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635" yWindow="-15" windowWidth="7680" windowHeight="7350"/>
  </bookViews>
  <sheets>
    <sheet name="Races" sheetId="6" r:id="rId1"/>
    <sheet name="League" sheetId="26" r:id="rId2"/>
    <sheet name="Calculation" sheetId="3" r:id="rId3"/>
    <sheet name="Tri 1" sheetId="18" r:id="rId4"/>
    <sheet name="Tri 2" sheetId="17" r:id="rId5"/>
    <sheet name="Tri 3" sheetId="16" r:id="rId6"/>
    <sheet name="Tri 4" sheetId="15" r:id="rId7"/>
    <sheet name="Tri 5" sheetId="14" r:id="rId8"/>
    <sheet name="Tri 6" sheetId="13" r:id="rId9"/>
    <sheet name="Tri 7" sheetId="12" r:id="rId10"/>
    <sheet name="Tri 8" sheetId="11" r:id="rId11"/>
    <sheet name="Tri 9" sheetId="10" r:id="rId12"/>
    <sheet name="Tri 10" sheetId="25" r:id="rId13"/>
    <sheet name="Tri 11" sheetId="24" r:id="rId14"/>
    <sheet name="Dua 1" sheetId="2" r:id="rId15"/>
    <sheet name="Dua 2" sheetId="9" r:id="rId16"/>
    <sheet name="Dua 3" sheetId="8" r:id="rId17"/>
    <sheet name="Dua 4" sheetId="7" r:id="rId18"/>
    <sheet name="Aqua 1" sheetId="23" r:id="rId19"/>
    <sheet name="Aqua2" sheetId="22" r:id="rId20"/>
    <sheet name="Aqua3" sheetId="21" r:id="rId21"/>
    <sheet name="Aqua4" sheetId="20" r:id="rId22"/>
    <sheet name="Last Year" sheetId="27" r:id="rId23"/>
  </sheets>
  <definedNames>
    <definedName name="_dua1">'Dua 1'!$B$4:$F$205</definedName>
    <definedName name="_dua2">'Dua 2'!$B$4:$F$319</definedName>
    <definedName name="_dua3">'Dua 3'!$B$4:$F$319</definedName>
    <definedName name="_dua4">'Dua 4'!$B$4:$F$319</definedName>
    <definedName name="_xlnm._FilterDatabase" localSheetId="2" hidden="1">Calculation!$A$1:$AM$759</definedName>
    <definedName name="_tri1">'Tri 1'!$B$4:$F$295</definedName>
    <definedName name="_tri10">'Tri 10'!$B$4:$F$205</definedName>
    <definedName name="_tri11">'Tri 11'!$B$4:$F$209</definedName>
    <definedName name="_tri2">'Tri 2'!$B$4:$F$202</definedName>
    <definedName name="_tri3">'Tri 3'!$B$4:$F$208</definedName>
    <definedName name="_tri4">'Tri 4'!$B$4:$F$203</definedName>
    <definedName name="_tri5">'Tri 5'!$B$4:$F$208</definedName>
    <definedName name="_tri6">'Tri 6'!$B$4:$F$183</definedName>
    <definedName name="_tri7">'Tri 7'!$B$3:$F$211</definedName>
    <definedName name="_tri8">'Tri 8'!$B$3:$F$206</definedName>
    <definedName name="_tri9">'Tri 9'!$B$4:$F$208</definedName>
    <definedName name="aqua1">'Aqua 1'!$B$4:$F$308</definedName>
    <definedName name="Aqua1head">'Aqua 1'!$B$2</definedName>
    <definedName name="aqua2">Aqua2!$B$4:$F$319</definedName>
    <definedName name="Aqua2head">Aqua2!$B$2</definedName>
    <definedName name="aqua3">Aqua3!$B$4:$F$319</definedName>
    <definedName name="Aqua3head">Aqua3!$B$2</definedName>
    <definedName name="aqua4">Aqua4!$B$4:$F$319</definedName>
    <definedName name="Aqua4head">Aqua4!$B$2</definedName>
    <definedName name="Dua1head">'Dua 1'!$B$2</definedName>
    <definedName name="Dua2head">'Dua 2'!$B$2</definedName>
    <definedName name="Dua3head">'Dua 3'!$B$2</definedName>
    <definedName name="Dua4head">'Dua 4'!$B$2</definedName>
    <definedName name="Female_Open">League!$H$11</definedName>
    <definedName name="Female_Vet">League!$H$202</definedName>
    <definedName name="MainLeague">League!$B$1</definedName>
    <definedName name="Male_Open">League!$A$11</definedName>
    <definedName name="Male_Vet">League!$A$202</definedName>
    <definedName name="name">Calculation!$C$3:$E$759</definedName>
    <definedName name="_xlnm.Print_Area" localSheetId="14">'Dua 1'!$A$1:$F$206</definedName>
    <definedName name="_xlnm.Print_Area" localSheetId="1">League!$A$1:$M$334</definedName>
    <definedName name="race1">'Dua 1'!$B$4:$F$205</definedName>
    <definedName name="Race1head">'Dua 1'!$B$2</definedName>
    <definedName name="race2">'Dua 2'!$B$4:$E$319</definedName>
    <definedName name="Race2head">'Dua 2'!$B$2</definedName>
    <definedName name="race3">'Dua 3'!$B$4:$E$319</definedName>
    <definedName name="Race3head">'Dua 3'!$B$2</definedName>
    <definedName name="race4">'Dua 4'!$B$4:$E$319</definedName>
    <definedName name="Race4head">'Dua 4'!$B$3</definedName>
    <definedName name="sprint1">'Tri 9'!$B$4:$E$208</definedName>
    <definedName name="Sprint1head">'Tri 9'!$B$2</definedName>
    <definedName name="sprint2">'Tri 10'!$B$4:$E$205</definedName>
    <definedName name="Sprint2head">'Tri 10'!$B$2</definedName>
    <definedName name="sprint3">'Tri 11'!$B$4:$E$209</definedName>
    <definedName name="Sprint3head">'Tri 11'!$B$2</definedName>
    <definedName name="sprint4">'Aqua 1'!$B$4:$E$308</definedName>
    <definedName name="Sprint4head">'Aqua 1'!$B$2</definedName>
    <definedName name="sprint5">Aqua2!$B$4:$E$319</definedName>
    <definedName name="Sprint5head">Aqua2!$B$2</definedName>
    <definedName name="sprint6">Aqua3!$B$4:$E$319</definedName>
    <definedName name="Sprint6head">Aqua3!$B$2</definedName>
    <definedName name="sprint7">Aqua4!$B$4:$E$319</definedName>
    <definedName name="Sprint7head">Aqua4!$B$2</definedName>
    <definedName name="sprint8">#REF!</definedName>
    <definedName name="Sprint8head">#REF!</definedName>
    <definedName name="SprintLeague">#REF!</definedName>
    <definedName name="Tri10head">'Tri 10'!$B$2</definedName>
    <definedName name="Tri11head">'Tri 11'!$B$2</definedName>
    <definedName name="Tri1head">'Tri 1'!$B$2</definedName>
    <definedName name="Tri2head">'Tri 2'!$B$2</definedName>
    <definedName name="Tri3head">'Tri 3'!$B$2</definedName>
    <definedName name="Tri4head">'Tri 4'!$B$2</definedName>
    <definedName name="Tri5head">'Tri 5'!$B$2</definedName>
    <definedName name="Tri6head">'Tri 6'!$B$2</definedName>
    <definedName name="Tri7head">'Tri 7'!$B$2</definedName>
    <definedName name="Tri8head">'Tri 8'!$B$2</definedName>
    <definedName name="Tri9head">'Tri 9'!$B$2</definedName>
  </definedNames>
  <calcPr calcId="125725"/>
</workbook>
</file>

<file path=xl/calcChain.xml><?xml version="1.0" encoding="utf-8"?>
<calcChain xmlns="http://schemas.openxmlformats.org/spreadsheetml/2006/main">
  <c r="AK664" i="3"/>
  <c r="AJ664"/>
  <c r="AI664"/>
  <c r="AH664"/>
  <c r="AF664"/>
  <c r="AE664"/>
  <c r="AG664"/>
  <c r="AL664"/>
  <c r="AK582"/>
  <c r="AJ582"/>
  <c r="AI582"/>
  <c r="AH582"/>
  <c r="AF582"/>
  <c r="AE582"/>
  <c r="AG582"/>
  <c r="AL582"/>
  <c r="AK195"/>
  <c r="AJ195"/>
  <c r="AI195"/>
  <c r="AH195"/>
  <c r="AF195"/>
  <c r="AE195"/>
  <c r="AG195"/>
  <c r="AL195"/>
  <c r="N754"/>
  <c r="N753"/>
  <c r="N752"/>
  <c r="N751"/>
  <c r="N750"/>
  <c r="N749"/>
  <c r="N748"/>
  <c r="N747"/>
  <c r="N746"/>
  <c r="N745"/>
  <c r="N744"/>
  <c r="N743"/>
  <c r="N742"/>
  <c r="N741"/>
  <c r="N740"/>
  <c r="N739"/>
  <c r="N738"/>
  <c r="N737"/>
  <c r="N736"/>
  <c r="N735"/>
  <c r="N734"/>
  <c r="N733"/>
  <c r="N732"/>
  <c r="N731"/>
  <c r="N730"/>
  <c r="N729"/>
  <c r="N728"/>
  <c r="N727"/>
  <c r="N726"/>
  <c r="N725"/>
  <c r="N724"/>
  <c r="N723"/>
  <c r="N722"/>
  <c r="N721"/>
  <c r="N720"/>
  <c r="N719"/>
  <c r="N718"/>
  <c r="N717"/>
  <c r="N716"/>
  <c r="N715"/>
  <c r="N714"/>
  <c r="N713"/>
  <c r="N712"/>
  <c r="N711"/>
  <c r="N710"/>
  <c r="N709"/>
  <c r="N708"/>
  <c r="N707"/>
  <c r="N706"/>
  <c r="N705"/>
  <c r="N704"/>
  <c r="N703"/>
  <c r="N702"/>
  <c r="N701"/>
  <c r="N700"/>
  <c r="N699"/>
  <c r="N698"/>
  <c r="N697"/>
  <c r="N696"/>
  <c r="N695"/>
  <c r="N694"/>
  <c r="N693"/>
  <c r="N692"/>
  <c r="N691"/>
  <c r="N690"/>
  <c r="N689"/>
  <c r="N688"/>
  <c r="N687"/>
  <c r="N686"/>
  <c r="N685"/>
  <c r="N684"/>
  <c r="N683"/>
  <c r="N682"/>
  <c r="N681"/>
  <c r="N680"/>
  <c r="N679"/>
  <c r="N678"/>
  <c r="N677"/>
  <c r="N676"/>
  <c r="N675"/>
  <c r="N674"/>
  <c r="N673"/>
  <c r="N672"/>
  <c r="N663"/>
  <c r="N662"/>
  <c r="N661"/>
  <c r="N660"/>
  <c r="N659"/>
  <c r="N658"/>
  <c r="N657"/>
  <c r="N656"/>
  <c r="N655"/>
  <c r="N654"/>
  <c r="N653"/>
  <c r="N652"/>
  <c r="N651"/>
  <c r="N650"/>
  <c r="N649"/>
  <c r="N648"/>
  <c r="N647"/>
  <c r="N646"/>
  <c r="N645"/>
  <c r="N644"/>
  <c r="N643"/>
  <c r="N642"/>
  <c r="N641"/>
  <c r="N640"/>
  <c r="N639"/>
  <c r="N638"/>
  <c r="N637"/>
  <c r="N636"/>
  <c r="N635"/>
  <c r="N634"/>
  <c r="N633"/>
  <c r="N632"/>
  <c r="N631"/>
  <c r="N630"/>
  <c r="N629"/>
  <c r="N628"/>
  <c r="N627"/>
  <c r="N626"/>
  <c r="N625"/>
  <c r="N624"/>
  <c r="N623"/>
  <c r="N622"/>
  <c r="N621"/>
  <c r="N620"/>
  <c r="N619"/>
  <c r="N618"/>
  <c r="N617"/>
  <c r="N616"/>
  <c r="N615"/>
  <c r="N614"/>
  <c r="N613"/>
  <c r="N612"/>
  <c r="N611"/>
  <c r="N610"/>
  <c r="N609"/>
  <c r="N608"/>
  <c r="N607"/>
  <c r="N606"/>
  <c r="N605"/>
  <c r="N604"/>
  <c r="N603"/>
  <c r="N602"/>
  <c r="N601"/>
  <c r="N600"/>
  <c r="N599"/>
  <c r="N598"/>
  <c r="N597"/>
  <c r="N596"/>
  <c r="N595"/>
  <c r="N594"/>
  <c r="N593"/>
  <c r="N592"/>
  <c r="N591"/>
  <c r="N590"/>
  <c r="N589"/>
  <c r="N581"/>
  <c r="N580"/>
  <c r="N579"/>
  <c r="N578"/>
  <c r="N577"/>
  <c r="N576"/>
  <c r="N575"/>
  <c r="N574"/>
  <c r="N573"/>
  <c r="N572"/>
  <c r="N571"/>
  <c r="N570"/>
  <c r="N569"/>
  <c r="N568"/>
  <c r="N567"/>
  <c r="N566"/>
  <c r="N565"/>
  <c r="N564"/>
  <c r="N563"/>
  <c r="N562"/>
  <c r="N561"/>
  <c r="N560"/>
  <c r="N559"/>
  <c r="N558"/>
  <c r="N557"/>
  <c r="N556"/>
  <c r="N555"/>
  <c r="N554"/>
  <c r="N553"/>
  <c r="N552"/>
  <c r="N551"/>
  <c r="N550"/>
  <c r="N549"/>
  <c r="N548"/>
  <c r="N547"/>
  <c r="N546"/>
  <c r="N545"/>
  <c r="N544"/>
  <c r="N543"/>
  <c r="N542"/>
  <c r="N541"/>
  <c r="N540"/>
  <c r="N539"/>
  <c r="N538"/>
  <c r="N537"/>
  <c r="N536"/>
  <c r="N535"/>
  <c r="N534"/>
  <c r="N533"/>
  <c r="N532"/>
  <c r="N531"/>
  <c r="N530"/>
  <c r="N529"/>
  <c r="N528"/>
  <c r="N527"/>
  <c r="N526"/>
  <c r="N525"/>
  <c r="N524"/>
  <c r="N523"/>
  <c r="N522"/>
  <c r="N521"/>
  <c r="N520"/>
  <c r="N519"/>
  <c r="N518"/>
  <c r="N517"/>
  <c r="N516"/>
  <c r="N515"/>
  <c r="N514"/>
  <c r="N513"/>
  <c r="N512"/>
  <c r="N511"/>
  <c r="N510"/>
  <c r="N509"/>
  <c r="N508"/>
  <c r="N507"/>
  <c r="N506"/>
  <c r="N505"/>
  <c r="N504"/>
  <c r="N503"/>
  <c r="N502"/>
  <c r="N501"/>
  <c r="N500"/>
  <c r="N499"/>
  <c r="N498"/>
  <c r="N497"/>
  <c r="N496"/>
  <c r="N495"/>
  <c r="N494"/>
  <c r="N493"/>
  <c r="N492"/>
  <c r="N491"/>
  <c r="N490"/>
  <c r="N489"/>
  <c r="N488"/>
  <c r="N487"/>
  <c r="N486"/>
  <c r="N485"/>
  <c r="N484"/>
  <c r="N483"/>
  <c r="N482"/>
  <c r="N481"/>
  <c r="N480"/>
  <c r="N479"/>
  <c r="N478"/>
  <c r="N477"/>
  <c r="N476"/>
  <c r="N475"/>
  <c r="N474"/>
  <c r="N473"/>
  <c r="N472"/>
  <c r="N471"/>
  <c r="N470"/>
  <c r="N469"/>
  <c r="N468"/>
  <c r="N467"/>
  <c r="N466"/>
  <c r="N465"/>
  <c r="N464"/>
  <c r="N463"/>
  <c r="N462"/>
  <c r="N461"/>
  <c r="N460"/>
  <c r="N459"/>
  <c r="N458"/>
  <c r="N457"/>
  <c r="N456"/>
  <c r="N455"/>
  <c r="N454"/>
  <c r="N453"/>
  <c r="N452"/>
  <c r="N451"/>
  <c r="N450"/>
  <c r="N449"/>
  <c r="N448"/>
  <c r="N447"/>
  <c r="N446"/>
  <c r="N445"/>
  <c r="N444"/>
  <c r="N443"/>
  <c r="N442"/>
  <c r="N441"/>
  <c r="N440"/>
  <c r="N439"/>
  <c r="N438"/>
  <c r="N437"/>
  <c r="N436"/>
  <c r="N435"/>
  <c r="N434"/>
  <c r="N433"/>
  <c r="N432"/>
  <c r="N431"/>
  <c r="N430"/>
  <c r="N429"/>
  <c r="N428"/>
  <c r="N427"/>
  <c r="N426"/>
  <c r="N425"/>
  <c r="N424"/>
  <c r="N423"/>
  <c r="N422"/>
  <c r="N421"/>
  <c r="N420"/>
  <c r="N419"/>
  <c r="N418"/>
  <c r="N417"/>
  <c r="N416"/>
  <c r="N415"/>
  <c r="N414"/>
  <c r="N413"/>
  <c r="N412"/>
  <c r="N411"/>
  <c r="N410"/>
  <c r="N409"/>
  <c r="N408"/>
  <c r="N407"/>
  <c r="N406"/>
  <c r="N405"/>
  <c r="N404"/>
  <c r="N403"/>
  <c r="N402"/>
  <c r="N401"/>
  <c r="N400"/>
  <c r="N399"/>
  <c r="N398"/>
  <c r="N397"/>
  <c r="N396"/>
  <c r="N395"/>
  <c r="N394"/>
  <c r="N393"/>
  <c r="N392"/>
  <c r="N391"/>
  <c r="N390"/>
  <c r="N389"/>
  <c r="N388"/>
  <c r="N387"/>
  <c r="N386"/>
  <c r="N385"/>
  <c r="N384"/>
  <c r="N383"/>
  <c r="N382"/>
  <c r="N381"/>
  <c r="N380"/>
  <c r="N379"/>
  <c r="N378"/>
  <c r="N377"/>
  <c r="N376"/>
  <c r="N375"/>
  <c r="N374"/>
  <c r="N373"/>
  <c r="N372"/>
  <c r="N371"/>
  <c r="N370"/>
  <c r="N369"/>
  <c r="N368"/>
  <c r="N367"/>
  <c r="N366"/>
  <c r="N365"/>
  <c r="N364"/>
  <c r="N363"/>
  <c r="N362"/>
  <c r="N361"/>
  <c r="N360"/>
  <c r="N359"/>
  <c r="N358"/>
  <c r="N357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N331"/>
  <c r="N330"/>
  <c r="N329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1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AD166"/>
  <c r="AC166"/>
  <c r="AB166"/>
  <c r="AA166"/>
  <c r="Y166"/>
  <c r="X166"/>
  <c r="W166"/>
  <c r="V166"/>
  <c r="S166"/>
  <c r="L166"/>
  <c r="K166"/>
  <c r="J166"/>
  <c r="R166"/>
  <c r="I166"/>
  <c r="Q166"/>
  <c r="P166"/>
  <c r="O166"/>
  <c r="AD165"/>
  <c r="AC165"/>
  <c r="AB165"/>
  <c r="AA165"/>
  <c r="Y165"/>
  <c r="X165"/>
  <c r="W165"/>
  <c r="V165"/>
  <c r="S165"/>
  <c r="L165"/>
  <c r="K165"/>
  <c r="J165"/>
  <c r="R165"/>
  <c r="I165"/>
  <c r="Q165"/>
  <c r="P165"/>
  <c r="O165"/>
  <c r="AD164"/>
  <c r="AC164"/>
  <c r="AB164"/>
  <c r="AA164"/>
  <c r="Y164"/>
  <c r="X164"/>
  <c r="W164"/>
  <c r="V164"/>
  <c r="T164"/>
  <c r="L164"/>
  <c r="K164"/>
  <c r="J164"/>
  <c r="R164"/>
  <c r="I164"/>
  <c r="Q164"/>
  <c r="P164"/>
  <c r="O164"/>
  <c r="AD163"/>
  <c r="AC163"/>
  <c r="AB163"/>
  <c r="AA163"/>
  <c r="Y163"/>
  <c r="X163"/>
  <c r="W163"/>
  <c r="V163"/>
  <c r="T163"/>
  <c r="L163"/>
  <c r="K163"/>
  <c r="J163"/>
  <c r="R163"/>
  <c r="I163"/>
  <c r="Q163"/>
  <c r="P163"/>
  <c r="O163"/>
  <c r="AD162"/>
  <c r="AC162"/>
  <c r="AB162"/>
  <c r="AA162"/>
  <c r="Y162"/>
  <c r="X162"/>
  <c r="W162"/>
  <c r="V162"/>
  <c r="T162"/>
  <c r="L162"/>
  <c r="K162"/>
  <c r="J162"/>
  <c r="R162"/>
  <c r="I162"/>
  <c r="Q162"/>
  <c r="P162"/>
  <c r="O162"/>
  <c r="AD161"/>
  <c r="AC161"/>
  <c r="AB161"/>
  <c r="AA161"/>
  <c r="Y161"/>
  <c r="X161"/>
  <c r="W161"/>
  <c r="V161"/>
  <c r="T161"/>
  <c r="L161"/>
  <c r="K161"/>
  <c r="J161"/>
  <c r="R161"/>
  <c r="I161"/>
  <c r="Q161"/>
  <c r="P161"/>
  <c r="O161"/>
  <c r="AD160"/>
  <c r="AC160"/>
  <c r="AB160"/>
  <c r="AA160"/>
  <c r="Y160"/>
  <c r="X160"/>
  <c r="W160"/>
  <c r="V160"/>
  <c r="T160"/>
  <c r="L160"/>
  <c r="K160"/>
  <c r="J160"/>
  <c r="R160"/>
  <c r="I160"/>
  <c r="Q160"/>
  <c r="P160"/>
  <c r="O160"/>
  <c r="AD159"/>
  <c r="AC159"/>
  <c r="AB159"/>
  <c r="AA159"/>
  <c r="Y159"/>
  <c r="X159"/>
  <c r="W159"/>
  <c r="V159"/>
  <c r="T159"/>
  <c r="L159"/>
  <c r="K159"/>
  <c r="J159"/>
  <c r="R159"/>
  <c r="I159"/>
  <c r="Q159"/>
  <c r="P159"/>
  <c r="O159"/>
  <c r="AD158"/>
  <c r="AC158"/>
  <c r="AB158"/>
  <c r="AA158"/>
  <c r="Y158"/>
  <c r="X158"/>
  <c r="W158"/>
  <c r="V158"/>
  <c r="T158"/>
  <c r="L158"/>
  <c r="K158"/>
  <c r="J158"/>
  <c r="R158"/>
  <c r="I158"/>
  <c r="Q158"/>
  <c r="P158"/>
  <c r="O158"/>
  <c r="AD157"/>
  <c r="AC157"/>
  <c r="AB157"/>
  <c r="AA157"/>
  <c r="Y157"/>
  <c r="X157"/>
  <c r="W157"/>
  <c r="V157"/>
  <c r="T157"/>
  <c r="L157"/>
  <c r="K157"/>
  <c r="J157"/>
  <c r="R157"/>
  <c r="I157"/>
  <c r="Q157"/>
  <c r="P157"/>
  <c r="O157"/>
  <c r="AD156"/>
  <c r="AC156"/>
  <c r="AB156"/>
  <c r="AA156"/>
  <c r="Y156"/>
  <c r="X156"/>
  <c r="W156"/>
  <c r="V156"/>
  <c r="T156"/>
  <c r="L156"/>
  <c r="K156"/>
  <c r="J156"/>
  <c r="R156"/>
  <c r="I156"/>
  <c r="Q156"/>
  <c r="P156"/>
  <c r="O156"/>
  <c r="AD155"/>
  <c r="AC155"/>
  <c r="AB155"/>
  <c r="AA155"/>
  <c r="Y155"/>
  <c r="X155"/>
  <c r="W155"/>
  <c r="V155"/>
  <c r="T155"/>
  <c r="L155"/>
  <c r="K155"/>
  <c r="J155"/>
  <c r="R155"/>
  <c r="I155"/>
  <c r="Q155"/>
  <c r="P155"/>
  <c r="O155"/>
  <c r="AD154"/>
  <c r="AC154"/>
  <c r="AB154"/>
  <c r="AA154"/>
  <c r="Y154"/>
  <c r="X154"/>
  <c r="W154"/>
  <c r="V154"/>
  <c r="T154"/>
  <c r="L154"/>
  <c r="K154"/>
  <c r="J154"/>
  <c r="R154"/>
  <c r="I154"/>
  <c r="Q154"/>
  <c r="P154"/>
  <c r="O154"/>
  <c r="AD578"/>
  <c r="AC578"/>
  <c r="AB578"/>
  <c r="AA578"/>
  <c r="Y578"/>
  <c r="X578"/>
  <c r="W578"/>
  <c r="V578"/>
  <c r="T578"/>
  <c r="S578"/>
  <c r="L578"/>
  <c r="K578"/>
  <c r="J578"/>
  <c r="R578"/>
  <c r="I578"/>
  <c r="Q578"/>
  <c r="P578"/>
  <c r="O578"/>
  <c r="AD577"/>
  <c r="AC577"/>
  <c r="AB577"/>
  <c r="AA577"/>
  <c r="Y577"/>
  <c r="X577"/>
  <c r="W577"/>
  <c r="V577"/>
  <c r="T577"/>
  <c r="S577"/>
  <c r="L577"/>
  <c r="K577"/>
  <c r="J577"/>
  <c r="R577"/>
  <c r="I577"/>
  <c r="Q577"/>
  <c r="P577"/>
  <c r="O577"/>
  <c r="AD576"/>
  <c r="AC576"/>
  <c r="AB576"/>
  <c r="AA576"/>
  <c r="Y576"/>
  <c r="X576"/>
  <c r="W576"/>
  <c r="V576"/>
  <c r="T576"/>
  <c r="S576"/>
  <c r="L576"/>
  <c r="K576"/>
  <c r="J576"/>
  <c r="R576"/>
  <c r="I576"/>
  <c r="Q576"/>
  <c r="P576"/>
  <c r="O576"/>
  <c r="AD575"/>
  <c r="AC575"/>
  <c r="AB575"/>
  <c r="AA575"/>
  <c r="Y575"/>
  <c r="X575"/>
  <c r="W575"/>
  <c r="V575"/>
  <c r="T575"/>
  <c r="S575"/>
  <c r="L575"/>
  <c r="K575"/>
  <c r="J575"/>
  <c r="R575"/>
  <c r="I575"/>
  <c r="Q575"/>
  <c r="P575"/>
  <c r="O575"/>
  <c r="AD574"/>
  <c r="AC574"/>
  <c r="AB574"/>
  <c r="AA574"/>
  <c r="Y574"/>
  <c r="X574"/>
  <c r="W574"/>
  <c r="V574"/>
  <c r="T574"/>
  <c r="S574"/>
  <c r="L574"/>
  <c r="K574"/>
  <c r="J574"/>
  <c r="R574"/>
  <c r="I574"/>
  <c r="Q574"/>
  <c r="P574"/>
  <c r="O574"/>
  <c r="AD573"/>
  <c r="AC573"/>
  <c r="AB573"/>
  <c r="AA573"/>
  <c r="Y573"/>
  <c r="X573"/>
  <c r="W573"/>
  <c r="V573"/>
  <c r="T573"/>
  <c r="S573"/>
  <c r="L573"/>
  <c r="K573"/>
  <c r="J573"/>
  <c r="R573"/>
  <c r="I573"/>
  <c r="Q573"/>
  <c r="P573"/>
  <c r="O573"/>
  <c r="AD572"/>
  <c r="AC572"/>
  <c r="AB572"/>
  <c r="AA572"/>
  <c r="Y572"/>
  <c r="X572"/>
  <c r="W572"/>
  <c r="V572"/>
  <c r="T572"/>
  <c r="S572"/>
  <c r="L572"/>
  <c r="K572"/>
  <c r="J572"/>
  <c r="R572"/>
  <c r="I572"/>
  <c r="Q572"/>
  <c r="P572"/>
  <c r="O572"/>
  <c r="AD571"/>
  <c r="AC571"/>
  <c r="AB571"/>
  <c r="AA571"/>
  <c r="Y571"/>
  <c r="X571"/>
  <c r="W571"/>
  <c r="V571"/>
  <c r="T571"/>
  <c r="S571"/>
  <c r="L571"/>
  <c r="K571"/>
  <c r="J571"/>
  <c r="R571"/>
  <c r="I571"/>
  <c r="Q571"/>
  <c r="P571"/>
  <c r="O571"/>
  <c r="AD570"/>
  <c r="AC570"/>
  <c r="AB570"/>
  <c r="AA570"/>
  <c r="Y570"/>
  <c r="X570"/>
  <c r="W570"/>
  <c r="V570"/>
  <c r="T570"/>
  <c r="S570"/>
  <c r="L570"/>
  <c r="K570"/>
  <c r="J570"/>
  <c r="R570"/>
  <c r="I570"/>
  <c r="Q570"/>
  <c r="P570"/>
  <c r="O570"/>
  <c r="AD569"/>
  <c r="AC569"/>
  <c r="AB569"/>
  <c r="AA569"/>
  <c r="Y569"/>
  <c r="X569"/>
  <c r="W569"/>
  <c r="V569"/>
  <c r="T569"/>
  <c r="S569"/>
  <c r="L569"/>
  <c r="K569"/>
  <c r="J569"/>
  <c r="R569"/>
  <c r="I569"/>
  <c r="Q569"/>
  <c r="P569"/>
  <c r="O569"/>
  <c r="AD568"/>
  <c r="AC568"/>
  <c r="AB568"/>
  <c r="AA568"/>
  <c r="Y568"/>
  <c r="X568"/>
  <c r="W568"/>
  <c r="V568"/>
  <c r="T568"/>
  <c r="S568"/>
  <c r="L568"/>
  <c r="K568"/>
  <c r="J568"/>
  <c r="R568"/>
  <c r="I568"/>
  <c r="Q568"/>
  <c r="P568"/>
  <c r="O568"/>
  <c r="AD567"/>
  <c r="AC567"/>
  <c r="AB567"/>
  <c r="AA567"/>
  <c r="Y567"/>
  <c r="X567"/>
  <c r="W567"/>
  <c r="V567"/>
  <c r="T567"/>
  <c r="S567"/>
  <c r="L567"/>
  <c r="K567"/>
  <c r="J567"/>
  <c r="R567"/>
  <c r="I567"/>
  <c r="Q567"/>
  <c r="P567"/>
  <c r="O567"/>
  <c r="AD566"/>
  <c r="AC566"/>
  <c r="AB566"/>
  <c r="AA566"/>
  <c r="Y566"/>
  <c r="X566"/>
  <c r="W566"/>
  <c r="V566"/>
  <c r="T566"/>
  <c r="S566"/>
  <c r="L566"/>
  <c r="K566"/>
  <c r="J566"/>
  <c r="R566"/>
  <c r="I566"/>
  <c r="Q566"/>
  <c r="P566"/>
  <c r="O566"/>
  <c r="AD565"/>
  <c r="AC565"/>
  <c r="AB565"/>
  <c r="AA565"/>
  <c r="Y565"/>
  <c r="X565"/>
  <c r="W565"/>
  <c r="V565"/>
  <c r="T565"/>
  <c r="S565"/>
  <c r="L565"/>
  <c r="K565"/>
  <c r="J565"/>
  <c r="R565"/>
  <c r="I565"/>
  <c r="Q565"/>
  <c r="P565"/>
  <c r="O565"/>
  <c r="AD564"/>
  <c r="AC564"/>
  <c r="AB564"/>
  <c r="AA564"/>
  <c r="Y564"/>
  <c r="X564"/>
  <c r="W564"/>
  <c r="V564"/>
  <c r="T564"/>
  <c r="S564"/>
  <c r="L564"/>
  <c r="K564"/>
  <c r="J564"/>
  <c r="R564"/>
  <c r="I564"/>
  <c r="Q564"/>
  <c r="P564"/>
  <c r="O564"/>
  <c r="AD563"/>
  <c r="AC563"/>
  <c r="AB563"/>
  <c r="AA563"/>
  <c r="Y563"/>
  <c r="X563"/>
  <c r="W563"/>
  <c r="V563"/>
  <c r="T563"/>
  <c r="S563"/>
  <c r="L563"/>
  <c r="K563"/>
  <c r="J563"/>
  <c r="R563"/>
  <c r="I563"/>
  <c r="Q563"/>
  <c r="P563"/>
  <c r="O563"/>
  <c r="AD562"/>
  <c r="AC562"/>
  <c r="AB562"/>
  <c r="AA562"/>
  <c r="Y562"/>
  <c r="X562"/>
  <c r="W562"/>
  <c r="V562"/>
  <c r="T562"/>
  <c r="S562"/>
  <c r="L562"/>
  <c r="K562"/>
  <c r="J562"/>
  <c r="R562"/>
  <c r="I562"/>
  <c r="Q562"/>
  <c r="P562"/>
  <c r="O562"/>
  <c r="AD561"/>
  <c r="AC561"/>
  <c r="AB561"/>
  <c r="AA561"/>
  <c r="Y561"/>
  <c r="X561"/>
  <c r="W561"/>
  <c r="V561"/>
  <c r="T561"/>
  <c r="S561"/>
  <c r="L561"/>
  <c r="K561"/>
  <c r="J561"/>
  <c r="R561"/>
  <c r="I561"/>
  <c r="Q561"/>
  <c r="P561"/>
  <c r="O561"/>
  <c r="AD560"/>
  <c r="AC560"/>
  <c r="AB560"/>
  <c r="AA560"/>
  <c r="Y560"/>
  <c r="X560"/>
  <c r="W560"/>
  <c r="V560"/>
  <c r="T560"/>
  <c r="S560"/>
  <c r="L560"/>
  <c r="K560"/>
  <c r="J560"/>
  <c r="R560"/>
  <c r="I560"/>
  <c r="Q560"/>
  <c r="P560"/>
  <c r="O560"/>
  <c r="AD559"/>
  <c r="AC559"/>
  <c r="AB559"/>
  <c r="AA559"/>
  <c r="Y559"/>
  <c r="X559"/>
  <c r="W559"/>
  <c r="V559"/>
  <c r="T559"/>
  <c r="S559"/>
  <c r="L559"/>
  <c r="K559"/>
  <c r="J559"/>
  <c r="R559"/>
  <c r="I559"/>
  <c r="Q559"/>
  <c r="P559"/>
  <c r="O559"/>
  <c r="AD558"/>
  <c r="AC558"/>
  <c r="AB558"/>
  <c r="AA558"/>
  <c r="Y558"/>
  <c r="X558"/>
  <c r="W558"/>
  <c r="V558"/>
  <c r="T558"/>
  <c r="S558"/>
  <c r="L558"/>
  <c r="K558"/>
  <c r="J558"/>
  <c r="R558"/>
  <c r="I558"/>
  <c r="Q558"/>
  <c r="P558"/>
  <c r="O558"/>
  <c r="AD557"/>
  <c r="AC557"/>
  <c r="AB557"/>
  <c r="AA557"/>
  <c r="Y557"/>
  <c r="X557"/>
  <c r="W557"/>
  <c r="V557"/>
  <c r="T557"/>
  <c r="S557"/>
  <c r="L557"/>
  <c r="K557"/>
  <c r="J557"/>
  <c r="R557"/>
  <c r="I557"/>
  <c r="Q557"/>
  <c r="P557"/>
  <c r="O557"/>
  <c r="AD556"/>
  <c r="AC556"/>
  <c r="AB556"/>
  <c r="AA556"/>
  <c r="Y556"/>
  <c r="X556"/>
  <c r="W556"/>
  <c r="V556"/>
  <c r="T556"/>
  <c r="S556"/>
  <c r="L556"/>
  <c r="K556"/>
  <c r="J556"/>
  <c r="R556"/>
  <c r="I556"/>
  <c r="Q556"/>
  <c r="P556"/>
  <c r="O556"/>
  <c r="AD555"/>
  <c r="AC555"/>
  <c r="AB555"/>
  <c r="AA555"/>
  <c r="Y555"/>
  <c r="X555"/>
  <c r="W555"/>
  <c r="V555"/>
  <c r="T555"/>
  <c r="S555"/>
  <c r="L555"/>
  <c r="K555"/>
  <c r="J555"/>
  <c r="R555"/>
  <c r="I555"/>
  <c r="Q555"/>
  <c r="P555"/>
  <c r="O555"/>
  <c r="AD554"/>
  <c r="AC554"/>
  <c r="AB554"/>
  <c r="AA554"/>
  <c r="Y554"/>
  <c r="X554"/>
  <c r="W554"/>
  <c r="V554"/>
  <c r="T554"/>
  <c r="S554"/>
  <c r="L554"/>
  <c r="K554"/>
  <c r="J554"/>
  <c r="R554"/>
  <c r="I554"/>
  <c r="Q554"/>
  <c r="P554"/>
  <c r="O554"/>
  <c r="AD553"/>
  <c r="AC553"/>
  <c r="AB553"/>
  <c r="AA553"/>
  <c r="Y553"/>
  <c r="X553"/>
  <c r="W553"/>
  <c r="V553"/>
  <c r="T553"/>
  <c r="S553"/>
  <c r="L553"/>
  <c r="K553"/>
  <c r="J553"/>
  <c r="R553"/>
  <c r="I553"/>
  <c r="Q553"/>
  <c r="P553"/>
  <c r="O553"/>
  <c r="AD552"/>
  <c r="AC552"/>
  <c r="AB552"/>
  <c r="AA552"/>
  <c r="Y552"/>
  <c r="X552"/>
  <c r="W552"/>
  <c r="V552"/>
  <c r="T552"/>
  <c r="S552"/>
  <c r="L552"/>
  <c r="K552"/>
  <c r="J552"/>
  <c r="R552"/>
  <c r="I552"/>
  <c r="Q552"/>
  <c r="P552"/>
  <c r="O552"/>
  <c r="AD551"/>
  <c r="AC551"/>
  <c r="AB551"/>
  <c r="AA551"/>
  <c r="Y551"/>
  <c r="X551"/>
  <c r="W551"/>
  <c r="V551"/>
  <c r="T551"/>
  <c r="S551"/>
  <c r="L551"/>
  <c r="K551"/>
  <c r="J551"/>
  <c r="R551"/>
  <c r="I551"/>
  <c r="Q551"/>
  <c r="P551"/>
  <c r="O551"/>
  <c r="AD550"/>
  <c r="AC550"/>
  <c r="AB550"/>
  <c r="AA550"/>
  <c r="Y550"/>
  <c r="X550"/>
  <c r="W550"/>
  <c r="V550"/>
  <c r="T550"/>
  <c r="S550"/>
  <c r="L550"/>
  <c r="K550"/>
  <c r="J550"/>
  <c r="R550"/>
  <c r="I550"/>
  <c r="Q550"/>
  <c r="P550"/>
  <c r="O550"/>
  <c r="AD549"/>
  <c r="AC549"/>
  <c r="AB549"/>
  <c r="AA549"/>
  <c r="Y549"/>
  <c r="X549"/>
  <c r="W549"/>
  <c r="V549"/>
  <c r="T549"/>
  <c r="S549"/>
  <c r="L549"/>
  <c r="K549"/>
  <c r="J549"/>
  <c r="R549"/>
  <c r="I549"/>
  <c r="Q549"/>
  <c r="P549"/>
  <c r="O549"/>
  <c r="AD548"/>
  <c r="AC548"/>
  <c r="AB548"/>
  <c r="AA548"/>
  <c r="Y548"/>
  <c r="X548"/>
  <c r="W548"/>
  <c r="V548"/>
  <c r="T548"/>
  <c r="S548"/>
  <c r="L548"/>
  <c r="K548"/>
  <c r="J548"/>
  <c r="R548"/>
  <c r="I548"/>
  <c r="Q548"/>
  <c r="P548"/>
  <c r="O548"/>
  <c r="AD547"/>
  <c r="AC547"/>
  <c r="AB547"/>
  <c r="AA547"/>
  <c r="Y547"/>
  <c r="X547"/>
  <c r="W547"/>
  <c r="V547"/>
  <c r="T547"/>
  <c r="S547"/>
  <c r="L547"/>
  <c r="K547"/>
  <c r="J547"/>
  <c r="R547"/>
  <c r="I547"/>
  <c r="Q547"/>
  <c r="P547"/>
  <c r="O547"/>
  <c r="AD546"/>
  <c r="AC546"/>
  <c r="AB546"/>
  <c r="AA546"/>
  <c r="Y546"/>
  <c r="X546"/>
  <c r="W546"/>
  <c r="V546"/>
  <c r="T546"/>
  <c r="S546"/>
  <c r="L546"/>
  <c r="K546"/>
  <c r="J546"/>
  <c r="R546"/>
  <c r="I546"/>
  <c r="Q546"/>
  <c r="P546"/>
  <c r="O546"/>
  <c r="AD545"/>
  <c r="AC545"/>
  <c r="AB545"/>
  <c r="AA545"/>
  <c r="Y545"/>
  <c r="X545"/>
  <c r="W545"/>
  <c r="V545"/>
  <c r="T545"/>
  <c r="S545"/>
  <c r="L545"/>
  <c r="K545"/>
  <c r="J545"/>
  <c r="R545"/>
  <c r="I545"/>
  <c r="Q545"/>
  <c r="P545"/>
  <c r="O545"/>
  <c r="AD544"/>
  <c r="AC544"/>
  <c r="AB544"/>
  <c r="AA544"/>
  <c r="Y544"/>
  <c r="X544"/>
  <c r="W544"/>
  <c r="V544"/>
  <c r="T544"/>
  <c r="S544"/>
  <c r="L544"/>
  <c r="K544"/>
  <c r="J544"/>
  <c r="R544"/>
  <c r="I544"/>
  <c r="Q544"/>
  <c r="P544"/>
  <c r="O544"/>
  <c r="AD543"/>
  <c r="AC543"/>
  <c r="AB543"/>
  <c r="AA543"/>
  <c r="Y543"/>
  <c r="X543"/>
  <c r="W543"/>
  <c r="V543"/>
  <c r="T543"/>
  <c r="S543"/>
  <c r="L543"/>
  <c r="K543"/>
  <c r="J543"/>
  <c r="R543"/>
  <c r="I543"/>
  <c r="Q543"/>
  <c r="P543"/>
  <c r="O543"/>
  <c r="AD542"/>
  <c r="AC542"/>
  <c r="AB542"/>
  <c r="AA542"/>
  <c r="Y542"/>
  <c r="X542"/>
  <c r="W542"/>
  <c r="V542"/>
  <c r="T542"/>
  <c r="S542"/>
  <c r="L542"/>
  <c r="K542"/>
  <c r="J542"/>
  <c r="R542"/>
  <c r="I542"/>
  <c r="Q542"/>
  <c r="P542"/>
  <c r="O542"/>
  <c r="AD541"/>
  <c r="AC541"/>
  <c r="AB541"/>
  <c r="AA541"/>
  <c r="Y541"/>
  <c r="X541"/>
  <c r="W541"/>
  <c r="V541"/>
  <c r="T541"/>
  <c r="S541"/>
  <c r="L541"/>
  <c r="K541"/>
  <c r="J541"/>
  <c r="R541"/>
  <c r="I541"/>
  <c r="Q541"/>
  <c r="P541"/>
  <c r="O541"/>
  <c r="AD540"/>
  <c r="AC540"/>
  <c r="AB540"/>
  <c r="AA540"/>
  <c r="Y540"/>
  <c r="X540"/>
  <c r="W540"/>
  <c r="V540"/>
  <c r="T540"/>
  <c r="S540"/>
  <c r="L540"/>
  <c r="K540"/>
  <c r="J540"/>
  <c r="R540"/>
  <c r="I540"/>
  <c r="Q540"/>
  <c r="P540"/>
  <c r="O540"/>
  <c r="AD539"/>
  <c r="AC539"/>
  <c r="AB539"/>
  <c r="AA539"/>
  <c r="Y539"/>
  <c r="X539"/>
  <c r="W539"/>
  <c r="V539"/>
  <c r="T539"/>
  <c r="S539"/>
  <c r="L539"/>
  <c r="K539"/>
  <c r="J539"/>
  <c r="R539"/>
  <c r="I539"/>
  <c r="Q539"/>
  <c r="P539"/>
  <c r="O539"/>
  <c r="AD538"/>
  <c r="AC538"/>
  <c r="AB538"/>
  <c r="AA538"/>
  <c r="Y538"/>
  <c r="X538"/>
  <c r="W538"/>
  <c r="V538"/>
  <c r="T538"/>
  <c r="S538"/>
  <c r="L538"/>
  <c r="K538"/>
  <c r="J538"/>
  <c r="R538"/>
  <c r="I538"/>
  <c r="Q538"/>
  <c r="P538"/>
  <c r="O538"/>
  <c r="AD537"/>
  <c r="AC537"/>
  <c r="AB537"/>
  <c r="AA537"/>
  <c r="Y537"/>
  <c r="X537"/>
  <c r="W537"/>
  <c r="V537"/>
  <c r="T537"/>
  <c r="S537"/>
  <c r="L537"/>
  <c r="K537"/>
  <c r="J537"/>
  <c r="R537"/>
  <c r="I537"/>
  <c r="Q537"/>
  <c r="P537"/>
  <c r="O537"/>
  <c r="AD536"/>
  <c r="AC536"/>
  <c r="AB536"/>
  <c r="AA536"/>
  <c r="Y536"/>
  <c r="X536"/>
  <c r="W536"/>
  <c r="V536"/>
  <c r="T536"/>
  <c r="S536"/>
  <c r="L536"/>
  <c r="K536"/>
  <c r="J536"/>
  <c r="R536"/>
  <c r="I536"/>
  <c r="Q536"/>
  <c r="P536"/>
  <c r="O536"/>
  <c r="AD535"/>
  <c r="AC535"/>
  <c r="AB535"/>
  <c r="AA535"/>
  <c r="Y535"/>
  <c r="X535"/>
  <c r="W535"/>
  <c r="V535"/>
  <c r="T535"/>
  <c r="S535"/>
  <c r="L535"/>
  <c r="K535"/>
  <c r="J535"/>
  <c r="R535"/>
  <c r="I535"/>
  <c r="Q535"/>
  <c r="P535"/>
  <c r="O535"/>
  <c r="AD534"/>
  <c r="AC534"/>
  <c r="AB534"/>
  <c r="AA534"/>
  <c r="Y534"/>
  <c r="X534"/>
  <c r="W534"/>
  <c r="V534"/>
  <c r="T534"/>
  <c r="S534"/>
  <c r="L534"/>
  <c r="K534"/>
  <c r="J534"/>
  <c r="R534"/>
  <c r="I534"/>
  <c r="Q534"/>
  <c r="P534"/>
  <c r="O534"/>
  <c r="AD533"/>
  <c r="AC533"/>
  <c r="AB533"/>
  <c r="AA533"/>
  <c r="Y533"/>
  <c r="X533"/>
  <c r="W533"/>
  <c r="V533"/>
  <c r="T533"/>
  <c r="S533"/>
  <c r="L533"/>
  <c r="K533"/>
  <c r="J533"/>
  <c r="R533"/>
  <c r="I533"/>
  <c r="Q533"/>
  <c r="P533"/>
  <c r="O533"/>
  <c r="AD532"/>
  <c r="AC532"/>
  <c r="AB532"/>
  <c r="AA532"/>
  <c r="Y532"/>
  <c r="X532"/>
  <c r="W532"/>
  <c r="V532"/>
  <c r="T532"/>
  <c r="S532"/>
  <c r="L532"/>
  <c r="K532"/>
  <c r="J532"/>
  <c r="R532"/>
  <c r="I532"/>
  <c r="Q532"/>
  <c r="P532"/>
  <c r="O532"/>
  <c r="AD531"/>
  <c r="AC531"/>
  <c r="AB531"/>
  <c r="AA531"/>
  <c r="Y531"/>
  <c r="X531"/>
  <c r="W531"/>
  <c r="V531"/>
  <c r="T531"/>
  <c r="S531"/>
  <c r="L531"/>
  <c r="K531"/>
  <c r="J531"/>
  <c r="R531"/>
  <c r="I531"/>
  <c r="Q531"/>
  <c r="P531"/>
  <c r="O531"/>
  <c r="AD530"/>
  <c r="AC530"/>
  <c r="AB530"/>
  <c r="AA530"/>
  <c r="Y530"/>
  <c r="X530"/>
  <c r="W530"/>
  <c r="V530"/>
  <c r="T530"/>
  <c r="S530"/>
  <c r="L530"/>
  <c r="K530"/>
  <c r="J530"/>
  <c r="R530"/>
  <c r="I530"/>
  <c r="Q530"/>
  <c r="P530"/>
  <c r="O530"/>
  <c r="AD529"/>
  <c r="AC529"/>
  <c r="AB529"/>
  <c r="AA529"/>
  <c r="Y529"/>
  <c r="X529"/>
  <c r="W529"/>
  <c r="V529"/>
  <c r="T529"/>
  <c r="S529"/>
  <c r="L529"/>
  <c r="K529"/>
  <c r="J529"/>
  <c r="R529"/>
  <c r="I529"/>
  <c r="Q529"/>
  <c r="P529"/>
  <c r="O529"/>
  <c r="AD528"/>
  <c r="AC528"/>
  <c r="AB528"/>
  <c r="AA528"/>
  <c r="Y528"/>
  <c r="X528"/>
  <c r="W528"/>
  <c r="V528"/>
  <c r="T528"/>
  <c r="S528"/>
  <c r="L528"/>
  <c r="K528"/>
  <c r="J528"/>
  <c r="R528"/>
  <c r="I528"/>
  <c r="Q528"/>
  <c r="P528"/>
  <c r="O528"/>
  <c r="AD527"/>
  <c r="AC527"/>
  <c r="AB527"/>
  <c r="AA527"/>
  <c r="Y527"/>
  <c r="X527"/>
  <c r="W527"/>
  <c r="V527"/>
  <c r="T527"/>
  <c r="S527"/>
  <c r="L527"/>
  <c r="K527"/>
  <c r="J527"/>
  <c r="R527"/>
  <c r="I527"/>
  <c r="Q527"/>
  <c r="P527"/>
  <c r="O527"/>
  <c r="AD526"/>
  <c r="AC526"/>
  <c r="AB526"/>
  <c r="AA526"/>
  <c r="Y526"/>
  <c r="X526"/>
  <c r="W526"/>
  <c r="V526"/>
  <c r="T526"/>
  <c r="S526"/>
  <c r="L526"/>
  <c r="K526"/>
  <c r="J526"/>
  <c r="R526"/>
  <c r="I526"/>
  <c r="Q526"/>
  <c r="P526"/>
  <c r="O526"/>
  <c r="AD525"/>
  <c r="AC525"/>
  <c r="AB525"/>
  <c r="AA525"/>
  <c r="Y525"/>
  <c r="X525"/>
  <c r="W525"/>
  <c r="V525"/>
  <c r="T525"/>
  <c r="S525"/>
  <c r="L525"/>
  <c r="K525"/>
  <c r="J525"/>
  <c r="R525"/>
  <c r="I525"/>
  <c r="Q525"/>
  <c r="P525"/>
  <c r="O525"/>
  <c r="AD524"/>
  <c r="AC524"/>
  <c r="AB524"/>
  <c r="AA524"/>
  <c r="Y524"/>
  <c r="X524"/>
  <c r="W524"/>
  <c r="V524"/>
  <c r="T524"/>
  <c r="S524"/>
  <c r="L524"/>
  <c r="K524"/>
  <c r="J524"/>
  <c r="R524"/>
  <c r="I524"/>
  <c r="Q524"/>
  <c r="P524"/>
  <c r="O524"/>
  <c r="AD523"/>
  <c r="AC523"/>
  <c r="AB523"/>
  <c r="AA523"/>
  <c r="Y523"/>
  <c r="X523"/>
  <c r="W523"/>
  <c r="V523"/>
  <c r="T523"/>
  <c r="S523"/>
  <c r="L523"/>
  <c r="K523"/>
  <c r="J523"/>
  <c r="R523"/>
  <c r="I523"/>
  <c r="Q523"/>
  <c r="P523"/>
  <c r="O523"/>
  <c r="AD522"/>
  <c r="AC522"/>
  <c r="AB522"/>
  <c r="AA522"/>
  <c r="Y522"/>
  <c r="X522"/>
  <c r="W522"/>
  <c r="V522"/>
  <c r="T522"/>
  <c r="S522"/>
  <c r="L522"/>
  <c r="K522"/>
  <c r="J522"/>
  <c r="R522"/>
  <c r="I522"/>
  <c r="Q522"/>
  <c r="P522"/>
  <c r="O522"/>
  <c r="AD521"/>
  <c r="AC521"/>
  <c r="AB521"/>
  <c r="AA521"/>
  <c r="Y521"/>
  <c r="X521"/>
  <c r="W521"/>
  <c r="V521"/>
  <c r="T521"/>
  <c r="S521"/>
  <c r="L521"/>
  <c r="K521"/>
  <c r="J521"/>
  <c r="R521"/>
  <c r="I521"/>
  <c r="Q521"/>
  <c r="P521"/>
  <c r="O521"/>
  <c r="AD520"/>
  <c r="AC520"/>
  <c r="AB520"/>
  <c r="AA520"/>
  <c r="Y520"/>
  <c r="X520"/>
  <c r="W520"/>
  <c r="V520"/>
  <c r="T520"/>
  <c r="S520"/>
  <c r="L520"/>
  <c r="K520"/>
  <c r="J520"/>
  <c r="R520"/>
  <c r="I520"/>
  <c r="Q520"/>
  <c r="P520"/>
  <c r="O520"/>
  <c r="AD519"/>
  <c r="AC519"/>
  <c r="AB519"/>
  <c r="AA519"/>
  <c r="Y519"/>
  <c r="X519"/>
  <c r="W519"/>
  <c r="V519"/>
  <c r="T519"/>
  <c r="S519"/>
  <c r="L519"/>
  <c r="K519"/>
  <c r="J519"/>
  <c r="R519"/>
  <c r="I519"/>
  <c r="Q519"/>
  <c r="P519"/>
  <c r="O519"/>
  <c r="AD518"/>
  <c r="AC518"/>
  <c r="AB518"/>
  <c r="AA518"/>
  <c r="Y518"/>
  <c r="X518"/>
  <c r="W518"/>
  <c r="V518"/>
  <c r="T518"/>
  <c r="S518"/>
  <c r="L518"/>
  <c r="K518"/>
  <c r="J518"/>
  <c r="R518"/>
  <c r="I518"/>
  <c r="Q518"/>
  <c r="P518"/>
  <c r="O518"/>
  <c r="AD517"/>
  <c r="AC517"/>
  <c r="AB517"/>
  <c r="AA517"/>
  <c r="Y517"/>
  <c r="X517"/>
  <c r="W517"/>
  <c r="V517"/>
  <c r="T517"/>
  <c r="S517"/>
  <c r="L517"/>
  <c r="K517"/>
  <c r="J517"/>
  <c r="R517"/>
  <c r="I517"/>
  <c r="Q517"/>
  <c r="P517"/>
  <c r="O517"/>
  <c r="AD516"/>
  <c r="AC516"/>
  <c r="AB516"/>
  <c r="AA516"/>
  <c r="Y516"/>
  <c r="X516"/>
  <c r="W516"/>
  <c r="V516"/>
  <c r="T516"/>
  <c r="S516"/>
  <c r="L516"/>
  <c r="K516"/>
  <c r="J516"/>
  <c r="R516"/>
  <c r="I516"/>
  <c r="Q516"/>
  <c r="P516"/>
  <c r="O516"/>
  <c r="AD515"/>
  <c r="AC515"/>
  <c r="AB515"/>
  <c r="AA515"/>
  <c r="Y515"/>
  <c r="X515"/>
  <c r="W515"/>
  <c r="V515"/>
  <c r="T515"/>
  <c r="S515"/>
  <c r="L515"/>
  <c r="K515"/>
  <c r="J515"/>
  <c r="R515"/>
  <c r="I515"/>
  <c r="Q515"/>
  <c r="P515"/>
  <c r="O515"/>
  <c r="AD514"/>
  <c r="AC514"/>
  <c r="AB514"/>
  <c r="AA514"/>
  <c r="Y514"/>
  <c r="X514"/>
  <c r="W514"/>
  <c r="V514"/>
  <c r="T514"/>
  <c r="S514"/>
  <c r="L514"/>
  <c r="K514"/>
  <c r="J514"/>
  <c r="R514"/>
  <c r="I514"/>
  <c r="Q514"/>
  <c r="P514"/>
  <c r="O514"/>
  <c r="AD513"/>
  <c r="AC513"/>
  <c r="AB513"/>
  <c r="AA513"/>
  <c r="Y513"/>
  <c r="X513"/>
  <c r="W513"/>
  <c r="V513"/>
  <c r="T513"/>
  <c r="S513"/>
  <c r="L513"/>
  <c r="K513"/>
  <c r="J513"/>
  <c r="R513"/>
  <c r="I513"/>
  <c r="Q513"/>
  <c r="P513"/>
  <c r="O513"/>
  <c r="AD512"/>
  <c r="AC512"/>
  <c r="AB512"/>
  <c r="AA512"/>
  <c r="Y512"/>
  <c r="X512"/>
  <c r="W512"/>
  <c r="V512"/>
  <c r="T512"/>
  <c r="S512"/>
  <c r="L512"/>
  <c r="K512"/>
  <c r="J512"/>
  <c r="R512"/>
  <c r="I512"/>
  <c r="Q512"/>
  <c r="P512"/>
  <c r="O512"/>
  <c r="AD511"/>
  <c r="AC511"/>
  <c r="AB511"/>
  <c r="AA511"/>
  <c r="Y511"/>
  <c r="X511"/>
  <c r="W511"/>
  <c r="V511"/>
  <c r="T511"/>
  <c r="S511"/>
  <c r="L511"/>
  <c r="K511"/>
  <c r="J511"/>
  <c r="R511"/>
  <c r="I511"/>
  <c r="Q511"/>
  <c r="P511"/>
  <c r="O511"/>
  <c r="AD510"/>
  <c r="AC510"/>
  <c r="AB510"/>
  <c r="AA510"/>
  <c r="Y510"/>
  <c r="X510"/>
  <c r="W510"/>
  <c r="V510"/>
  <c r="T510"/>
  <c r="S510"/>
  <c r="L510"/>
  <c r="K510"/>
  <c r="J510"/>
  <c r="R510"/>
  <c r="I510"/>
  <c r="Q510"/>
  <c r="P510"/>
  <c r="O510"/>
  <c r="AD509"/>
  <c r="AC509"/>
  <c r="AB509"/>
  <c r="AA509"/>
  <c r="Y509"/>
  <c r="X509"/>
  <c r="W509"/>
  <c r="V509"/>
  <c r="T509"/>
  <c r="S509"/>
  <c r="L509"/>
  <c r="K509"/>
  <c r="J509"/>
  <c r="R509"/>
  <c r="I509"/>
  <c r="Q509"/>
  <c r="P509"/>
  <c r="O509"/>
  <c r="AD508"/>
  <c r="AC508"/>
  <c r="AB508"/>
  <c r="AA508"/>
  <c r="Y508"/>
  <c r="X508"/>
  <c r="W508"/>
  <c r="V508"/>
  <c r="T508"/>
  <c r="S508"/>
  <c r="L508"/>
  <c r="K508"/>
  <c r="J508"/>
  <c r="R508"/>
  <c r="I508"/>
  <c r="Q508"/>
  <c r="P508"/>
  <c r="O508"/>
  <c r="AD507"/>
  <c r="AC507"/>
  <c r="AB507"/>
  <c r="AA507"/>
  <c r="Y507"/>
  <c r="X507"/>
  <c r="W507"/>
  <c r="V507"/>
  <c r="T507"/>
  <c r="S507"/>
  <c r="L507"/>
  <c r="K507"/>
  <c r="J507"/>
  <c r="R507"/>
  <c r="I507"/>
  <c r="Q507"/>
  <c r="P507"/>
  <c r="O507"/>
  <c r="AD506"/>
  <c r="AC506"/>
  <c r="AB506"/>
  <c r="AA506"/>
  <c r="Y506"/>
  <c r="X506"/>
  <c r="W506"/>
  <c r="V506"/>
  <c r="T506"/>
  <c r="S506"/>
  <c r="L506"/>
  <c r="K506"/>
  <c r="J506"/>
  <c r="R506"/>
  <c r="I506"/>
  <c r="Q506"/>
  <c r="P506"/>
  <c r="O506"/>
  <c r="AD505"/>
  <c r="AC505"/>
  <c r="AB505"/>
  <c r="AA505"/>
  <c r="Y505"/>
  <c r="X505"/>
  <c r="W505"/>
  <c r="V505"/>
  <c r="T505"/>
  <c r="S505"/>
  <c r="L505"/>
  <c r="K505"/>
  <c r="J505"/>
  <c r="R505"/>
  <c r="I505"/>
  <c r="Q505"/>
  <c r="P505"/>
  <c r="O505"/>
  <c r="AD504"/>
  <c r="AC504"/>
  <c r="AB504"/>
  <c r="AA504"/>
  <c r="Y504"/>
  <c r="X504"/>
  <c r="W504"/>
  <c r="V504"/>
  <c r="T504"/>
  <c r="S504"/>
  <c r="L504"/>
  <c r="K504"/>
  <c r="J504"/>
  <c r="R504"/>
  <c r="I504"/>
  <c r="Q504"/>
  <c r="P504"/>
  <c r="O504"/>
  <c r="AD503"/>
  <c r="AC503"/>
  <c r="AB503"/>
  <c r="AA503"/>
  <c r="Y503"/>
  <c r="X503"/>
  <c r="W503"/>
  <c r="V503"/>
  <c r="T503"/>
  <c r="S503"/>
  <c r="L503"/>
  <c r="K503"/>
  <c r="J503"/>
  <c r="R503"/>
  <c r="I503"/>
  <c r="Q503"/>
  <c r="P503"/>
  <c r="O503"/>
  <c r="AD502"/>
  <c r="AC502"/>
  <c r="AB502"/>
  <c r="AA502"/>
  <c r="Y502"/>
  <c r="X502"/>
  <c r="W502"/>
  <c r="V502"/>
  <c r="T502"/>
  <c r="S502"/>
  <c r="L502"/>
  <c r="K502"/>
  <c r="J502"/>
  <c r="R502"/>
  <c r="I502"/>
  <c r="Q502"/>
  <c r="P502"/>
  <c r="O502"/>
  <c r="AD501"/>
  <c r="AC501"/>
  <c r="AB501"/>
  <c r="AA501"/>
  <c r="Y501"/>
  <c r="X501"/>
  <c r="W501"/>
  <c r="V501"/>
  <c r="T501"/>
  <c r="S501"/>
  <c r="L501"/>
  <c r="K501"/>
  <c r="J501"/>
  <c r="R501"/>
  <c r="I501"/>
  <c r="Q501"/>
  <c r="P501"/>
  <c r="O501"/>
  <c r="AD500"/>
  <c r="AC500"/>
  <c r="AB500"/>
  <c r="AA500"/>
  <c r="Y500"/>
  <c r="X500"/>
  <c r="W500"/>
  <c r="V500"/>
  <c r="T500"/>
  <c r="S500"/>
  <c r="L500"/>
  <c r="K500"/>
  <c r="J500"/>
  <c r="R500"/>
  <c r="I500"/>
  <c r="Q500"/>
  <c r="P500"/>
  <c r="O500"/>
  <c r="AD499"/>
  <c r="AC499"/>
  <c r="AB499"/>
  <c r="AA499"/>
  <c r="Y499"/>
  <c r="X499"/>
  <c r="W499"/>
  <c r="V499"/>
  <c r="T499"/>
  <c r="S499"/>
  <c r="L499"/>
  <c r="K499"/>
  <c r="J499"/>
  <c r="R499"/>
  <c r="I499"/>
  <c r="Q499"/>
  <c r="P499"/>
  <c r="O499"/>
  <c r="AD498"/>
  <c r="AC498"/>
  <c r="AB498"/>
  <c r="AA498"/>
  <c r="Y498"/>
  <c r="X498"/>
  <c r="W498"/>
  <c r="V498"/>
  <c r="T498"/>
  <c r="S498"/>
  <c r="L498"/>
  <c r="K498"/>
  <c r="J498"/>
  <c r="R498"/>
  <c r="I498"/>
  <c r="Q498"/>
  <c r="P498"/>
  <c r="O498"/>
  <c r="AD497"/>
  <c r="AC497"/>
  <c r="AB497"/>
  <c r="AA497"/>
  <c r="Y497"/>
  <c r="X497"/>
  <c r="W497"/>
  <c r="V497"/>
  <c r="T497"/>
  <c r="S497"/>
  <c r="L497"/>
  <c r="K497"/>
  <c r="J497"/>
  <c r="R497"/>
  <c r="I497"/>
  <c r="Q497"/>
  <c r="P497"/>
  <c r="O497"/>
  <c r="AD496"/>
  <c r="AC496"/>
  <c r="AB496"/>
  <c r="AA496"/>
  <c r="Y496"/>
  <c r="X496"/>
  <c r="W496"/>
  <c r="V496"/>
  <c r="T496"/>
  <c r="S496"/>
  <c r="L496"/>
  <c r="K496"/>
  <c r="J496"/>
  <c r="R496"/>
  <c r="I496"/>
  <c r="Q496"/>
  <c r="P496"/>
  <c r="O496"/>
  <c r="AD495"/>
  <c r="AC495"/>
  <c r="AB495"/>
  <c r="AA495"/>
  <c r="Y495"/>
  <c r="X495"/>
  <c r="W495"/>
  <c r="V495"/>
  <c r="T495"/>
  <c r="S495"/>
  <c r="L495"/>
  <c r="K495"/>
  <c r="J495"/>
  <c r="R495"/>
  <c r="I495"/>
  <c r="Q495"/>
  <c r="P495"/>
  <c r="O495"/>
  <c r="AD494"/>
  <c r="AC494"/>
  <c r="AB494"/>
  <c r="AA494"/>
  <c r="Y494"/>
  <c r="X494"/>
  <c r="W494"/>
  <c r="V494"/>
  <c r="T494"/>
  <c r="S494"/>
  <c r="L494"/>
  <c r="K494"/>
  <c r="J494"/>
  <c r="R494"/>
  <c r="I494"/>
  <c r="Q494"/>
  <c r="P494"/>
  <c r="O494"/>
  <c r="AD493"/>
  <c r="AC493"/>
  <c r="AB493"/>
  <c r="AA493"/>
  <c r="Y493"/>
  <c r="X493"/>
  <c r="W493"/>
  <c r="V493"/>
  <c r="T493"/>
  <c r="S493"/>
  <c r="L493"/>
  <c r="K493"/>
  <c r="J493"/>
  <c r="R493"/>
  <c r="I493"/>
  <c r="Q493"/>
  <c r="P493"/>
  <c r="O493"/>
  <c r="AD492"/>
  <c r="AC492"/>
  <c r="AB492"/>
  <c r="AA492"/>
  <c r="Y492"/>
  <c r="X492"/>
  <c r="W492"/>
  <c r="V492"/>
  <c r="T492"/>
  <c r="S492"/>
  <c r="L492"/>
  <c r="K492"/>
  <c r="J492"/>
  <c r="R492"/>
  <c r="I492"/>
  <c r="Q492"/>
  <c r="P492"/>
  <c r="O492"/>
  <c r="AD491"/>
  <c r="AC491"/>
  <c r="AB491"/>
  <c r="AA491"/>
  <c r="Y491"/>
  <c r="X491"/>
  <c r="W491"/>
  <c r="V491"/>
  <c r="T491"/>
  <c r="S491"/>
  <c r="L491"/>
  <c r="K491"/>
  <c r="J491"/>
  <c r="R491"/>
  <c r="I491"/>
  <c r="Q491"/>
  <c r="P491"/>
  <c r="O491"/>
  <c r="AD490"/>
  <c r="AC490"/>
  <c r="AB490"/>
  <c r="AA490"/>
  <c r="Y490"/>
  <c r="X490"/>
  <c r="W490"/>
  <c r="V490"/>
  <c r="T490"/>
  <c r="S490"/>
  <c r="L490"/>
  <c r="K490"/>
  <c r="J490"/>
  <c r="R490"/>
  <c r="I490"/>
  <c r="Q490"/>
  <c r="P490"/>
  <c r="O490"/>
  <c r="AD489"/>
  <c r="AC489"/>
  <c r="AB489"/>
  <c r="AA489"/>
  <c r="Y489"/>
  <c r="X489"/>
  <c r="W489"/>
  <c r="V489"/>
  <c r="T489"/>
  <c r="S489"/>
  <c r="L489"/>
  <c r="K489"/>
  <c r="J489"/>
  <c r="R489"/>
  <c r="I489"/>
  <c r="Q489"/>
  <c r="P489"/>
  <c r="O489"/>
  <c r="AD488"/>
  <c r="AC488"/>
  <c r="AB488"/>
  <c r="AA488"/>
  <c r="Y488"/>
  <c r="X488"/>
  <c r="W488"/>
  <c r="V488"/>
  <c r="T488"/>
  <c r="S488"/>
  <c r="L488"/>
  <c r="K488"/>
  <c r="J488"/>
  <c r="R488"/>
  <c r="I488"/>
  <c r="Q488"/>
  <c r="P488"/>
  <c r="O488"/>
  <c r="AD487"/>
  <c r="AC487"/>
  <c r="AB487"/>
  <c r="AA487"/>
  <c r="Y487"/>
  <c r="X487"/>
  <c r="W487"/>
  <c r="V487"/>
  <c r="T487"/>
  <c r="S487"/>
  <c r="L487"/>
  <c r="K487"/>
  <c r="J487"/>
  <c r="R487"/>
  <c r="I487"/>
  <c r="Q487"/>
  <c r="P487"/>
  <c r="O487"/>
  <c r="AD486"/>
  <c r="AC486"/>
  <c r="AB486"/>
  <c r="AA486"/>
  <c r="Y486"/>
  <c r="X486"/>
  <c r="W486"/>
  <c r="V486"/>
  <c r="T486"/>
  <c r="S486"/>
  <c r="L486"/>
  <c r="K486"/>
  <c r="J486"/>
  <c r="R486"/>
  <c r="I486"/>
  <c r="Q486"/>
  <c r="P486"/>
  <c r="O486"/>
  <c r="AD485"/>
  <c r="AC485"/>
  <c r="AB485"/>
  <c r="AA485"/>
  <c r="Y485"/>
  <c r="X485"/>
  <c r="W485"/>
  <c r="V485"/>
  <c r="T485"/>
  <c r="S485"/>
  <c r="L485"/>
  <c r="K485"/>
  <c r="J485"/>
  <c r="R485"/>
  <c r="I485"/>
  <c r="Q485"/>
  <c r="P485"/>
  <c r="O485"/>
  <c r="AD484"/>
  <c r="AC484"/>
  <c r="AB484"/>
  <c r="AA484"/>
  <c r="Y484"/>
  <c r="X484"/>
  <c r="W484"/>
  <c r="V484"/>
  <c r="T484"/>
  <c r="S484"/>
  <c r="L484"/>
  <c r="K484"/>
  <c r="J484"/>
  <c r="R484"/>
  <c r="I484"/>
  <c r="Q484"/>
  <c r="P484"/>
  <c r="O484"/>
  <c r="AD483"/>
  <c r="AC483"/>
  <c r="AB483"/>
  <c r="AA483"/>
  <c r="Y483"/>
  <c r="X483"/>
  <c r="W483"/>
  <c r="V483"/>
  <c r="T483"/>
  <c r="S483"/>
  <c r="L483"/>
  <c r="K483"/>
  <c r="J483"/>
  <c r="R483"/>
  <c r="I483"/>
  <c r="Q483"/>
  <c r="P483"/>
  <c r="O483"/>
  <c r="AD482"/>
  <c r="AC482"/>
  <c r="AB482"/>
  <c r="AA482"/>
  <c r="Y482"/>
  <c r="X482"/>
  <c r="W482"/>
  <c r="V482"/>
  <c r="T482"/>
  <c r="S482"/>
  <c r="L482"/>
  <c r="K482"/>
  <c r="J482"/>
  <c r="R482"/>
  <c r="I482"/>
  <c r="Q482"/>
  <c r="P482"/>
  <c r="O482"/>
  <c r="AD481"/>
  <c r="AC481"/>
  <c r="AB481"/>
  <c r="AA481"/>
  <c r="Y481"/>
  <c r="X481"/>
  <c r="W481"/>
  <c r="V481"/>
  <c r="T481"/>
  <c r="S481"/>
  <c r="L481"/>
  <c r="K481"/>
  <c r="J481"/>
  <c r="R481"/>
  <c r="I481"/>
  <c r="Q481"/>
  <c r="P481"/>
  <c r="O481"/>
  <c r="AD480"/>
  <c r="AC480"/>
  <c r="AB480"/>
  <c r="AA480"/>
  <c r="Y480"/>
  <c r="X480"/>
  <c r="W480"/>
  <c r="V480"/>
  <c r="T480"/>
  <c r="S480"/>
  <c r="L480"/>
  <c r="K480"/>
  <c r="J480"/>
  <c r="R480"/>
  <c r="I480"/>
  <c r="Q480"/>
  <c r="P480"/>
  <c r="O480"/>
  <c r="AD479"/>
  <c r="AC479"/>
  <c r="AB479"/>
  <c r="AA479"/>
  <c r="Y479"/>
  <c r="X479"/>
  <c r="W479"/>
  <c r="V479"/>
  <c r="T479"/>
  <c r="S479"/>
  <c r="L479"/>
  <c r="K479"/>
  <c r="J479"/>
  <c r="R479"/>
  <c r="I479"/>
  <c r="Q479"/>
  <c r="P479"/>
  <c r="O479"/>
  <c r="AD478"/>
  <c r="AC478"/>
  <c r="AB478"/>
  <c r="AA478"/>
  <c r="Y478"/>
  <c r="X478"/>
  <c r="W478"/>
  <c r="V478"/>
  <c r="T478"/>
  <c r="S478"/>
  <c r="L478"/>
  <c r="K478"/>
  <c r="J478"/>
  <c r="R478"/>
  <c r="I478"/>
  <c r="Q478"/>
  <c r="P478"/>
  <c r="O478"/>
  <c r="AD477"/>
  <c r="AC477"/>
  <c r="AB477"/>
  <c r="AA477"/>
  <c r="Y477"/>
  <c r="X477"/>
  <c r="W477"/>
  <c r="V477"/>
  <c r="T477"/>
  <c r="S477"/>
  <c r="L477"/>
  <c r="K477"/>
  <c r="J477"/>
  <c r="R477"/>
  <c r="I477"/>
  <c r="Q477"/>
  <c r="P477"/>
  <c r="O477"/>
  <c r="AD476"/>
  <c r="AC476"/>
  <c r="AB476"/>
  <c r="AA476"/>
  <c r="Y476"/>
  <c r="X476"/>
  <c r="W476"/>
  <c r="V476"/>
  <c r="T476"/>
  <c r="S476"/>
  <c r="L476"/>
  <c r="K476"/>
  <c r="J476"/>
  <c r="R476"/>
  <c r="I476"/>
  <c r="Q476"/>
  <c r="P476"/>
  <c r="O476"/>
  <c r="AD475"/>
  <c r="AC475"/>
  <c r="AB475"/>
  <c r="AA475"/>
  <c r="Y475"/>
  <c r="X475"/>
  <c r="W475"/>
  <c r="V475"/>
  <c r="S475"/>
  <c r="L475"/>
  <c r="K475"/>
  <c r="J475"/>
  <c r="R475"/>
  <c r="I475"/>
  <c r="Q475"/>
  <c r="P475"/>
  <c r="O475"/>
  <c r="AD474"/>
  <c r="AC474"/>
  <c r="AB474"/>
  <c r="AA474"/>
  <c r="Y474"/>
  <c r="X474"/>
  <c r="W474"/>
  <c r="V474"/>
  <c r="S474"/>
  <c r="L474"/>
  <c r="K474"/>
  <c r="J474"/>
  <c r="R474"/>
  <c r="I474"/>
  <c r="Q474"/>
  <c r="P474"/>
  <c r="O474"/>
  <c r="AD473"/>
  <c r="AC473"/>
  <c r="AB473"/>
  <c r="AA473"/>
  <c r="Y473"/>
  <c r="X473"/>
  <c r="W473"/>
  <c r="V473"/>
  <c r="S473"/>
  <c r="L473"/>
  <c r="K473"/>
  <c r="J473"/>
  <c r="R473"/>
  <c r="I473"/>
  <c r="Q473"/>
  <c r="P473"/>
  <c r="O473"/>
  <c r="AD472"/>
  <c r="AC472"/>
  <c r="AB472"/>
  <c r="AA472"/>
  <c r="Y472"/>
  <c r="X472"/>
  <c r="W472"/>
  <c r="V472"/>
  <c r="S472"/>
  <c r="L472"/>
  <c r="K472"/>
  <c r="J472"/>
  <c r="R472"/>
  <c r="I472"/>
  <c r="Q472"/>
  <c r="P472"/>
  <c r="O472"/>
  <c r="AD471"/>
  <c r="AC471"/>
  <c r="AB471"/>
  <c r="AA471"/>
  <c r="Y471"/>
  <c r="X471"/>
  <c r="W471"/>
  <c r="V471"/>
  <c r="S471"/>
  <c r="L471"/>
  <c r="K471"/>
  <c r="J471"/>
  <c r="R471"/>
  <c r="I471"/>
  <c r="Q471"/>
  <c r="P471"/>
  <c r="O471"/>
  <c r="AD470"/>
  <c r="AC470"/>
  <c r="AB470"/>
  <c r="AA470"/>
  <c r="Y470"/>
  <c r="X470"/>
  <c r="W470"/>
  <c r="V470"/>
  <c r="S470"/>
  <c r="L470"/>
  <c r="K470"/>
  <c r="J470"/>
  <c r="R470"/>
  <c r="I470"/>
  <c r="Q470"/>
  <c r="P470"/>
  <c r="O470"/>
  <c r="AD469"/>
  <c r="AC469"/>
  <c r="AB469"/>
  <c r="AA469"/>
  <c r="Y469"/>
  <c r="X469"/>
  <c r="W469"/>
  <c r="V469"/>
  <c r="S469"/>
  <c r="L469"/>
  <c r="K469"/>
  <c r="J469"/>
  <c r="R469"/>
  <c r="I469"/>
  <c r="Q469"/>
  <c r="P469"/>
  <c r="O469"/>
  <c r="AD468"/>
  <c r="AC468"/>
  <c r="AB468"/>
  <c r="AA468"/>
  <c r="Y468"/>
  <c r="X468"/>
  <c r="W468"/>
  <c r="V468"/>
  <c r="S468"/>
  <c r="L468"/>
  <c r="K468"/>
  <c r="J468"/>
  <c r="R468"/>
  <c r="I468"/>
  <c r="Q468"/>
  <c r="P468"/>
  <c r="O468"/>
  <c r="AD467"/>
  <c r="AC467"/>
  <c r="AB467"/>
  <c r="AA467"/>
  <c r="Y467"/>
  <c r="X467"/>
  <c r="W467"/>
  <c r="V467"/>
  <c r="S467"/>
  <c r="L467"/>
  <c r="K467"/>
  <c r="J467"/>
  <c r="R467"/>
  <c r="I467"/>
  <c r="Q467"/>
  <c r="P467"/>
  <c r="O467"/>
  <c r="AD466"/>
  <c r="AC466"/>
  <c r="AB466"/>
  <c r="AA466"/>
  <c r="Y466"/>
  <c r="X466"/>
  <c r="W466"/>
  <c r="V466"/>
  <c r="S466"/>
  <c r="L466"/>
  <c r="K466"/>
  <c r="J466"/>
  <c r="R466"/>
  <c r="I466"/>
  <c r="Q466"/>
  <c r="P466"/>
  <c r="O466"/>
  <c r="AD465"/>
  <c r="AC465"/>
  <c r="AB465"/>
  <c r="AA465"/>
  <c r="Y465"/>
  <c r="X465"/>
  <c r="W465"/>
  <c r="V465"/>
  <c r="S465"/>
  <c r="L465"/>
  <c r="K465"/>
  <c r="J465"/>
  <c r="R465"/>
  <c r="I465"/>
  <c r="Q465"/>
  <c r="P465"/>
  <c r="O465"/>
  <c r="AD464"/>
  <c r="AC464"/>
  <c r="AB464"/>
  <c r="AA464"/>
  <c r="Y464"/>
  <c r="X464"/>
  <c r="W464"/>
  <c r="V464"/>
  <c r="S464"/>
  <c r="L464"/>
  <c r="K464"/>
  <c r="J464"/>
  <c r="R464"/>
  <c r="I464"/>
  <c r="Q464"/>
  <c r="P464"/>
  <c r="O464"/>
  <c r="AD463"/>
  <c r="AC463"/>
  <c r="AB463"/>
  <c r="AA463"/>
  <c r="Y463"/>
  <c r="X463"/>
  <c r="W463"/>
  <c r="V463"/>
  <c r="S463"/>
  <c r="L463"/>
  <c r="K463"/>
  <c r="J463"/>
  <c r="R463"/>
  <c r="I463"/>
  <c r="Q463"/>
  <c r="P463"/>
  <c r="O463"/>
  <c r="AD462"/>
  <c r="AC462"/>
  <c r="AB462"/>
  <c r="AA462"/>
  <c r="Y462"/>
  <c r="X462"/>
  <c r="W462"/>
  <c r="V462"/>
  <c r="S462"/>
  <c r="L462"/>
  <c r="K462"/>
  <c r="J462"/>
  <c r="R462"/>
  <c r="I462"/>
  <c r="Q462"/>
  <c r="P462"/>
  <c r="O462"/>
  <c r="AD461"/>
  <c r="AC461"/>
  <c r="AB461"/>
  <c r="AA461"/>
  <c r="Y461"/>
  <c r="X461"/>
  <c r="W461"/>
  <c r="V461"/>
  <c r="S461"/>
  <c r="L461"/>
  <c r="K461"/>
  <c r="J461"/>
  <c r="R461"/>
  <c r="I461"/>
  <c r="Q461"/>
  <c r="P461"/>
  <c r="O461"/>
  <c r="AD460"/>
  <c r="AC460"/>
  <c r="AB460"/>
  <c r="AA460"/>
  <c r="Y460"/>
  <c r="X460"/>
  <c r="W460"/>
  <c r="V460"/>
  <c r="S460"/>
  <c r="L460"/>
  <c r="K460"/>
  <c r="J460"/>
  <c r="R460"/>
  <c r="I460"/>
  <c r="Q460"/>
  <c r="P460"/>
  <c r="O460"/>
  <c r="AD459"/>
  <c r="AC459"/>
  <c r="AB459"/>
  <c r="AA459"/>
  <c r="Y459"/>
  <c r="X459"/>
  <c r="W459"/>
  <c r="V459"/>
  <c r="S459"/>
  <c r="L459"/>
  <c r="K459"/>
  <c r="J459"/>
  <c r="R459"/>
  <c r="I459"/>
  <c r="Q459"/>
  <c r="P459"/>
  <c r="O459"/>
  <c r="AD458"/>
  <c r="AC458"/>
  <c r="AB458"/>
  <c r="AA458"/>
  <c r="Y458"/>
  <c r="X458"/>
  <c r="W458"/>
  <c r="V458"/>
  <c r="S458"/>
  <c r="L458"/>
  <c r="K458"/>
  <c r="J458"/>
  <c r="R458"/>
  <c r="I458"/>
  <c r="Q458"/>
  <c r="P458"/>
  <c r="O458"/>
  <c r="AD457"/>
  <c r="AC457"/>
  <c r="AB457"/>
  <c r="AA457"/>
  <c r="Y457"/>
  <c r="X457"/>
  <c r="W457"/>
  <c r="V457"/>
  <c r="S457"/>
  <c r="L457"/>
  <c r="K457"/>
  <c r="J457"/>
  <c r="R457"/>
  <c r="I457"/>
  <c r="Q457"/>
  <c r="P457"/>
  <c r="O457"/>
  <c r="AD456"/>
  <c r="AC456"/>
  <c r="AB456"/>
  <c r="AA456"/>
  <c r="Y456"/>
  <c r="X456"/>
  <c r="W456"/>
  <c r="V456"/>
  <c r="S456"/>
  <c r="L456"/>
  <c r="K456"/>
  <c r="J456"/>
  <c r="R456"/>
  <c r="I456"/>
  <c r="Q456"/>
  <c r="P456"/>
  <c r="O456"/>
  <c r="AD455"/>
  <c r="AC455"/>
  <c r="AB455"/>
  <c r="AA455"/>
  <c r="Y455"/>
  <c r="X455"/>
  <c r="W455"/>
  <c r="V455"/>
  <c r="T455"/>
  <c r="L455"/>
  <c r="K455"/>
  <c r="J455"/>
  <c r="R455"/>
  <c r="I455"/>
  <c r="Q455"/>
  <c r="P455"/>
  <c r="O455"/>
  <c r="AD454"/>
  <c r="AC454"/>
  <c r="AB454"/>
  <c r="AA454"/>
  <c r="Y454"/>
  <c r="X454"/>
  <c r="W454"/>
  <c r="V454"/>
  <c r="L454"/>
  <c r="K454"/>
  <c r="J454"/>
  <c r="R454"/>
  <c r="I454"/>
  <c r="Q454"/>
  <c r="P454"/>
  <c r="O454"/>
  <c r="AD453"/>
  <c r="AC453"/>
  <c r="AB453"/>
  <c r="AA453"/>
  <c r="Y453"/>
  <c r="X453"/>
  <c r="W453"/>
  <c r="V453"/>
  <c r="T453"/>
  <c r="L453"/>
  <c r="K453"/>
  <c r="J453"/>
  <c r="R453"/>
  <c r="I453"/>
  <c r="Q453"/>
  <c r="P453"/>
  <c r="O453"/>
  <c r="AD452"/>
  <c r="AC452"/>
  <c r="AB452"/>
  <c r="AA452"/>
  <c r="Y452"/>
  <c r="X452"/>
  <c r="W452"/>
  <c r="V452"/>
  <c r="T452"/>
  <c r="L452"/>
  <c r="K452"/>
  <c r="J452"/>
  <c r="R452"/>
  <c r="I452"/>
  <c r="Q452"/>
  <c r="P452"/>
  <c r="O452"/>
  <c r="AD451"/>
  <c r="AC451"/>
  <c r="AB451"/>
  <c r="AA451"/>
  <c r="Y451"/>
  <c r="X451"/>
  <c r="W451"/>
  <c r="V451"/>
  <c r="T451"/>
  <c r="L451"/>
  <c r="K451"/>
  <c r="J451"/>
  <c r="R451"/>
  <c r="I451"/>
  <c r="Q451"/>
  <c r="P451"/>
  <c r="O451"/>
  <c r="AD450"/>
  <c r="AC450"/>
  <c r="AB450"/>
  <c r="AA450"/>
  <c r="Y450"/>
  <c r="X450"/>
  <c r="W450"/>
  <c r="V450"/>
  <c r="T450"/>
  <c r="L450"/>
  <c r="K450"/>
  <c r="J450"/>
  <c r="R450"/>
  <c r="I450"/>
  <c r="Q450"/>
  <c r="P450"/>
  <c r="O450"/>
  <c r="AD449"/>
  <c r="AC449"/>
  <c r="AB449"/>
  <c r="AA449"/>
  <c r="Y449"/>
  <c r="X449"/>
  <c r="W449"/>
  <c r="V449"/>
  <c r="T449"/>
  <c r="L449"/>
  <c r="K449"/>
  <c r="J449"/>
  <c r="R449"/>
  <c r="I449"/>
  <c r="Q449"/>
  <c r="P449"/>
  <c r="O449"/>
  <c r="AD448"/>
  <c r="AC448"/>
  <c r="AB448"/>
  <c r="AA448"/>
  <c r="Y448"/>
  <c r="X448"/>
  <c r="W448"/>
  <c r="V448"/>
  <c r="T448"/>
  <c r="L448"/>
  <c r="K448"/>
  <c r="J448"/>
  <c r="R448"/>
  <c r="I448"/>
  <c r="Q448"/>
  <c r="P448"/>
  <c r="O448"/>
  <c r="AD447"/>
  <c r="AC447"/>
  <c r="AB447"/>
  <c r="AA447"/>
  <c r="Y447"/>
  <c r="X447"/>
  <c r="W447"/>
  <c r="V447"/>
  <c r="T447"/>
  <c r="L447"/>
  <c r="K447"/>
  <c r="J447"/>
  <c r="R447"/>
  <c r="I447"/>
  <c r="Q447"/>
  <c r="P447"/>
  <c r="O447"/>
  <c r="AD446"/>
  <c r="AC446"/>
  <c r="AB446"/>
  <c r="AA446"/>
  <c r="Y446"/>
  <c r="X446"/>
  <c r="W446"/>
  <c r="V446"/>
  <c r="T446"/>
  <c r="L446"/>
  <c r="K446"/>
  <c r="J446"/>
  <c r="R446"/>
  <c r="I446"/>
  <c r="Q446"/>
  <c r="P446"/>
  <c r="O446"/>
  <c r="AD445"/>
  <c r="AC445"/>
  <c r="AB445"/>
  <c r="AA445"/>
  <c r="Y445"/>
  <c r="X445"/>
  <c r="W445"/>
  <c r="V445"/>
  <c r="T445"/>
  <c r="L445"/>
  <c r="K445"/>
  <c r="J445"/>
  <c r="R445"/>
  <c r="I445"/>
  <c r="Q445"/>
  <c r="P445"/>
  <c r="O445"/>
  <c r="AD444"/>
  <c r="AC444"/>
  <c r="AB444"/>
  <c r="AA444"/>
  <c r="Y444"/>
  <c r="X444"/>
  <c r="W444"/>
  <c r="V444"/>
  <c r="T444"/>
  <c r="L444"/>
  <c r="K444"/>
  <c r="J444"/>
  <c r="R444"/>
  <c r="I444"/>
  <c r="Q444"/>
  <c r="P444"/>
  <c r="O444"/>
  <c r="AD443"/>
  <c r="AC443"/>
  <c r="AB443"/>
  <c r="AA443"/>
  <c r="Y443"/>
  <c r="X443"/>
  <c r="W443"/>
  <c r="V443"/>
  <c r="T443"/>
  <c r="L443"/>
  <c r="K443"/>
  <c r="J443"/>
  <c r="R443"/>
  <c r="I443"/>
  <c r="Q443"/>
  <c r="P443"/>
  <c r="O443"/>
  <c r="AD442"/>
  <c r="AC442"/>
  <c r="AB442"/>
  <c r="AA442"/>
  <c r="Y442"/>
  <c r="X442"/>
  <c r="W442"/>
  <c r="V442"/>
  <c r="T442"/>
  <c r="L442"/>
  <c r="K442"/>
  <c r="J442"/>
  <c r="R442"/>
  <c r="I442"/>
  <c r="Q442"/>
  <c r="P442"/>
  <c r="O442"/>
  <c r="AD441"/>
  <c r="AC441"/>
  <c r="AB441"/>
  <c r="AA441"/>
  <c r="Y441"/>
  <c r="X441"/>
  <c r="W441"/>
  <c r="V441"/>
  <c r="T441"/>
  <c r="L441"/>
  <c r="K441"/>
  <c r="J441"/>
  <c r="R441"/>
  <c r="I441"/>
  <c r="Q441"/>
  <c r="P441"/>
  <c r="O441"/>
  <c r="AD440"/>
  <c r="AC440"/>
  <c r="AB440"/>
  <c r="AA440"/>
  <c r="Y440"/>
  <c r="X440"/>
  <c r="W440"/>
  <c r="V440"/>
  <c r="T440"/>
  <c r="L440"/>
  <c r="K440"/>
  <c r="J440"/>
  <c r="R440"/>
  <c r="I440"/>
  <c r="Q440"/>
  <c r="P440"/>
  <c r="O440"/>
  <c r="AD439"/>
  <c r="AC439"/>
  <c r="AB439"/>
  <c r="AA439"/>
  <c r="Y439"/>
  <c r="X439"/>
  <c r="W439"/>
  <c r="V439"/>
  <c r="T439"/>
  <c r="L439"/>
  <c r="K439"/>
  <c r="J439"/>
  <c r="R439"/>
  <c r="I439"/>
  <c r="Q439"/>
  <c r="P439"/>
  <c r="O439"/>
  <c r="AD438"/>
  <c r="AC438"/>
  <c r="AB438"/>
  <c r="AA438"/>
  <c r="Y438"/>
  <c r="X438"/>
  <c r="W438"/>
  <c r="V438"/>
  <c r="T438"/>
  <c r="L438"/>
  <c r="K438"/>
  <c r="J438"/>
  <c r="R438"/>
  <c r="I438"/>
  <c r="Q438"/>
  <c r="P438"/>
  <c r="O438"/>
  <c r="AD437"/>
  <c r="AC437"/>
  <c r="AB437"/>
  <c r="AA437"/>
  <c r="Y437"/>
  <c r="X437"/>
  <c r="W437"/>
  <c r="V437"/>
  <c r="T437"/>
  <c r="L437"/>
  <c r="K437"/>
  <c r="J437"/>
  <c r="R437"/>
  <c r="I437"/>
  <c r="Q437"/>
  <c r="P437"/>
  <c r="O437"/>
  <c r="AD436"/>
  <c r="AC436"/>
  <c r="AB436"/>
  <c r="AA436"/>
  <c r="Y436"/>
  <c r="X436"/>
  <c r="W436"/>
  <c r="V436"/>
  <c r="T436"/>
  <c r="L436"/>
  <c r="K436"/>
  <c r="J436"/>
  <c r="R436"/>
  <c r="I436"/>
  <c r="Q436"/>
  <c r="P436"/>
  <c r="O436"/>
  <c r="AD435"/>
  <c r="AC435"/>
  <c r="AB435"/>
  <c r="AA435"/>
  <c r="Y435"/>
  <c r="X435"/>
  <c r="W435"/>
  <c r="V435"/>
  <c r="T435"/>
  <c r="L435"/>
  <c r="K435"/>
  <c r="J435"/>
  <c r="R435"/>
  <c r="I435"/>
  <c r="Q435"/>
  <c r="P435"/>
  <c r="O435"/>
  <c r="AD434"/>
  <c r="AC434"/>
  <c r="AB434"/>
  <c r="AA434"/>
  <c r="Y434"/>
  <c r="X434"/>
  <c r="W434"/>
  <c r="V434"/>
  <c r="L434"/>
  <c r="K434"/>
  <c r="J434"/>
  <c r="R434"/>
  <c r="I434"/>
  <c r="Q434"/>
  <c r="P434"/>
  <c r="O434"/>
  <c r="AD433"/>
  <c r="AC433"/>
  <c r="AB433"/>
  <c r="AA433"/>
  <c r="Y433"/>
  <c r="X433"/>
  <c r="W433"/>
  <c r="V433"/>
  <c r="T433"/>
  <c r="L433"/>
  <c r="K433"/>
  <c r="J433"/>
  <c r="R433"/>
  <c r="I433"/>
  <c r="Q433"/>
  <c r="P433"/>
  <c r="O433"/>
  <c r="AD432"/>
  <c r="AC432"/>
  <c r="AB432"/>
  <c r="AA432"/>
  <c r="Y432"/>
  <c r="X432"/>
  <c r="W432"/>
  <c r="V432"/>
  <c r="T432"/>
  <c r="L432"/>
  <c r="K432"/>
  <c r="J432"/>
  <c r="R432"/>
  <c r="I432"/>
  <c r="Q432"/>
  <c r="P432"/>
  <c r="O432"/>
  <c r="AD431"/>
  <c r="AC431"/>
  <c r="AB431"/>
  <c r="AA431"/>
  <c r="Y431"/>
  <c r="X431"/>
  <c r="W431"/>
  <c r="V431"/>
  <c r="T431"/>
  <c r="L431"/>
  <c r="K431"/>
  <c r="J431"/>
  <c r="R431"/>
  <c r="I431"/>
  <c r="Q431"/>
  <c r="P431"/>
  <c r="O431"/>
  <c r="AD430"/>
  <c r="AC430"/>
  <c r="AB430"/>
  <c r="AA430"/>
  <c r="Y430"/>
  <c r="X430"/>
  <c r="W430"/>
  <c r="V430"/>
  <c r="L430"/>
  <c r="K430"/>
  <c r="J430"/>
  <c r="R430"/>
  <c r="I430"/>
  <c r="Q430"/>
  <c r="P430"/>
  <c r="O430"/>
  <c r="AD429"/>
  <c r="AC429"/>
  <c r="AB429"/>
  <c r="AA429"/>
  <c r="Y429"/>
  <c r="X429"/>
  <c r="W429"/>
  <c r="V429"/>
  <c r="T429"/>
  <c r="L429"/>
  <c r="K429"/>
  <c r="J429"/>
  <c r="R429"/>
  <c r="I429"/>
  <c r="Q429"/>
  <c r="P429"/>
  <c r="O429"/>
  <c r="AD428"/>
  <c r="AC428"/>
  <c r="AB428"/>
  <c r="AA428"/>
  <c r="Y428"/>
  <c r="X428"/>
  <c r="W428"/>
  <c r="V428"/>
  <c r="T428"/>
  <c r="L428"/>
  <c r="K428"/>
  <c r="J428"/>
  <c r="R428"/>
  <c r="I428"/>
  <c r="Q428"/>
  <c r="P428"/>
  <c r="O428"/>
  <c r="AD743"/>
  <c r="AC743"/>
  <c r="AB743"/>
  <c r="AA743"/>
  <c r="Y743"/>
  <c r="X743"/>
  <c r="W743"/>
  <c r="V743"/>
  <c r="S743"/>
  <c r="L743"/>
  <c r="K743"/>
  <c r="J743"/>
  <c r="R743"/>
  <c r="I743"/>
  <c r="Q743"/>
  <c r="P743"/>
  <c r="O743"/>
  <c r="AD742"/>
  <c r="AC742"/>
  <c r="AB742"/>
  <c r="AA742"/>
  <c r="Y742"/>
  <c r="X742"/>
  <c r="W742"/>
  <c r="V742"/>
  <c r="S742"/>
  <c r="L742"/>
  <c r="K742"/>
  <c r="J742"/>
  <c r="R742"/>
  <c r="I742"/>
  <c r="Q742"/>
  <c r="P742"/>
  <c r="O742"/>
  <c r="AD741"/>
  <c r="AC741"/>
  <c r="AB741"/>
  <c r="AA741"/>
  <c r="Y741"/>
  <c r="X741"/>
  <c r="W741"/>
  <c r="V741"/>
  <c r="S741"/>
  <c r="L741"/>
  <c r="K741"/>
  <c r="J741"/>
  <c r="R741"/>
  <c r="I741"/>
  <c r="Q741"/>
  <c r="P741"/>
  <c r="O741"/>
  <c r="AD740"/>
  <c r="AC740"/>
  <c r="AB740"/>
  <c r="AA740"/>
  <c r="Y740"/>
  <c r="X740"/>
  <c r="W740"/>
  <c r="V740"/>
  <c r="S740"/>
  <c r="L740"/>
  <c r="K740"/>
  <c r="J740"/>
  <c r="R740"/>
  <c r="I740"/>
  <c r="Q740"/>
  <c r="P740"/>
  <c r="O740"/>
  <c r="AD739"/>
  <c r="AC739"/>
  <c r="AB739"/>
  <c r="AA739"/>
  <c r="Y739"/>
  <c r="X739"/>
  <c r="W739"/>
  <c r="V739"/>
  <c r="L739"/>
  <c r="K739"/>
  <c r="J739"/>
  <c r="R739"/>
  <c r="I739"/>
  <c r="Q739"/>
  <c r="P739"/>
  <c r="O739"/>
  <c r="AD738"/>
  <c r="AC738"/>
  <c r="AB738"/>
  <c r="AA738"/>
  <c r="Y738"/>
  <c r="X738"/>
  <c r="W738"/>
  <c r="V738"/>
  <c r="T738"/>
  <c r="L738"/>
  <c r="K738"/>
  <c r="J738"/>
  <c r="R738"/>
  <c r="I738"/>
  <c r="Q738"/>
  <c r="P738"/>
  <c r="O738"/>
  <c r="AD737"/>
  <c r="AC737"/>
  <c r="AB737"/>
  <c r="AA737"/>
  <c r="Y737"/>
  <c r="X737"/>
  <c r="W737"/>
  <c r="V737"/>
  <c r="T737"/>
  <c r="L737"/>
  <c r="K737"/>
  <c r="J737"/>
  <c r="R737"/>
  <c r="I737"/>
  <c r="Q737"/>
  <c r="P737"/>
  <c r="O737"/>
  <c r="AD736"/>
  <c r="AC736"/>
  <c r="AB736"/>
  <c r="AA736"/>
  <c r="Y736"/>
  <c r="X736"/>
  <c r="W736"/>
  <c r="V736"/>
  <c r="T736"/>
  <c r="L736"/>
  <c r="K736"/>
  <c r="J736"/>
  <c r="R736"/>
  <c r="I736"/>
  <c r="Q736"/>
  <c r="P736"/>
  <c r="O736"/>
  <c r="AD735"/>
  <c r="AC735"/>
  <c r="AB735"/>
  <c r="AA735"/>
  <c r="Y735"/>
  <c r="X735"/>
  <c r="W735"/>
  <c r="V735"/>
  <c r="T735"/>
  <c r="L735"/>
  <c r="K735"/>
  <c r="J735"/>
  <c r="R735"/>
  <c r="I735"/>
  <c r="Q735"/>
  <c r="P735"/>
  <c r="O735"/>
  <c r="AD734"/>
  <c r="AC734"/>
  <c r="AB734"/>
  <c r="AA734"/>
  <c r="Y734"/>
  <c r="X734"/>
  <c r="W734"/>
  <c r="V734"/>
  <c r="T734"/>
  <c r="L734"/>
  <c r="K734"/>
  <c r="J734"/>
  <c r="R734"/>
  <c r="I734"/>
  <c r="Q734"/>
  <c r="P734"/>
  <c r="O734"/>
  <c r="AD733"/>
  <c r="AC733"/>
  <c r="AB733"/>
  <c r="AA733"/>
  <c r="Y733"/>
  <c r="X733"/>
  <c r="W733"/>
  <c r="V733"/>
  <c r="T733"/>
  <c r="L733"/>
  <c r="K733"/>
  <c r="J733"/>
  <c r="R733"/>
  <c r="I733"/>
  <c r="Q733"/>
  <c r="P733"/>
  <c r="O733"/>
  <c r="AD653"/>
  <c r="AC653"/>
  <c r="AB653"/>
  <c r="AA653"/>
  <c r="Y653"/>
  <c r="X653"/>
  <c r="W653"/>
  <c r="V653"/>
  <c r="T653"/>
  <c r="S653"/>
  <c r="L653"/>
  <c r="K653"/>
  <c r="J653"/>
  <c r="R653"/>
  <c r="I653"/>
  <c r="Q653"/>
  <c r="P653"/>
  <c r="O653"/>
  <c r="AD652"/>
  <c r="AC652"/>
  <c r="AB652"/>
  <c r="AA652"/>
  <c r="Y652"/>
  <c r="X652"/>
  <c r="W652"/>
  <c r="V652"/>
  <c r="T652"/>
  <c r="S652"/>
  <c r="L652"/>
  <c r="K652"/>
  <c r="J652"/>
  <c r="R652"/>
  <c r="I652"/>
  <c r="Q652"/>
  <c r="P652"/>
  <c r="O652"/>
  <c r="AD651"/>
  <c r="AC651"/>
  <c r="AB651"/>
  <c r="AA651"/>
  <c r="Y651"/>
  <c r="X651"/>
  <c r="W651"/>
  <c r="V651"/>
  <c r="T651"/>
  <c r="S651"/>
  <c r="L651"/>
  <c r="K651"/>
  <c r="J651"/>
  <c r="R651"/>
  <c r="I651"/>
  <c r="Q651"/>
  <c r="P651"/>
  <c r="O651"/>
  <c r="AD650"/>
  <c r="AC650"/>
  <c r="AB650"/>
  <c r="AA650"/>
  <c r="Y650"/>
  <c r="X650"/>
  <c r="W650"/>
  <c r="V650"/>
  <c r="T650"/>
  <c r="S650"/>
  <c r="L650"/>
  <c r="K650"/>
  <c r="J650"/>
  <c r="R650"/>
  <c r="I650"/>
  <c r="Q650"/>
  <c r="P650"/>
  <c r="O650"/>
  <c r="AD649"/>
  <c r="AC649"/>
  <c r="AB649"/>
  <c r="AA649"/>
  <c r="Y649"/>
  <c r="X649"/>
  <c r="W649"/>
  <c r="V649"/>
  <c r="T649"/>
  <c r="S649"/>
  <c r="L649"/>
  <c r="K649"/>
  <c r="J649"/>
  <c r="R649"/>
  <c r="I649"/>
  <c r="Q649"/>
  <c r="P649"/>
  <c r="O649"/>
  <c r="AD648"/>
  <c r="AC648"/>
  <c r="AB648"/>
  <c r="AA648"/>
  <c r="Y648"/>
  <c r="X648"/>
  <c r="W648"/>
  <c r="V648"/>
  <c r="T648"/>
  <c r="S648"/>
  <c r="L648"/>
  <c r="K648"/>
  <c r="J648"/>
  <c r="R648"/>
  <c r="I648"/>
  <c r="Q648"/>
  <c r="P648"/>
  <c r="O648"/>
  <c r="AD647"/>
  <c r="AC647"/>
  <c r="AB647"/>
  <c r="AA647"/>
  <c r="Y647"/>
  <c r="X647"/>
  <c r="W647"/>
  <c r="V647"/>
  <c r="S647"/>
  <c r="L647"/>
  <c r="K647"/>
  <c r="J647"/>
  <c r="R647"/>
  <c r="I647"/>
  <c r="Q647"/>
  <c r="P647"/>
  <c r="O647"/>
  <c r="AD646"/>
  <c r="AC646"/>
  <c r="AB646"/>
  <c r="AA646"/>
  <c r="Y646"/>
  <c r="X646"/>
  <c r="W646"/>
  <c r="V646"/>
  <c r="S646"/>
  <c r="L646"/>
  <c r="K646"/>
  <c r="J646"/>
  <c r="R646"/>
  <c r="I646"/>
  <c r="Q646"/>
  <c r="P646"/>
  <c r="O646"/>
  <c r="AD645"/>
  <c r="AC645"/>
  <c r="AB645"/>
  <c r="AA645"/>
  <c r="Y645"/>
  <c r="X645"/>
  <c r="W645"/>
  <c r="V645"/>
  <c r="S645"/>
  <c r="L645"/>
  <c r="K645"/>
  <c r="J645"/>
  <c r="R645"/>
  <c r="I645"/>
  <c r="Q645"/>
  <c r="P645"/>
  <c r="O645"/>
  <c r="AD644"/>
  <c r="AC644"/>
  <c r="AB644"/>
  <c r="AA644"/>
  <c r="Y644"/>
  <c r="X644"/>
  <c r="W644"/>
  <c r="V644"/>
  <c r="S644"/>
  <c r="L644"/>
  <c r="K644"/>
  <c r="J644"/>
  <c r="R644"/>
  <c r="I644"/>
  <c r="Q644"/>
  <c r="P644"/>
  <c r="O644"/>
  <c r="AD643"/>
  <c r="AC643"/>
  <c r="AB643"/>
  <c r="AA643"/>
  <c r="Y643"/>
  <c r="X643"/>
  <c r="W643"/>
  <c r="V643"/>
  <c r="S643"/>
  <c r="L643"/>
  <c r="K643"/>
  <c r="J643"/>
  <c r="R643"/>
  <c r="I643"/>
  <c r="Q643"/>
  <c r="P643"/>
  <c r="O643"/>
  <c r="AD642"/>
  <c r="AC642"/>
  <c r="AB642"/>
  <c r="AA642"/>
  <c r="Y642"/>
  <c r="X642"/>
  <c r="W642"/>
  <c r="V642"/>
  <c r="S642"/>
  <c r="L642"/>
  <c r="K642"/>
  <c r="J642"/>
  <c r="R642"/>
  <c r="I642"/>
  <c r="Q642"/>
  <c r="P642"/>
  <c r="O642"/>
  <c r="AD641"/>
  <c r="AC641"/>
  <c r="AB641"/>
  <c r="AA641"/>
  <c r="Y641"/>
  <c r="X641"/>
  <c r="W641"/>
  <c r="V641"/>
  <c r="S641"/>
  <c r="L641"/>
  <c r="K641"/>
  <c r="J641"/>
  <c r="R641"/>
  <c r="I641"/>
  <c r="Q641"/>
  <c r="P641"/>
  <c r="O641"/>
  <c r="AD640"/>
  <c r="AC640"/>
  <c r="AB640"/>
  <c r="AA640"/>
  <c r="Y640"/>
  <c r="X640"/>
  <c r="W640"/>
  <c r="V640"/>
  <c r="T640"/>
  <c r="L640"/>
  <c r="K640"/>
  <c r="J640"/>
  <c r="R640"/>
  <c r="I640"/>
  <c r="Q640"/>
  <c r="P640"/>
  <c r="O640"/>
  <c r="AD639"/>
  <c r="AC639"/>
  <c r="AB639"/>
  <c r="AA639"/>
  <c r="Y639"/>
  <c r="X639"/>
  <c r="W639"/>
  <c r="V639"/>
  <c r="T639"/>
  <c r="L639"/>
  <c r="K639"/>
  <c r="J639"/>
  <c r="R639"/>
  <c r="I639"/>
  <c r="Q639"/>
  <c r="P639"/>
  <c r="O639"/>
  <c r="AD638"/>
  <c r="AC638"/>
  <c r="AB638"/>
  <c r="AA638"/>
  <c r="Y638"/>
  <c r="X638"/>
  <c r="W638"/>
  <c r="V638"/>
  <c r="T638"/>
  <c r="L638"/>
  <c r="K638"/>
  <c r="J638"/>
  <c r="R638"/>
  <c r="I638"/>
  <c r="Q638"/>
  <c r="P638"/>
  <c r="O638"/>
  <c r="AD637"/>
  <c r="AC637"/>
  <c r="AB637"/>
  <c r="AA637"/>
  <c r="Y637"/>
  <c r="X637"/>
  <c r="W637"/>
  <c r="V637"/>
  <c r="T637"/>
  <c r="L637"/>
  <c r="K637"/>
  <c r="J637"/>
  <c r="R637"/>
  <c r="I637"/>
  <c r="Q637"/>
  <c r="P637"/>
  <c r="O637"/>
  <c r="AD636"/>
  <c r="AC636"/>
  <c r="AB636"/>
  <c r="AA636"/>
  <c r="Y636"/>
  <c r="X636"/>
  <c r="W636"/>
  <c r="V636"/>
  <c r="T636"/>
  <c r="L636"/>
  <c r="K636"/>
  <c r="J636"/>
  <c r="R636"/>
  <c r="I636"/>
  <c r="Q636"/>
  <c r="P636"/>
  <c r="O636"/>
  <c r="AD635"/>
  <c r="AC635"/>
  <c r="AB635"/>
  <c r="AA635"/>
  <c r="Y635"/>
  <c r="X635"/>
  <c r="W635"/>
  <c r="V635"/>
  <c r="T635"/>
  <c r="L635"/>
  <c r="K635"/>
  <c r="J635"/>
  <c r="R635"/>
  <c r="I635"/>
  <c r="Q635"/>
  <c r="P635"/>
  <c r="O635"/>
  <c r="AD634"/>
  <c r="AC634"/>
  <c r="AB634"/>
  <c r="AA634"/>
  <c r="Y634"/>
  <c r="X634"/>
  <c r="W634"/>
  <c r="V634"/>
  <c r="T634"/>
  <c r="L634"/>
  <c r="K634"/>
  <c r="J634"/>
  <c r="R634"/>
  <c r="I634"/>
  <c r="Q634"/>
  <c r="P634"/>
  <c r="O634"/>
  <c r="AD633"/>
  <c r="AC633"/>
  <c r="AB633"/>
  <c r="AA633"/>
  <c r="Y633"/>
  <c r="X633"/>
  <c r="W633"/>
  <c r="V633"/>
  <c r="T633"/>
  <c r="L633"/>
  <c r="K633"/>
  <c r="J633"/>
  <c r="R633"/>
  <c r="I633"/>
  <c r="Q633"/>
  <c r="P633"/>
  <c r="O633"/>
  <c r="G200" i="11"/>
  <c r="G192"/>
  <c r="G184"/>
  <c r="G176"/>
  <c r="G168"/>
  <c r="G160"/>
  <c r="G152"/>
  <c r="G144"/>
  <c r="G136"/>
  <c r="G128"/>
  <c r="G120"/>
  <c r="G112"/>
  <c r="G104"/>
  <c r="G96"/>
  <c r="G88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16" i="16"/>
  <c r="D16"/>
  <c r="C16"/>
  <c r="F16" s="1"/>
  <c r="P21" i="3"/>
  <c r="D203" i="8"/>
  <c r="C198"/>
  <c r="F198" s="1"/>
  <c r="D195"/>
  <c r="C190"/>
  <c r="F190"/>
  <c r="D187"/>
  <c r="C182"/>
  <c r="F182" s="1"/>
  <c r="D179"/>
  <c r="C174"/>
  <c r="F174"/>
  <c r="D171"/>
  <c r="C166"/>
  <c r="F166" s="1"/>
  <c r="D163"/>
  <c r="C162"/>
  <c r="F162"/>
  <c r="C158"/>
  <c r="F158"/>
  <c r="D155"/>
  <c r="D151"/>
  <c r="C150"/>
  <c r="F150"/>
  <c r="D147"/>
  <c r="C146"/>
  <c r="F146" s="1"/>
  <c r="C142"/>
  <c r="F142" s="1"/>
  <c r="D139"/>
  <c r="C138"/>
  <c r="F138"/>
  <c r="D135"/>
  <c r="C134"/>
  <c r="F134" s="1"/>
  <c r="D131"/>
  <c r="C130"/>
  <c r="F130"/>
  <c r="D127"/>
  <c r="C126"/>
  <c r="F126" s="1"/>
  <c r="D123"/>
  <c r="C122"/>
  <c r="F122"/>
  <c r="D119"/>
  <c r="C118"/>
  <c r="F118" s="1"/>
  <c r="D115"/>
  <c r="C114"/>
  <c r="F114"/>
  <c r="D111"/>
  <c r="C110"/>
  <c r="F110" s="1"/>
  <c r="D107"/>
  <c r="C106"/>
  <c r="F106"/>
  <c r="D103"/>
  <c r="C102"/>
  <c r="F102" s="1"/>
  <c r="D99"/>
  <c r="C98"/>
  <c r="F98"/>
  <c r="D95"/>
  <c r="C94"/>
  <c r="F94" s="1"/>
  <c r="D91"/>
  <c r="C90"/>
  <c r="F90"/>
  <c r="D87"/>
  <c r="C86"/>
  <c r="F86" s="1"/>
  <c r="D83"/>
  <c r="C82"/>
  <c r="F82"/>
  <c r="D79"/>
  <c r="C78"/>
  <c r="F78" s="1"/>
  <c r="D75"/>
  <c r="C74"/>
  <c r="F74"/>
  <c r="D71"/>
  <c r="C70"/>
  <c r="F70" s="1"/>
  <c r="D67"/>
  <c r="C66"/>
  <c r="F66"/>
  <c r="D63"/>
  <c r="C62"/>
  <c r="F62" s="1"/>
  <c r="D59"/>
  <c r="C58"/>
  <c r="F58"/>
  <c r="D55"/>
  <c r="C54"/>
  <c r="F54" s="1"/>
  <c r="D51"/>
  <c r="C50"/>
  <c r="F50"/>
  <c r="D47"/>
  <c r="C46"/>
  <c r="F46" s="1"/>
  <c r="D43"/>
  <c r="C42"/>
  <c r="F42"/>
  <c r="D39"/>
  <c r="C38"/>
  <c r="F38" s="1"/>
  <c r="D35"/>
  <c r="C34"/>
  <c r="F34"/>
  <c r="D31"/>
  <c r="C30"/>
  <c r="F30" s="1"/>
  <c r="C29"/>
  <c r="F29" s="1"/>
  <c r="D27"/>
  <c r="D26"/>
  <c r="C26"/>
  <c r="F26" s="1"/>
  <c r="C25"/>
  <c r="F25" s="1"/>
  <c r="D23"/>
  <c r="D22"/>
  <c r="C22"/>
  <c r="F22" s="1"/>
  <c r="C21"/>
  <c r="F21" s="1"/>
  <c r="D19"/>
  <c r="D18"/>
  <c r="C18"/>
  <c r="F18" s="1"/>
  <c r="C17"/>
  <c r="F17" s="1"/>
  <c r="D15"/>
  <c r="D14"/>
  <c r="C14"/>
  <c r="F14" s="1"/>
  <c r="C13"/>
  <c r="F13" s="1"/>
  <c r="D11"/>
  <c r="D10"/>
  <c r="C10"/>
  <c r="F10" s="1"/>
  <c r="C9"/>
  <c r="F9" s="1"/>
  <c r="D7"/>
  <c r="D6"/>
  <c r="C6"/>
  <c r="F6" s="1"/>
  <c r="C204" i="9"/>
  <c r="F204" s="1"/>
  <c r="D202"/>
  <c r="D201"/>
  <c r="C201"/>
  <c r="F201" s="1"/>
  <c r="C200"/>
  <c r="F200" s="1"/>
  <c r="D198"/>
  <c r="D197"/>
  <c r="C197"/>
  <c r="F197" s="1"/>
  <c r="C196"/>
  <c r="F196" s="1"/>
  <c r="D194"/>
  <c r="D193"/>
  <c r="C193"/>
  <c r="F193" s="1"/>
  <c r="C192"/>
  <c r="F192" s="1"/>
  <c r="D190"/>
  <c r="D189"/>
  <c r="C189"/>
  <c r="F189" s="1"/>
  <c r="C188"/>
  <c r="F188" s="1"/>
  <c r="D186"/>
  <c r="D185"/>
  <c r="C185"/>
  <c r="F185" s="1"/>
  <c r="C184"/>
  <c r="F184" s="1"/>
  <c r="D182"/>
  <c r="D181"/>
  <c r="C181"/>
  <c r="F181" s="1"/>
  <c r="C180"/>
  <c r="F180" s="1"/>
  <c r="D178"/>
  <c r="D177"/>
  <c r="C177"/>
  <c r="F177" s="1"/>
  <c r="C176"/>
  <c r="F176" s="1"/>
  <c r="D174"/>
  <c r="D173"/>
  <c r="C173"/>
  <c r="F173" s="1"/>
  <c r="C172"/>
  <c r="F172" s="1"/>
  <c r="D170"/>
  <c r="D169"/>
  <c r="C169"/>
  <c r="F169" s="1"/>
  <c r="C168"/>
  <c r="F168" s="1"/>
  <c r="D166"/>
  <c r="D165"/>
  <c r="C165"/>
  <c r="F165" s="1"/>
  <c r="C164"/>
  <c r="F164" s="1"/>
  <c r="D162"/>
  <c r="D161"/>
  <c r="C161"/>
  <c r="F161" s="1"/>
  <c r="C160"/>
  <c r="F160" s="1"/>
  <c r="D158"/>
  <c r="D157"/>
  <c r="C157"/>
  <c r="F157" s="1"/>
  <c r="C156"/>
  <c r="F156" s="1"/>
  <c r="D154"/>
  <c r="D153"/>
  <c r="C153"/>
  <c r="F153" s="1"/>
  <c r="C152"/>
  <c r="F152" s="1"/>
  <c r="D150"/>
  <c r="D149"/>
  <c r="C149"/>
  <c r="F149" s="1"/>
  <c r="C148"/>
  <c r="F148" s="1"/>
  <c r="D146"/>
  <c r="D145"/>
  <c r="C145"/>
  <c r="F145" s="1"/>
  <c r="C144"/>
  <c r="F144" s="1"/>
  <c r="D142"/>
  <c r="D141"/>
  <c r="C141"/>
  <c r="F141" s="1"/>
  <c r="C140"/>
  <c r="F140" s="1"/>
  <c r="D138"/>
  <c r="D137"/>
  <c r="C137"/>
  <c r="F137" s="1"/>
  <c r="C136"/>
  <c r="F136" s="1"/>
  <c r="D134"/>
  <c r="D133"/>
  <c r="C133"/>
  <c r="F133" s="1"/>
  <c r="C132"/>
  <c r="F132" s="1"/>
  <c r="D130"/>
  <c r="D129"/>
  <c r="C129"/>
  <c r="F129" s="1"/>
  <c r="C128"/>
  <c r="F128" s="1"/>
  <c r="D126"/>
  <c r="D125"/>
  <c r="C125"/>
  <c r="F125" s="1"/>
  <c r="C124"/>
  <c r="F124" s="1"/>
  <c r="D122"/>
  <c r="D121"/>
  <c r="C121"/>
  <c r="F121" s="1"/>
  <c r="C120"/>
  <c r="F120" s="1"/>
  <c r="D118"/>
  <c r="C118"/>
  <c r="F118"/>
  <c r="D117"/>
  <c r="C117"/>
  <c r="F117" s="1"/>
  <c r="C116"/>
  <c r="F116" s="1"/>
  <c r="D115"/>
  <c r="D114"/>
  <c r="C114"/>
  <c r="F114" s="1"/>
  <c r="D113"/>
  <c r="C113"/>
  <c r="F113"/>
  <c r="C112"/>
  <c r="F112"/>
  <c r="D111"/>
  <c r="D110"/>
  <c r="C110"/>
  <c r="F110"/>
  <c r="D109"/>
  <c r="C109"/>
  <c r="F109" s="1"/>
  <c r="C108"/>
  <c r="F108" s="1"/>
  <c r="D107"/>
  <c r="D106"/>
  <c r="C106"/>
  <c r="F106" s="1"/>
  <c r="D105"/>
  <c r="C105"/>
  <c r="F105"/>
  <c r="C104"/>
  <c r="F104"/>
  <c r="D103"/>
  <c r="C103"/>
  <c r="F103" s="1"/>
  <c r="D102"/>
  <c r="C102"/>
  <c r="F102"/>
  <c r="D101"/>
  <c r="C101"/>
  <c r="F101" s="1"/>
  <c r="D100"/>
  <c r="C100"/>
  <c r="F100"/>
  <c r="D99"/>
  <c r="C99"/>
  <c r="F99" s="1"/>
  <c r="D98"/>
  <c r="C98"/>
  <c r="F98"/>
  <c r="D97"/>
  <c r="C97"/>
  <c r="F97" s="1"/>
  <c r="D96"/>
  <c r="C96"/>
  <c r="F96"/>
  <c r="D95"/>
  <c r="C95"/>
  <c r="F95" s="1"/>
  <c r="D94"/>
  <c r="C94"/>
  <c r="F94"/>
  <c r="D93"/>
  <c r="C93"/>
  <c r="F93" s="1"/>
  <c r="D92"/>
  <c r="C92"/>
  <c r="F92"/>
  <c r="D91"/>
  <c r="C91"/>
  <c r="F91" s="1"/>
  <c r="D90"/>
  <c r="C90"/>
  <c r="F90"/>
  <c r="D89"/>
  <c r="C89"/>
  <c r="F89" s="1"/>
  <c r="D88"/>
  <c r="C88"/>
  <c r="F88"/>
  <c r="D87"/>
  <c r="C87"/>
  <c r="F87" s="1"/>
  <c r="D86"/>
  <c r="C86"/>
  <c r="F86"/>
  <c r="D85"/>
  <c r="C85"/>
  <c r="F85" s="1"/>
  <c r="D84"/>
  <c r="C84"/>
  <c r="F84"/>
  <c r="D83"/>
  <c r="C83"/>
  <c r="F83" s="1"/>
  <c r="D82"/>
  <c r="C82"/>
  <c r="F82"/>
  <c r="D81"/>
  <c r="C81"/>
  <c r="F81" s="1"/>
  <c r="D80"/>
  <c r="C80"/>
  <c r="F80"/>
  <c r="D79"/>
  <c r="C79"/>
  <c r="F79" s="1"/>
  <c r="D78"/>
  <c r="C78"/>
  <c r="F78"/>
  <c r="D77"/>
  <c r="C77"/>
  <c r="F77" s="1"/>
  <c r="D76"/>
  <c r="C76"/>
  <c r="F76"/>
  <c r="D75"/>
  <c r="C75"/>
  <c r="F75" s="1"/>
  <c r="D74"/>
  <c r="C74"/>
  <c r="F74"/>
  <c r="D73"/>
  <c r="C73"/>
  <c r="F73" s="1"/>
  <c r="D72"/>
  <c r="C72"/>
  <c r="F72"/>
  <c r="D71"/>
  <c r="C71"/>
  <c r="F71" s="1"/>
  <c r="D70"/>
  <c r="C70"/>
  <c r="F70"/>
  <c r="D69"/>
  <c r="C69"/>
  <c r="F69" s="1"/>
  <c r="D68"/>
  <c r="C68"/>
  <c r="F68"/>
  <c r="D67"/>
  <c r="C67"/>
  <c r="F67" s="1"/>
  <c r="D66"/>
  <c r="C66"/>
  <c r="F66"/>
  <c r="D65"/>
  <c r="C65"/>
  <c r="F65" s="1"/>
  <c r="D64"/>
  <c r="C64"/>
  <c r="F64"/>
  <c r="D63"/>
  <c r="C63"/>
  <c r="F63" s="1"/>
  <c r="D62"/>
  <c r="C62"/>
  <c r="F62"/>
  <c r="D61"/>
  <c r="C61"/>
  <c r="F61" s="1"/>
  <c r="D60"/>
  <c r="C60"/>
  <c r="F60"/>
  <c r="D59"/>
  <c r="C59"/>
  <c r="F59" s="1"/>
  <c r="D58"/>
  <c r="C58"/>
  <c r="F58"/>
  <c r="D57"/>
  <c r="C57"/>
  <c r="F57" s="1"/>
  <c r="D56"/>
  <c r="C56"/>
  <c r="F56"/>
  <c r="D55"/>
  <c r="C55"/>
  <c r="F55" s="1"/>
  <c r="D54"/>
  <c r="C54"/>
  <c r="F54"/>
  <c r="D53"/>
  <c r="C53"/>
  <c r="F53" s="1"/>
  <c r="D52"/>
  <c r="C52"/>
  <c r="F52"/>
  <c r="D51"/>
  <c r="C51"/>
  <c r="F51" s="1"/>
  <c r="D50"/>
  <c r="C50"/>
  <c r="F50"/>
  <c r="D49"/>
  <c r="C49"/>
  <c r="F49" s="1"/>
  <c r="D48"/>
  <c r="C48"/>
  <c r="F48"/>
  <c r="D47"/>
  <c r="C47"/>
  <c r="F47" s="1"/>
  <c r="D46"/>
  <c r="C46"/>
  <c r="F46"/>
  <c r="D45"/>
  <c r="C45"/>
  <c r="F45" s="1"/>
  <c r="D44"/>
  <c r="C44"/>
  <c r="F44"/>
  <c r="D43"/>
  <c r="C43"/>
  <c r="F43" s="1"/>
  <c r="D42"/>
  <c r="C42"/>
  <c r="F42"/>
  <c r="D41"/>
  <c r="C41"/>
  <c r="F41" s="1"/>
  <c r="D40"/>
  <c r="C40"/>
  <c r="F40"/>
  <c r="D39"/>
  <c r="C39"/>
  <c r="F39" s="1"/>
  <c r="D38"/>
  <c r="C38"/>
  <c r="F38"/>
  <c r="D37"/>
  <c r="C37"/>
  <c r="F37" s="1"/>
  <c r="D36"/>
  <c r="C36"/>
  <c r="F36"/>
  <c r="D35"/>
  <c r="C35"/>
  <c r="F35" s="1"/>
  <c r="D34"/>
  <c r="C34"/>
  <c r="F34"/>
  <c r="D33"/>
  <c r="C33"/>
  <c r="F33" s="1"/>
  <c r="D32"/>
  <c r="C32"/>
  <c r="F32"/>
  <c r="D31"/>
  <c r="C31"/>
  <c r="F31" s="1"/>
  <c r="D30"/>
  <c r="C30"/>
  <c r="F30"/>
  <c r="D29"/>
  <c r="C29"/>
  <c r="F29" s="1"/>
  <c r="D28"/>
  <c r="C28"/>
  <c r="F28"/>
  <c r="D27"/>
  <c r="C27"/>
  <c r="F27" s="1"/>
  <c r="D26"/>
  <c r="C26"/>
  <c r="F26"/>
  <c r="D25"/>
  <c r="C25"/>
  <c r="F25" s="1"/>
  <c r="D24"/>
  <c r="C24"/>
  <c r="F24"/>
  <c r="D23"/>
  <c r="C23"/>
  <c r="F23" s="1"/>
  <c r="D22"/>
  <c r="C22"/>
  <c r="F22"/>
  <c r="D21"/>
  <c r="C21"/>
  <c r="F21" s="1"/>
  <c r="D20"/>
  <c r="C20"/>
  <c r="F20"/>
  <c r="D19"/>
  <c r="C19"/>
  <c r="F19"/>
  <c r="D18"/>
  <c r="C18"/>
  <c r="F18"/>
  <c r="D17"/>
  <c r="C17"/>
  <c r="F17" s="1"/>
  <c r="D16"/>
  <c r="C16"/>
  <c r="F16"/>
  <c r="D15"/>
  <c r="C15"/>
  <c r="F15"/>
  <c r="D14"/>
  <c r="C14"/>
  <c r="F14"/>
  <c r="D13"/>
  <c r="C13"/>
  <c r="F13" s="1"/>
  <c r="D12"/>
  <c r="C12"/>
  <c r="F12"/>
  <c r="D11"/>
  <c r="C11"/>
  <c r="F11" s="1"/>
  <c r="D10"/>
  <c r="C10"/>
  <c r="F10"/>
  <c r="D9"/>
  <c r="C9"/>
  <c r="F9" s="1"/>
  <c r="D8"/>
  <c r="C8"/>
  <c r="F8" s="1"/>
  <c r="D7"/>
  <c r="C7"/>
  <c r="F7"/>
  <c r="D6"/>
  <c r="C6"/>
  <c r="F6"/>
  <c r="D168" i="2"/>
  <c r="C168"/>
  <c r="F168" s="1"/>
  <c r="D167"/>
  <c r="C167"/>
  <c r="F167"/>
  <c r="D166"/>
  <c r="C166"/>
  <c r="F166"/>
  <c r="D165"/>
  <c r="C165"/>
  <c r="F165"/>
  <c r="D164"/>
  <c r="C164"/>
  <c r="F164" s="1"/>
  <c r="D163"/>
  <c r="C163"/>
  <c r="F163"/>
  <c r="D162"/>
  <c r="C162"/>
  <c r="F162"/>
  <c r="D161"/>
  <c r="C161"/>
  <c r="F161"/>
  <c r="D160"/>
  <c r="C160"/>
  <c r="F160" s="1"/>
  <c r="D159"/>
  <c r="C159"/>
  <c r="F159"/>
  <c r="D158"/>
  <c r="C158"/>
  <c r="F158" s="1"/>
  <c r="D157"/>
  <c r="C157"/>
  <c r="F157"/>
  <c r="D156"/>
  <c r="C156"/>
  <c r="F156" s="1"/>
  <c r="D155"/>
  <c r="C155"/>
  <c r="F155" s="1"/>
  <c r="D154"/>
  <c r="C154"/>
  <c r="F154" s="1"/>
  <c r="D153"/>
  <c r="C153"/>
  <c r="F153"/>
  <c r="D152"/>
  <c r="C152"/>
  <c r="F152" s="1"/>
  <c r="D151"/>
  <c r="C151"/>
  <c r="F151" s="1"/>
  <c r="D150"/>
  <c r="C150"/>
  <c r="F150"/>
  <c r="D149"/>
  <c r="C149"/>
  <c r="F149"/>
  <c r="D148"/>
  <c r="C148"/>
  <c r="F148" s="1"/>
  <c r="D147"/>
  <c r="C147"/>
  <c r="F147"/>
  <c r="D146"/>
  <c r="C146"/>
  <c r="F146"/>
  <c r="D145"/>
  <c r="C145"/>
  <c r="F145"/>
  <c r="D144"/>
  <c r="C144"/>
  <c r="F144" s="1"/>
  <c r="D143"/>
  <c r="C143"/>
  <c r="F143"/>
  <c r="D142"/>
  <c r="C142"/>
  <c r="F142" s="1"/>
  <c r="D141"/>
  <c r="C141"/>
  <c r="F141"/>
  <c r="D140"/>
  <c r="C140"/>
  <c r="F140" s="1"/>
  <c r="D139"/>
  <c r="C139"/>
  <c r="F139" s="1"/>
  <c r="D138"/>
  <c r="C138"/>
  <c r="F138"/>
  <c r="D137"/>
  <c r="C137"/>
  <c r="F137"/>
  <c r="D136"/>
  <c r="C136"/>
  <c r="F136" s="1"/>
  <c r="D135"/>
  <c r="C135"/>
  <c r="F135"/>
  <c r="D134"/>
  <c r="C134"/>
  <c r="F134"/>
  <c r="D133"/>
  <c r="C133"/>
  <c r="F133"/>
  <c r="D132"/>
  <c r="C132"/>
  <c r="F132" s="1"/>
  <c r="D131"/>
  <c r="C131"/>
  <c r="F131"/>
  <c r="D130"/>
  <c r="C130"/>
  <c r="F130"/>
  <c r="D129"/>
  <c r="C129"/>
  <c r="F129"/>
  <c r="D128"/>
  <c r="C128"/>
  <c r="F128" s="1"/>
  <c r="D127"/>
  <c r="C127"/>
  <c r="F127"/>
  <c r="D126"/>
  <c r="C126"/>
  <c r="F126" s="1"/>
  <c r="D125"/>
  <c r="C125"/>
  <c r="F125"/>
  <c r="D124"/>
  <c r="C124"/>
  <c r="F124" s="1"/>
  <c r="D123"/>
  <c r="C123"/>
  <c r="F123" s="1"/>
  <c r="D122"/>
  <c r="C122"/>
  <c r="F122" s="1"/>
  <c r="D121"/>
  <c r="C121"/>
  <c r="F121"/>
  <c r="D120"/>
  <c r="C120"/>
  <c r="F120" s="1"/>
  <c r="D119"/>
  <c r="C119"/>
  <c r="F119" s="1"/>
  <c r="D118"/>
  <c r="C118"/>
  <c r="F118"/>
  <c r="D117"/>
  <c r="C117"/>
  <c r="F117"/>
  <c r="D116"/>
  <c r="C116"/>
  <c r="F116" s="1"/>
  <c r="D115"/>
  <c r="C115"/>
  <c r="F115"/>
  <c r="D114"/>
  <c r="C114"/>
  <c r="F114"/>
  <c r="D113"/>
  <c r="C113"/>
  <c r="F113"/>
  <c r="D112"/>
  <c r="C112"/>
  <c r="F112" s="1"/>
  <c r="D111"/>
  <c r="C111"/>
  <c r="F111"/>
  <c r="D110"/>
  <c r="C110"/>
  <c r="F110" s="1"/>
  <c r="D109"/>
  <c r="C109"/>
  <c r="F109"/>
  <c r="D108"/>
  <c r="C108"/>
  <c r="F108" s="1"/>
  <c r="D107"/>
  <c r="C107"/>
  <c r="F107" s="1"/>
  <c r="D106"/>
  <c r="C106"/>
  <c r="F106"/>
  <c r="D105"/>
  <c r="C105"/>
  <c r="F105"/>
  <c r="D104"/>
  <c r="C104"/>
  <c r="F104" s="1"/>
  <c r="D103"/>
  <c r="C103"/>
  <c r="F103"/>
  <c r="D102"/>
  <c r="C102"/>
  <c r="F102"/>
  <c r="D101"/>
  <c r="C101"/>
  <c r="F101"/>
  <c r="D100"/>
  <c r="C100"/>
  <c r="F100" s="1"/>
  <c r="D99"/>
  <c r="C99"/>
  <c r="F99"/>
  <c r="D98"/>
  <c r="C98"/>
  <c r="F98"/>
  <c r="D97"/>
  <c r="C97"/>
  <c r="F97"/>
  <c r="D96"/>
  <c r="C96"/>
  <c r="F96" s="1"/>
  <c r="D95"/>
  <c r="C95"/>
  <c r="F95"/>
  <c r="D94"/>
  <c r="C94"/>
  <c r="F94" s="1"/>
  <c r="D93"/>
  <c r="C93"/>
  <c r="F93"/>
  <c r="D92"/>
  <c r="C92"/>
  <c r="F92" s="1"/>
  <c r="D91"/>
  <c r="C91"/>
  <c r="F91" s="1"/>
  <c r="D90"/>
  <c r="C90"/>
  <c r="F90" s="1"/>
  <c r="D89"/>
  <c r="C89"/>
  <c r="F89"/>
  <c r="D88"/>
  <c r="C88"/>
  <c r="F88" s="1"/>
  <c r="D87"/>
  <c r="C87"/>
  <c r="F87" s="1"/>
  <c r="D86"/>
  <c r="C86"/>
  <c r="F86"/>
  <c r="D85"/>
  <c r="C85"/>
  <c r="F85"/>
  <c r="D84"/>
  <c r="C84"/>
  <c r="F84" s="1"/>
  <c r="D83"/>
  <c r="C83"/>
  <c r="F83"/>
  <c r="D82"/>
  <c r="C82"/>
  <c r="F82"/>
  <c r="D81"/>
  <c r="C81"/>
  <c r="F81"/>
  <c r="D80"/>
  <c r="C80"/>
  <c r="F80" s="1"/>
  <c r="D79"/>
  <c r="C79"/>
  <c r="F79"/>
  <c r="D78"/>
  <c r="C78"/>
  <c r="F78" s="1"/>
  <c r="D77"/>
  <c r="C77"/>
  <c r="F77"/>
  <c r="D76"/>
  <c r="C76"/>
  <c r="F76" s="1"/>
  <c r="D75"/>
  <c r="C75"/>
  <c r="F75" s="1"/>
  <c r="D74"/>
  <c r="C74"/>
  <c r="F74"/>
  <c r="D73"/>
  <c r="C73"/>
  <c r="F73"/>
  <c r="D72"/>
  <c r="C72"/>
  <c r="F72" s="1"/>
  <c r="D71"/>
  <c r="C71"/>
  <c r="F71"/>
  <c r="D70"/>
  <c r="C70"/>
  <c r="F70"/>
  <c r="D69"/>
  <c r="C69"/>
  <c r="F69"/>
  <c r="D68"/>
  <c r="C68"/>
  <c r="F68" s="1"/>
  <c r="D67"/>
  <c r="C67"/>
  <c r="F67"/>
  <c r="D66"/>
  <c r="C66"/>
  <c r="F66"/>
  <c r="D65"/>
  <c r="C65"/>
  <c r="F65"/>
  <c r="D64"/>
  <c r="C64"/>
  <c r="F64" s="1"/>
  <c r="D63"/>
  <c r="C63"/>
  <c r="F63"/>
  <c r="D62"/>
  <c r="C62"/>
  <c r="F62" s="1"/>
  <c r="D61"/>
  <c r="C61"/>
  <c r="F61"/>
  <c r="D60"/>
  <c r="C60"/>
  <c r="F60" s="1"/>
  <c r="D59"/>
  <c r="C59"/>
  <c r="F59" s="1"/>
  <c r="D58"/>
  <c r="C58"/>
  <c r="F58" s="1"/>
  <c r="D57"/>
  <c r="C57"/>
  <c r="F57"/>
  <c r="D56"/>
  <c r="C56"/>
  <c r="F56" s="1"/>
  <c r="D55"/>
  <c r="C55"/>
  <c r="F55" s="1"/>
  <c r="D54"/>
  <c r="C54"/>
  <c r="F54"/>
  <c r="D53"/>
  <c r="C53"/>
  <c r="F53"/>
  <c r="D52"/>
  <c r="C52"/>
  <c r="F52" s="1"/>
  <c r="D51"/>
  <c r="C51"/>
  <c r="F51"/>
  <c r="D50"/>
  <c r="C50"/>
  <c r="F50"/>
  <c r="D49"/>
  <c r="C49"/>
  <c r="F49"/>
  <c r="D48"/>
  <c r="C48"/>
  <c r="F48" s="1"/>
  <c r="D47"/>
  <c r="C47"/>
  <c r="F47"/>
  <c r="D46"/>
  <c r="C46"/>
  <c r="F46" s="1"/>
  <c r="D45"/>
  <c r="C45"/>
  <c r="F45"/>
  <c r="D44"/>
  <c r="C44"/>
  <c r="F44" s="1"/>
  <c r="D43"/>
  <c r="C43"/>
  <c r="F43" s="1"/>
  <c r="D42"/>
  <c r="C42"/>
  <c r="F42"/>
  <c r="D41"/>
  <c r="C41"/>
  <c r="F41"/>
  <c r="D40"/>
  <c r="C40"/>
  <c r="F40" s="1"/>
  <c r="D39"/>
  <c r="C39"/>
  <c r="F39"/>
  <c r="D38"/>
  <c r="C38"/>
  <c r="F38"/>
  <c r="D37"/>
  <c r="C37"/>
  <c r="F37"/>
  <c r="D36"/>
  <c r="C36"/>
  <c r="F36" s="1"/>
  <c r="D35"/>
  <c r="C35"/>
  <c r="F35"/>
  <c r="D34"/>
  <c r="C34"/>
  <c r="F34"/>
  <c r="D33"/>
  <c r="C33"/>
  <c r="F33"/>
  <c r="D32"/>
  <c r="C32"/>
  <c r="F32" s="1"/>
  <c r="D31"/>
  <c r="C31"/>
  <c r="F31"/>
  <c r="D30"/>
  <c r="C30"/>
  <c r="F30" s="1"/>
  <c r="D29"/>
  <c r="C29"/>
  <c r="F29"/>
  <c r="D28"/>
  <c r="C28"/>
  <c r="F28" s="1"/>
  <c r="D27"/>
  <c r="C27"/>
  <c r="F27" s="1"/>
  <c r="D26"/>
  <c r="C26"/>
  <c r="F26" s="1"/>
  <c r="D25"/>
  <c r="C25"/>
  <c r="F25"/>
  <c r="D24"/>
  <c r="C24"/>
  <c r="F24" s="1"/>
  <c r="D23"/>
  <c r="C23"/>
  <c r="F23" s="1"/>
  <c r="D22"/>
  <c r="C22"/>
  <c r="F22"/>
  <c r="D21"/>
  <c r="C21"/>
  <c r="F21"/>
  <c r="D20"/>
  <c r="C20"/>
  <c r="F20" s="1"/>
  <c r="D19"/>
  <c r="C19"/>
  <c r="F19"/>
  <c r="D18"/>
  <c r="C18"/>
  <c r="F18"/>
  <c r="D17"/>
  <c r="C17"/>
  <c r="F17"/>
  <c r="D16"/>
  <c r="C16"/>
  <c r="F16" s="1"/>
  <c r="D15"/>
  <c r="C15"/>
  <c r="F15"/>
  <c r="D14"/>
  <c r="C14"/>
  <c r="F14" s="1"/>
  <c r="D13"/>
  <c r="C13"/>
  <c r="F13"/>
  <c r="D12"/>
  <c r="C12"/>
  <c r="F12" s="1"/>
  <c r="D11"/>
  <c r="C11"/>
  <c r="F11" s="1"/>
  <c r="D10"/>
  <c r="C10"/>
  <c r="F10"/>
  <c r="D9"/>
  <c r="C9"/>
  <c r="F9"/>
  <c r="D8"/>
  <c r="C8"/>
  <c r="F8" s="1"/>
  <c r="D7"/>
  <c r="C7"/>
  <c r="F7"/>
  <c r="D6"/>
  <c r="C6"/>
  <c r="F6"/>
  <c r="D168" i="24"/>
  <c r="C168"/>
  <c r="F168"/>
  <c r="D167"/>
  <c r="C167"/>
  <c r="F167" s="1"/>
  <c r="D166"/>
  <c r="C166"/>
  <c r="F166"/>
  <c r="D165"/>
  <c r="C165"/>
  <c r="F165"/>
  <c r="D164"/>
  <c r="C164"/>
  <c r="F164"/>
  <c r="D163"/>
  <c r="C163"/>
  <c r="F163" s="1"/>
  <c r="D162"/>
  <c r="C162"/>
  <c r="F162"/>
  <c r="D161"/>
  <c r="C161"/>
  <c r="F161" s="1"/>
  <c r="D160"/>
  <c r="C160"/>
  <c r="F160"/>
  <c r="D159"/>
  <c r="C159"/>
  <c r="F159" s="1"/>
  <c r="D158"/>
  <c r="C158"/>
  <c r="F158" s="1"/>
  <c r="D157"/>
  <c r="C157"/>
  <c r="F157" s="1"/>
  <c r="D156"/>
  <c r="C156"/>
  <c r="F156"/>
  <c r="D155"/>
  <c r="C155"/>
  <c r="F155" s="1"/>
  <c r="D154"/>
  <c r="C154"/>
  <c r="F154" s="1"/>
  <c r="D153"/>
  <c r="C153"/>
  <c r="F153"/>
  <c r="D152"/>
  <c r="C152"/>
  <c r="F152"/>
  <c r="D151"/>
  <c r="C151"/>
  <c r="F151" s="1"/>
  <c r="D150"/>
  <c r="C150"/>
  <c r="F150"/>
  <c r="D149"/>
  <c r="C149"/>
  <c r="F149"/>
  <c r="D148"/>
  <c r="C148"/>
  <c r="F148"/>
  <c r="D147"/>
  <c r="C147"/>
  <c r="F147" s="1"/>
  <c r="D146"/>
  <c r="C146"/>
  <c r="F146"/>
  <c r="D145"/>
  <c r="C145"/>
  <c r="F145" s="1"/>
  <c r="D144"/>
  <c r="C144"/>
  <c r="F144"/>
  <c r="D143"/>
  <c r="C143"/>
  <c r="F143" s="1"/>
  <c r="D142"/>
  <c r="C142"/>
  <c r="F142" s="1"/>
  <c r="D141"/>
  <c r="C141"/>
  <c r="F141"/>
  <c r="D140"/>
  <c r="C140"/>
  <c r="F140"/>
  <c r="D139"/>
  <c r="C139"/>
  <c r="F139" s="1"/>
  <c r="D138"/>
  <c r="C138"/>
  <c r="F138"/>
  <c r="D137"/>
  <c r="C137"/>
  <c r="F137"/>
  <c r="D136"/>
  <c r="C136"/>
  <c r="F136"/>
  <c r="D135"/>
  <c r="C135"/>
  <c r="F135" s="1"/>
  <c r="D134"/>
  <c r="C134"/>
  <c r="F134"/>
  <c r="D133"/>
  <c r="C133"/>
  <c r="F133"/>
  <c r="D132"/>
  <c r="C132"/>
  <c r="F132"/>
  <c r="D131"/>
  <c r="C131"/>
  <c r="F131" s="1"/>
  <c r="D130"/>
  <c r="C130"/>
  <c r="F130"/>
  <c r="D129"/>
  <c r="C129"/>
  <c r="F129" s="1"/>
  <c r="D128"/>
  <c r="C128"/>
  <c r="F128"/>
  <c r="D127"/>
  <c r="C127"/>
  <c r="F127" s="1"/>
  <c r="D126"/>
  <c r="C126"/>
  <c r="F126" s="1"/>
  <c r="D125"/>
  <c r="C125"/>
  <c r="F125" s="1"/>
  <c r="D124"/>
  <c r="C124"/>
  <c r="F124"/>
  <c r="D123"/>
  <c r="C123"/>
  <c r="F123" s="1"/>
  <c r="D122"/>
  <c r="C122"/>
  <c r="F122" s="1"/>
  <c r="D121"/>
  <c r="C121"/>
  <c r="F121"/>
  <c r="D120"/>
  <c r="C120"/>
  <c r="F120"/>
  <c r="D119"/>
  <c r="C119"/>
  <c r="F119" s="1"/>
  <c r="D118"/>
  <c r="C118"/>
  <c r="F118"/>
  <c r="D117"/>
  <c r="C117"/>
  <c r="F117"/>
  <c r="D116"/>
  <c r="C116"/>
  <c r="F116"/>
  <c r="D115"/>
  <c r="C115"/>
  <c r="F115" s="1"/>
  <c r="D114"/>
  <c r="C114"/>
  <c r="F114"/>
  <c r="D113"/>
  <c r="C113"/>
  <c r="F113" s="1"/>
  <c r="D112"/>
  <c r="C112"/>
  <c r="F112"/>
  <c r="D111"/>
  <c r="C111"/>
  <c r="F111" s="1"/>
  <c r="D110"/>
  <c r="C110"/>
  <c r="F110" s="1"/>
  <c r="D109"/>
  <c r="C109"/>
  <c r="F109"/>
  <c r="D108"/>
  <c r="C108"/>
  <c r="F108"/>
  <c r="D107"/>
  <c r="C107"/>
  <c r="F107" s="1"/>
  <c r="D106"/>
  <c r="C106"/>
  <c r="F106"/>
  <c r="D105"/>
  <c r="C105"/>
  <c r="F105"/>
  <c r="D104"/>
  <c r="C104"/>
  <c r="F104"/>
  <c r="D103"/>
  <c r="C103"/>
  <c r="F103" s="1"/>
  <c r="D102"/>
  <c r="C102"/>
  <c r="F102"/>
  <c r="D101"/>
  <c r="C101"/>
  <c r="F101"/>
  <c r="D100"/>
  <c r="C100"/>
  <c r="F100"/>
  <c r="D99"/>
  <c r="C99"/>
  <c r="F99" s="1"/>
  <c r="D98"/>
  <c r="C98"/>
  <c r="F98"/>
  <c r="D97"/>
  <c r="C97"/>
  <c r="F97" s="1"/>
  <c r="D96"/>
  <c r="C96"/>
  <c r="F96"/>
  <c r="D95"/>
  <c r="C95"/>
  <c r="F95" s="1"/>
  <c r="D94"/>
  <c r="C94"/>
  <c r="F94" s="1"/>
  <c r="D93"/>
  <c r="C93"/>
  <c r="F93" s="1"/>
  <c r="D92"/>
  <c r="C92"/>
  <c r="F92"/>
  <c r="D91"/>
  <c r="C91"/>
  <c r="F91" s="1"/>
  <c r="D90"/>
  <c r="C90"/>
  <c r="F90" s="1"/>
  <c r="D89"/>
  <c r="C89"/>
  <c r="F89"/>
  <c r="D88"/>
  <c r="C88"/>
  <c r="F88"/>
  <c r="D87"/>
  <c r="C87"/>
  <c r="F87" s="1"/>
  <c r="D86"/>
  <c r="C86"/>
  <c r="F86"/>
  <c r="D85"/>
  <c r="C85"/>
  <c r="F85"/>
  <c r="D84"/>
  <c r="C84"/>
  <c r="F84"/>
  <c r="D83"/>
  <c r="C83"/>
  <c r="F83" s="1"/>
  <c r="D82"/>
  <c r="C82"/>
  <c r="F82"/>
  <c r="T739" i="3" s="1"/>
  <c r="D81" i="24"/>
  <c r="C81"/>
  <c r="F81" s="1"/>
  <c r="D80"/>
  <c r="C80"/>
  <c r="F80"/>
  <c r="D79"/>
  <c r="C79"/>
  <c r="F79"/>
  <c r="D78"/>
  <c r="C78"/>
  <c r="F78" s="1"/>
  <c r="T750" i="3"/>
  <c r="D77" i="24"/>
  <c r="C77"/>
  <c r="F77" s="1"/>
  <c r="T454" i="3" s="1"/>
  <c r="D76" i="24"/>
  <c r="C76"/>
  <c r="F76" s="1"/>
  <c r="T697" i="3"/>
  <c r="D75" i="24"/>
  <c r="C75"/>
  <c r="F75" s="1"/>
  <c r="D74"/>
  <c r="C74"/>
  <c r="F74" s="1"/>
  <c r="T748" i="3" s="1"/>
  <c r="D73" i="24"/>
  <c r="C73"/>
  <c r="F73" s="1"/>
  <c r="T647" i="3" s="1"/>
  <c r="D72" i="24"/>
  <c r="C72"/>
  <c r="F72"/>
  <c r="T747" i="3" s="1"/>
  <c r="D71" i="24"/>
  <c r="C71"/>
  <c r="F71"/>
  <c r="T253" i="3" s="1"/>
  <c r="D70" i="24"/>
  <c r="C70"/>
  <c r="F70" s="1"/>
  <c r="D69"/>
  <c r="C69"/>
  <c r="F69" s="1"/>
  <c r="T475" i="3" s="1"/>
  <c r="D68" i="24"/>
  <c r="C68"/>
  <c r="F68"/>
  <c r="T646" i="3" s="1"/>
  <c r="D67" i="24"/>
  <c r="C67"/>
  <c r="F67"/>
  <c r="T645" i="3" s="1"/>
  <c r="D66" i="24"/>
  <c r="C66"/>
  <c r="F66" s="1"/>
  <c r="T644" i="3" s="1"/>
  <c r="D65" i="24"/>
  <c r="C65"/>
  <c r="F65" s="1"/>
  <c r="T745" i="3" s="1"/>
  <c r="D64" i="24"/>
  <c r="C64"/>
  <c r="F64"/>
  <c r="D63"/>
  <c r="C63"/>
  <c r="F63" s="1"/>
  <c r="D62"/>
  <c r="C62"/>
  <c r="F62" s="1"/>
  <c r="T643" i="3" s="1"/>
  <c r="D61" i="24"/>
  <c r="C61"/>
  <c r="F61"/>
  <c r="T474" i="3" s="1"/>
  <c r="D60" i="24"/>
  <c r="C60"/>
  <c r="F60"/>
  <c r="D59"/>
  <c r="C59"/>
  <c r="F59" s="1"/>
  <c r="D58"/>
  <c r="C58"/>
  <c r="F58"/>
  <c r="D57"/>
  <c r="C57"/>
  <c r="F57" s="1"/>
  <c r="T473" i="3"/>
  <c r="D56" i="24"/>
  <c r="C56"/>
  <c r="F56" s="1"/>
  <c r="T609" i="3"/>
  <c r="D55" i="24"/>
  <c r="C55"/>
  <c r="F55" s="1"/>
  <c r="T430" i="3" s="1"/>
  <c r="D54" i="24"/>
  <c r="C54"/>
  <c r="F54" s="1"/>
  <c r="T472" i="3"/>
  <c r="D53" i="24"/>
  <c r="C53"/>
  <c r="F53" s="1"/>
  <c r="T724" i="3"/>
  <c r="D52" i="24"/>
  <c r="C52"/>
  <c r="F52" s="1"/>
  <c r="T471" i="3"/>
  <c r="D51" i="24"/>
  <c r="C51"/>
  <c r="F51" s="1"/>
  <c r="D50"/>
  <c r="C50"/>
  <c r="F50"/>
  <c r="R352" i="27" s="1"/>
  <c r="D49" i="24"/>
  <c r="C49"/>
  <c r="F49"/>
  <c r="D48"/>
  <c r="C48"/>
  <c r="F48" s="1"/>
  <c r="D47"/>
  <c r="C47"/>
  <c r="F47"/>
  <c r="T742" i="3" s="1"/>
  <c r="D46" i="24"/>
  <c r="C46"/>
  <c r="F46"/>
  <c r="T470" i="3" s="1"/>
  <c r="D45" i="24"/>
  <c r="C45"/>
  <c r="F45"/>
  <c r="T741" i="3" s="1"/>
  <c r="D44" i="24"/>
  <c r="C44"/>
  <c r="F44"/>
  <c r="T469" i="3" s="1"/>
  <c r="F469" s="1"/>
  <c r="D43" i="24"/>
  <c r="C43"/>
  <c r="F43" s="1"/>
  <c r="D42"/>
  <c r="C42"/>
  <c r="F42"/>
  <c r="D41"/>
  <c r="C41"/>
  <c r="F41" s="1"/>
  <c r="T468" i="3"/>
  <c r="D40" i="24"/>
  <c r="C40"/>
  <c r="F40" s="1"/>
  <c r="T467" i="3"/>
  <c r="D39" i="24"/>
  <c r="C39"/>
  <c r="F39" s="1"/>
  <c r="D38"/>
  <c r="C38"/>
  <c r="F38"/>
  <c r="T466" i="3" s="1"/>
  <c r="D37" i="24"/>
  <c r="C37"/>
  <c r="F37"/>
  <c r="T465" i="3" s="1"/>
  <c r="D36" i="24"/>
  <c r="C36"/>
  <c r="F36" s="1"/>
  <c r="T464" i="3" s="1"/>
  <c r="D35" i="24"/>
  <c r="C35"/>
  <c r="F35"/>
  <c r="T463" i="3" s="1"/>
  <c r="D34" i="24"/>
  <c r="C34"/>
  <c r="F34"/>
  <c r="T740" i="3" s="1"/>
  <c r="D33" i="24"/>
  <c r="C33"/>
  <c r="F33"/>
  <c r="T288" i="3" s="1"/>
  <c r="D32" i="24"/>
  <c r="C32"/>
  <c r="F32" s="1"/>
  <c r="T462" i="3" s="1"/>
  <c r="D31" i="24"/>
  <c r="C31"/>
  <c r="F31" s="1"/>
  <c r="T642" i="3" s="1"/>
  <c r="D30" i="24"/>
  <c r="C30"/>
  <c r="F30"/>
  <c r="T589" i="3" s="1"/>
  <c r="D29" i="24"/>
  <c r="C29"/>
  <c r="F29"/>
  <c r="T226" i="3" s="1"/>
  <c r="D28" i="24"/>
  <c r="C28"/>
  <c r="F28" s="1"/>
  <c r="D27"/>
  <c r="C27"/>
  <c r="F27" s="1"/>
  <c r="T23" i="3" s="1"/>
  <c r="D26" i="24"/>
  <c r="C26"/>
  <c r="F26"/>
  <c r="T461" i="3" s="1"/>
  <c r="D25" i="24"/>
  <c r="C25"/>
  <c r="F25"/>
  <c r="T460" i="3" s="1"/>
  <c r="D24" i="24"/>
  <c r="C24"/>
  <c r="F24"/>
  <c r="T59" i="3" s="1"/>
  <c r="D23" i="24"/>
  <c r="C23"/>
  <c r="F23" s="1"/>
  <c r="T373" i="3" s="1"/>
  <c r="D22" i="24"/>
  <c r="C22"/>
  <c r="F22"/>
  <c r="D21"/>
  <c r="C21"/>
  <c r="F21" s="1"/>
  <c r="T641" i="3"/>
  <c r="D20" i="24"/>
  <c r="C20"/>
  <c r="F20" s="1"/>
  <c r="T459" i="3" s="1"/>
  <c r="D19" i="24"/>
  <c r="C19"/>
  <c r="F19" s="1"/>
  <c r="T458" i="3" s="1"/>
  <c r="D18" i="24"/>
  <c r="C18"/>
  <c r="F18" s="1"/>
  <c r="T14" i="3"/>
  <c r="D17" i="24"/>
  <c r="C17"/>
  <c r="F17" s="1"/>
  <c r="D16"/>
  <c r="C16"/>
  <c r="F16" s="1"/>
  <c r="T167" i="3" s="1"/>
  <c r="D15" i="24"/>
  <c r="C15"/>
  <c r="F15"/>
  <c r="T457" i="3" s="1"/>
  <c r="D14" i="24"/>
  <c r="C14"/>
  <c r="F14"/>
  <c r="T217" i="3" s="1"/>
  <c r="D13" i="24"/>
  <c r="C13"/>
  <c r="F13"/>
  <c r="T456" i="3" s="1"/>
  <c r="D12" i="24"/>
  <c r="C12"/>
  <c r="F12"/>
  <c r="T271" i="3" s="1"/>
  <c r="D11" i="24"/>
  <c r="C11"/>
  <c r="F11"/>
  <c r="D10"/>
  <c r="C10"/>
  <c r="F10"/>
  <c r="T5" i="3"/>
  <c r="D9" i="24"/>
  <c r="C9"/>
  <c r="F9"/>
  <c r="D8"/>
  <c r="C8"/>
  <c r="F8" s="1"/>
  <c r="T166" i="3" s="1"/>
  <c r="F166" s="1"/>
  <c r="D7" i="24"/>
  <c r="C7"/>
  <c r="F7"/>
  <c r="D6"/>
  <c r="C6"/>
  <c r="F6" s="1"/>
  <c r="T165" i="3"/>
  <c r="F165" s="1"/>
  <c r="D168" i="25"/>
  <c r="C168"/>
  <c r="F168"/>
  <c r="D167"/>
  <c r="C167"/>
  <c r="F167" s="1"/>
  <c r="D166"/>
  <c r="C166"/>
  <c r="F166" s="1"/>
  <c r="D165"/>
  <c r="C165"/>
  <c r="F165" s="1"/>
  <c r="D164"/>
  <c r="C164"/>
  <c r="F164"/>
  <c r="D163"/>
  <c r="C163"/>
  <c r="F163" s="1"/>
  <c r="D162"/>
  <c r="C162"/>
  <c r="F162" s="1"/>
  <c r="D161"/>
  <c r="C161"/>
  <c r="F161"/>
  <c r="D160"/>
  <c r="C160"/>
  <c r="F160"/>
  <c r="D159"/>
  <c r="C159"/>
  <c r="F159" s="1"/>
  <c r="D158"/>
  <c r="C158"/>
  <c r="F158"/>
  <c r="D157"/>
  <c r="C157"/>
  <c r="F157"/>
  <c r="D156"/>
  <c r="C156"/>
  <c r="F156"/>
  <c r="D155"/>
  <c r="C155"/>
  <c r="F155" s="1"/>
  <c r="D154"/>
  <c r="C154"/>
  <c r="F154"/>
  <c r="D153"/>
  <c r="C153"/>
  <c r="F153" s="1"/>
  <c r="D152"/>
  <c r="C152"/>
  <c r="F152"/>
  <c r="D151"/>
  <c r="C151"/>
  <c r="F151" s="1"/>
  <c r="D150"/>
  <c r="C150"/>
  <c r="F150" s="1"/>
  <c r="D149"/>
  <c r="C149"/>
  <c r="F149"/>
  <c r="D148"/>
  <c r="C148"/>
  <c r="F148"/>
  <c r="D147"/>
  <c r="C147"/>
  <c r="F147" s="1"/>
  <c r="D146"/>
  <c r="C146"/>
  <c r="F146"/>
  <c r="D145"/>
  <c r="C145"/>
  <c r="F145"/>
  <c r="D144"/>
  <c r="C144"/>
  <c r="F144"/>
  <c r="D143"/>
  <c r="C143"/>
  <c r="F143" s="1"/>
  <c r="D142"/>
  <c r="C142"/>
  <c r="F142"/>
  <c r="D141"/>
  <c r="C141"/>
  <c r="F141"/>
  <c r="D140"/>
  <c r="C140"/>
  <c r="F140"/>
  <c r="D139"/>
  <c r="C139"/>
  <c r="F139" s="1"/>
  <c r="D138"/>
  <c r="C138"/>
  <c r="F138"/>
  <c r="D137"/>
  <c r="C137"/>
  <c r="F137" s="1"/>
  <c r="D136"/>
  <c r="C136"/>
  <c r="F136"/>
  <c r="D135"/>
  <c r="C135"/>
  <c r="F135" s="1"/>
  <c r="D134"/>
  <c r="C134"/>
  <c r="F134" s="1"/>
  <c r="D133"/>
  <c r="C133"/>
  <c r="F133" s="1"/>
  <c r="D132"/>
  <c r="C132"/>
  <c r="F132"/>
  <c r="D131"/>
  <c r="C131"/>
  <c r="F131" s="1"/>
  <c r="D130"/>
  <c r="C130"/>
  <c r="F130" s="1"/>
  <c r="D129"/>
  <c r="C129"/>
  <c r="F129"/>
  <c r="D128"/>
  <c r="C128"/>
  <c r="F128"/>
  <c r="D127"/>
  <c r="C127"/>
  <c r="F127" s="1"/>
  <c r="D126"/>
  <c r="C126"/>
  <c r="F126"/>
  <c r="D125"/>
  <c r="C125"/>
  <c r="F125"/>
  <c r="D124"/>
  <c r="C124"/>
  <c r="F124"/>
  <c r="D123"/>
  <c r="C123"/>
  <c r="F123" s="1"/>
  <c r="D122"/>
  <c r="C122"/>
  <c r="F122"/>
  <c r="D121"/>
  <c r="C121"/>
  <c r="F121" s="1"/>
  <c r="D120"/>
  <c r="C120"/>
  <c r="F120"/>
  <c r="D119"/>
  <c r="C119"/>
  <c r="F119" s="1"/>
  <c r="D118"/>
  <c r="C118"/>
  <c r="F118" s="1"/>
  <c r="S455" i="3" s="1"/>
  <c r="D117" i="25"/>
  <c r="C117"/>
  <c r="F117"/>
  <c r="S433" i="3" s="1"/>
  <c r="D116" i="25"/>
  <c r="C116"/>
  <c r="F116"/>
  <c r="D115"/>
  <c r="C115"/>
  <c r="F115"/>
  <c r="S640" i="3"/>
  <c r="D114" i="25"/>
  <c r="C114"/>
  <c r="F114"/>
  <c r="S739" i="3"/>
  <c r="D113" i="25"/>
  <c r="C113"/>
  <c r="F113"/>
  <c r="S737" i="3"/>
  <c r="D112" i="25"/>
  <c r="C112"/>
  <c r="F112"/>
  <c r="S443" i="3"/>
  <c r="D111" i="25"/>
  <c r="C111"/>
  <c r="F111"/>
  <c r="S695" i="3"/>
  <c r="D110" i="25"/>
  <c r="C110"/>
  <c r="F110"/>
  <c r="S736" i="3"/>
  <c r="D109" i="25"/>
  <c r="C109"/>
  <c r="F109"/>
  <c r="S682" i="3"/>
  <c r="D108" i="25"/>
  <c r="C108"/>
  <c r="F108"/>
  <c r="S735" i="3"/>
  <c r="D107" i="25"/>
  <c r="C107"/>
  <c r="F107"/>
  <c r="S442" i="3"/>
  <c r="D106" i="25"/>
  <c r="C106"/>
  <c r="F106"/>
  <c r="S738" i="3"/>
  <c r="D105" i="25"/>
  <c r="C105"/>
  <c r="F105"/>
  <c r="D104"/>
  <c r="C104"/>
  <c r="F104"/>
  <c r="S697" i="3"/>
  <c r="D103" i="25"/>
  <c r="C103"/>
  <c r="F103"/>
  <c r="S639" i="3"/>
  <c r="D102" i="25"/>
  <c r="C102"/>
  <c r="F102"/>
  <c r="S452" i="3"/>
  <c r="D101" i="25"/>
  <c r="C101"/>
  <c r="F101"/>
  <c r="S454" i="3"/>
  <c r="D100" i="25"/>
  <c r="C100"/>
  <c r="F100"/>
  <c r="S715" i="3"/>
  <c r="D99" i="25"/>
  <c r="C99"/>
  <c r="F99"/>
  <c r="S441" i="3"/>
  <c r="D98" i="25"/>
  <c r="C98"/>
  <c r="F98"/>
  <c r="S637" i="3"/>
  <c r="D97" i="25"/>
  <c r="C97"/>
  <c r="F97"/>
  <c r="S734" i="3"/>
  <c r="D96" i="25"/>
  <c r="C96"/>
  <c r="F96"/>
  <c r="S684" i="3"/>
  <c r="D95" i="25"/>
  <c r="C95"/>
  <c r="F95"/>
  <c r="S634" i="3"/>
  <c r="D94" i="25"/>
  <c r="C94"/>
  <c r="F94"/>
  <c r="S212" i="3"/>
  <c r="D93" i="25"/>
  <c r="C93"/>
  <c r="F93"/>
  <c r="S733" i="3"/>
  <c r="D92" i="25"/>
  <c r="C92"/>
  <c r="F92"/>
  <c r="S105" i="3"/>
  <c r="D91" i="25"/>
  <c r="C91"/>
  <c r="F91"/>
  <c r="S387" i="3"/>
  <c r="D90" i="25"/>
  <c r="C90"/>
  <c r="F90"/>
  <c r="S666" i="3"/>
  <c r="D89" i="25"/>
  <c r="C89"/>
  <c r="F89"/>
  <c r="D88"/>
  <c r="C88"/>
  <c r="F88" s="1"/>
  <c r="S294" i="3"/>
  <c r="D87" i="25"/>
  <c r="C87"/>
  <c r="F87" s="1"/>
  <c r="S440" i="3"/>
  <c r="D86" i="25"/>
  <c r="C86"/>
  <c r="F86" s="1"/>
  <c r="Q180" i="27"/>
  <c r="D85" i="25"/>
  <c r="C85"/>
  <c r="F85" s="1"/>
  <c r="S439" i="3" s="1"/>
  <c r="D84" i="25"/>
  <c r="C84"/>
  <c r="F84" s="1"/>
  <c r="S432" i="3" s="1"/>
  <c r="D83" i="25"/>
  <c r="C83"/>
  <c r="F83" s="1"/>
  <c r="S598" i="3"/>
  <c r="D82" i="25"/>
  <c r="C82"/>
  <c r="F82" s="1"/>
  <c r="S438" i="3"/>
  <c r="D81" i="25"/>
  <c r="C81"/>
  <c r="F81" s="1"/>
  <c r="S451" i="3" s="1"/>
  <c r="D80" i="25"/>
  <c r="C80"/>
  <c r="F80" s="1"/>
  <c r="S450" i="3" s="1"/>
  <c r="D79" i="25"/>
  <c r="C79"/>
  <c r="F79" s="1"/>
  <c r="S35" i="3"/>
  <c r="D78" i="25"/>
  <c r="C78"/>
  <c r="F78" s="1"/>
  <c r="S157" i="3"/>
  <c r="D77" i="25"/>
  <c r="C77"/>
  <c r="F77" s="1"/>
  <c r="S301" i="3" s="1"/>
  <c r="D76" i="25"/>
  <c r="C76"/>
  <c r="F76" s="1"/>
  <c r="S251" i="3"/>
  <c r="D75" i="25"/>
  <c r="C75"/>
  <c r="F75" s="1"/>
  <c r="S340" i="3"/>
  <c r="D74" i="25"/>
  <c r="C74"/>
  <c r="F74" s="1"/>
  <c r="S437" i="3"/>
  <c r="D73" i="25"/>
  <c r="C73"/>
  <c r="F73" s="1"/>
  <c r="S164" i="3" s="1"/>
  <c r="D72" i="25"/>
  <c r="C72"/>
  <c r="F72" s="1"/>
  <c r="S676" i="3"/>
  <c r="D71" i="25"/>
  <c r="C71"/>
  <c r="F71" s="1"/>
  <c r="S449" i="3"/>
  <c r="D70" i="25"/>
  <c r="C70"/>
  <c r="F70" s="1"/>
  <c r="S436" i="3"/>
  <c r="D69" i="25"/>
  <c r="C69"/>
  <c r="F69" s="1"/>
  <c r="D68"/>
  <c r="C68"/>
  <c r="F68"/>
  <c r="S163" i="3" s="1"/>
  <c r="D67" i="25"/>
  <c r="C67"/>
  <c r="F67"/>
  <c r="S636" i="3" s="1"/>
  <c r="D66" i="25"/>
  <c r="C66"/>
  <c r="F66" s="1"/>
  <c r="D65"/>
  <c r="C65"/>
  <c r="F65" s="1"/>
  <c r="S692" i="3" s="1"/>
  <c r="D64" i="25"/>
  <c r="C64"/>
  <c r="F64" s="1"/>
  <c r="S592" i="3" s="1"/>
  <c r="D63" i="25"/>
  <c r="C63"/>
  <c r="F63"/>
  <c r="Q231" i="27" s="1"/>
  <c r="D62" i="25"/>
  <c r="C62"/>
  <c r="F62"/>
  <c r="S435" i="3" s="1"/>
  <c r="D61" i="25"/>
  <c r="C61"/>
  <c r="F61" s="1"/>
  <c r="S162" i="3" s="1"/>
  <c r="D60" i="25"/>
  <c r="C60"/>
  <c r="F60" s="1"/>
  <c r="S346" i="3" s="1"/>
  <c r="D59" i="25"/>
  <c r="C59"/>
  <c r="F59"/>
  <c r="S619" i="3" s="1"/>
  <c r="D58" i="25"/>
  <c r="C58"/>
  <c r="F58"/>
  <c r="S431" i="3" s="1"/>
  <c r="D57" i="25"/>
  <c r="C57"/>
  <c r="F57" s="1"/>
  <c r="S57" i="3" s="1"/>
  <c r="D56" i="25"/>
  <c r="C56"/>
  <c r="F56" s="1"/>
  <c r="S338" i="3" s="1"/>
  <c r="D55" i="25"/>
  <c r="C55"/>
  <c r="F55"/>
  <c r="S240" i="3" s="1"/>
  <c r="D54" i="25"/>
  <c r="C54"/>
  <c r="F54"/>
  <c r="D53"/>
  <c r="C53"/>
  <c r="F53"/>
  <c r="S453" i="3"/>
  <c r="D52" i="25"/>
  <c r="C52"/>
  <c r="F52"/>
  <c r="S414" i="3"/>
  <c r="D51" i="25"/>
  <c r="C51"/>
  <c r="F51"/>
  <c r="S161" i="3"/>
  <c r="D50" i="25"/>
  <c r="C50"/>
  <c r="F50"/>
  <c r="S691" i="3"/>
  <c r="D49" i="25"/>
  <c r="C49"/>
  <c r="F49"/>
  <c r="S430" i="3"/>
  <c r="D48" i="25"/>
  <c r="C48"/>
  <c r="F48"/>
  <c r="S26" i="3"/>
  <c r="D47" i="25"/>
  <c r="C47"/>
  <c r="F47"/>
  <c r="S447" i="3"/>
  <c r="D46" i="25"/>
  <c r="C46"/>
  <c r="F46"/>
  <c r="S154" i="3"/>
  <c r="D45" i="25"/>
  <c r="C45"/>
  <c r="F45"/>
  <c r="S225" i="3"/>
  <c r="D44" i="25"/>
  <c r="C44"/>
  <c r="F44"/>
  <c r="S23" i="3"/>
  <c r="D43" i="25"/>
  <c r="C43"/>
  <c r="F43"/>
  <c r="S288" i="3"/>
  <c r="D42" i="25"/>
  <c r="C42"/>
  <c r="F42"/>
  <c r="S397" i="3"/>
  <c r="D41" i="25"/>
  <c r="C41"/>
  <c r="F41"/>
  <c r="S434" i="3"/>
  <c r="D40" i="25"/>
  <c r="C40"/>
  <c r="F40"/>
  <c r="S635" i="3"/>
  <c r="D39" i="25"/>
  <c r="C39"/>
  <c r="F39"/>
  <c r="S235" i="3"/>
  <c r="D38" i="25"/>
  <c r="C38"/>
  <c r="F38"/>
  <c r="S298" i="3"/>
  <c r="D37" i="25"/>
  <c r="C37"/>
  <c r="F37"/>
  <c r="S226" i="3"/>
  <c r="D36" i="25"/>
  <c r="C36"/>
  <c r="F36"/>
  <c r="Q271" i="27"/>
  <c r="D35" i="25"/>
  <c r="C35"/>
  <c r="F35"/>
  <c r="D34"/>
  <c r="C34"/>
  <c r="F34" s="1"/>
  <c r="S633" i="3"/>
  <c r="D33" i="25"/>
  <c r="C33"/>
  <c r="F33" s="1"/>
  <c r="S94" i="3" s="1"/>
  <c r="D32" i="25"/>
  <c r="C32"/>
  <c r="F32" s="1"/>
  <c r="S160" i="3" s="1"/>
  <c r="D31" i="25"/>
  <c r="C31"/>
  <c r="F31" s="1"/>
  <c r="S299" i="3"/>
  <c r="D30" i="25"/>
  <c r="C30"/>
  <c r="F30" s="1"/>
  <c r="S429" i="3"/>
  <c r="D29" i="25"/>
  <c r="C29"/>
  <c r="F29" s="1"/>
  <c r="Q64" i="27" s="1"/>
  <c r="D28" i="25"/>
  <c r="C28"/>
  <c r="F28" s="1"/>
  <c r="S21" i="3" s="1"/>
  <c r="D27" i="25"/>
  <c r="C27"/>
  <c r="F27" s="1"/>
  <c r="Q21" i="27"/>
  <c r="D26" i="25"/>
  <c r="C26"/>
  <c r="F26" s="1"/>
  <c r="S428" i="3"/>
  <c r="D25" i="25"/>
  <c r="C25"/>
  <c r="F25" s="1"/>
  <c r="S22" i="3" s="1"/>
  <c r="D24" i="25"/>
  <c r="C24"/>
  <c r="F24" s="1"/>
  <c r="S63" i="3"/>
  <c r="D23" i="25"/>
  <c r="C23"/>
  <c r="F23" s="1"/>
  <c r="S28" i="3"/>
  <c r="D22" i="25"/>
  <c r="C22"/>
  <c r="F22" s="1"/>
  <c r="S446" i="3"/>
  <c r="D21" i="25"/>
  <c r="C21"/>
  <c r="F21" s="1"/>
  <c r="D20"/>
  <c r="C20"/>
  <c r="F20"/>
  <c r="S56" i="3" s="1"/>
  <c r="D19" i="25"/>
  <c r="C19"/>
  <c r="F19"/>
  <c r="S319" i="3" s="1"/>
  <c r="D18" i="25"/>
  <c r="C18"/>
  <c r="F18" s="1"/>
  <c r="S445" i="3" s="1"/>
  <c r="D17" i="25"/>
  <c r="C17"/>
  <c r="F17"/>
  <c r="S153" i="3" s="1"/>
  <c r="D16" i="25"/>
  <c r="C16"/>
  <c r="F16"/>
  <c r="S444" i="3" s="1"/>
  <c r="D15" i="25"/>
  <c r="C15"/>
  <c r="F15"/>
  <c r="D14"/>
  <c r="C14"/>
  <c r="F14" s="1"/>
  <c r="S14" i="3" s="1"/>
  <c r="D13" i="25"/>
  <c r="C13"/>
  <c r="F13" s="1"/>
  <c r="S6" i="3" s="1"/>
  <c r="D12" i="25"/>
  <c r="C12"/>
  <c r="F12" s="1"/>
  <c r="S98" i="3" s="1"/>
  <c r="D11" i="25"/>
  <c r="C11"/>
  <c r="F11" s="1"/>
  <c r="S113" i="3" s="1"/>
  <c r="S114"/>
  <c r="D10" i="25"/>
  <c r="C10"/>
  <c r="F10"/>
  <c r="Q88" i="27" s="1"/>
  <c r="D9" i="25"/>
  <c r="C9"/>
  <c r="F9" s="1"/>
  <c r="D8"/>
  <c r="C8"/>
  <c r="F8" s="1"/>
  <c r="S272" i="3" s="1"/>
  <c r="D7" i="25"/>
  <c r="C7"/>
  <c r="F7" s="1"/>
  <c r="S155" i="3" s="1"/>
  <c r="D6" i="25"/>
  <c r="C6"/>
  <c r="F6"/>
  <c r="Q39" i="27" s="1"/>
  <c r="D168" i="10"/>
  <c r="C168"/>
  <c r="F168"/>
  <c r="D167"/>
  <c r="C167"/>
  <c r="F167"/>
  <c r="D166"/>
  <c r="C166"/>
  <c r="F166" s="1"/>
  <c r="D165"/>
  <c r="C165"/>
  <c r="F165"/>
  <c r="D164"/>
  <c r="C164"/>
  <c r="F164"/>
  <c r="D163"/>
  <c r="C163"/>
  <c r="F163"/>
  <c r="D162"/>
  <c r="C162"/>
  <c r="F162" s="1"/>
  <c r="D161"/>
  <c r="C161"/>
  <c r="F161"/>
  <c r="D160"/>
  <c r="C160"/>
  <c r="F160"/>
  <c r="D159"/>
  <c r="C159"/>
  <c r="F159"/>
  <c r="D158"/>
  <c r="C158"/>
  <c r="F158" s="1"/>
  <c r="D157"/>
  <c r="C157"/>
  <c r="F157"/>
  <c r="D156"/>
  <c r="C156"/>
  <c r="F156" s="1"/>
  <c r="D155"/>
  <c r="C155"/>
  <c r="F155"/>
  <c r="D154"/>
  <c r="C154"/>
  <c r="F154" s="1"/>
  <c r="D153"/>
  <c r="C153"/>
  <c r="F153" s="1"/>
  <c r="D152"/>
  <c r="C152"/>
  <c r="F152" s="1"/>
  <c r="D151"/>
  <c r="C151"/>
  <c r="F151"/>
  <c r="D150"/>
  <c r="C150"/>
  <c r="F150" s="1"/>
  <c r="D149"/>
  <c r="C149"/>
  <c r="F149" s="1"/>
  <c r="D148"/>
  <c r="C148"/>
  <c r="F148"/>
  <c r="D147"/>
  <c r="C147"/>
  <c r="F147"/>
  <c r="D146"/>
  <c r="C146"/>
  <c r="F146" s="1"/>
  <c r="D145"/>
  <c r="C145"/>
  <c r="F145"/>
  <c r="D144"/>
  <c r="C144"/>
  <c r="F144"/>
  <c r="D143"/>
  <c r="C143"/>
  <c r="F143"/>
  <c r="D142"/>
  <c r="C142"/>
  <c r="F142" s="1"/>
  <c r="D141"/>
  <c r="C141"/>
  <c r="F141"/>
  <c r="D140"/>
  <c r="C140"/>
  <c r="F140" s="1"/>
  <c r="D139"/>
  <c r="C139"/>
  <c r="F139"/>
  <c r="D138"/>
  <c r="C138"/>
  <c r="F138" s="1"/>
  <c r="D137"/>
  <c r="C137"/>
  <c r="F137" s="1"/>
  <c r="D136"/>
  <c r="C136"/>
  <c r="F136"/>
  <c r="D135"/>
  <c r="C135"/>
  <c r="F135"/>
  <c r="D134"/>
  <c r="C134"/>
  <c r="F134" s="1"/>
  <c r="D133"/>
  <c r="C133"/>
  <c r="F133"/>
  <c r="D132"/>
  <c r="C132"/>
  <c r="F132"/>
  <c r="D131"/>
  <c r="C131"/>
  <c r="F131"/>
  <c r="D130"/>
  <c r="C130"/>
  <c r="F130" s="1"/>
  <c r="D129"/>
  <c r="C129"/>
  <c r="F129"/>
  <c r="D128"/>
  <c r="C128"/>
  <c r="F128"/>
  <c r="D127"/>
  <c r="C127"/>
  <c r="F127"/>
  <c r="D126"/>
  <c r="C126"/>
  <c r="F126" s="1"/>
  <c r="D125"/>
  <c r="C125"/>
  <c r="F125"/>
  <c r="D124"/>
  <c r="C124"/>
  <c r="F124" s="1"/>
  <c r="D123"/>
  <c r="C123"/>
  <c r="F123"/>
  <c r="D122"/>
  <c r="C122"/>
  <c r="F122" s="1"/>
  <c r="D121"/>
  <c r="C121"/>
  <c r="F121" s="1"/>
  <c r="D120"/>
  <c r="C120"/>
  <c r="F120" s="1"/>
  <c r="D119"/>
  <c r="C119"/>
  <c r="F119"/>
  <c r="D118"/>
  <c r="C118"/>
  <c r="F118" s="1"/>
  <c r="D117"/>
  <c r="C117"/>
  <c r="F117" s="1"/>
  <c r="D116"/>
  <c r="C116"/>
  <c r="F116"/>
  <c r="D115"/>
  <c r="C115"/>
  <c r="F115"/>
  <c r="D114"/>
  <c r="C114"/>
  <c r="F114" s="1"/>
  <c r="D113"/>
  <c r="C113"/>
  <c r="F113"/>
  <c r="D112"/>
  <c r="C112"/>
  <c r="F112"/>
  <c r="D111"/>
  <c r="C111"/>
  <c r="F111"/>
  <c r="D110"/>
  <c r="C110"/>
  <c r="F110" s="1"/>
  <c r="D109"/>
  <c r="C109"/>
  <c r="F109"/>
  <c r="D108"/>
  <c r="C108"/>
  <c r="F108" s="1"/>
  <c r="D107"/>
  <c r="C107"/>
  <c r="F107"/>
  <c r="D106"/>
  <c r="C106"/>
  <c r="F106" s="1"/>
  <c r="D105"/>
  <c r="C105"/>
  <c r="F105" s="1"/>
  <c r="D104"/>
  <c r="C104"/>
  <c r="F104"/>
  <c r="D103"/>
  <c r="C103"/>
  <c r="F103"/>
  <c r="D102"/>
  <c r="C102"/>
  <c r="F102" s="1"/>
  <c r="D101"/>
  <c r="C101"/>
  <c r="F101"/>
  <c r="D100"/>
  <c r="C100"/>
  <c r="F100" s="1"/>
  <c r="D99"/>
  <c r="C99"/>
  <c r="F99"/>
  <c r="D98"/>
  <c r="C98"/>
  <c r="F98" s="1"/>
  <c r="D97"/>
  <c r="C97"/>
  <c r="F97" s="1"/>
  <c r="D96"/>
  <c r="C96"/>
  <c r="F96"/>
  <c r="D95"/>
  <c r="C95"/>
  <c r="F95"/>
  <c r="D94"/>
  <c r="C94"/>
  <c r="F94" s="1"/>
  <c r="D93"/>
  <c r="C93"/>
  <c r="F93"/>
  <c r="D92"/>
  <c r="C92"/>
  <c r="F92" s="1"/>
  <c r="D91"/>
  <c r="C91"/>
  <c r="F91"/>
  <c r="D90"/>
  <c r="C90"/>
  <c r="F90" s="1"/>
  <c r="D89"/>
  <c r="C89"/>
  <c r="F89" s="1"/>
  <c r="D88"/>
  <c r="C88"/>
  <c r="F88" s="1"/>
  <c r="D87"/>
  <c r="C87"/>
  <c r="F87"/>
  <c r="D86"/>
  <c r="C86"/>
  <c r="F86" s="1"/>
  <c r="D85"/>
  <c r="C85"/>
  <c r="F85" s="1"/>
  <c r="L687" i="3" s="1"/>
  <c r="D84" i="10"/>
  <c r="C84"/>
  <c r="F84"/>
  <c r="L421" i="3" s="1"/>
  <c r="D83" i="10"/>
  <c r="C83"/>
  <c r="F83"/>
  <c r="L632" i="3" s="1"/>
  <c r="D82" i="10"/>
  <c r="C82"/>
  <c r="F82" s="1"/>
  <c r="L149" i="3" s="1"/>
  <c r="D81" i="10"/>
  <c r="C81"/>
  <c r="F81"/>
  <c r="L682" i="3" s="1"/>
  <c r="D80" i="10"/>
  <c r="C80"/>
  <c r="F80"/>
  <c r="L420" i="3" s="1"/>
  <c r="D79" i="10"/>
  <c r="C79"/>
  <c r="F79"/>
  <c r="L390" i="3" s="1"/>
  <c r="D78" i="10"/>
  <c r="C78"/>
  <c r="F78" s="1"/>
  <c r="P180" i="27" s="1"/>
  <c r="D77" i="10"/>
  <c r="C77"/>
  <c r="F77"/>
  <c r="L666" i="3" s="1"/>
  <c r="D76" i="10"/>
  <c r="C76"/>
  <c r="F76" s="1"/>
  <c r="D75"/>
  <c r="C75"/>
  <c r="F75"/>
  <c r="L696" i="3" s="1"/>
  <c r="D74" i="10"/>
  <c r="C74"/>
  <c r="F74"/>
  <c r="L604" i="3" s="1"/>
  <c r="D73" i="10"/>
  <c r="C73"/>
  <c r="F73"/>
  <c r="P146" i="27" s="1"/>
  <c r="D72" i="10"/>
  <c r="C72"/>
  <c r="F72"/>
  <c r="L593" i="3" s="1"/>
  <c r="D71" i="10"/>
  <c r="C71"/>
  <c r="F71"/>
  <c r="L148" i="3" s="1"/>
  <c r="D70" i="10"/>
  <c r="C70"/>
  <c r="F70"/>
  <c r="P240" i="27" s="1"/>
  <c r="D69" i="10"/>
  <c r="C69"/>
  <c r="F69"/>
  <c r="L418" i="3" s="1"/>
  <c r="D68" i="10"/>
  <c r="C68"/>
  <c r="F68"/>
  <c r="L592" i="3" s="1"/>
  <c r="D67" i="10"/>
  <c r="C67"/>
  <c r="F67"/>
  <c r="L147" i="3" s="1"/>
  <c r="D66" i="10"/>
  <c r="C66"/>
  <c r="F66"/>
  <c r="D65"/>
  <c r="C65"/>
  <c r="F65"/>
  <c r="L146" i="3"/>
  <c r="D64" i="10"/>
  <c r="C64"/>
  <c r="F64"/>
  <c r="L239" i="3"/>
  <c r="D63" i="10"/>
  <c r="C63"/>
  <c r="F63"/>
  <c r="L145" i="3"/>
  <c r="D62" i="10"/>
  <c r="C62"/>
  <c r="F62"/>
  <c r="L144" i="3"/>
  <c r="D61" i="10"/>
  <c r="C61"/>
  <c r="F61"/>
  <c r="L630" i="3"/>
  <c r="D60" i="10"/>
  <c r="C60"/>
  <c r="F60"/>
  <c r="L417" i="3"/>
  <c r="D59" i="10"/>
  <c r="C59"/>
  <c r="F59"/>
  <c r="D58"/>
  <c r="C58"/>
  <c r="F58" s="1"/>
  <c r="L416" i="3"/>
  <c r="D57" i="10"/>
  <c r="C57"/>
  <c r="F57" s="1"/>
  <c r="L84" i="3" s="1"/>
  <c r="D56" i="10"/>
  <c r="C56"/>
  <c r="F56" s="1"/>
  <c r="L143" i="3"/>
  <c r="D55" i="10"/>
  <c r="C55"/>
  <c r="F55" s="1"/>
  <c r="L415" i="3"/>
  <c r="D54" i="10"/>
  <c r="C54"/>
  <c r="F54" s="1"/>
  <c r="L414" i="3"/>
  <c r="D53" i="10"/>
  <c r="C53"/>
  <c r="F53" s="1"/>
  <c r="L142" i="3" s="1"/>
  <c r="D52" i="10"/>
  <c r="C52"/>
  <c r="F52" s="1"/>
  <c r="L141" i="3" s="1"/>
  <c r="D51" i="10"/>
  <c r="C51"/>
  <c r="F51" s="1"/>
  <c r="L32" i="3"/>
  <c r="D50" i="10"/>
  <c r="C50"/>
  <c r="F50" s="1"/>
  <c r="P239" i="27"/>
  <c r="D49" i="10"/>
  <c r="C49"/>
  <c r="F49" s="1"/>
  <c r="L140" i="3" s="1"/>
  <c r="D48" i="10"/>
  <c r="C48"/>
  <c r="F48" s="1"/>
  <c r="L234" i="3" s="1"/>
  <c r="D47" i="10"/>
  <c r="C47"/>
  <c r="F47" s="1"/>
  <c r="L413" i="3"/>
  <c r="D46" i="10"/>
  <c r="C46"/>
  <c r="F46" s="1"/>
  <c r="L412" i="3"/>
  <c r="D45" i="10"/>
  <c r="C45"/>
  <c r="F45" s="1"/>
  <c r="L732" i="3" s="1"/>
  <c r="D44" i="10"/>
  <c r="C44"/>
  <c r="F44" s="1"/>
  <c r="L139" i="3" s="1"/>
  <c r="D43" i="10"/>
  <c r="C43"/>
  <c r="F43" s="1"/>
  <c r="L138" i="3"/>
  <c r="D42" i="10"/>
  <c r="C42"/>
  <c r="F42" s="1"/>
  <c r="P58" i="27"/>
  <c r="D41" i="10"/>
  <c r="C41"/>
  <c r="F41" s="1"/>
  <c r="L299" i="3" s="1"/>
  <c r="D40" i="10"/>
  <c r="C40"/>
  <c r="F40" s="1"/>
  <c r="L61" i="3" s="1"/>
  <c r="D39" i="10"/>
  <c r="C39"/>
  <c r="F39" s="1"/>
  <c r="L228" i="3"/>
  <c r="D38" i="10"/>
  <c r="C38"/>
  <c r="F38" s="1"/>
  <c r="L137" i="3"/>
  <c r="D37" i="10"/>
  <c r="C37"/>
  <c r="F37" s="1"/>
  <c r="L629" i="3" s="1"/>
  <c r="D36" i="10"/>
  <c r="C36"/>
  <c r="F36" s="1"/>
  <c r="L136" i="3" s="1"/>
  <c r="D35" i="10"/>
  <c r="C35"/>
  <c r="F35" s="1"/>
  <c r="L23" i="3"/>
  <c r="D34" i="10"/>
  <c r="C34"/>
  <c r="F34" s="1"/>
  <c r="L19" i="3"/>
  <c r="D33" i="10"/>
  <c r="C33"/>
  <c r="F33" s="1"/>
  <c r="L411" i="3" s="1"/>
  <c r="D32" i="10"/>
  <c r="C32"/>
  <c r="F32" s="1"/>
  <c r="L628" i="3" s="1"/>
  <c r="D31" i="10"/>
  <c r="C31"/>
  <c r="F31" s="1"/>
  <c r="L410" i="3"/>
  <c r="D30" i="10"/>
  <c r="C30"/>
  <c r="F30" s="1"/>
  <c r="L409" i="3"/>
  <c r="D29" i="10"/>
  <c r="C29"/>
  <c r="F29" s="1"/>
  <c r="D28"/>
  <c r="C28"/>
  <c r="F28"/>
  <c r="D27"/>
  <c r="C27"/>
  <c r="F27"/>
  <c r="L223" i="3"/>
  <c r="D26" i="10"/>
  <c r="C26"/>
  <c r="F26"/>
  <c r="L408" i="3"/>
  <c r="D25" i="10"/>
  <c r="C25"/>
  <c r="F25"/>
  <c r="L226" i="3"/>
  <c r="D24" i="10"/>
  <c r="C24"/>
  <c r="F24"/>
  <c r="D23"/>
  <c r="C23"/>
  <c r="F23"/>
  <c r="L351" i="3"/>
  <c r="D22" i="10"/>
  <c r="C22"/>
  <c r="F22"/>
  <c r="L406" i="3"/>
  <c r="D21" i="10"/>
  <c r="C21"/>
  <c r="F21"/>
  <c r="L134" i="3"/>
  <c r="D20" i="10"/>
  <c r="C20"/>
  <c r="F20"/>
  <c r="L405" i="3"/>
  <c r="D19" i="10"/>
  <c r="C19"/>
  <c r="F19"/>
  <c r="L627" i="3"/>
  <c r="D18" i="10"/>
  <c r="C18"/>
  <c r="F18"/>
  <c r="L18" i="3"/>
  <c r="D17" i="10"/>
  <c r="C17"/>
  <c r="F17"/>
  <c r="D16"/>
  <c r="C16"/>
  <c r="F16" s="1"/>
  <c r="D15"/>
  <c r="C15"/>
  <c r="F15"/>
  <c r="L404" i="3" s="1"/>
  <c r="D14" i="10"/>
  <c r="C14"/>
  <c r="F14" s="1"/>
  <c r="L423" i="3" s="1"/>
  <c r="D13" i="10"/>
  <c r="C13"/>
  <c r="F13" s="1"/>
  <c r="D12"/>
  <c r="C12"/>
  <c r="F12"/>
  <c r="L133" i="3" s="1"/>
  <c r="D11" i="10"/>
  <c r="C11"/>
  <c r="F11"/>
  <c r="L422" i="3" s="1"/>
  <c r="D10" i="10"/>
  <c r="C10"/>
  <c r="F10"/>
  <c r="L731" i="3" s="1"/>
  <c r="D9" i="10"/>
  <c r="C9"/>
  <c r="F9"/>
  <c r="L132" i="3" s="1"/>
  <c r="D8" i="10"/>
  <c r="C8"/>
  <c r="F8"/>
  <c r="L119" i="3" s="1"/>
  <c r="D7" i="10"/>
  <c r="C7"/>
  <c r="F7"/>
  <c r="L131" i="3" s="1"/>
  <c r="D6" i="10"/>
  <c r="C6"/>
  <c r="F6"/>
  <c r="L71" i="3" s="1"/>
  <c r="D168" i="11"/>
  <c r="C168"/>
  <c r="F168"/>
  <c r="D167"/>
  <c r="C167"/>
  <c r="F167"/>
  <c r="D166"/>
  <c r="C166"/>
  <c r="F166" s="1"/>
  <c r="D165"/>
  <c r="C165"/>
  <c r="F165"/>
  <c r="D164"/>
  <c r="C164"/>
  <c r="F164"/>
  <c r="D163"/>
  <c r="C163"/>
  <c r="F163"/>
  <c r="D162"/>
  <c r="C162"/>
  <c r="F162" s="1"/>
  <c r="D161"/>
  <c r="C161"/>
  <c r="F161"/>
  <c r="D160"/>
  <c r="C160"/>
  <c r="F160" s="1"/>
  <c r="D159"/>
  <c r="C159"/>
  <c r="F159"/>
  <c r="D158"/>
  <c r="C158"/>
  <c r="F158" s="1"/>
  <c r="D157"/>
  <c r="C157"/>
  <c r="F157" s="1"/>
  <c r="D156"/>
  <c r="C156"/>
  <c r="F156" s="1"/>
  <c r="D155"/>
  <c r="C155"/>
  <c r="F155"/>
  <c r="D154"/>
  <c r="C154"/>
  <c r="F154" s="1"/>
  <c r="D153"/>
  <c r="C153"/>
  <c r="F153" s="1"/>
  <c r="D152"/>
  <c r="C152"/>
  <c r="F152"/>
  <c r="D151"/>
  <c r="C151"/>
  <c r="F151"/>
  <c r="D150"/>
  <c r="C150"/>
  <c r="F150" s="1"/>
  <c r="D149"/>
  <c r="C149"/>
  <c r="F149"/>
  <c r="D148"/>
  <c r="C148"/>
  <c r="F148"/>
  <c r="D147"/>
  <c r="C147"/>
  <c r="F147"/>
  <c r="D146"/>
  <c r="C146"/>
  <c r="F146" s="1"/>
  <c r="D145"/>
  <c r="C145"/>
  <c r="F145"/>
  <c r="D144"/>
  <c r="C144"/>
  <c r="F144" s="1"/>
  <c r="D143"/>
  <c r="C143"/>
  <c r="F143"/>
  <c r="D142"/>
  <c r="C142"/>
  <c r="F142" s="1"/>
  <c r="D141"/>
  <c r="C141"/>
  <c r="F141" s="1"/>
  <c r="D140"/>
  <c r="C140"/>
  <c r="F140" s="1"/>
  <c r="D139"/>
  <c r="C139"/>
  <c r="F139"/>
  <c r="D138"/>
  <c r="C138"/>
  <c r="F138" s="1"/>
  <c r="D137"/>
  <c r="C137"/>
  <c r="F137" s="1"/>
  <c r="D136"/>
  <c r="C136"/>
  <c r="F136"/>
  <c r="D135"/>
  <c r="C135"/>
  <c r="F135"/>
  <c r="D134"/>
  <c r="C134"/>
  <c r="F134" s="1"/>
  <c r="D133"/>
  <c r="C133"/>
  <c r="F133"/>
  <c r="D132"/>
  <c r="C132"/>
  <c r="F132"/>
  <c r="D131"/>
  <c r="C131"/>
  <c r="F131"/>
  <c r="D130"/>
  <c r="C130"/>
  <c r="F130" s="1"/>
  <c r="D129"/>
  <c r="C129"/>
  <c r="F129"/>
  <c r="D128"/>
  <c r="C128"/>
  <c r="F128" s="1"/>
  <c r="D127"/>
  <c r="C127"/>
  <c r="F127"/>
  <c r="D126"/>
  <c r="C126"/>
  <c r="F126" s="1"/>
  <c r="D125"/>
  <c r="C125"/>
  <c r="F125" s="1"/>
  <c r="D124"/>
  <c r="C124"/>
  <c r="F124" s="1"/>
  <c r="D123"/>
  <c r="C123"/>
  <c r="F123"/>
  <c r="D122"/>
  <c r="C122"/>
  <c r="F122" s="1"/>
  <c r="D121"/>
  <c r="C121"/>
  <c r="F121" s="1"/>
  <c r="D120"/>
  <c r="C120"/>
  <c r="F120"/>
  <c r="D119"/>
  <c r="C119"/>
  <c r="F119"/>
  <c r="D118"/>
  <c r="C118"/>
  <c r="F118" s="1"/>
  <c r="D117"/>
  <c r="C117"/>
  <c r="F117"/>
  <c r="D116"/>
  <c r="C116"/>
  <c r="F116"/>
  <c r="D115"/>
  <c r="C115"/>
  <c r="F115"/>
  <c r="D114"/>
  <c r="C114"/>
  <c r="F114" s="1"/>
  <c r="D113"/>
  <c r="C113"/>
  <c r="F113"/>
  <c r="D112"/>
  <c r="C112"/>
  <c r="F112" s="1"/>
  <c r="D111"/>
  <c r="C111"/>
  <c r="F111"/>
  <c r="D110"/>
  <c r="C110"/>
  <c r="F110" s="1"/>
  <c r="D109"/>
  <c r="C109"/>
  <c r="F109" s="1"/>
  <c r="D108"/>
  <c r="C108"/>
  <c r="F108" s="1"/>
  <c r="D107"/>
  <c r="C107"/>
  <c r="F107"/>
  <c r="D106"/>
  <c r="C106"/>
  <c r="F106" s="1"/>
  <c r="D105"/>
  <c r="C105"/>
  <c r="F105" s="1"/>
  <c r="D104"/>
  <c r="C104"/>
  <c r="F104"/>
  <c r="D103"/>
  <c r="C103"/>
  <c r="F103"/>
  <c r="D102"/>
  <c r="C102"/>
  <c r="F102" s="1"/>
  <c r="D101"/>
  <c r="C101"/>
  <c r="F101"/>
  <c r="D100"/>
  <c r="C100"/>
  <c r="F100"/>
  <c r="D99"/>
  <c r="C99"/>
  <c r="F99"/>
  <c r="D98"/>
  <c r="C98"/>
  <c r="F98" s="1"/>
  <c r="D97"/>
  <c r="C97"/>
  <c r="F97"/>
  <c r="D96"/>
  <c r="C96"/>
  <c r="F96" s="1"/>
  <c r="D95"/>
  <c r="C95"/>
  <c r="F95"/>
  <c r="D94"/>
  <c r="C94"/>
  <c r="F94" s="1"/>
  <c r="D93"/>
  <c r="C93"/>
  <c r="F93" s="1"/>
  <c r="D92"/>
  <c r="C92"/>
  <c r="F92" s="1"/>
  <c r="D91"/>
  <c r="C91"/>
  <c r="F91"/>
  <c r="D90"/>
  <c r="C90"/>
  <c r="F90" s="1"/>
  <c r="D89"/>
  <c r="C89"/>
  <c r="F89" s="1"/>
  <c r="D88"/>
  <c r="C88"/>
  <c r="F88"/>
  <c r="D87"/>
  <c r="C87"/>
  <c r="F87"/>
  <c r="D86"/>
  <c r="C86"/>
  <c r="F86" s="1"/>
  <c r="D85"/>
  <c r="C85"/>
  <c r="F85"/>
  <c r="D84"/>
  <c r="C84"/>
  <c r="F84"/>
  <c r="D83"/>
  <c r="C83"/>
  <c r="F83"/>
  <c r="D82"/>
  <c r="C82"/>
  <c r="F82" s="1"/>
  <c r="D81"/>
  <c r="C81"/>
  <c r="F81"/>
  <c r="D80"/>
  <c r="C80"/>
  <c r="F80" s="1"/>
  <c r="D79"/>
  <c r="C79"/>
  <c r="F79"/>
  <c r="K695" i="3" s="1"/>
  <c r="D78" i="11"/>
  <c r="C78"/>
  <c r="F78"/>
  <c r="D77"/>
  <c r="C77"/>
  <c r="F77" s="1"/>
  <c r="K694" i="3"/>
  <c r="D76" i="11"/>
  <c r="C76"/>
  <c r="F76" s="1"/>
  <c r="K390" i="3"/>
  <c r="D75" i="11"/>
  <c r="C75"/>
  <c r="F75" s="1"/>
  <c r="K622" i="3" s="1"/>
  <c r="D74" i="11"/>
  <c r="C74"/>
  <c r="F74" s="1"/>
  <c r="K387" i="3" s="1"/>
  <c r="D73" i="11"/>
  <c r="C73"/>
  <c r="F73" s="1"/>
  <c r="K623" i="3"/>
  <c r="D72" i="11"/>
  <c r="C72"/>
  <c r="F72" s="1"/>
  <c r="K253" i="3"/>
  <c r="D71" i="11"/>
  <c r="C71"/>
  <c r="F71" s="1"/>
  <c r="K667" i="3" s="1"/>
  <c r="D70" i="11"/>
  <c r="C70"/>
  <c r="F70" s="1"/>
  <c r="K386" i="3" s="1"/>
  <c r="D69" i="11"/>
  <c r="C69"/>
  <c r="F69" s="1"/>
  <c r="K625" i="3"/>
  <c r="D68" i="11"/>
  <c r="C68"/>
  <c r="F68" s="1"/>
  <c r="K389" i="3"/>
  <c r="D67" i="11"/>
  <c r="C67"/>
  <c r="F67" s="1"/>
  <c r="K384" i="3" s="1"/>
  <c r="D66" i="11"/>
  <c r="C66"/>
  <c r="F66" s="1"/>
  <c r="D65"/>
  <c r="C65"/>
  <c r="F65"/>
  <c r="K724" i="3" s="1"/>
  <c r="D64" i="11"/>
  <c r="C64"/>
  <c r="F64" s="1"/>
  <c r="K377" i="3" s="1"/>
  <c r="D63" i="11"/>
  <c r="C63"/>
  <c r="F63" s="1"/>
  <c r="K723" i="3" s="1"/>
  <c r="D62" i="11"/>
  <c r="C62"/>
  <c r="F62"/>
  <c r="K725" i="3" s="1"/>
  <c r="D61" i="11"/>
  <c r="C61"/>
  <c r="F61"/>
  <c r="K303" i="3" s="1"/>
  <c r="D60" i="11"/>
  <c r="C60"/>
  <c r="F60" s="1"/>
  <c r="K118" i="3" s="1"/>
  <c r="D59" i="11"/>
  <c r="C59"/>
  <c r="F59" s="1"/>
  <c r="K347" i="3" s="1"/>
  <c r="D58" i="11"/>
  <c r="C58"/>
  <c r="F58"/>
  <c r="K383" i="3" s="1"/>
  <c r="D57" i="11"/>
  <c r="C57"/>
  <c r="F57"/>
  <c r="K388" i="3" s="1"/>
  <c r="D56" i="11"/>
  <c r="C56"/>
  <c r="F56" s="1"/>
  <c r="O348" i="27" s="1"/>
  <c r="D55" i="11"/>
  <c r="C55"/>
  <c r="F55" s="1"/>
  <c r="D54"/>
  <c r="C54"/>
  <c r="F54"/>
  <c r="K27" i="3" s="1"/>
  <c r="D53" i="11"/>
  <c r="C53"/>
  <c r="F53"/>
  <c r="K117" i="3" s="1"/>
  <c r="D52" i="11"/>
  <c r="C52"/>
  <c r="F52"/>
  <c r="K376" i="3" s="1"/>
  <c r="D51" i="11"/>
  <c r="C51"/>
  <c r="F51"/>
  <c r="K590" i="3" s="1"/>
  <c r="D50" i="11"/>
  <c r="C50"/>
  <c r="F50"/>
  <c r="K23" i="3" s="1"/>
  <c r="D49" i="11"/>
  <c r="C49"/>
  <c r="F49"/>
  <c r="D48"/>
  <c r="C48"/>
  <c r="F48"/>
  <c r="K16" i="3"/>
  <c r="D47" i="11"/>
  <c r="C47"/>
  <c r="F47"/>
  <c r="K123" i="3"/>
  <c r="D46" i="11"/>
  <c r="C46"/>
  <c r="F46"/>
  <c r="K115" i="3"/>
  <c r="D45" i="11"/>
  <c r="C45"/>
  <c r="F45"/>
  <c r="K382" i="3"/>
  <c r="D44" i="11"/>
  <c r="C44"/>
  <c r="F44"/>
  <c r="K381" i="3"/>
  <c r="D43" i="11"/>
  <c r="C43"/>
  <c r="F43"/>
  <c r="K375" i="3"/>
  <c r="D42" i="11"/>
  <c r="C42"/>
  <c r="F42"/>
  <c r="K380" i="3"/>
  <c r="D41" i="11"/>
  <c r="C41"/>
  <c r="F41"/>
  <c r="D40"/>
  <c r="C40"/>
  <c r="F40" s="1"/>
  <c r="K122" i="3" s="1"/>
  <c r="D39" i="11"/>
  <c r="C39"/>
  <c r="F39" s="1"/>
  <c r="K114" i="3" s="1"/>
  <c r="D38" i="11"/>
  <c r="C38"/>
  <c r="F38" s="1"/>
  <c r="K288" i="3"/>
  <c r="D37" i="11"/>
  <c r="C37"/>
  <c r="F37" s="1"/>
  <c r="K374" i="3"/>
  <c r="D36" i="11"/>
  <c r="C36"/>
  <c r="F36" s="1"/>
  <c r="K17" i="3" s="1"/>
  <c r="D35" i="11"/>
  <c r="C35"/>
  <c r="F35" s="1"/>
  <c r="K226" i="3" s="1"/>
  <c r="D34" i="11"/>
  <c r="C34"/>
  <c r="F34" s="1"/>
  <c r="D33"/>
  <c r="C33"/>
  <c r="F33" s="1"/>
  <c r="K373" i="3" s="1"/>
  <c r="D32" i="11"/>
  <c r="C32"/>
  <c r="F32" s="1"/>
  <c r="D31"/>
  <c r="C31"/>
  <c r="F31"/>
  <c r="K613" i="3" s="1"/>
  <c r="D30" i="11"/>
  <c r="C30"/>
  <c r="F30"/>
  <c r="K330" i="3" s="1"/>
  <c r="D29" i="11"/>
  <c r="C29"/>
  <c r="F29"/>
  <c r="O52" i="27" s="1"/>
  <c r="D28" i="11"/>
  <c r="C28"/>
  <c r="F28"/>
  <c r="K21" i="3" s="1"/>
  <c r="D27" i="11"/>
  <c r="C27"/>
  <c r="F27"/>
  <c r="K372" i="3" s="1"/>
  <c r="D26" i="11"/>
  <c r="C26"/>
  <c r="F26"/>
  <c r="K324" i="3" s="1"/>
  <c r="D25" i="11"/>
  <c r="C25"/>
  <c r="F25"/>
  <c r="K371" i="3" s="1"/>
  <c r="D24" i="11"/>
  <c r="C24"/>
  <c r="F24"/>
  <c r="K385" i="3" s="1"/>
  <c r="D23" i="11"/>
  <c r="C23"/>
  <c r="F23"/>
  <c r="K18" i="3" s="1"/>
  <c r="D22" i="11"/>
  <c r="C22"/>
  <c r="F22"/>
  <c r="K6" i="3" s="1"/>
  <c r="D21" i="11"/>
  <c r="C21"/>
  <c r="F21"/>
  <c r="K101" i="3" s="1"/>
  <c r="D20" i="11"/>
  <c r="C20"/>
  <c r="F20"/>
  <c r="D19"/>
  <c r="C19"/>
  <c r="F19"/>
  <c r="K112" i="3"/>
  <c r="D18" i="11"/>
  <c r="C18"/>
  <c r="F18"/>
  <c r="K110" i="3"/>
  <c r="D17" i="11"/>
  <c r="C17"/>
  <c r="F17"/>
  <c r="K370" i="3"/>
  <c r="D16" i="11"/>
  <c r="C16"/>
  <c r="F16"/>
  <c r="D15"/>
  <c r="C15"/>
  <c r="F15" s="1"/>
  <c r="K379" i="3" s="1"/>
  <c r="D14" i="11"/>
  <c r="C14"/>
  <c r="F14" s="1"/>
  <c r="K120" i="3" s="1"/>
  <c r="D13" i="11"/>
  <c r="C13"/>
  <c r="F13" s="1"/>
  <c r="K369" i="3"/>
  <c r="D12" i="11"/>
  <c r="C12"/>
  <c r="F12" s="1"/>
  <c r="D11"/>
  <c r="C11"/>
  <c r="F11" s="1"/>
  <c r="D10"/>
  <c r="C10"/>
  <c r="F10"/>
  <c r="K119" i="3" s="1"/>
  <c r="D9" i="11"/>
  <c r="C9"/>
  <c r="F9"/>
  <c r="D8"/>
  <c r="C8"/>
  <c r="F8"/>
  <c r="D7"/>
  <c r="C7"/>
  <c r="F7" s="1"/>
  <c r="K71" i="3" s="1"/>
  <c r="D6" i="11"/>
  <c r="C6"/>
  <c r="F6" s="1"/>
  <c r="D168" i="12"/>
  <c r="C168"/>
  <c r="F168"/>
  <c r="D167"/>
  <c r="C167"/>
  <c r="F167" s="1"/>
  <c r="D166"/>
  <c r="C166"/>
  <c r="F166"/>
  <c r="D165"/>
  <c r="C165"/>
  <c r="F165" s="1"/>
  <c r="D164"/>
  <c r="C164"/>
  <c r="F164" s="1"/>
  <c r="D163"/>
  <c r="C163"/>
  <c r="F163" s="1"/>
  <c r="D162"/>
  <c r="C162"/>
  <c r="F162"/>
  <c r="D161"/>
  <c r="C161"/>
  <c r="F161" s="1"/>
  <c r="D160"/>
  <c r="C160"/>
  <c r="F160" s="1"/>
  <c r="D159"/>
  <c r="C159"/>
  <c r="F159"/>
  <c r="D158"/>
  <c r="C158"/>
  <c r="F158"/>
  <c r="D157"/>
  <c r="C157"/>
  <c r="F157" s="1"/>
  <c r="D156"/>
  <c r="C156"/>
  <c r="F156"/>
  <c r="D155"/>
  <c r="C155"/>
  <c r="F155"/>
  <c r="D154"/>
  <c r="C154"/>
  <c r="F154"/>
  <c r="D153"/>
  <c r="C153"/>
  <c r="F153" s="1"/>
  <c r="D152"/>
  <c r="C152"/>
  <c r="F152"/>
  <c r="D151"/>
  <c r="C151"/>
  <c r="F151" s="1"/>
  <c r="D150"/>
  <c r="C150"/>
  <c r="F150"/>
  <c r="D149"/>
  <c r="C149"/>
  <c r="F149" s="1"/>
  <c r="D148"/>
  <c r="C148"/>
  <c r="F148" s="1"/>
  <c r="D147"/>
  <c r="C147"/>
  <c r="F147" s="1"/>
  <c r="D146"/>
  <c r="C146"/>
  <c r="F146"/>
  <c r="D145"/>
  <c r="C145"/>
  <c r="F145" s="1"/>
  <c r="D144"/>
  <c r="C144"/>
  <c r="F144" s="1"/>
  <c r="D143"/>
  <c r="C143"/>
  <c r="F143"/>
  <c r="D142"/>
  <c r="C142"/>
  <c r="F142"/>
  <c r="D141"/>
  <c r="C141"/>
  <c r="F141" s="1"/>
  <c r="D140"/>
  <c r="C140"/>
  <c r="F140"/>
  <c r="D139"/>
  <c r="C139"/>
  <c r="F139"/>
  <c r="D138"/>
  <c r="C138"/>
  <c r="F138"/>
  <c r="D137"/>
  <c r="C137"/>
  <c r="F137" s="1"/>
  <c r="D136"/>
  <c r="C136"/>
  <c r="F136"/>
  <c r="D135"/>
  <c r="C135"/>
  <c r="F135" s="1"/>
  <c r="D134"/>
  <c r="C134"/>
  <c r="F134"/>
  <c r="D133"/>
  <c r="C133"/>
  <c r="F133" s="1"/>
  <c r="D132"/>
  <c r="C132"/>
  <c r="F132" s="1"/>
  <c r="D131"/>
  <c r="C131"/>
  <c r="F131" s="1"/>
  <c r="D130"/>
  <c r="C130"/>
  <c r="F130"/>
  <c r="D129"/>
  <c r="C129"/>
  <c r="F129" s="1"/>
  <c r="D128"/>
  <c r="C128"/>
  <c r="F128" s="1"/>
  <c r="D127"/>
  <c r="C127"/>
  <c r="F127"/>
  <c r="D126"/>
  <c r="C126"/>
  <c r="F126"/>
  <c r="D125"/>
  <c r="C125"/>
  <c r="F125" s="1"/>
  <c r="D124"/>
  <c r="C124"/>
  <c r="F124"/>
  <c r="D123"/>
  <c r="C123"/>
  <c r="F123"/>
  <c r="D122"/>
  <c r="C122"/>
  <c r="F122"/>
  <c r="D121"/>
  <c r="C121"/>
  <c r="F121" s="1"/>
  <c r="D120"/>
  <c r="C120"/>
  <c r="F120"/>
  <c r="D119"/>
  <c r="C119"/>
  <c r="F119" s="1"/>
  <c r="D118"/>
  <c r="C118"/>
  <c r="F118"/>
  <c r="D117"/>
  <c r="C117"/>
  <c r="F117" s="1"/>
  <c r="D116"/>
  <c r="C116"/>
  <c r="F116" s="1"/>
  <c r="D115"/>
  <c r="C115"/>
  <c r="F115" s="1"/>
  <c r="D114"/>
  <c r="C114"/>
  <c r="F114"/>
  <c r="D113"/>
  <c r="C113"/>
  <c r="F113" s="1"/>
  <c r="D112"/>
  <c r="C112"/>
  <c r="F112" s="1"/>
  <c r="D111"/>
  <c r="C111"/>
  <c r="F111"/>
  <c r="D110"/>
  <c r="C110"/>
  <c r="F110"/>
  <c r="D109"/>
  <c r="C109"/>
  <c r="F109" s="1"/>
  <c r="D108"/>
  <c r="C108"/>
  <c r="F108"/>
  <c r="D107"/>
  <c r="C107"/>
  <c r="F107"/>
  <c r="D106"/>
  <c r="C106"/>
  <c r="F106"/>
  <c r="D105"/>
  <c r="C105"/>
  <c r="F105" s="1"/>
  <c r="D104"/>
  <c r="C104"/>
  <c r="F104"/>
  <c r="D103"/>
  <c r="C103"/>
  <c r="F103" s="1"/>
  <c r="D102"/>
  <c r="C102"/>
  <c r="F102"/>
  <c r="D101"/>
  <c r="C101"/>
  <c r="F101" s="1"/>
  <c r="D100"/>
  <c r="C100"/>
  <c r="F100" s="1"/>
  <c r="D99"/>
  <c r="C99"/>
  <c r="F99" s="1"/>
  <c r="D98"/>
  <c r="C98"/>
  <c r="F98"/>
  <c r="D97"/>
  <c r="C97"/>
  <c r="F97" s="1"/>
  <c r="D96"/>
  <c r="C96"/>
  <c r="F96" s="1"/>
  <c r="D95"/>
  <c r="C95"/>
  <c r="F95"/>
  <c r="D94"/>
  <c r="C94"/>
  <c r="F94"/>
  <c r="D93"/>
  <c r="C93"/>
  <c r="F93" s="1"/>
  <c r="D92"/>
  <c r="C92"/>
  <c r="F92"/>
  <c r="D91"/>
  <c r="C91"/>
  <c r="F91"/>
  <c r="D90"/>
  <c r="C90"/>
  <c r="F90"/>
  <c r="D89"/>
  <c r="C89"/>
  <c r="F89" s="1"/>
  <c r="D88"/>
  <c r="C88"/>
  <c r="F88"/>
  <c r="D87"/>
  <c r="C87"/>
  <c r="F87" s="1"/>
  <c r="D86"/>
  <c r="C86"/>
  <c r="F86"/>
  <c r="D85"/>
  <c r="C85"/>
  <c r="F85" s="1"/>
  <c r="D84"/>
  <c r="C84"/>
  <c r="F84" s="1"/>
  <c r="D83"/>
  <c r="C83"/>
  <c r="F83" s="1"/>
  <c r="D82"/>
  <c r="C82"/>
  <c r="F82"/>
  <c r="D81"/>
  <c r="C81"/>
  <c r="F81" s="1"/>
  <c r="D80"/>
  <c r="C80"/>
  <c r="F80" s="1"/>
  <c r="D79"/>
  <c r="C79"/>
  <c r="F79"/>
  <c r="D78"/>
  <c r="C78"/>
  <c r="F78"/>
  <c r="D77"/>
  <c r="C77"/>
  <c r="F77" s="1"/>
  <c r="D76"/>
  <c r="C76"/>
  <c r="F76"/>
  <c r="D75"/>
  <c r="C75"/>
  <c r="F75"/>
  <c r="D74"/>
  <c r="C74"/>
  <c r="F74"/>
  <c r="D73"/>
  <c r="C73"/>
  <c r="F73" s="1"/>
  <c r="D72"/>
  <c r="C72"/>
  <c r="F72"/>
  <c r="D71"/>
  <c r="C71"/>
  <c r="F71" s="1"/>
  <c r="D70"/>
  <c r="C70"/>
  <c r="F70"/>
  <c r="D69"/>
  <c r="C69"/>
  <c r="F69" s="1"/>
  <c r="D68"/>
  <c r="C68"/>
  <c r="F68" s="1"/>
  <c r="D67"/>
  <c r="C67"/>
  <c r="F67" s="1"/>
  <c r="D66"/>
  <c r="C66"/>
  <c r="F66"/>
  <c r="D65"/>
  <c r="C65"/>
  <c r="F65" s="1"/>
  <c r="D64"/>
  <c r="C64"/>
  <c r="F64" s="1"/>
  <c r="D63"/>
  <c r="C63"/>
  <c r="F63"/>
  <c r="D62"/>
  <c r="C62"/>
  <c r="F62"/>
  <c r="D61"/>
  <c r="C61"/>
  <c r="F61" s="1"/>
  <c r="D60"/>
  <c r="C60"/>
  <c r="F60"/>
  <c r="D59"/>
  <c r="C59"/>
  <c r="F59"/>
  <c r="D58"/>
  <c r="C58"/>
  <c r="F58"/>
  <c r="D57"/>
  <c r="C57"/>
  <c r="F57" s="1"/>
  <c r="D56"/>
  <c r="C56"/>
  <c r="F56"/>
  <c r="D55"/>
  <c r="C55"/>
  <c r="F55" s="1"/>
  <c r="D54"/>
  <c r="C54"/>
  <c r="F54"/>
  <c r="D53"/>
  <c r="C53"/>
  <c r="F53" s="1"/>
  <c r="D52"/>
  <c r="C52"/>
  <c r="F52" s="1"/>
  <c r="D51"/>
  <c r="C51"/>
  <c r="F51" s="1"/>
  <c r="D50"/>
  <c r="C50"/>
  <c r="F50"/>
  <c r="D49"/>
  <c r="C49"/>
  <c r="F49" s="1"/>
  <c r="D48"/>
  <c r="C48"/>
  <c r="F48" s="1"/>
  <c r="D47"/>
  <c r="C47"/>
  <c r="F47"/>
  <c r="D46"/>
  <c r="C46"/>
  <c r="F46"/>
  <c r="D45"/>
  <c r="C45"/>
  <c r="F45" s="1"/>
  <c r="D44"/>
  <c r="C44"/>
  <c r="F44"/>
  <c r="D43"/>
  <c r="C43"/>
  <c r="F43"/>
  <c r="D42"/>
  <c r="C42"/>
  <c r="F42"/>
  <c r="D41"/>
  <c r="C41"/>
  <c r="F41" s="1"/>
  <c r="D40"/>
  <c r="C40"/>
  <c r="F40"/>
  <c r="D39"/>
  <c r="C39"/>
  <c r="F39" s="1"/>
  <c r="D38"/>
  <c r="C38"/>
  <c r="F38"/>
  <c r="D37"/>
  <c r="C37"/>
  <c r="F37" s="1"/>
  <c r="D36"/>
  <c r="C36"/>
  <c r="F36" s="1"/>
  <c r="D35"/>
  <c r="C35"/>
  <c r="F35" s="1"/>
  <c r="J730" i="3" s="1"/>
  <c r="D34" i="12"/>
  <c r="C34"/>
  <c r="F34" s="1"/>
  <c r="J729" i="3" s="1"/>
  <c r="D33" i="12"/>
  <c r="C33"/>
  <c r="F33" s="1"/>
  <c r="D32"/>
  <c r="C32"/>
  <c r="F32"/>
  <c r="J130" i="3" s="1"/>
  <c r="D31" i="12"/>
  <c r="C31"/>
  <c r="F31"/>
  <c r="J401" i="3" s="1"/>
  <c r="D30" i="12"/>
  <c r="C30"/>
  <c r="F30"/>
  <c r="J625" i="3" s="1"/>
  <c r="D29" i="12"/>
  <c r="C29"/>
  <c r="F29"/>
  <c r="J626" i="3" s="1"/>
  <c r="D28" i="12"/>
  <c r="C28"/>
  <c r="F28"/>
  <c r="J397" i="3" s="1"/>
  <c r="D27" i="12"/>
  <c r="C27"/>
  <c r="F27"/>
  <c r="D26"/>
  <c r="C26"/>
  <c r="F26" s="1"/>
  <c r="J624" i="3"/>
  <c r="D25" i="12"/>
  <c r="C25"/>
  <c r="F25" s="1"/>
  <c r="J29" i="3" s="1"/>
  <c r="D24" i="12"/>
  <c r="C24"/>
  <c r="F24" s="1"/>
  <c r="J53" i="3" s="1"/>
  <c r="D23" i="12"/>
  <c r="C23"/>
  <c r="F23" s="1"/>
  <c r="J396" i="3"/>
  <c r="D22" i="12"/>
  <c r="C22"/>
  <c r="F22" s="1"/>
  <c r="J395" i="3"/>
  <c r="D21" i="12"/>
  <c r="C21"/>
  <c r="F21" s="1"/>
  <c r="J402" i="3" s="1"/>
  <c r="D20" i="12"/>
  <c r="C20"/>
  <c r="F20" s="1"/>
  <c r="J394" i="3" s="1"/>
  <c r="D19" i="12"/>
  <c r="C19"/>
  <c r="F19" s="1"/>
  <c r="J331" i="3"/>
  <c r="D18" i="12"/>
  <c r="C18"/>
  <c r="F18" s="1"/>
  <c r="J403" i="3"/>
  <c r="D17" i="12"/>
  <c r="C17"/>
  <c r="F17" s="1"/>
  <c r="N73" i="27" s="1"/>
  <c r="D16" i="12"/>
  <c r="C16"/>
  <c r="F16" s="1"/>
  <c r="J393" i="3" s="1"/>
  <c r="D15" i="12"/>
  <c r="C15"/>
  <c r="F15" s="1"/>
  <c r="J392" i="3"/>
  <c r="D14" i="12"/>
  <c r="C14"/>
  <c r="F14" s="1"/>
  <c r="J126" i="3"/>
  <c r="D13" i="12"/>
  <c r="C13"/>
  <c r="F13" s="1"/>
  <c r="J607" i="3" s="1"/>
  <c r="D12" i="12"/>
  <c r="C12"/>
  <c r="F12" s="1"/>
  <c r="J128" i="3" s="1"/>
  <c r="D11" i="12"/>
  <c r="C11"/>
  <c r="F11" s="1"/>
  <c r="J399" i="3"/>
  <c r="D10" i="12"/>
  <c r="C10"/>
  <c r="F10" s="1"/>
  <c r="D9"/>
  <c r="C9"/>
  <c r="F9" s="1"/>
  <c r="J125" i="3" s="1"/>
  <c r="D8" i="12"/>
  <c r="C8"/>
  <c r="F8"/>
  <c r="J127" i="3" s="1"/>
  <c r="D7" i="12"/>
  <c r="C7"/>
  <c r="F7"/>
  <c r="J277" i="3" s="1"/>
  <c r="D6" i="12"/>
  <c r="C6"/>
  <c r="F6" s="1"/>
  <c r="D168" i="13"/>
  <c r="C168"/>
  <c r="F168" s="1"/>
  <c r="D167"/>
  <c r="C167"/>
  <c r="F167"/>
  <c r="D166"/>
  <c r="C166"/>
  <c r="F166" s="1"/>
  <c r="D165"/>
  <c r="C165"/>
  <c r="F165" s="1"/>
  <c r="D164"/>
  <c r="C164"/>
  <c r="F164"/>
  <c r="D163"/>
  <c r="C163"/>
  <c r="F163"/>
  <c r="D162"/>
  <c r="C162"/>
  <c r="F162" s="1"/>
  <c r="D161"/>
  <c r="C161"/>
  <c r="F161"/>
  <c r="D160"/>
  <c r="C160"/>
  <c r="F160"/>
  <c r="D159"/>
  <c r="C159"/>
  <c r="F159"/>
  <c r="D158"/>
  <c r="C158"/>
  <c r="F158" s="1"/>
  <c r="D157"/>
  <c r="C157"/>
  <c r="F157"/>
  <c r="D156"/>
  <c r="C156"/>
  <c r="F156" s="1"/>
  <c r="D155"/>
  <c r="C155"/>
  <c r="F155"/>
  <c r="D154"/>
  <c r="C154"/>
  <c r="F154" s="1"/>
  <c r="D153"/>
  <c r="C153"/>
  <c r="F153" s="1"/>
  <c r="D152"/>
  <c r="C152"/>
  <c r="F152" s="1"/>
  <c r="D151"/>
  <c r="C151"/>
  <c r="F151"/>
  <c r="D150"/>
  <c r="C150"/>
  <c r="F150" s="1"/>
  <c r="D149"/>
  <c r="C149"/>
  <c r="F149" s="1"/>
  <c r="D148"/>
  <c r="C148"/>
  <c r="F148"/>
  <c r="D147"/>
  <c r="C147"/>
  <c r="F147"/>
  <c r="D146"/>
  <c r="C146"/>
  <c r="F146" s="1"/>
  <c r="D145"/>
  <c r="C145"/>
  <c r="F145"/>
  <c r="D144"/>
  <c r="C144"/>
  <c r="F144"/>
  <c r="D143"/>
  <c r="C143"/>
  <c r="F143"/>
  <c r="D142"/>
  <c r="C142"/>
  <c r="F142" s="1"/>
  <c r="D141"/>
  <c r="C141"/>
  <c r="F141"/>
  <c r="D140"/>
  <c r="C140"/>
  <c r="F140" s="1"/>
  <c r="D139"/>
  <c r="C139"/>
  <c r="F139"/>
  <c r="D138"/>
  <c r="C138"/>
  <c r="F138" s="1"/>
  <c r="D137"/>
  <c r="C137"/>
  <c r="F137" s="1"/>
  <c r="D136"/>
  <c r="C136"/>
  <c r="F136" s="1"/>
  <c r="D135"/>
  <c r="C135"/>
  <c r="F135"/>
  <c r="D134"/>
  <c r="C134"/>
  <c r="F134" s="1"/>
  <c r="D133"/>
  <c r="C133"/>
  <c r="F133" s="1"/>
  <c r="D132"/>
  <c r="C132"/>
  <c r="F132"/>
  <c r="D131"/>
  <c r="C131"/>
  <c r="F131"/>
  <c r="D130"/>
  <c r="C130"/>
  <c r="F130" s="1"/>
  <c r="D129"/>
  <c r="C129"/>
  <c r="F129"/>
  <c r="D128"/>
  <c r="C128"/>
  <c r="F128"/>
  <c r="D127"/>
  <c r="C127"/>
  <c r="F127"/>
  <c r="D126"/>
  <c r="C126"/>
  <c r="F126" s="1"/>
  <c r="D125"/>
  <c r="C125"/>
  <c r="F125"/>
  <c r="D124"/>
  <c r="C124"/>
  <c r="F124" s="1"/>
  <c r="D123"/>
  <c r="C123"/>
  <c r="F123" s="1"/>
  <c r="D122"/>
  <c r="C122"/>
  <c r="F122"/>
  <c r="D121"/>
  <c r="C121"/>
  <c r="F121"/>
  <c r="D120"/>
  <c r="C120"/>
  <c r="F120" s="1"/>
  <c r="D119"/>
  <c r="C119"/>
  <c r="F119" s="1"/>
  <c r="D118"/>
  <c r="C118"/>
  <c r="F118"/>
  <c r="D117"/>
  <c r="C117"/>
  <c r="F117"/>
  <c r="D116"/>
  <c r="C116"/>
  <c r="F116" s="1"/>
  <c r="D115"/>
  <c r="C115"/>
  <c r="F115" s="1"/>
  <c r="D114"/>
  <c r="C114"/>
  <c r="F114"/>
  <c r="D113"/>
  <c r="C113"/>
  <c r="F113"/>
  <c r="D112"/>
  <c r="C112"/>
  <c r="F112" s="1"/>
  <c r="D111"/>
  <c r="C111"/>
  <c r="F111" s="1"/>
  <c r="D110"/>
  <c r="C110"/>
  <c r="F110"/>
  <c r="D109"/>
  <c r="C109"/>
  <c r="F109"/>
  <c r="D108"/>
  <c r="C108"/>
  <c r="F108" s="1"/>
  <c r="D107"/>
  <c r="C107"/>
  <c r="F107" s="1"/>
  <c r="D106"/>
  <c r="C106"/>
  <c r="F106"/>
  <c r="D105"/>
  <c r="C105"/>
  <c r="F105"/>
  <c r="D104"/>
  <c r="C104"/>
  <c r="F104" s="1"/>
  <c r="D103"/>
  <c r="C103"/>
  <c r="F103" s="1"/>
  <c r="D102"/>
  <c r="C102"/>
  <c r="F102"/>
  <c r="D101"/>
  <c r="C101"/>
  <c r="F101"/>
  <c r="D100"/>
  <c r="C100"/>
  <c r="F100" s="1"/>
  <c r="R202" i="3" s="1"/>
  <c r="D99" i="13"/>
  <c r="C99"/>
  <c r="F99" s="1"/>
  <c r="R716" i="3" s="1"/>
  <c r="D98" i="13"/>
  <c r="C98"/>
  <c r="F98" s="1"/>
  <c r="R93" i="3" s="1"/>
  <c r="D97" i="13"/>
  <c r="C97"/>
  <c r="F97" s="1"/>
  <c r="R362" i="3" s="1"/>
  <c r="D96" i="13"/>
  <c r="C96"/>
  <c r="F96" s="1"/>
  <c r="R106" i="3" s="1"/>
  <c r="D95" i="13"/>
  <c r="C95"/>
  <c r="F95" s="1"/>
  <c r="R357" i="3" s="1"/>
  <c r="D94" i="13"/>
  <c r="C94"/>
  <c r="F94" s="1"/>
  <c r="R720" i="3" s="1"/>
  <c r="D93" i="13"/>
  <c r="C93"/>
  <c r="F93" s="1"/>
  <c r="R344" i="3" s="1"/>
  <c r="D92" i="13"/>
  <c r="C92"/>
  <c r="F92" s="1"/>
  <c r="R616" i="3" s="1"/>
  <c r="D91" i="13"/>
  <c r="C91"/>
  <c r="F91" s="1"/>
  <c r="R710" i="3" s="1"/>
  <c r="D90" i="13"/>
  <c r="C90"/>
  <c r="F90" s="1"/>
  <c r="R343" i="3" s="1"/>
  <c r="D89" i="13"/>
  <c r="C89"/>
  <c r="F89" s="1"/>
  <c r="R668" i="3" s="1"/>
  <c r="D88" i="13"/>
  <c r="C88"/>
  <c r="F88" s="1"/>
  <c r="R688" i="3" s="1"/>
  <c r="D87" i="13"/>
  <c r="C87"/>
  <c r="F87" s="1"/>
  <c r="R365" i="3" s="1"/>
  <c r="D86" i="13"/>
  <c r="C86"/>
  <c r="F86" s="1"/>
  <c r="R715" i="3" s="1"/>
  <c r="D85" i="13"/>
  <c r="C85"/>
  <c r="F85" s="1"/>
  <c r="R364" i="3" s="1"/>
  <c r="D84" i="13"/>
  <c r="C84"/>
  <c r="F84" s="1"/>
  <c r="R709" i="3" s="1"/>
  <c r="D83" i="13"/>
  <c r="C83"/>
  <c r="F83" s="1"/>
  <c r="R714" i="3" s="1"/>
  <c r="D82" i="13"/>
  <c r="C82"/>
  <c r="F82" s="1"/>
  <c r="R598" i="3" s="1"/>
  <c r="D81" i="13"/>
  <c r="C81"/>
  <c r="F81" s="1"/>
  <c r="R708" i="3" s="1"/>
  <c r="D80" i="13"/>
  <c r="C80"/>
  <c r="F80" s="1"/>
  <c r="R718" i="3" s="1"/>
  <c r="D79" i="13"/>
  <c r="C79"/>
  <c r="F79" s="1"/>
  <c r="R717" i="3" s="1"/>
  <c r="D78" i="13"/>
  <c r="C78"/>
  <c r="F78" s="1"/>
  <c r="R212" i="3" s="1"/>
  <c r="D77" i="13"/>
  <c r="C77"/>
  <c r="F77" s="1"/>
  <c r="R105" i="3" s="1"/>
  <c r="D76" i="13"/>
  <c r="C76"/>
  <c r="F76" s="1"/>
  <c r="R586" i="3" s="1"/>
  <c r="D75" i="13"/>
  <c r="C75"/>
  <c r="F75" s="1"/>
  <c r="M339" i="27" s="1"/>
  <c r="D74" i="13"/>
  <c r="C74"/>
  <c r="F74" s="1"/>
  <c r="R342" i="3" s="1"/>
  <c r="D73" i="13"/>
  <c r="C73"/>
  <c r="F73" s="1"/>
  <c r="R361" i="3" s="1"/>
  <c r="D72" i="13"/>
  <c r="C72"/>
  <c r="F72" s="1"/>
  <c r="R104" i="3" s="1"/>
  <c r="D71" i="13"/>
  <c r="C71"/>
  <c r="F71" s="1"/>
  <c r="R356" i="3" s="1"/>
  <c r="D70" i="13"/>
  <c r="C70"/>
  <c r="F70" s="1"/>
  <c r="R719" i="3" s="1"/>
  <c r="D69" i="13"/>
  <c r="C69"/>
  <c r="F69" s="1"/>
  <c r="R707" i="3" s="1"/>
  <c r="D68" i="13"/>
  <c r="C68"/>
  <c r="F68" s="1"/>
  <c r="R706" i="3" s="1"/>
  <c r="D67" i="13"/>
  <c r="C67"/>
  <c r="F67" s="1"/>
  <c r="R705" i="3" s="1"/>
  <c r="D66" i="13"/>
  <c r="C66"/>
  <c r="F66" s="1"/>
  <c r="R620" i="3" s="1"/>
  <c r="D65" i="13"/>
  <c r="C65"/>
  <c r="F65" s="1"/>
  <c r="R251" i="3" s="1"/>
  <c r="D64" i="13"/>
  <c r="C64"/>
  <c r="F64" s="1"/>
  <c r="R350" i="3" s="1"/>
  <c r="D63" i="13"/>
  <c r="C63"/>
  <c r="F63" s="1"/>
  <c r="R103" i="3" s="1"/>
  <c r="D62" i="13"/>
  <c r="C62"/>
  <c r="F62" s="1"/>
  <c r="R349" i="3" s="1"/>
  <c r="D61" i="13"/>
  <c r="C61"/>
  <c r="F61" s="1"/>
  <c r="R676" i="3" s="1"/>
  <c r="D60" i="13"/>
  <c r="C60"/>
  <c r="F60" s="1"/>
  <c r="R293" i="3" s="1"/>
  <c r="D59" i="13"/>
  <c r="C59"/>
  <c r="F59" s="1"/>
  <c r="M261" i="27" s="1"/>
  <c r="D58" i="13"/>
  <c r="C58"/>
  <c r="F58" s="1"/>
  <c r="R355" i="3" s="1"/>
  <c r="D57" i="13"/>
  <c r="C57"/>
  <c r="F57" s="1"/>
  <c r="R713" i="3" s="1"/>
  <c r="D56" i="13"/>
  <c r="C56"/>
  <c r="F56" s="1"/>
  <c r="R712" i="3" s="1"/>
  <c r="D55" i="13"/>
  <c r="C55"/>
  <c r="F55" s="1"/>
  <c r="R618" i="3" s="1"/>
  <c r="D54" i="13"/>
  <c r="C54"/>
  <c r="F54" s="1"/>
  <c r="R360" i="3" s="1"/>
  <c r="D53" i="13"/>
  <c r="C53"/>
  <c r="F53" s="1"/>
  <c r="R619" i="3" s="1"/>
  <c r="D52" i="13"/>
  <c r="C52"/>
  <c r="F52" s="1"/>
  <c r="R341" i="3" s="1"/>
  <c r="D51" i="13"/>
  <c r="C51"/>
  <c r="F51" s="1"/>
  <c r="R340" i="3" s="1"/>
  <c r="D50" i="13"/>
  <c r="C50"/>
  <c r="F50" s="1"/>
  <c r="R241" i="3" s="1"/>
  <c r="D49" i="13"/>
  <c r="C49"/>
  <c r="F49" s="1"/>
  <c r="R704" i="3" s="1"/>
  <c r="D48" i="13"/>
  <c r="C48"/>
  <c r="F48" s="1"/>
  <c r="R354" i="3" s="1"/>
  <c r="D47" i="13"/>
  <c r="C47"/>
  <c r="F47" s="1"/>
  <c r="R339" i="3" s="1"/>
  <c r="D46" i="13"/>
  <c r="C46"/>
  <c r="F46" s="1"/>
  <c r="R348" i="3" s="1"/>
  <c r="D45" i="13"/>
  <c r="C45"/>
  <c r="F45" s="1"/>
  <c r="R31" i="3" s="1"/>
  <c r="D44" i="13"/>
  <c r="C44"/>
  <c r="F44" s="1"/>
  <c r="R95" i="3" s="1"/>
  <c r="D43" i="13"/>
  <c r="C43"/>
  <c r="F43" s="1"/>
  <c r="R353" i="3" s="1"/>
  <c r="D42" i="13"/>
  <c r="C42"/>
  <c r="F42" s="1"/>
  <c r="R347" i="3" s="1"/>
  <c r="D41" i="13"/>
  <c r="C41"/>
  <c r="F41" s="1"/>
  <c r="R94" i="3" s="1"/>
  <c r="D40" i="13"/>
  <c r="C40"/>
  <c r="F40" s="1"/>
  <c r="R237" i="3" s="1"/>
  <c r="D39" i="13"/>
  <c r="C39"/>
  <c r="F39" s="1"/>
  <c r="R338" i="3" s="1"/>
  <c r="D38" i="13"/>
  <c r="C38"/>
  <c r="F38" s="1"/>
  <c r="R617" i="3" s="1"/>
  <c r="D37" i="13"/>
  <c r="C37"/>
  <c r="F37" s="1"/>
  <c r="R346" i="3" s="1"/>
  <c r="D36" i="13"/>
  <c r="C36"/>
  <c r="F36" s="1"/>
  <c r="R337" i="3" s="1"/>
  <c r="D35" i="13"/>
  <c r="C35"/>
  <c r="F35" s="1"/>
  <c r="D34"/>
  <c r="C34"/>
  <c r="F34" s="1"/>
  <c r="R359" i="3" s="1"/>
  <c r="D33" i="13"/>
  <c r="C33"/>
  <c r="F33" s="1"/>
  <c r="D32"/>
  <c r="C32"/>
  <c r="F32"/>
  <c r="R63" i="3" s="1"/>
  <c r="D31" i="13"/>
  <c r="C31"/>
  <c r="F31"/>
  <c r="R358" i="3" s="1"/>
  <c r="D30" i="13"/>
  <c r="C30"/>
  <c r="F30"/>
  <c r="R336" i="3" s="1"/>
  <c r="D29" i="13"/>
  <c r="C29"/>
  <c r="F29"/>
  <c r="R613" i="3" s="1"/>
  <c r="D28" i="13"/>
  <c r="C28"/>
  <c r="F28"/>
  <c r="R711" i="3" s="1"/>
  <c r="D27" i="13"/>
  <c r="C27"/>
  <c r="F27"/>
  <c r="R335" i="3" s="1"/>
  <c r="D26" i="13"/>
  <c r="C26"/>
  <c r="F26"/>
  <c r="R17" i="3" s="1"/>
  <c r="D25" i="13"/>
  <c r="C25"/>
  <c r="F25"/>
  <c r="R352" i="3" s="1"/>
  <c r="D24" i="13"/>
  <c r="C24"/>
  <c r="F24"/>
  <c r="R19" i="3" s="1"/>
  <c r="D23" i="13"/>
  <c r="C23"/>
  <c r="F23"/>
  <c r="R101" i="3" s="1"/>
  <c r="D22" i="13"/>
  <c r="C22"/>
  <c r="F22"/>
  <c r="R22" i="3" s="1"/>
  <c r="D21" i="13"/>
  <c r="C21"/>
  <c r="F21"/>
  <c r="R52" i="3" s="1"/>
  <c r="D20" i="13"/>
  <c r="C20"/>
  <c r="F20"/>
  <c r="D19"/>
  <c r="C19"/>
  <c r="F19"/>
  <c r="R324" i="3"/>
  <c r="D18" i="13"/>
  <c r="C18"/>
  <c r="F18"/>
  <c r="R203" i="3"/>
  <c r="D17" i="13"/>
  <c r="C17"/>
  <c r="F17"/>
  <c r="D16"/>
  <c r="C16"/>
  <c r="F16" s="1"/>
  <c r="R351" i="3" s="1"/>
  <c r="D15" i="13"/>
  <c r="C15"/>
  <c r="F15" s="1"/>
  <c r="R99" i="3" s="1"/>
  <c r="D14" i="13"/>
  <c r="C14"/>
  <c r="F14" s="1"/>
  <c r="R220" i="3" s="1"/>
  <c r="D13" i="13"/>
  <c r="C13"/>
  <c r="F13" s="1"/>
  <c r="R319" i="3" s="1"/>
  <c r="D12" i="13"/>
  <c r="C12"/>
  <c r="F12" s="1"/>
  <c r="R217" i="3" s="1"/>
  <c r="D11" i="13"/>
  <c r="C11"/>
  <c r="F11" s="1"/>
  <c r="R98" i="3" s="1"/>
  <c r="D10" i="13"/>
  <c r="C10"/>
  <c r="F10" s="1"/>
  <c r="M179" i="27" s="1"/>
  <c r="D9" i="13"/>
  <c r="C9"/>
  <c r="F9" s="1"/>
  <c r="R97" i="3" s="1"/>
  <c r="D8" i="13"/>
  <c r="C8"/>
  <c r="F8" s="1"/>
  <c r="R213" i="3" s="1"/>
  <c r="D7" i="13"/>
  <c r="C7"/>
  <c r="F7" s="1"/>
  <c r="D6"/>
  <c r="C6"/>
  <c r="F6" s="1"/>
  <c r="R11" i="3" s="1"/>
  <c r="D168" i="14"/>
  <c r="C168"/>
  <c r="F168" s="1"/>
  <c r="D167"/>
  <c r="C167"/>
  <c r="F167"/>
  <c r="D166"/>
  <c r="C166"/>
  <c r="F166"/>
  <c r="D165"/>
  <c r="C165"/>
  <c r="F165" s="1"/>
  <c r="D164"/>
  <c r="C164"/>
  <c r="F164" s="1"/>
  <c r="D163"/>
  <c r="C163"/>
  <c r="F163"/>
  <c r="D162"/>
  <c r="C162"/>
  <c r="F162"/>
  <c r="D161"/>
  <c r="C161"/>
  <c r="F161" s="1"/>
  <c r="D160"/>
  <c r="C160"/>
  <c r="F160" s="1"/>
  <c r="D159"/>
  <c r="C159"/>
  <c r="F159"/>
  <c r="D158"/>
  <c r="C158"/>
  <c r="F158"/>
  <c r="D157"/>
  <c r="C157"/>
  <c r="F157" s="1"/>
  <c r="D156"/>
  <c r="C156"/>
  <c r="F156" s="1"/>
  <c r="D155"/>
  <c r="C155"/>
  <c r="F155"/>
  <c r="D154"/>
  <c r="C154"/>
  <c r="F154"/>
  <c r="D153"/>
  <c r="C153"/>
  <c r="F153" s="1"/>
  <c r="D152"/>
  <c r="C152"/>
  <c r="F152" s="1"/>
  <c r="D151"/>
  <c r="C151"/>
  <c r="F151"/>
  <c r="D150"/>
  <c r="C150"/>
  <c r="F150"/>
  <c r="D149"/>
  <c r="C149"/>
  <c r="F149" s="1"/>
  <c r="D148"/>
  <c r="C148"/>
  <c r="F148" s="1"/>
  <c r="D147"/>
  <c r="C147"/>
  <c r="F147"/>
  <c r="D146"/>
  <c r="C146"/>
  <c r="F146"/>
  <c r="D145"/>
  <c r="C145"/>
  <c r="F145" s="1"/>
  <c r="D144"/>
  <c r="C144"/>
  <c r="F144" s="1"/>
  <c r="D143"/>
  <c r="C143"/>
  <c r="F143"/>
  <c r="D142"/>
  <c r="C142"/>
  <c r="F142"/>
  <c r="D141"/>
  <c r="C141"/>
  <c r="F141" s="1"/>
  <c r="D140"/>
  <c r="C140"/>
  <c r="F140" s="1"/>
  <c r="D139"/>
  <c r="C139"/>
  <c r="F139"/>
  <c r="D138"/>
  <c r="C138"/>
  <c r="F138"/>
  <c r="D137"/>
  <c r="C137"/>
  <c r="F137" s="1"/>
  <c r="D136"/>
  <c r="C136"/>
  <c r="F136" s="1"/>
  <c r="D135"/>
  <c r="C135"/>
  <c r="F135"/>
  <c r="D134"/>
  <c r="C134"/>
  <c r="F134"/>
  <c r="D133"/>
  <c r="C133"/>
  <c r="F133" s="1"/>
  <c r="D132"/>
  <c r="C132"/>
  <c r="F132" s="1"/>
  <c r="D131"/>
  <c r="C131"/>
  <c r="F131"/>
  <c r="D130"/>
  <c r="C130"/>
  <c r="F130"/>
  <c r="D129"/>
  <c r="C129"/>
  <c r="F129" s="1"/>
  <c r="D128"/>
  <c r="C128"/>
  <c r="F128" s="1"/>
  <c r="D127"/>
  <c r="C127"/>
  <c r="F127"/>
  <c r="D126"/>
  <c r="C126"/>
  <c r="F126"/>
  <c r="D125"/>
  <c r="C125"/>
  <c r="F125" s="1"/>
  <c r="D124"/>
  <c r="C124"/>
  <c r="F124" s="1"/>
  <c r="D123"/>
  <c r="C123"/>
  <c r="F123"/>
  <c r="D122"/>
  <c r="C122"/>
  <c r="F122"/>
  <c r="D121"/>
  <c r="C121"/>
  <c r="F121" s="1"/>
  <c r="D120"/>
  <c r="C120"/>
  <c r="F120" s="1"/>
  <c r="D119"/>
  <c r="C119"/>
  <c r="F119"/>
  <c r="D118"/>
  <c r="C118"/>
  <c r="F118"/>
  <c r="D117"/>
  <c r="C117"/>
  <c r="F117" s="1"/>
  <c r="D116"/>
  <c r="C116"/>
  <c r="F116" s="1"/>
  <c r="D115"/>
  <c r="C115"/>
  <c r="F115"/>
  <c r="D114"/>
  <c r="C114"/>
  <c r="F114"/>
  <c r="D113"/>
  <c r="C113"/>
  <c r="F113" s="1"/>
  <c r="D112"/>
  <c r="C112"/>
  <c r="F112" s="1"/>
  <c r="D111"/>
  <c r="C111"/>
  <c r="F111"/>
  <c r="D110"/>
  <c r="C110"/>
  <c r="F110"/>
  <c r="D109"/>
  <c r="C109"/>
  <c r="F109" s="1"/>
  <c r="D108"/>
  <c r="C108"/>
  <c r="F108" s="1"/>
  <c r="D107"/>
  <c r="C107"/>
  <c r="F107"/>
  <c r="D106"/>
  <c r="C106"/>
  <c r="F106"/>
  <c r="D105"/>
  <c r="C105"/>
  <c r="F105" s="1"/>
  <c r="D104"/>
  <c r="C104"/>
  <c r="F104" s="1"/>
  <c r="D103"/>
  <c r="C103"/>
  <c r="F103"/>
  <c r="D102"/>
  <c r="C102"/>
  <c r="F102"/>
  <c r="D101"/>
  <c r="C101"/>
  <c r="F101" s="1"/>
  <c r="D100"/>
  <c r="C100"/>
  <c r="F100" s="1"/>
  <c r="D99"/>
  <c r="C99"/>
  <c r="F99"/>
  <c r="D98"/>
  <c r="C98"/>
  <c r="F98"/>
  <c r="D97"/>
  <c r="C97"/>
  <c r="F97" s="1"/>
  <c r="D96"/>
  <c r="C96"/>
  <c r="F96" s="1"/>
  <c r="D95"/>
  <c r="C95"/>
  <c r="F95"/>
  <c r="D94"/>
  <c r="C94"/>
  <c r="F94"/>
  <c r="D93"/>
  <c r="C93"/>
  <c r="F93" s="1"/>
  <c r="D92"/>
  <c r="C92"/>
  <c r="F92" s="1"/>
  <c r="D91"/>
  <c r="C91"/>
  <c r="F91"/>
  <c r="D90"/>
  <c r="C90"/>
  <c r="F90"/>
  <c r="D89"/>
  <c r="C89"/>
  <c r="F89" s="1"/>
  <c r="D88"/>
  <c r="C88"/>
  <c r="F88" s="1"/>
  <c r="D87"/>
  <c r="C87"/>
  <c r="F87"/>
  <c r="D86"/>
  <c r="C86"/>
  <c r="F86"/>
  <c r="D85"/>
  <c r="C85"/>
  <c r="F85" s="1"/>
  <c r="I696" i="3" s="1"/>
  <c r="D84" i="14"/>
  <c r="C84"/>
  <c r="F84" s="1"/>
  <c r="I329" i="3" s="1"/>
  <c r="D83" i="14"/>
  <c r="C83"/>
  <c r="F83" s="1"/>
  <c r="I697" i="3" s="1"/>
  <c r="D82" i="14"/>
  <c r="C82"/>
  <c r="F82" s="1"/>
  <c r="I83" i="3" s="1"/>
  <c r="D81" i="14"/>
  <c r="C81"/>
  <c r="F81" s="1"/>
  <c r="I82" i="3" s="1"/>
  <c r="D80" i="14"/>
  <c r="C80"/>
  <c r="F80" s="1"/>
  <c r="I667" i="3" s="1"/>
  <c r="D79" i="14"/>
  <c r="C79"/>
  <c r="F79" s="1"/>
  <c r="I702" i="3" s="1"/>
  <c r="D78" i="14"/>
  <c r="C78"/>
  <c r="F78" s="1"/>
  <c r="I328" i="3" s="1"/>
  <c r="D77" i="14"/>
  <c r="C77"/>
  <c r="F77" s="1"/>
  <c r="D76"/>
  <c r="C76"/>
  <c r="F76" s="1"/>
  <c r="I611" i="3" s="1"/>
  <c r="D75" i="14"/>
  <c r="C75"/>
  <c r="F75" s="1"/>
  <c r="I323" i="3" s="1"/>
  <c r="D74" i="14"/>
  <c r="C74"/>
  <c r="F74" s="1"/>
  <c r="I612" i="3" s="1"/>
  <c r="D73" i="14"/>
  <c r="C73"/>
  <c r="F73" s="1"/>
  <c r="I701" i="3" s="1"/>
  <c r="D72" i="14"/>
  <c r="C72"/>
  <c r="F72" s="1"/>
  <c r="I700" i="3" s="1"/>
  <c r="D71" i="14"/>
  <c r="C71"/>
  <c r="F71" s="1"/>
  <c r="I316" i="3" s="1"/>
  <c r="D70" i="14"/>
  <c r="C70"/>
  <c r="F70" s="1"/>
  <c r="I81" i="3" s="1"/>
  <c r="D69" i="14"/>
  <c r="C69"/>
  <c r="F69" s="1"/>
  <c r="L43" i="27" s="1"/>
  <c r="D68" i="14"/>
  <c r="C68"/>
  <c r="F68" s="1"/>
  <c r="I315" i="3" s="1"/>
  <c r="D67" i="14"/>
  <c r="C67"/>
  <c r="F67" s="1"/>
  <c r="I314" i="3" s="1"/>
  <c r="D66" i="14"/>
  <c r="C66"/>
  <c r="F66" s="1"/>
  <c r="I313" i="3" s="1"/>
  <c r="D65" i="14"/>
  <c r="C65"/>
  <c r="F65" s="1"/>
  <c r="I332" i="3" s="1"/>
  <c r="D64" i="14"/>
  <c r="C64"/>
  <c r="F64" s="1"/>
  <c r="I69" i="3" s="1"/>
  <c r="D63" i="14"/>
  <c r="C63"/>
  <c r="F63" s="1"/>
  <c r="I91" i="3" s="1"/>
  <c r="D62" i="14"/>
  <c r="C62"/>
  <c r="F62" s="1"/>
  <c r="I269" i="3" s="1"/>
  <c r="D61" i="14"/>
  <c r="C61"/>
  <c r="F61" s="1"/>
  <c r="I312" i="3" s="1"/>
  <c r="D60" i="14"/>
  <c r="C60"/>
  <c r="F60" s="1"/>
  <c r="I80" i="3" s="1"/>
  <c r="D59" i="14"/>
  <c r="C59"/>
  <c r="F59" s="1"/>
  <c r="I311" i="3" s="1"/>
  <c r="D58" i="14"/>
  <c r="C58"/>
  <c r="F58" s="1"/>
  <c r="I79" i="3" s="1"/>
  <c r="D57" i="14"/>
  <c r="C57"/>
  <c r="F57" s="1"/>
  <c r="I90" i="3" s="1"/>
  <c r="D56" i="14"/>
  <c r="C56"/>
  <c r="F56" s="1"/>
  <c r="I614" i="3" s="1"/>
  <c r="D55" i="14"/>
  <c r="C55"/>
  <c r="F55" s="1"/>
  <c r="I584" i="3" s="1"/>
  <c r="D54" i="14"/>
  <c r="C54"/>
  <c r="F54" s="1"/>
  <c r="I56" i="3" s="1"/>
  <c r="D53" i="14"/>
  <c r="C53"/>
  <c r="F53" s="1"/>
  <c r="I699" i="3" s="1"/>
  <c r="D52" i="14"/>
  <c r="C52"/>
  <c r="F52" s="1"/>
  <c r="I334" i="3" s="1"/>
  <c r="D51" i="14"/>
  <c r="C51"/>
  <c r="F51" s="1"/>
  <c r="I78" i="3" s="1"/>
  <c r="D50" i="14"/>
  <c r="C50"/>
  <c r="F50" s="1"/>
  <c r="I698" i="3" s="1"/>
  <c r="D49" i="14"/>
  <c r="C49"/>
  <c r="F49" s="1"/>
  <c r="I327" i="3" s="1"/>
  <c r="D48" i="14"/>
  <c r="C48"/>
  <c r="F48" s="1"/>
  <c r="I310" i="3" s="1"/>
  <c r="D47" i="14"/>
  <c r="C47"/>
  <c r="F47" s="1"/>
  <c r="I322" i="3" s="1"/>
  <c r="D46" i="14"/>
  <c r="C46"/>
  <c r="F46" s="1"/>
  <c r="I89" i="3" s="1"/>
  <c r="D45" i="14"/>
  <c r="C45"/>
  <c r="F45" s="1"/>
  <c r="I333" i="3" s="1"/>
  <c r="D44" i="14"/>
  <c r="C44"/>
  <c r="F44" s="1"/>
  <c r="I321" i="3" s="1"/>
  <c r="D43" i="14"/>
  <c r="C43"/>
  <c r="F43" s="1"/>
  <c r="I88" i="3" s="1"/>
  <c r="D42" i="14"/>
  <c r="C42"/>
  <c r="F42" s="1"/>
  <c r="I331" i="3" s="1"/>
  <c r="D41" i="14"/>
  <c r="C41"/>
  <c r="F41" s="1"/>
  <c r="L123" i="27" s="1"/>
  <c r="D40" i="14"/>
  <c r="C40"/>
  <c r="F40" s="1"/>
  <c r="I326" i="3" s="1"/>
  <c r="D39" i="14"/>
  <c r="C39"/>
  <c r="F39" s="1"/>
  <c r="I77" i="3" s="1"/>
  <c r="D38" i="14"/>
  <c r="C38"/>
  <c r="F38" s="1"/>
  <c r="I308" i="3" s="1"/>
  <c r="D37" i="14"/>
  <c r="C37"/>
  <c r="F37" s="1"/>
  <c r="I87" i="3" s="1"/>
  <c r="D36" i="14"/>
  <c r="C36"/>
  <c r="F36" s="1"/>
  <c r="I286" i="3" s="1"/>
  <c r="D35" i="14"/>
  <c r="C35"/>
  <c r="F35" s="1"/>
  <c r="I325" i="3" s="1"/>
  <c r="D34" i="14"/>
  <c r="C34"/>
  <c r="F34" s="1"/>
  <c r="I68" i="3" s="1"/>
  <c r="D33" i="14"/>
  <c r="C33"/>
  <c r="F33" s="1"/>
  <c r="I307" i="3" s="1"/>
  <c r="D32" i="14"/>
  <c r="C32"/>
  <c r="F32" s="1"/>
  <c r="I306" i="3" s="1"/>
  <c r="D31" i="14"/>
  <c r="C31"/>
  <c r="F31" s="1"/>
  <c r="I320" i="3" s="1"/>
  <c r="D30" i="14"/>
  <c r="C30"/>
  <c r="F30" s="1"/>
  <c r="I66" i="3" s="1"/>
  <c r="D29" i="14"/>
  <c r="C29"/>
  <c r="F29" s="1"/>
  <c r="D28"/>
  <c r="C28"/>
  <c r="F28"/>
  <c r="I613" i="3" s="1"/>
  <c r="D27" i="14"/>
  <c r="C27"/>
  <c r="F27"/>
  <c r="I319" i="3" s="1"/>
  <c r="D26" i="14"/>
  <c r="C26"/>
  <c r="F26"/>
  <c r="I330" i="3" s="1"/>
  <c r="D25" i="14"/>
  <c r="C25"/>
  <c r="F25"/>
  <c r="I76" i="3" s="1"/>
  <c r="D24" i="14"/>
  <c r="C24"/>
  <c r="F24"/>
  <c r="I305" i="3" s="1"/>
  <c r="D23" i="14"/>
  <c r="C23"/>
  <c r="F23"/>
  <c r="I75" i="3" s="1"/>
  <c r="D22" i="14"/>
  <c r="C22"/>
  <c r="F22"/>
  <c r="I86" i="3" s="1"/>
  <c r="D21" i="14"/>
  <c r="C21"/>
  <c r="F21"/>
  <c r="I67" i="3" s="1"/>
  <c r="D20" i="14"/>
  <c r="C20"/>
  <c r="F20"/>
  <c r="I74" i="3" s="1"/>
  <c r="D19" i="14"/>
  <c r="C19"/>
  <c r="F19"/>
  <c r="I65" i="3" s="1"/>
  <c r="D18" i="14"/>
  <c r="C18"/>
  <c r="F18"/>
  <c r="I217" i="3" s="1"/>
  <c r="D17" i="14"/>
  <c r="C17"/>
  <c r="F17"/>
  <c r="I64" i="3" s="1"/>
  <c r="D16" i="14"/>
  <c r="C16"/>
  <c r="F16"/>
  <c r="I85" i="3" s="1"/>
  <c r="D15" i="14"/>
  <c r="C15"/>
  <c r="F15"/>
  <c r="I324" i="3" s="1"/>
  <c r="D14" i="14"/>
  <c r="C14"/>
  <c r="F14"/>
  <c r="I84" i="3" s="1"/>
  <c r="D13" i="14"/>
  <c r="C13"/>
  <c r="F13"/>
  <c r="I73" i="3" s="1"/>
  <c r="D12" i="14"/>
  <c r="C12"/>
  <c r="F12"/>
  <c r="I318" i="3" s="1"/>
  <c r="D11" i="14"/>
  <c r="C11"/>
  <c r="F11"/>
  <c r="I59" i="3" s="1"/>
  <c r="D10" i="14"/>
  <c r="C10"/>
  <c r="F10"/>
  <c r="I317" i="3" s="1"/>
  <c r="D9" i="14"/>
  <c r="C9"/>
  <c r="F9"/>
  <c r="I304" i="3" s="1"/>
  <c r="D8" i="14"/>
  <c r="C8"/>
  <c r="F8"/>
  <c r="I72" i="3" s="1"/>
  <c r="D7" i="14"/>
  <c r="C7"/>
  <c r="F7"/>
  <c r="I71" i="3" s="1"/>
  <c r="D6" i="14"/>
  <c r="C6"/>
  <c r="F6"/>
  <c r="D168" i="15"/>
  <c r="C168"/>
  <c r="F168"/>
  <c r="D167"/>
  <c r="C167"/>
  <c r="F167" s="1"/>
  <c r="D166"/>
  <c r="C166"/>
  <c r="F166" s="1"/>
  <c r="D165"/>
  <c r="C165"/>
  <c r="F165"/>
  <c r="D164"/>
  <c r="C164"/>
  <c r="F164"/>
  <c r="D163"/>
  <c r="C163"/>
  <c r="F163" s="1"/>
  <c r="D162"/>
  <c r="C162"/>
  <c r="F162" s="1"/>
  <c r="D161"/>
  <c r="C161"/>
  <c r="F161"/>
  <c r="D160"/>
  <c r="C160"/>
  <c r="F160"/>
  <c r="D159"/>
  <c r="C159"/>
  <c r="F159" s="1"/>
  <c r="D158"/>
  <c r="C158"/>
  <c r="F158" s="1"/>
  <c r="D157"/>
  <c r="C157"/>
  <c r="F157"/>
  <c r="D156"/>
  <c r="C156"/>
  <c r="F156"/>
  <c r="D155"/>
  <c r="C155"/>
  <c r="F155" s="1"/>
  <c r="D154"/>
  <c r="C154"/>
  <c r="F154" s="1"/>
  <c r="D153"/>
  <c r="C153"/>
  <c r="F153"/>
  <c r="D152"/>
  <c r="C152"/>
  <c r="F152"/>
  <c r="D151"/>
  <c r="C151"/>
  <c r="F151" s="1"/>
  <c r="D150"/>
  <c r="C150"/>
  <c r="F150" s="1"/>
  <c r="D149"/>
  <c r="C149"/>
  <c r="F149"/>
  <c r="D148"/>
  <c r="C148"/>
  <c r="F148"/>
  <c r="D147"/>
  <c r="C147"/>
  <c r="F147" s="1"/>
  <c r="D146"/>
  <c r="C146"/>
  <c r="F146" s="1"/>
  <c r="D145"/>
  <c r="C145"/>
  <c r="F145"/>
  <c r="D144"/>
  <c r="C144"/>
  <c r="F144"/>
  <c r="D143"/>
  <c r="C143"/>
  <c r="F143" s="1"/>
  <c r="D142"/>
  <c r="C142"/>
  <c r="F142" s="1"/>
  <c r="D141"/>
  <c r="C141"/>
  <c r="F141"/>
  <c r="D140"/>
  <c r="C140"/>
  <c r="F140"/>
  <c r="D139"/>
  <c r="C139"/>
  <c r="F139" s="1"/>
  <c r="D138"/>
  <c r="C138"/>
  <c r="F138" s="1"/>
  <c r="D137"/>
  <c r="C137"/>
  <c r="F137"/>
  <c r="D136"/>
  <c r="C136"/>
  <c r="F136"/>
  <c r="D135"/>
  <c r="C135"/>
  <c r="F135" s="1"/>
  <c r="D134"/>
  <c r="C134"/>
  <c r="F134" s="1"/>
  <c r="D133"/>
  <c r="C133"/>
  <c r="F133"/>
  <c r="D132"/>
  <c r="C132"/>
  <c r="F132"/>
  <c r="D131"/>
  <c r="C131"/>
  <c r="F131" s="1"/>
  <c r="D130"/>
  <c r="C130"/>
  <c r="F130" s="1"/>
  <c r="D129"/>
  <c r="C129"/>
  <c r="F129"/>
  <c r="D128"/>
  <c r="C128"/>
  <c r="F128"/>
  <c r="D127"/>
  <c r="C127"/>
  <c r="F127" s="1"/>
  <c r="D126"/>
  <c r="C126"/>
  <c r="F126" s="1"/>
  <c r="D125"/>
  <c r="C125"/>
  <c r="F125"/>
  <c r="D124"/>
  <c r="C124"/>
  <c r="F124"/>
  <c r="D123"/>
  <c r="C123"/>
  <c r="F123" s="1"/>
  <c r="D122"/>
  <c r="C122"/>
  <c r="F122" s="1"/>
  <c r="D121"/>
  <c r="C121"/>
  <c r="F121"/>
  <c r="D120"/>
  <c r="C120"/>
  <c r="F120"/>
  <c r="D119"/>
  <c r="C119"/>
  <c r="F119" s="1"/>
  <c r="D118"/>
  <c r="C118"/>
  <c r="F118" s="1"/>
  <c r="D117"/>
  <c r="C117"/>
  <c r="F117"/>
  <c r="D116"/>
  <c r="C116"/>
  <c r="F116"/>
  <c r="D115"/>
  <c r="C115"/>
  <c r="F115" s="1"/>
  <c r="D114"/>
  <c r="C114"/>
  <c r="F114" s="1"/>
  <c r="D113"/>
  <c r="C113"/>
  <c r="F113"/>
  <c r="D112"/>
  <c r="C112"/>
  <c r="F112"/>
  <c r="D111"/>
  <c r="C111"/>
  <c r="F111" s="1"/>
  <c r="D110"/>
  <c r="C110"/>
  <c r="F110" s="1"/>
  <c r="D109"/>
  <c r="C109"/>
  <c r="F109"/>
  <c r="D108"/>
  <c r="C108"/>
  <c r="F108"/>
  <c r="D107"/>
  <c r="C107"/>
  <c r="F107" s="1"/>
  <c r="D106"/>
  <c r="C106"/>
  <c r="F106" s="1"/>
  <c r="D105"/>
  <c r="C105"/>
  <c r="F105"/>
  <c r="D104"/>
  <c r="C104"/>
  <c r="F104"/>
  <c r="D103"/>
  <c r="C103"/>
  <c r="F103" s="1"/>
  <c r="D102"/>
  <c r="C102"/>
  <c r="F102" s="1"/>
  <c r="D101"/>
  <c r="C101"/>
  <c r="F101"/>
  <c r="D100"/>
  <c r="C100"/>
  <c r="F100"/>
  <c r="D99"/>
  <c r="C99"/>
  <c r="F99" s="1"/>
  <c r="D98"/>
  <c r="C98"/>
  <c r="F98" s="1"/>
  <c r="D97"/>
  <c r="C97"/>
  <c r="F97"/>
  <c r="D96"/>
  <c r="C96"/>
  <c r="F96"/>
  <c r="D95"/>
  <c r="C95"/>
  <c r="F95" s="1"/>
  <c r="D94"/>
  <c r="C94"/>
  <c r="F94" s="1"/>
  <c r="D93"/>
  <c r="C93"/>
  <c r="F93"/>
  <c r="D92"/>
  <c r="C92"/>
  <c r="F92"/>
  <c r="D91"/>
  <c r="C91"/>
  <c r="F91" s="1"/>
  <c r="D90"/>
  <c r="C90"/>
  <c r="F90" s="1"/>
  <c r="D89"/>
  <c r="C89"/>
  <c r="F89"/>
  <c r="D88"/>
  <c r="C88"/>
  <c r="F88"/>
  <c r="D87"/>
  <c r="C87"/>
  <c r="F87" s="1"/>
  <c r="D86"/>
  <c r="C86"/>
  <c r="F86" s="1"/>
  <c r="D85"/>
  <c r="C85"/>
  <c r="F85"/>
  <c r="D84"/>
  <c r="C84"/>
  <c r="F84"/>
  <c r="D83"/>
  <c r="C83"/>
  <c r="F83" s="1"/>
  <c r="D82"/>
  <c r="C82"/>
  <c r="F82" s="1"/>
  <c r="D81"/>
  <c r="C81"/>
  <c r="F81"/>
  <c r="D80"/>
  <c r="C80"/>
  <c r="F80"/>
  <c r="D79"/>
  <c r="C79"/>
  <c r="F79" s="1"/>
  <c r="D78"/>
  <c r="C78"/>
  <c r="F78" s="1"/>
  <c r="D77"/>
  <c r="C77"/>
  <c r="F77"/>
  <c r="D76"/>
  <c r="C76"/>
  <c r="F76"/>
  <c r="D75"/>
  <c r="C75"/>
  <c r="F75" s="1"/>
  <c r="D74"/>
  <c r="C74"/>
  <c r="F74" s="1"/>
  <c r="D73"/>
  <c r="C73"/>
  <c r="F73"/>
  <c r="D72"/>
  <c r="C72"/>
  <c r="F72"/>
  <c r="Q695" i="3"/>
  <c r="D71" i="15"/>
  <c r="C71"/>
  <c r="F71"/>
  <c r="D70"/>
  <c r="C70"/>
  <c r="F70" s="1"/>
  <c r="D69"/>
  <c r="C69"/>
  <c r="F69" s="1"/>
  <c r="Q284" i="3" s="1"/>
  <c r="D68" i="15"/>
  <c r="C68"/>
  <c r="F68" s="1"/>
  <c r="Q684" i="3" s="1"/>
  <c r="D67" i="15"/>
  <c r="C67"/>
  <c r="F67" s="1"/>
  <c r="D66"/>
  <c r="C66"/>
  <c r="F66"/>
  <c r="Q253" i="3" s="1"/>
  <c r="D65" i="15"/>
  <c r="C65"/>
  <c r="F65"/>
  <c r="Q697" i="3" s="1"/>
  <c r="D64" i="15"/>
  <c r="C64"/>
  <c r="F64"/>
  <c r="Q294" i="3" s="1"/>
  <c r="D63" i="15"/>
  <c r="C63"/>
  <c r="F63"/>
  <c r="Q696" i="3" s="1"/>
  <c r="D62" i="15"/>
  <c r="C62"/>
  <c r="F62"/>
  <c r="D61"/>
  <c r="C61"/>
  <c r="F61"/>
  <c r="Q283" i="3"/>
  <c r="D60" i="15"/>
  <c r="C60"/>
  <c r="F60"/>
  <c r="Q693" i="3"/>
  <c r="D59" i="15"/>
  <c r="C59"/>
  <c r="F59"/>
  <c r="Q282" i="3"/>
  <c r="D58" i="15"/>
  <c r="C58"/>
  <c r="F58"/>
  <c r="Q57" i="3"/>
  <c r="D57" i="15"/>
  <c r="C57"/>
  <c r="F57"/>
  <c r="Q293" i="3"/>
  <c r="D56" i="15"/>
  <c r="C56"/>
  <c r="F56"/>
  <c r="Q301" i="3"/>
  <c r="D55" i="15"/>
  <c r="C55"/>
  <c r="F55"/>
  <c r="Q592" i="3"/>
  <c r="D54" i="15"/>
  <c r="C54"/>
  <c r="F54"/>
  <c r="Q33" i="3"/>
  <c r="D53" i="15"/>
  <c r="C53"/>
  <c r="F53"/>
  <c r="Q55" i="3"/>
  <c r="D52" i="15"/>
  <c r="C52"/>
  <c r="F52"/>
  <c r="D51"/>
  <c r="C51"/>
  <c r="F51" s="1"/>
  <c r="Q608" i="3" s="1"/>
  <c r="D50" i="15"/>
  <c r="C50"/>
  <c r="F50" s="1"/>
  <c r="Q51" i="3" s="1"/>
  <c r="D49" i="15"/>
  <c r="C49"/>
  <c r="F49" s="1"/>
  <c r="Q281" i="3" s="1"/>
  <c r="D48" i="15"/>
  <c r="C48"/>
  <c r="F48" s="1"/>
  <c r="Q54" i="3" s="1"/>
  <c r="D47" i="15"/>
  <c r="C47"/>
  <c r="F47" s="1"/>
  <c r="Q292" i="3" s="1"/>
  <c r="D46" i="15"/>
  <c r="C46"/>
  <c r="F46" s="1"/>
  <c r="Q291" i="3" s="1"/>
  <c r="D45" i="15"/>
  <c r="C45"/>
  <c r="F45" s="1"/>
  <c r="Q290" i="3" s="1"/>
  <c r="D44" i="15"/>
  <c r="C44"/>
  <c r="F44" s="1"/>
  <c r="Q692" i="3" s="1"/>
  <c r="D43" i="15"/>
  <c r="C43"/>
  <c r="F43" s="1"/>
  <c r="Q63" i="3" s="1"/>
  <c r="D42" i="15"/>
  <c r="C42"/>
  <c r="F42" s="1"/>
  <c r="Q289" i="3" s="1"/>
  <c r="D41" i="15"/>
  <c r="C41"/>
  <c r="F41" s="1"/>
  <c r="Q300" i="3" s="1"/>
  <c r="D40" i="15"/>
  <c r="C40"/>
  <c r="F40" s="1"/>
  <c r="Q303" i="3" s="1"/>
  <c r="D39" i="15"/>
  <c r="C39"/>
  <c r="F39" s="1"/>
  <c r="Q674" i="3" s="1"/>
  <c r="D38" i="15"/>
  <c r="C38"/>
  <c r="F38" s="1"/>
  <c r="Q280" i="3" s="1"/>
  <c r="D37" i="15"/>
  <c r="C37"/>
  <c r="F37" s="1"/>
  <c r="Q299" i="3" s="1"/>
  <c r="D36" i="15"/>
  <c r="C36"/>
  <c r="F36" s="1"/>
  <c r="Q53" i="3" s="1"/>
  <c r="D35" i="15"/>
  <c r="C35"/>
  <c r="F35" s="1"/>
  <c r="D34"/>
  <c r="C34"/>
  <c r="F34" s="1"/>
  <c r="D33"/>
  <c r="C33"/>
  <c r="F33"/>
  <c r="Q297" i="3" s="1"/>
  <c r="D32" i="15"/>
  <c r="C32"/>
  <c r="F32"/>
  <c r="Q296" i="3" s="1"/>
  <c r="D31" i="15"/>
  <c r="C31"/>
  <c r="F31"/>
  <c r="Q62" i="3" s="1"/>
  <c r="D30" i="15"/>
  <c r="C30"/>
  <c r="F30"/>
  <c r="Q226" i="3" s="1"/>
  <c r="D29" i="15"/>
  <c r="C29"/>
  <c r="F29"/>
  <c r="Q288" i="3" s="1"/>
  <c r="D28" i="15"/>
  <c r="C28"/>
  <c r="F28"/>
  <c r="Q287" i="3" s="1"/>
  <c r="D27" i="15"/>
  <c r="C27"/>
  <c r="F27"/>
  <c r="Q221" i="3" s="1"/>
  <c r="D26" i="15"/>
  <c r="C26"/>
  <c r="F26"/>
  <c r="Q286" i="3" s="1"/>
  <c r="D25" i="15"/>
  <c r="C25"/>
  <c r="F25"/>
  <c r="Q61" i="3" s="1"/>
  <c r="D24" i="15"/>
  <c r="C24"/>
  <c r="F24"/>
  <c r="Q56" i="3" s="1"/>
  <c r="D23" i="15"/>
  <c r="C23"/>
  <c r="F23"/>
  <c r="Q60" i="3" s="1"/>
  <c r="D22" i="15"/>
  <c r="C22"/>
  <c r="F22"/>
  <c r="Q279" i="3" s="1"/>
  <c r="D21" i="15"/>
  <c r="C21"/>
  <c r="F21"/>
  <c r="Q52" i="3" s="1"/>
  <c r="D20" i="15"/>
  <c r="C20"/>
  <c r="F20"/>
  <c r="Q278" i="3" s="1"/>
  <c r="D19" i="15"/>
  <c r="C19"/>
  <c r="F19"/>
  <c r="D18"/>
  <c r="C18"/>
  <c r="F18"/>
  <c r="Q276" i="3"/>
  <c r="D17" i="15"/>
  <c r="C17"/>
  <c r="F17"/>
  <c r="Q607" i="3"/>
  <c r="D16" i="15"/>
  <c r="C16"/>
  <c r="F16"/>
  <c r="Q295" i="3"/>
  <c r="D15" i="15"/>
  <c r="C15"/>
  <c r="F15"/>
  <c r="Q216" i="3"/>
  <c r="D14" i="15"/>
  <c r="C14"/>
  <c r="F14"/>
  <c r="Q275" i="3"/>
  <c r="D13" i="15"/>
  <c r="C13"/>
  <c r="F13"/>
  <c r="D12"/>
  <c r="C12"/>
  <c r="F12" s="1"/>
  <c r="Q274" i="3" s="1"/>
  <c r="D11" i="15"/>
  <c r="C11"/>
  <c r="F11" s="1"/>
  <c r="Q285" i="3" s="1"/>
  <c r="D10" i="15"/>
  <c r="C10"/>
  <c r="F10" s="1"/>
  <c r="Q273" i="3" s="1"/>
  <c r="D9" i="15"/>
  <c r="C9"/>
  <c r="F9" s="1"/>
  <c r="Q59" i="3" s="1"/>
  <c r="D8" i="15"/>
  <c r="C8"/>
  <c r="F8" s="1"/>
  <c r="Q272" i="3" s="1"/>
  <c r="D7" i="15"/>
  <c r="C7"/>
  <c r="F7" s="1"/>
  <c r="D6"/>
  <c r="C6"/>
  <c r="F6" s="1"/>
  <c r="D169" i="16"/>
  <c r="C169"/>
  <c r="F169"/>
  <c r="D168"/>
  <c r="C168"/>
  <c r="F168"/>
  <c r="D167"/>
  <c r="C167"/>
  <c r="F167" s="1"/>
  <c r="D166"/>
  <c r="C166"/>
  <c r="F166" s="1"/>
  <c r="D165"/>
  <c r="C165"/>
  <c r="F165"/>
  <c r="D164"/>
  <c r="C164"/>
  <c r="F164"/>
  <c r="D163"/>
  <c r="C163"/>
  <c r="F163" s="1"/>
  <c r="D162"/>
  <c r="C162"/>
  <c r="F162" s="1"/>
  <c r="D161"/>
  <c r="C161"/>
  <c r="F161"/>
  <c r="D160"/>
  <c r="C160"/>
  <c r="F160"/>
  <c r="D159"/>
  <c r="C159"/>
  <c r="F159" s="1"/>
  <c r="D158"/>
  <c r="C158"/>
  <c r="F158" s="1"/>
  <c r="D157"/>
  <c r="C157"/>
  <c r="F157"/>
  <c r="D156"/>
  <c r="C156"/>
  <c r="F156"/>
  <c r="D155"/>
  <c r="C155"/>
  <c r="F155" s="1"/>
  <c r="D154"/>
  <c r="C154"/>
  <c r="F154" s="1"/>
  <c r="D153"/>
  <c r="C153"/>
  <c r="F153"/>
  <c r="D152"/>
  <c r="C152"/>
  <c r="F152"/>
  <c r="D151"/>
  <c r="C151"/>
  <c r="F151" s="1"/>
  <c r="D150"/>
  <c r="C150"/>
  <c r="F150" s="1"/>
  <c r="D149"/>
  <c r="C149"/>
  <c r="F149"/>
  <c r="D148"/>
  <c r="C148"/>
  <c r="F148"/>
  <c r="D147"/>
  <c r="C147"/>
  <c r="F147" s="1"/>
  <c r="D146"/>
  <c r="C146"/>
  <c r="F146" s="1"/>
  <c r="D145"/>
  <c r="C145"/>
  <c r="F145"/>
  <c r="D144"/>
  <c r="C144"/>
  <c r="F144"/>
  <c r="D143"/>
  <c r="C143"/>
  <c r="F143" s="1"/>
  <c r="D142"/>
  <c r="C142"/>
  <c r="F142" s="1"/>
  <c r="D141"/>
  <c r="C141"/>
  <c r="F141"/>
  <c r="D140"/>
  <c r="C140"/>
  <c r="F140"/>
  <c r="D139"/>
  <c r="C139"/>
  <c r="F139" s="1"/>
  <c r="D138"/>
  <c r="C138"/>
  <c r="F138" s="1"/>
  <c r="D137"/>
  <c r="C137"/>
  <c r="F137"/>
  <c r="D136"/>
  <c r="C136"/>
  <c r="F136"/>
  <c r="D135"/>
  <c r="C135"/>
  <c r="F135" s="1"/>
  <c r="D134"/>
  <c r="C134"/>
  <c r="F134" s="1"/>
  <c r="D133"/>
  <c r="C133"/>
  <c r="F133"/>
  <c r="D132"/>
  <c r="C132"/>
  <c r="F132"/>
  <c r="D131"/>
  <c r="C131"/>
  <c r="F131" s="1"/>
  <c r="D130"/>
  <c r="C130"/>
  <c r="F130" s="1"/>
  <c r="D129"/>
  <c r="C129"/>
  <c r="F129"/>
  <c r="D128"/>
  <c r="C128"/>
  <c r="F128"/>
  <c r="D127"/>
  <c r="C127"/>
  <c r="F127" s="1"/>
  <c r="D126"/>
  <c r="C126"/>
  <c r="F126" s="1"/>
  <c r="D125"/>
  <c r="C125"/>
  <c r="F125"/>
  <c r="D124"/>
  <c r="C124"/>
  <c r="F124"/>
  <c r="D123"/>
  <c r="C123"/>
  <c r="F123" s="1"/>
  <c r="D122"/>
  <c r="C122"/>
  <c r="F122" s="1"/>
  <c r="D121"/>
  <c r="C121"/>
  <c r="F121"/>
  <c r="D120"/>
  <c r="C120"/>
  <c r="F120"/>
  <c r="D119"/>
  <c r="C119"/>
  <c r="F119" s="1"/>
  <c r="D118"/>
  <c r="C118"/>
  <c r="F118" s="1"/>
  <c r="D117"/>
  <c r="C117"/>
  <c r="F117"/>
  <c r="D116"/>
  <c r="C116"/>
  <c r="F116"/>
  <c r="D115"/>
  <c r="C115"/>
  <c r="F115" s="1"/>
  <c r="D114"/>
  <c r="C114"/>
  <c r="F114" s="1"/>
  <c r="D113"/>
  <c r="C113"/>
  <c r="F113"/>
  <c r="D112"/>
  <c r="C112"/>
  <c r="F112"/>
  <c r="D111"/>
  <c r="C111"/>
  <c r="F111" s="1"/>
  <c r="D110"/>
  <c r="C110"/>
  <c r="F110" s="1"/>
  <c r="D109"/>
  <c r="C109"/>
  <c r="F109"/>
  <c r="D108"/>
  <c r="C108"/>
  <c r="F108"/>
  <c r="D107"/>
  <c r="C107"/>
  <c r="F107" s="1"/>
  <c r="D106"/>
  <c r="C106"/>
  <c r="F106" s="1"/>
  <c r="D105"/>
  <c r="C105"/>
  <c r="F105"/>
  <c r="D104"/>
  <c r="C104"/>
  <c r="F104"/>
  <c r="D103"/>
  <c r="C103"/>
  <c r="F103" s="1"/>
  <c r="D102"/>
  <c r="C102"/>
  <c r="F102" s="1"/>
  <c r="D101"/>
  <c r="C101"/>
  <c r="F101"/>
  <c r="D100"/>
  <c r="C100"/>
  <c r="F100"/>
  <c r="D99"/>
  <c r="C99"/>
  <c r="F99" s="1"/>
  <c r="D98"/>
  <c r="C98"/>
  <c r="F98" s="1"/>
  <c r="D97"/>
  <c r="C97"/>
  <c r="F97"/>
  <c r="D96"/>
  <c r="C96"/>
  <c r="F96"/>
  <c r="D95"/>
  <c r="C95"/>
  <c r="F95" s="1"/>
  <c r="D94"/>
  <c r="C94"/>
  <c r="F94" s="1"/>
  <c r="D93"/>
  <c r="C93"/>
  <c r="F93"/>
  <c r="D92"/>
  <c r="C92"/>
  <c r="F92"/>
  <c r="D91"/>
  <c r="C91"/>
  <c r="F91" s="1"/>
  <c r="D90"/>
  <c r="C90"/>
  <c r="F90" s="1"/>
  <c r="D89"/>
  <c r="C89"/>
  <c r="F89"/>
  <c r="D88"/>
  <c r="C88"/>
  <c r="F88"/>
  <c r="D87"/>
  <c r="C87"/>
  <c r="F87" s="1"/>
  <c r="D86"/>
  <c r="C86"/>
  <c r="F86" s="1"/>
  <c r="D85"/>
  <c r="C85"/>
  <c r="F85"/>
  <c r="D84"/>
  <c r="C84"/>
  <c r="F84"/>
  <c r="D83"/>
  <c r="C83"/>
  <c r="F83" s="1"/>
  <c r="D82"/>
  <c r="C82"/>
  <c r="F82" s="1"/>
  <c r="D81"/>
  <c r="C81"/>
  <c r="F81"/>
  <c r="D80"/>
  <c r="C80"/>
  <c r="F80"/>
  <c r="D79"/>
  <c r="C79"/>
  <c r="F79" s="1"/>
  <c r="D78"/>
  <c r="C78"/>
  <c r="F78" s="1"/>
  <c r="D77"/>
  <c r="C77"/>
  <c r="F77"/>
  <c r="D76"/>
  <c r="C76"/>
  <c r="F76"/>
  <c r="D75"/>
  <c r="C75"/>
  <c r="F75" s="1"/>
  <c r="D74"/>
  <c r="C74"/>
  <c r="F74" s="1"/>
  <c r="D73"/>
  <c r="C73"/>
  <c r="F73"/>
  <c r="D72"/>
  <c r="C72"/>
  <c r="F72"/>
  <c r="D71"/>
  <c r="C71"/>
  <c r="F71" s="1"/>
  <c r="D70"/>
  <c r="C70"/>
  <c r="F70" s="1"/>
  <c r="D69"/>
  <c r="C69"/>
  <c r="F69"/>
  <c r="D68"/>
  <c r="C68"/>
  <c r="F68"/>
  <c r="D67"/>
  <c r="C67"/>
  <c r="F67" s="1"/>
  <c r="D66"/>
  <c r="C66"/>
  <c r="F66" s="1"/>
  <c r="D65"/>
  <c r="C65"/>
  <c r="F65"/>
  <c r="D64"/>
  <c r="C64"/>
  <c r="F64"/>
  <c r="D63"/>
  <c r="C63"/>
  <c r="F63" s="1"/>
  <c r="D62"/>
  <c r="C62"/>
  <c r="F62" s="1"/>
  <c r="D61"/>
  <c r="C61"/>
  <c r="F61"/>
  <c r="D60"/>
  <c r="C60"/>
  <c r="F60"/>
  <c r="D59"/>
  <c r="C59"/>
  <c r="F59" s="1"/>
  <c r="D58"/>
  <c r="C58"/>
  <c r="F58" s="1"/>
  <c r="D57"/>
  <c r="C57"/>
  <c r="F57"/>
  <c r="D56"/>
  <c r="C56"/>
  <c r="F56"/>
  <c r="D55"/>
  <c r="C55"/>
  <c r="F55" s="1"/>
  <c r="D54"/>
  <c r="C54"/>
  <c r="F54" s="1"/>
  <c r="D53"/>
  <c r="C53"/>
  <c r="F53"/>
  <c r="D52"/>
  <c r="C52"/>
  <c r="F52"/>
  <c r="D51"/>
  <c r="C51"/>
  <c r="F51" s="1"/>
  <c r="D50"/>
  <c r="C50"/>
  <c r="F50" s="1"/>
  <c r="D49"/>
  <c r="C49"/>
  <c r="F49"/>
  <c r="D48"/>
  <c r="C48"/>
  <c r="F48"/>
  <c r="D47"/>
  <c r="C47"/>
  <c r="F47" s="1"/>
  <c r="D46"/>
  <c r="C46"/>
  <c r="F46" s="1"/>
  <c r="D45"/>
  <c r="C45"/>
  <c r="F45"/>
  <c r="D44"/>
  <c r="C44"/>
  <c r="F44"/>
  <c r="D43"/>
  <c r="C43"/>
  <c r="F43" s="1"/>
  <c r="D42"/>
  <c r="C42"/>
  <c r="F42" s="1"/>
  <c r="D41"/>
  <c r="C41"/>
  <c r="F41"/>
  <c r="D40"/>
  <c r="C40"/>
  <c r="F40"/>
  <c r="D39"/>
  <c r="C39"/>
  <c r="F39" s="1"/>
  <c r="D38"/>
  <c r="C38"/>
  <c r="F38" s="1"/>
  <c r="P690" i="3" s="1"/>
  <c r="D37" i="16"/>
  <c r="C37"/>
  <c r="F37" s="1"/>
  <c r="P689" i="3" s="1"/>
  <c r="D36" i="16"/>
  <c r="C36"/>
  <c r="F36" s="1"/>
  <c r="P50" i="3" s="1"/>
  <c r="D35" i="16"/>
  <c r="C35"/>
  <c r="F35" s="1"/>
  <c r="P255" i="3" s="1"/>
  <c r="D34" i="16"/>
  <c r="C34"/>
  <c r="F34" s="1"/>
  <c r="P605" i="3" s="1"/>
  <c r="D33" i="16"/>
  <c r="C33"/>
  <c r="F33" s="1"/>
  <c r="P45" i="3" s="1"/>
  <c r="D32" i="16"/>
  <c r="C32"/>
  <c r="F32" s="1"/>
  <c r="P270" i="3" s="1"/>
  <c r="D31" i="16"/>
  <c r="C31"/>
  <c r="F31" s="1"/>
  <c r="P269" i="3" s="1"/>
  <c r="D30" i="16"/>
  <c r="C30"/>
  <c r="F30" s="1"/>
  <c r="D29"/>
  <c r="C29"/>
  <c r="F29"/>
  <c r="P49" i="3" s="1"/>
  <c r="D28" i="16"/>
  <c r="C28"/>
  <c r="F28"/>
  <c r="P42" i="3" s="1"/>
  <c r="D27" i="16"/>
  <c r="C27"/>
  <c r="F27"/>
  <c r="P265" i="3" s="1"/>
  <c r="D26" i="16"/>
  <c r="C26"/>
  <c r="F26"/>
  <c r="P264" i="3" s="1"/>
  <c r="D25" i="16"/>
  <c r="C25"/>
  <c r="F25"/>
  <c r="P48" i="3" s="1"/>
  <c r="D24" i="16"/>
  <c r="C24"/>
  <c r="F24"/>
  <c r="P604" i="3" s="1"/>
  <c r="D23" i="16"/>
  <c r="C23"/>
  <c r="F23"/>
  <c r="P47" i="3" s="1"/>
  <c r="D22" i="16"/>
  <c r="C22"/>
  <c r="F22"/>
  <c r="D21"/>
  <c r="C21"/>
  <c r="F21"/>
  <c r="P44" i="3"/>
  <c r="D20" i="16"/>
  <c r="C20"/>
  <c r="F20"/>
  <c r="P41" i="3"/>
  <c r="D19" i="16"/>
  <c r="C19"/>
  <c r="F19"/>
  <c r="P26" i="3"/>
  <c r="D18" i="16"/>
  <c r="C18"/>
  <c r="F18"/>
  <c r="P603" i="3"/>
  <c r="D17" i="16"/>
  <c r="C17"/>
  <c r="F17"/>
  <c r="P228" i="3"/>
  <c r="D15" i="16"/>
  <c r="C15"/>
  <c r="F15"/>
  <c r="P267" i="3"/>
  <c r="D14" i="16"/>
  <c r="C14"/>
  <c r="F14"/>
  <c r="P263" i="3"/>
  <c r="D13" i="16"/>
  <c r="C13"/>
  <c r="F13"/>
  <c r="J116" i="27"/>
  <c r="D12" i="16"/>
  <c r="C12"/>
  <c r="F12"/>
  <c r="P219" i="3"/>
  <c r="D11" i="16"/>
  <c r="C11"/>
  <c r="F11"/>
  <c r="P40" i="3"/>
  <c r="D10" i="16"/>
  <c r="C10"/>
  <c r="F10"/>
  <c r="P46" i="3"/>
  <c r="D9" i="16"/>
  <c r="C9"/>
  <c r="F9"/>
  <c r="P216" i="3"/>
  <c r="D8" i="16"/>
  <c r="C8"/>
  <c r="F8"/>
  <c r="P39" i="3"/>
  <c r="D7" i="16"/>
  <c r="C7"/>
  <c r="F7"/>
  <c r="P602" i="3"/>
  <c r="D6" i="16"/>
  <c r="C6"/>
  <c r="F6"/>
  <c r="D164" i="17"/>
  <c r="C164"/>
  <c r="F164" s="1"/>
  <c r="D163"/>
  <c r="C163"/>
  <c r="F163" s="1"/>
  <c r="D162"/>
  <c r="C162"/>
  <c r="F162"/>
  <c r="D161"/>
  <c r="C161"/>
  <c r="F161"/>
  <c r="D160"/>
  <c r="C160"/>
  <c r="F160" s="1"/>
  <c r="D159"/>
  <c r="C159"/>
  <c r="F159" s="1"/>
  <c r="D158"/>
  <c r="C158"/>
  <c r="F158"/>
  <c r="D157"/>
  <c r="C157"/>
  <c r="F157"/>
  <c r="D156"/>
  <c r="C156"/>
  <c r="F156" s="1"/>
  <c r="D155"/>
  <c r="C155"/>
  <c r="F155" s="1"/>
  <c r="D154"/>
  <c r="C154"/>
  <c r="F154"/>
  <c r="D153"/>
  <c r="C153"/>
  <c r="F153"/>
  <c r="D152"/>
  <c r="C152"/>
  <c r="F152" s="1"/>
  <c r="D151"/>
  <c r="C151"/>
  <c r="F151" s="1"/>
  <c r="D150"/>
  <c r="C150"/>
  <c r="F150"/>
  <c r="D149"/>
  <c r="C149"/>
  <c r="F149"/>
  <c r="D148"/>
  <c r="C148"/>
  <c r="F148" s="1"/>
  <c r="D147"/>
  <c r="C147"/>
  <c r="F147" s="1"/>
  <c r="D146"/>
  <c r="C146"/>
  <c r="F146"/>
  <c r="D145"/>
  <c r="C145"/>
  <c r="F145"/>
  <c r="D144"/>
  <c r="C144"/>
  <c r="F144" s="1"/>
  <c r="D143"/>
  <c r="C143"/>
  <c r="F143" s="1"/>
  <c r="D142"/>
  <c r="C142"/>
  <c r="F142"/>
  <c r="D141"/>
  <c r="C141"/>
  <c r="F141"/>
  <c r="D140"/>
  <c r="C140"/>
  <c r="F140" s="1"/>
  <c r="D139"/>
  <c r="C139"/>
  <c r="F139" s="1"/>
  <c r="D138"/>
  <c r="C138"/>
  <c r="F138"/>
  <c r="D137"/>
  <c r="C137"/>
  <c r="F137"/>
  <c r="D136"/>
  <c r="C136"/>
  <c r="F136" s="1"/>
  <c r="D135"/>
  <c r="C135"/>
  <c r="F135" s="1"/>
  <c r="D134"/>
  <c r="C134"/>
  <c r="F134"/>
  <c r="D133"/>
  <c r="C133"/>
  <c r="F133"/>
  <c r="D132"/>
  <c r="C132"/>
  <c r="F132" s="1"/>
  <c r="D131"/>
  <c r="C131"/>
  <c r="F131" s="1"/>
  <c r="D130"/>
  <c r="C130"/>
  <c r="F130"/>
  <c r="D129"/>
  <c r="C129"/>
  <c r="F129"/>
  <c r="D128"/>
  <c r="C128"/>
  <c r="F128" s="1"/>
  <c r="D127"/>
  <c r="C127"/>
  <c r="F127" s="1"/>
  <c r="D126"/>
  <c r="C126"/>
  <c r="F126"/>
  <c r="D125"/>
  <c r="C125"/>
  <c r="F125"/>
  <c r="D124"/>
  <c r="C124"/>
  <c r="F124" s="1"/>
  <c r="D123"/>
  <c r="C123"/>
  <c r="F123" s="1"/>
  <c r="D122"/>
  <c r="C122"/>
  <c r="F122"/>
  <c r="D121"/>
  <c r="C121"/>
  <c r="F121"/>
  <c r="D120"/>
  <c r="C120"/>
  <c r="F120" s="1"/>
  <c r="D119"/>
  <c r="C119"/>
  <c r="F119" s="1"/>
  <c r="D118"/>
  <c r="C118"/>
  <c r="F118"/>
  <c r="D117"/>
  <c r="C117"/>
  <c r="F117"/>
  <c r="D116"/>
  <c r="C116"/>
  <c r="F116" s="1"/>
  <c r="D115"/>
  <c r="C115"/>
  <c r="F115" s="1"/>
  <c r="D114"/>
  <c r="C114"/>
  <c r="F114"/>
  <c r="O262" i="3" s="1"/>
  <c r="D113" i="17"/>
  <c r="C113"/>
  <c r="F113"/>
  <c r="I155" i="27" s="1"/>
  <c r="D112" i="17"/>
  <c r="C112"/>
  <c r="F112"/>
  <c r="O260" i="3" s="1"/>
  <c r="D111" i="17"/>
  <c r="C111"/>
  <c r="F111"/>
  <c r="O259" i="3" s="1"/>
  <c r="D110" i="17"/>
  <c r="C110"/>
  <c r="F110"/>
  <c r="O38" i="3" s="1"/>
  <c r="D109" i="17"/>
  <c r="C109"/>
  <c r="F109"/>
  <c r="O258" i="3" s="1"/>
  <c r="D108" i="17"/>
  <c r="C108"/>
  <c r="F108"/>
  <c r="O37" i="3" s="1"/>
  <c r="D107" i="17"/>
  <c r="C107"/>
  <c r="F107"/>
  <c r="O257" i="3" s="1"/>
  <c r="D106" i="17"/>
  <c r="C106"/>
  <c r="F106"/>
  <c r="O256" i="3" s="1"/>
  <c r="D105" i="17"/>
  <c r="C105"/>
  <c r="F105"/>
  <c r="D104"/>
  <c r="C104"/>
  <c r="F104"/>
  <c r="O255" i="3"/>
  <c r="D103" i="17"/>
  <c r="C103"/>
  <c r="F103"/>
  <c r="D102"/>
  <c r="C102"/>
  <c r="F102" s="1"/>
  <c r="O35" i="3" s="1"/>
  <c r="D101" i="17"/>
  <c r="C101"/>
  <c r="F101" s="1"/>
  <c r="O253" i="3" s="1"/>
  <c r="D100" i="17"/>
  <c r="C100"/>
  <c r="F100" s="1"/>
  <c r="O252" i="3" s="1"/>
  <c r="D99" i="17"/>
  <c r="C99"/>
  <c r="F99" s="1"/>
  <c r="O251" i="3" s="1"/>
  <c r="D98" i="17"/>
  <c r="C98"/>
  <c r="F98" s="1"/>
  <c r="O250" i="3" s="1"/>
  <c r="D97" i="17"/>
  <c r="C97"/>
  <c r="F97" s="1"/>
  <c r="O249" i="3" s="1"/>
  <c r="D96" i="17"/>
  <c r="C96"/>
  <c r="F96" s="1"/>
  <c r="O248" i="3" s="1"/>
  <c r="D95" i="17"/>
  <c r="C95"/>
  <c r="F95" s="1"/>
  <c r="O247" i="3" s="1"/>
  <c r="D94" i="17"/>
  <c r="C94"/>
  <c r="F94" s="1"/>
  <c r="O246" i="3" s="1"/>
  <c r="D93" i="17"/>
  <c r="C93"/>
  <c r="F93" s="1"/>
  <c r="O245" i="3" s="1"/>
  <c r="D92" i="17"/>
  <c r="C92"/>
  <c r="F92" s="1"/>
  <c r="D91"/>
  <c r="C91"/>
  <c r="F91" s="1"/>
  <c r="O34" i="3" s="1"/>
  <c r="D90" i="17"/>
  <c r="C90"/>
  <c r="F90" s="1"/>
  <c r="O243" i="3" s="1"/>
  <c r="D89" i="17"/>
  <c r="C89"/>
  <c r="F89" s="1"/>
  <c r="O33" i="3" s="1"/>
  <c r="D88" i="17"/>
  <c r="C88"/>
  <c r="F88" s="1"/>
  <c r="D87"/>
  <c r="C87"/>
  <c r="F87"/>
  <c r="O241" i="3" s="1"/>
  <c r="D86" i="17"/>
  <c r="C86"/>
  <c r="F86"/>
  <c r="O240" i="3" s="1"/>
  <c r="D85" i="17"/>
  <c r="C85"/>
  <c r="F85"/>
  <c r="O239" i="3" s="1"/>
  <c r="D84" i="17"/>
  <c r="C84"/>
  <c r="F84"/>
  <c r="O32" i="3" s="1"/>
  <c r="D83" i="17"/>
  <c r="C83"/>
  <c r="F83"/>
  <c r="O238" i="3" s="1"/>
  <c r="D82" i="17"/>
  <c r="C82"/>
  <c r="F82"/>
  <c r="O237" i="3" s="1"/>
  <c r="D81" i="17"/>
  <c r="C81"/>
  <c r="F81"/>
  <c r="D80"/>
  <c r="C80"/>
  <c r="F80"/>
  <c r="O31" i="3"/>
  <c r="D79" i="17"/>
  <c r="C79"/>
  <c r="F79"/>
  <c r="O235" i="3"/>
  <c r="D78" i="17"/>
  <c r="C78"/>
  <c r="F78"/>
  <c r="O30" i="3"/>
  <c r="D77" i="17"/>
  <c r="C77"/>
  <c r="F77"/>
  <c r="O234" i="3"/>
  <c r="D76" i="17"/>
  <c r="C76"/>
  <c r="F76"/>
  <c r="D75"/>
  <c r="C75"/>
  <c r="F75" s="1"/>
  <c r="O29" i="3" s="1"/>
  <c r="D74" i="17"/>
  <c r="C74"/>
  <c r="F74" s="1"/>
  <c r="D73"/>
  <c r="C73"/>
  <c r="F73" s="1"/>
  <c r="O27" i="3" s="1"/>
  <c r="D72" i="17"/>
  <c r="C72"/>
  <c r="F72" s="1"/>
  <c r="O232" i="3" s="1"/>
  <c r="D71" i="17"/>
  <c r="C71"/>
  <c r="F71" s="1"/>
  <c r="O26" i="3" s="1"/>
  <c r="D70" i="17"/>
  <c r="C70"/>
  <c r="F70" s="1"/>
  <c r="O25" i="3" s="1"/>
  <c r="D69" i="17"/>
  <c r="C69"/>
  <c r="F69" s="1"/>
  <c r="O231" i="3" s="1"/>
  <c r="D68" i="17"/>
  <c r="C68"/>
  <c r="F68" s="1"/>
  <c r="O24" i="3" s="1"/>
  <c r="D67" i="17"/>
  <c r="C67"/>
  <c r="F67" s="1"/>
  <c r="I109" i="27" s="1"/>
  <c r="D66" i="17"/>
  <c r="C66"/>
  <c r="F66" s="1"/>
  <c r="O229" i="3" s="1"/>
  <c r="D65" i="17"/>
  <c r="C65"/>
  <c r="F65" s="1"/>
  <c r="O23" i="3" s="1"/>
  <c r="D64" i="17"/>
  <c r="C64"/>
  <c r="F64" s="1"/>
  <c r="O22" i="3" s="1"/>
  <c r="D63" i="17"/>
  <c r="C63"/>
  <c r="F63" s="1"/>
  <c r="O228" i="3" s="1"/>
  <c r="D62" i="17"/>
  <c r="C62"/>
  <c r="F62" s="1"/>
  <c r="O227" i="3" s="1"/>
  <c r="D61" i="17"/>
  <c r="C61"/>
  <c r="F61" s="1"/>
  <c r="O226" i="3" s="1"/>
  <c r="D60" i="17"/>
  <c r="C60"/>
  <c r="F60" s="1"/>
  <c r="D59"/>
  <c r="C59"/>
  <c r="F59"/>
  <c r="D58"/>
  <c r="C58"/>
  <c r="F58"/>
  <c r="O21" i="3"/>
  <c r="D57" i="17"/>
  <c r="C57"/>
  <c r="F57"/>
  <c r="O20" i="3"/>
  <c r="D56" i="17"/>
  <c r="C56"/>
  <c r="F56"/>
  <c r="O19" i="3"/>
  <c r="D55" i="17"/>
  <c r="C55"/>
  <c r="F55"/>
  <c r="O223" i="3"/>
  <c r="D54" i="17"/>
  <c r="C54"/>
  <c r="F54"/>
  <c r="O18" i="3"/>
  <c r="D53" i="17"/>
  <c r="C53"/>
  <c r="F53"/>
  <c r="O17" i="3"/>
  <c r="D52" i="17"/>
  <c r="C52"/>
  <c r="F52"/>
  <c r="O222" i="3"/>
  <c r="D51" i="17"/>
  <c r="C51"/>
  <c r="F51"/>
  <c r="O16" i="3"/>
  <c r="D50" i="17"/>
  <c r="C50"/>
  <c r="F50"/>
  <c r="D49"/>
  <c r="C49"/>
  <c r="F49" s="1"/>
  <c r="O15" i="3" s="1"/>
  <c r="D48" i="17"/>
  <c r="C48"/>
  <c r="F48" s="1"/>
  <c r="D47"/>
  <c r="C47"/>
  <c r="F47" s="1"/>
  <c r="O219" i="3" s="1"/>
  <c r="D46" i="17"/>
  <c r="C46"/>
  <c r="F46" s="1"/>
  <c r="O218" i="3" s="1"/>
  <c r="D45" i="17"/>
  <c r="C45"/>
  <c r="F45" s="1"/>
  <c r="O217" i="3" s="1"/>
  <c r="D44" i="17"/>
  <c r="C44"/>
  <c r="F44" s="1"/>
  <c r="O14" i="3" s="1"/>
  <c r="D43" i="17"/>
  <c r="C43"/>
  <c r="F43" s="1"/>
  <c r="O13" i="3" s="1"/>
  <c r="D42" i="17"/>
  <c r="C42"/>
  <c r="F42" s="1"/>
  <c r="O216" i="3" s="1"/>
  <c r="D41" i="17"/>
  <c r="C41"/>
  <c r="F41" s="1"/>
  <c r="O12" i="3" s="1"/>
  <c r="D40" i="17"/>
  <c r="C40"/>
  <c r="F40" s="1"/>
  <c r="I140" i="27" s="1"/>
  <c r="D39" i="17"/>
  <c r="C39"/>
  <c r="F39" s="1"/>
  <c r="D38"/>
  <c r="C38"/>
  <c r="F38"/>
  <c r="O213" i="3" s="1"/>
  <c r="D37" i="17"/>
  <c r="C37"/>
  <c r="F37"/>
  <c r="O11" i="3" s="1"/>
  <c r="D36" i="17"/>
  <c r="C36"/>
  <c r="F36"/>
  <c r="O601" i="3" s="1"/>
  <c r="D35" i="17"/>
  <c r="C35"/>
  <c r="F35"/>
  <c r="O688" i="3" s="1"/>
  <c r="D34" i="17"/>
  <c r="C34"/>
  <c r="F34"/>
  <c r="O600" i="3" s="1"/>
  <c r="D33" i="17"/>
  <c r="C33"/>
  <c r="F33"/>
  <c r="O687" i="3" s="1"/>
  <c r="D32" i="17"/>
  <c r="C32"/>
  <c r="F32"/>
  <c r="O686" i="3" s="1"/>
  <c r="D31" i="17"/>
  <c r="C31"/>
  <c r="F31"/>
  <c r="O685" i="3" s="1"/>
  <c r="D30" i="17"/>
  <c r="C30"/>
  <c r="F30"/>
  <c r="O684" i="3" s="1"/>
  <c r="D29" i="17"/>
  <c r="C29"/>
  <c r="F29"/>
  <c r="O683" i="3" s="1"/>
  <c r="D28" i="17"/>
  <c r="C28"/>
  <c r="F28"/>
  <c r="O682" i="3" s="1"/>
  <c r="D27" i="17"/>
  <c r="C27"/>
  <c r="F27"/>
  <c r="O681" i="3" s="1"/>
  <c r="D26" i="17"/>
  <c r="C26"/>
  <c r="F26"/>
  <c r="O680" i="3" s="1"/>
  <c r="D25" i="17"/>
  <c r="C25"/>
  <c r="F25"/>
  <c r="O599" i="3" s="1"/>
  <c r="D24" i="17"/>
  <c r="C24"/>
  <c r="F24"/>
  <c r="O679" i="3" s="1"/>
  <c r="D23" i="17"/>
  <c r="C23"/>
  <c r="F23"/>
  <c r="O598" i="3" s="1"/>
  <c r="D22" i="17"/>
  <c r="C22"/>
  <c r="F22"/>
  <c r="O597" i="3" s="1"/>
  <c r="D21" i="17"/>
  <c r="C21"/>
  <c r="F21"/>
  <c r="O596" i="3" s="1"/>
  <c r="D20" i="17"/>
  <c r="C20"/>
  <c r="F20"/>
  <c r="O678" i="3" s="1"/>
  <c r="D19" i="17"/>
  <c r="C19"/>
  <c r="F19"/>
  <c r="O666" i="3" s="1"/>
  <c r="D18" i="17"/>
  <c r="C18"/>
  <c r="F18"/>
  <c r="O595" i="3" s="1"/>
  <c r="D17" i="17"/>
  <c r="C17"/>
  <c r="F17"/>
  <c r="O677" i="3" s="1"/>
  <c r="D16" i="17"/>
  <c r="C16"/>
  <c r="F16"/>
  <c r="O594" i="3" s="1"/>
  <c r="D15" i="17"/>
  <c r="C15"/>
  <c r="F15"/>
  <c r="O593" i="3" s="1"/>
  <c r="D14" i="17"/>
  <c r="C14"/>
  <c r="F14"/>
  <c r="O592" i="3" s="1"/>
  <c r="D13" i="17"/>
  <c r="C13"/>
  <c r="F13"/>
  <c r="O676" i="3" s="1"/>
  <c r="D12" i="17"/>
  <c r="C12"/>
  <c r="F12"/>
  <c r="O675" i="3" s="1"/>
  <c r="D11" i="17"/>
  <c r="C11"/>
  <c r="F11"/>
  <c r="O591" i="3" s="1"/>
  <c r="D10" i="17"/>
  <c r="C10"/>
  <c r="F10"/>
  <c r="O590" i="3" s="1"/>
  <c r="D9" i="17"/>
  <c r="C9"/>
  <c r="F9"/>
  <c r="O674" i="3" s="1"/>
  <c r="D8" i="17"/>
  <c r="C8"/>
  <c r="F8"/>
  <c r="O673" i="3" s="1"/>
  <c r="D7" i="17"/>
  <c r="C7"/>
  <c r="F7"/>
  <c r="O672" i="3" s="1"/>
  <c r="D6" i="17"/>
  <c r="C6"/>
  <c r="F6"/>
  <c r="F166" i="18"/>
  <c r="F165"/>
  <c r="D164"/>
  <c r="C164"/>
  <c r="F164" s="1"/>
  <c r="D163"/>
  <c r="C163"/>
  <c r="F163"/>
  <c r="D162"/>
  <c r="C162"/>
  <c r="F162"/>
  <c r="D161"/>
  <c r="C161"/>
  <c r="F161" s="1"/>
  <c r="D160"/>
  <c r="C160"/>
  <c r="F160" s="1"/>
  <c r="D159"/>
  <c r="C159"/>
  <c r="F159"/>
  <c r="D158"/>
  <c r="C158"/>
  <c r="F158"/>
  <c r="D157"/>
  <c r="C157"/>
  <c r="F157" s="1"/>
  <c r="D156"/>
  <c r="C156"/>
  <c r="F156" s="1"/>
  <c r="D155"/>
  <c r="C155"/>
  <c r="F155"/>
  <c r="D154"/>
  <c r="C154"/>
  <c r="F154"/>
  <c r="D153"/>
  <c r="C153"/>
  <c r="F153" s="1"/>
  <c r="D152"/>
  <c r="C152"/>
  <c r="F152" s="1"/>
  <c r="D151"/>
  <c r="C151"/>
  <c r="F151"/>
  <c r="D150"/>
  <c r="C150"/>
  <c r="F150"/>
  <c r="D149"/>
  <c r="C149"/>
  <c r="F149" s="1"/>
  <c r="D148"/>
  <c r="C148"/>
  <c r="F148" s="1"/>
  <c r="D147"/>
  <c r="C147"/>
  <c r="F147"/>
  <c r="D146"/>
  <c r="C146"/>
  <c r="F146"/>
  <c r="D145"/>
  <c r="C145"/>
  <c r="F145" s="1"/>
  <c r="D144"/>
  <c r="C144"/>
  <c r="F144" s="1"/>
  <c r="D143"/>
  <c r="C143"/>
  <c r="F143"/>
  <c r="D142"/>
  <c r="C142"/>
  <c r="F142"/>
  <c r="D141"/>
  <c r="C141"/>
  <c r="F141" s="1"/>
  <c r="D140"/>
  <c r="C140"/>
  <c r="F140" s="1"/>
  <c r="D139"/>
  <c r="C139"/>
  <c r="F139"/>
  <c r="D138"/>
  <c r="C138"/>
  <c r="F138"/>
  <c r="D137"/>
  <c r="C137"/>
  <c r="F137" s="1"/>
  <c r="D136"/>
  <c r="C136"/>
  <c r="F136" s="1"/>
  <c r="D135"/>
  <c r="C135"/>
  <c r="F135"/>
  <c r="D134"/>
  <c r="C134"/>
  <c r="F134"/>
  <c r="D133"/>
  <c r="C133"/>
  <c r="F133" s="1"/>
  <c r="D132"/>
  <c r="C132"/>
  <c r="F132" s="1"/>
  <c r="D131"/>
  <c r="C131"/>
  <c r="F131"/>
  <c r="D130"/>
  <c r="C130"/>
  <c r="F130"/>
  <c r="D129"/>
  <c r="C129"/>
  <c r="F129" s="1"/>
  <c r="D128"/>
  <c r="C128"/>
  <c r="F128" s="1"/>
  <c r="D127"/>
  <c r="C127"/>
  <c r="F127"/>
  <c r="D126"/>
  <c r="C126"/>
  <c r="F126"/>
  <c r="D125"/>
  <c r="C125"/>
  <c r="F125" s="1"/>
  <c r="D124"/>
  <c r="C124"/>
  <c r="F124" s="1"/>
  <c r="D123"/>
  <c r="C123"/>
  <c r="F123"/>
  <c r="D122"/>
  <c r="C122"/>
  <c r="F122"/>
  <c r="D121"/>
  <c r="C121"/>
  <c r="F121" s="1"/>
  <c r="D120"/>
  <c r="C120"/>
  <c r="F120" s="1"/>
  <c r="D119"/>
  <c r="C119"/>
  <c r="F119"/>
  <c r="D118"/>
  <c r="C118"/>
  <c r="F118"/>
  <c r="D117"/>
  <c r="C117"/>
  <c r="F117" s="1"/>
  <c r="D116"/>
  <c r="C116"/>
  <c r="F116" s="1"/>
  <c r="D115"/>
  <c r="C115"/>
  <c r="F115"/>
  <c r="D114"/>
  <c r="C114"/>
  <c r="F114"/>
  <c r="D113"/>
  <c r="C113"/>
  <c r="F113" s="1"/>
  <c r="D112"/>
  <c r="C112"/>
  <c r="F112" s="1"/>
  <c r="D111"/>
  <c r="C111"/>
  <c r="F111"/>
  <c r="D110"/>
  <c r="C110"/>
  <c r="F110"/>
  <c r="D109"/>
  <c r="C109"/>
  <c r="F109" s="1"/>
  <c r="D108"/>
  <c r="C108"/>
  <c r="F108" s="1"/>
  <c r="D107"/>
  <c r="C107"/>
  <c r="F107"/>
  <c r="D106"/>
  <c r="C106"/>
  <c r="F106"/>
  <c r="D105"/>
  <c r="C105"/>
  <c r="F105" s="1"/>
  <c r="D104"/>
  <c r="C104"/>
  <c r="F104" s="1"/>
  <c r="D103"/>
  <c r="C103"/>
  <c r="F103"/>
  <c r="D102"/>
  <c r="C102"/>
  <c r="F102"/>
  <c r="D101"/>
  <c r="C101"/>
  <c r="F101" s="1"/>
  <c r="D100"/>
  <c r="C100"/>
  <c r="F100" s="1"/>
  <c r="D99"/>
  <c r="C99"/>
  <c r="F99"/>
  <c r="D98"/>
  <c r="C98"/>
  <c r="F98"/>
  <c r="D97"/>
  <c r="C97"/>
  <c r="F97" s="1"/>
  <c r="D96"/>
  <c r="C96"/>
  <c r="F96" s="1"/>
  <c r="D95"/>
  <c r="C95"/>
  <c r="F95"/>
  <c r="D94"/>
  <c r="C94"/>
  <c r="F94"/>
  <c r="D93"/>
  <c r="C93"/>
  <c r="F93" s="1"/>
  <c r="D92"/>
  <c r="C92"/>
  <c r="F92" s="1"/>
  <c r="D91"/>
  <c r="C91"/>
  <c r="F91"/>
  <c r="D90"/>
  <c r="C90"/>
  <c r="F90"/>
  <c r="D89"/>
  <c r="C89"/>
  <c r="F89" s="1"/>
  <c r="D88"/>
  <c r="C88"/>
  <c r="F88" s="1"/>
  <c r="D87"/>
  <c r="C87"/>
  <c r="F87"/>
  <c r="D86"/>
  <c r="C86"/>
  <c r="F86"/>
  <c r="D85"/>
  <c r="C85"/>
  <c r="F85" s="1"/>
  <c r="D84"/>
  <c r="C84"/>
  <c r="F84" s="1"/>
  <c r="D83"/>
  <c r="C83"/>
  <c r="F83"/>
  <c r="D82"/>
  <c r="C82"/>
  <c r="F82"/>
  <c r="D81"/>
  <c r="C81"/>
  <c r="F81" s="1"/>
  <c r="D80"/>
  <c r="C80"/>
  <c r="F80" s="1"/>
  <c r="D79"/>
  <c r="C79"/>
  <c r="F79"/>
  <c r="D78"/>
  <c r="C78"/>
  <c r="F78"/>
  <c r="D77"/>
  <c r="C77"/>
  <c r="F77" s="1"/>
  <c r="D76"/>
  <c r="C76"/>
  <c r="F76" s="1"/>
  <c r="D75"/>
  <c r="C75"/>
  <c r="F75"/>
  <c r="D74"/>
  <c r="C74"/>
  <c r="F74"/>
  <c r="D73"/>
  <c r="C73"/>
  <c r="F73" s="1"/>
  <c r="D72"/>
  <c r="C72"/>
  <c r="F72" s="1"/>
  <c r="D71"/>
  <c r="C71"/>
  <c r="F71"/>
  <c r="D70"/>
  <c r="C70"/>
  <c r="F70"/>
  <c r="D69"/>
  <c r="C69"/>
  <c r="F69" s="1"/>
  <c r="D68"/>
  <c r="C68"/>
  <c r="F68" s="1"/>
  <c r="D67"/>
  <c r="C67"/>
  <c r="F67"/>
  <c r="D66"/>
  <c r="C66"/>
  <c r="F66"/>
  <c r="D65"/>
  <c r="C65"/>
  <c r="F65" s="1"/>
  <c r="D64"/>
  <c r="C64"/>
  <c r="F64" s="1"/>
  <c r="D63"/>
  <c r="C63"/>
  <c r="F63"/>
  <c r="D62"/>
  <c r="C62"/>
  <c r="F62"/>
  <c r="D61"/>
  <c r="C61"/>
  <c r="F61" s="1"/>
  <c r="D60"/>
  <c r="C60"/>
  <c r="F60" s="1"/>
  <c r="D59"/>
  <c r="C59"/>
  <c r="F59"/>
  <c r="D58"/>
  <c r="C58"/>
  <c r="F58"/>
  <c r="D57"/>
  <c r="C57"/>
  <c r="F57" s="1"/>
  <c r="D56"/>
  <c r="C56"/>
  <c r="F56" s="1"/>
  <c r="D55"/>
  <c r="C55"/>
  <c r="F55"/>
  <c r="D54"/>
  <c r="C54"/>
  <c r="F54"/>
  <c r="D53"/>
  <c r="C53"/>
  <c r="F53" s="1"/>
  <c r="D52"/>
  <c r="C52"/>
  <c r="F52" s="1"/>
  <c r="D51"/>
  <c r="C51"/>
  <c r="F51"/>
  <c r="D50"/>
  <c r="C50"/>
  <c r="F50"/>
  <c r="D49"/>
  <c r="C49"/>
  <c r="F49" s="1"/>
  <c r="D48"/>
  <c r="C48"/>
  <c r="F48" s="1"/>
  <c r="D47"/>
  <c r="C47"/>
  <c r="F47"/>
  <c r="D46"/>
  <c r="C46"/>
  <c r="F46"/>
  <c r="D45"/>
  <c r="C45"/>
  <c r="F45" s="1"/>
  <c r="D44"/>
  <c r="C44"/>
  <c r="F44" s="1"/>
  <c r="D43"/>
  <c r="C43"/>
  <c r="F43"/>
  <c r="D42"/>
  <c r="C42"/>
  <c r="F42"/>
  <c r="N671" i="3"/>
  <c r="D41" i="18"/>
  <c r="C41"/>
  <c r="F41"/>
  <c r="N670" i="3"/>
  <c r="D40" i="18"/>
  <c r="C40"/>
  <c r="F40"/>
  <c r="N669" i="3"/>
  <c r="D39" i="18"/>
  <c r="C39"/>
  <c r="F39"/>
  <c r="N588" i="3"/>
  <c r="D38" i="18"/>
  <c r="C38"/>
  <c r="F38"/>
  <c r="N587" i="3"/>
  <c r="D37" i="18"/>
  <c r="C37"/>
  <c r="F37"/>
  <c r="N212" i="3"/>
  <c r="D36" i="18"/>
  <c r="C36"/>
  <c r="F36"/>
  <c r="N668" i="3"/>
  <c r="D35" i="18"/>
  <c r="C35"/>
  <c r="F35"/>
  <c r="N211" i="3"/>
  <c r="D34" i="18"/>
  <c r="C34"/>
  <c r="F34"/>
  <c r="N210" i="3"/>
  <c r="D33" i="18"/>
  <c r="C33"/>
  <c r="F33"/>
  <c r="N667" i="3"/>
  <c r="D32" i="18"/>
  <c r="C32"/>
  <c r="F32"/>
  <c r="N9" i="3"/>
  <c r="D31" i="18"/>
  <c r="C31"/>
  <c r="F31"/>
  <c r="N586" i="3"/>
  <c r="D30" i="18"/>
  <c r="C30"/>
  <c r="F30"/>
  <c r="N585" i="3"/>
  <c r="D29" i="18"/>
  <c r="C29"/>
  <c r="F29"/>
  <c r="N209" i="3"/>
  <c r="D28" i="18"/>
  <c r="C28"/>
  <c r="F28"/>
  <c r="N666" i="3"/>
  <c r="D27" i="18"/>
  <c r="C27"/>
  <c r="F27"/>
  <c r="N208" i="3"/>
  <c r="D26" i="18"/>
  <c r="C26"/>
  <c r="F26"/>
  <c r="N207" i="3"/>
  <c r="D25" i="18"/>
  <c r="C25"/>
  <c r="F25"/>
  <c r="N206" i="3"/>
  <c r="D24" i="18"/>
  <c r="C24"/>
  <c r="F24"/>
  <c r="N584" i="3"/>
  <c r="D23" i="18"/>
  <c r="C23"/>
  <c r="F23"/>
  <c r="N8" i="3"/>
  <c r="D22" i="18"/>
  <c r="C22"/>
  <c r="F22"/>
  <c r="N205" i="3"/>
  <c r="D21" i="18"/>
  <c r="C21"/>
  <c r="F21"/>
  <c r="N204" i="3"/>
  <c r="D20" i="18"/>
  <c r="C20"/>
  <c r="F20"/>
  <c r="N583" i="3"/>
  <c r="D19" i="18"/>
  <c r="C19"/>
  <c r="F19"/>
  <c r="N665" i="3"/>
  <c r="D18" i="18"/>
  <c r="C18"/>
  <c r="F18"/>
  <c r="N203" i="3"/>
  <c r="D17" i="18"/>
  <c r="C17"/>
  <c r="F17"/>
  <c r="N7" i="3"/>
  <c r="D16" i="18"/>
  <c r="C16"/>
  <c r="F16"/>
  <c r="N202" i="3"/>
  <c r="D15" i="18"/>
  <c r="C15"/>
  <c r="F15"/>
  <c r="N201" i="3"/>
  <c r="D14" i="18"/>
  <c r="C14"/>
  <c r="F14"/>
  <c r="N200" i="3"/>
  <c r="D13" i="18"/>
  <c r="C13"/>
  <c r="F13"/>
  <c r="N199" i="3"/>
  <c r="D12" i="18"/>
  <c r="C12"/>
  <c r="F12"/>
  <c r="N198" i="3"/>
  <c r="D11" i="18"/>
  <c r="C11"/>
  <c r="F11"/>
  <c r="N6" i="3"/>
  <c r="D10" i="18"/>
  <c r="C10"/>
  <c r="F10"/>
  <c r="N197" i="3"/>
  <c r="D9" i="18"/>
  <c r="C9"/>
  <c r="F9"/>
  <c r="N5" i="3"/>
  <c r="D8" i="18"/>
  <c r="C8"/>
  <c r="F8"/>
  <c r="N4" i="3"/>
  <c r="D7" i="18"/>
  <c r="C7"/>
  <c r="F7"/>
  <c r="N3" i="3"/>
  <c r="G29" i="15"/>
  <c r="AD416" i="3"/>
  <c r="AC416"/>
  <c r="AB416"/>
  <c r="AA416"/>
  <c r="Y416"/>
  <c r="X416"/>
  <c r="W416"/>
  <c r="V416"/>
  <c r="T416"/>
  <c r="K416"/>
  <c r="J416"/>
  <c r="R416"/>
  <c r="I416"/>
  <c r="Q416"/>
  <c r="P416"/>
  <c r="O416"/>
  <c r="AD415"/>
  <c r="AC415"/>
  <c r="AB415"/>
  <c r="AA415"/>
  <c r="Y415"/>
  <c r="X415"/>
  <c r="W415"/>
  <c r="V415"/>
  <c r="T415"/>
  <c r="K415"/>
  <c r="J415"/>
  <c r="R415"/>
  <c r="I415"/>
  <c r="Q415"/>
  <c r="P415"/>
  <c r="O415"/>
  <c r="AD414"/>
  <c r="AC414"/>
  <c r="AB414"/>
  <c r="AA414"/>
  <c r="Y414"/>
  <c r="X414"/>
  <c r="W414"/>
  <c r="V414"/>
  <c r="T414"/>
  <c r="K414"/>
  <c r="J414"/>
  <c r="R414"/>
  <c r="I414"/>
  <c r="Q414"/>
  <c r="P414"/>
  <c r="O414"/>
  <c r="AD413"/>
  <c r="AC413"/>
  <c r="AB413"/>
  <c r="AA413"/>
  <c r="Y413"/>
  <c r="X413"/>
  <c r="W413"/>
  <c r="V413"/>
  <c r="T413"/>
  <c r="K413"/>
  <c r="J413"/>
  <c r="R413"/>
  <c r="I413"/>
  <c r="Q413"/>
  <c r="P413"/>
  <c r="O413"/>
  <c r="AD412"/>
  <c r="AC412"/>
  <c r="AB412"/>
  <c r="AA412"/>
  <c r="Y412"/>
  <c r="X412"/>
  <c r="W412"/>
  <c r="V412"/>
  <c r="T412"/>
  <c r="K412"/>
  <c r="J412"/>
  <c r="R412"/>
  <c r="I412"/>
  <c r="Q412"/>
  <c r="P412"/>
  <c r="O412"/>
  <c r="AD411"/>
  <c r="AC411"/>
  <c r="AB411"/>
  <c r="AA411"/>
  <c r="Y411"/>
  <c r="X411"/>
  <c r="W411"/>
  <c r="V411"/>
  <c r="T411"/>
  <c r="K411"/>
  <c r="J411"/>
  <c r="R411"/>
  <c r="I411"/>
  <c r="Q411"/>
  <c r="P411"/>
  <c r="O411"/>
  <c r="AD410"/>
  <c r="AC410"/>
  <c r="AB410"/>
  <c r="AA410"/>
  <c r="Y410"/>
  <c r="X410"/>
  <c r="W410"/>
  <c r="V410"/>
  <c r="T410"/>
  <c r="K410"/>
  <c r="J410"/>
  <c r="R410"/>
  <c r="I410"/>
  <c r="Q410"/>
  <c r="P410"/>
  <c r="O410"/>
  <c r="AD423"/>
  <c r="AC423"/>
  <c r="AB423"/>
  <c r="AA423"/>
  <c r="Y423"/>
  <c r="X423"/>
  <c r="W423"/>
  <c r="V423"/>
  <c r="T423"/>
  <c r="K423"/>
  <c r="J423"/>
  <c r="R423"/>
  <c r="I423"/>
  <c r="Q423"/>
  <c r="P423"/>
  <c r="O423"/>
  <c r="AD422"/>
  <c r="AC422"/>
  <c r="AB422"/>
  <c r="AA422"/>
  <c r="Y422"/>
  <c r="X422"/>
  <c r="W422"/>
  <c r="V422"/>
  <c r="T422"/>
  <c r="K422"/>
  <c r="J422"/>
  <c r="R422"/>
  <c r="I422"/>
  <c r="Q422"/>
  <c r="P422"/>
  <c r="O422"/>
  <c r="AD421"/>
  <c r="AC421"/>
  <c r="AB421"/>
  <c r="AA421"/>
  <c r="Y421"/>
  <c r="X421"/>
  <c r="W421"/>
  <c r="V421"/>
  <c r="T421"/>
  <c r="K421"/>
  <c r="J421"/>
  <c r="R421"/>
  <c r="I421"/>
  <c r="Q421"/>
  <c r="P421"/>
  <c r="O421"/>
  <c r="AD420"/>
  <c r="AC420"/>
  <c r="AB420"/>
  <c r="AA420"/>
  <c r="Y420"/>
  <c r="X420"/>
  <c r="W420"/>
  <c r="V420"/>
  <c r="T420"/>
  <c r="K420"/>
  <c r="J420"/>
  <c r="R420"/>
  <c r="I420"/>
  <c r="Q420"/>
  <c r="O420"/>
  <c r="AD419"/>
  <c r="AC419"/>
  <c r="AB419"/>
  <c r="AA419"/>
  <c r="Y419"/>
  <c r="X419"/>
  <c r="W419"/>
  <c r="V419"/>
  <c r="T419"/>
  <c r="K419"/>
  <c r="J419"/>
  <c r="R419"/>
  <c r="I419"/>
  <c r="Q419"/>
  <c r="P419"/>
  <c r="O419"/>
  <c r="AD418"/>
  <c r="AC418"/>
  <c r="AB418"/>
  <c r="AA418"/>
  <c r="Y418"/>
  <c r="X418"/>
  <c r="W418"/>
  <c r="V418"/>
  <c r="T418"/>
  <c r="K418"/>
  <c r="J418"/>
  <c r="R418"/>
  <c r="I418"/>
  <c r="Q418"/>
  <c r="P418"/>
  <c r="O418"/>
  <c r="AD417"/>
  <c r="AC417"/>
  <c r="AB417"/>
  <c r="AA417"/>
  <c r="Y417"/>
  <c r="X417"/>
  <c r="W417"/>
  <c r="V417"/>
  <c r="T417"/>
  <c r="K417"/>
  <c r="J417"/>
  <c r="R417"/>
  <c r="I417"/>
  <c r="Q417"/>
  <c r="P417"/>
  <c r="O417"/>
  <c r="AD409"/>
  <c r="AC409"/>
  <c r="AB409"/>
  <c r="AA409"/>
  <c r="Y409"/>
  <c r="X409"/>
  <c r="W409"/>
  <c r="V409"/>
  <c r="T409"/>
  <c r="K409"/>
  <c r="J409"/>
  <c r="R409"/>
  <c r="I409"/>
  <c r="Q409"/>
  <c r="P409"/>
  <c r="O409"/>
  <c r="AD408"/>
  <c r="AC408"/>
  <c r="AB408"/>
  <c r="AA408"/>
  <c r="Y408"/>
  <c r="X408"/>
  <c r="W408"/>
  <c r="V408"/>
  <c r="T408"/>
  <c r="K408"/>
  <c r="J408"/>
  <c r="R408"/>
  <c r="I408"/>
  <c r="Q408"/>
  <c r="P408"/>
  <c r="O408"/>
  <c r="AD188"/>
  <c r="AC188"/>
  <c r="AB188"/>
  <c r="AA188"/>
  <c r="Y188"/>
  <c r="X188"/>
  <c r="W188"/>
  <c r="V188"/>
  <c r="T188"/>
  <c r="S188"/>
  <c r="L188"/>
  <c r="K188"/>
  <c r="J188"/>
  <c r="R188"/>
  <c r="I188"/>
  <c r="Q188"/>
  <c r="P188"/>
  <c r="O188"/>
  <c r="AD187"/>
  <c r="AC187"/>
  <c r="AB187"/>
  <c r="AA187"/>
  <c r="Y187"/>
  <c r="X187"/>
  <c r="W187"/>
  <c r="V187"/>
  <c r="T187"/>
  <c r="S187"/>
  <c r="L187"/>
  <c r="K187"/>
  <c r="J187"/>
  <c r="R187"/>
  <c r="I187"/>
  <c r="Q187"/>
  <c r="P187"/>
  <c r="O187"/>
  <c r="AD186"/>
  <c r="AC186"/>
  <c r="AB186"/>
  <c r="AA186"/>
  <c r="Y186"/>
  <c r="X186"/>
  <c r="W186"/>
  <c r="V186"/>
  <c r="T186"/>
  <c r="S186"/>
  <c r="L186"/>
  <c r="K186"/>
  <c r="J186"/>
  <c r="R186"/>
  <c r="I186"/>
  <c r="Q186"/>
  <c r="P186"/>
  <c r="O186"/>
  <c r="AD185"/>
  <c r="AC185"/>
  <c r="AB185"/>
  <c r="AA185"/>
  <c r="Y185"/>
  <c r="X185"/>
  <c r="W185"/>
  <c r="V185"/>
  <c r="T185"/>
  <c r="S185"/>
  <c r="L185"/>
  <c r="K185"/>
  <c r="J185"/>
  <c r="R185"/>
  <c r="I185"/>
  <c r="Q185"/>
  <c r="P185"/>
  <c r="O185"/>
  <c r="AD184"/>
  <c r="AC184"/>
  <c r="AB184"/>
  <c r="AA184"/>
  <c r="Y184"/>
  <c r="X184"/>
  <c r="W184"/>
  <c r="V184"/>
  <c r="T184"/>
  <c r="S184"/>
  <c r="L184"/>
  <c r="K184"/>
  <c r="J184"/>
  <c r="R184"/>
  <c r="I184"/>
  <c r="Q184"/>
  <c r="P184"/>
  <c r="O184"/>
  <c r="AD183"/>
  <c r="AC183"/>
  <c r="AB183"/>
  <c r="AA183"/>
  <c r="Y183"/>
  <c r="X183"/>
  <c r="W183"/>
  <c r="V183"/>
  <c r="T183"/>
  <c r="S183"/>
  <c r="L183"/>
  <c r="K183"/>
  <c r="J183"/>
  <c r="R183"/>
  <c r="I183"/>
  <c r="Q183"/>
  <c r="P183"/>
  <c r="O183"/>
  <c r="AD182"/>
  <c r="AC182"/>
  <c r="AB182"/>
  <c r="AA182"/>
  <c r="Y182"/>
  <c r="X182"/>
  <c r="W182"/>
  <c r="V182"/>
  <c r="T182"/>
  <c r="S182"/>
  <c r="L182"/>
  <c r="K182"/>
  <c r="J182"/>
  <c r="R182"/>
  <c r="I182"/>
  <c r="Q182"/>
  <c r="P182"/>
  <c r="O182"/>
  <c r="AD181"/>
  <c r="AC181"/>
  <c r="AB181"/>
  <c r="AA181"/>
  <c r="Y181"/>
  <c r="X181"/>
  <c r="W181"/>
  <c r="V181"/>
  <c r="T181"/>
  <c r="S181"/>
  <c r="L181"/>
  <c r="K181"/>
  <c r="J181"/>
  <c r="R181"/>
  <c r="I181"/>
  <c r="Q181"/>
  <c r="P181"/>
  <c r="O181"/>
  <c r="AD180"/>
  <c r="AC180"/>
  <c r="AB180"/>
  <c r="AA180"/>
  <c r="Y180"/>
  <c r="X180"/>
  <c r="W180"/>
  <c r="V180"/>
  <c r="T180"/>
  <c r="S180"/>
  <c r="L180"/>
  <c r="K180"/>
  <c r="J180"/>
  <c r="R180"/>
  <c r="I180"/>
  <c r="Q180"/>
  <c r="P180"/>
  <c r="O180"/>
  <c r="AD179"/>
  <c r="AC179"/>
  <c r="AB179"/>
  <c r="AA179"/>
  <c r="Y179"/>
  <c r="X179"/>
  <c r="W179"/>
  <c r="V179"/>
  <c r="T179"/>
  <c r="S179"/>
  <c r="L179"/>
  <c r="K179"/>
  <c r="J179"/>
  <c r="R179"/>
  <c r="I179"/>
  <c r="Q179"/>
  <c r="P179"/>
  <c r="O179"/>
  <c r="AD178"/>
  <c r="AC178"/>
  <c r="AB178"/>
  <c r="AA178"/>
  <c r="Y178"/>
  <c r="X178"/>
  <c r="W178"/>
  <c r="V178"/>
  <c r="T178"/>
  <c r="S178"/>
  <c r="L178"/>
  <c r="K178"/>
  <c r="J178"/>
  <c r="R178"/>
  <c r="I178"/>
  <c r="Q178"/>
  <c r="P178"/>
  <c r="O178"/>
  <c r="AD177"/>
  <c r="AC177"/>
  <c r="AB177"/>
  <c r="AA177"/>
  <c r="Y177"/>
  <c r="X177"/>
  <c r="W177"/>
  <c r="V177"/>
  <c r="T177"/>
  <c r="S177"/>
  <c r="L177"/>
  <c r="K177"/>
  <c r="J177"/>
  <c r="R177"/>
  <c r="I177"/>
  <c r="Q177"/>
  <c r="P177"/>
  <c r="O177"/>
  <c r="AD176"/>
  <c r="AC176"/>
  <c r="AB176"/>
  <c r="AA176"/>
  <c r="Y176"/>
  <c r="X176"/>
  <c r="W176"/>
  <c r="V176"/>
  <c r="T176"/>
  <c r="S176"/>
  <c r="L176"/>
  <c r="K176"/>
  <c r="J176"/>
  <c r="R176"/>
  <c r="I176"/>
  <c r="Q176"/>
  <c r="P176"/>
  <c r="O176"/>
  <c r="AD175"/>
  <c r="AC175"/>
  <c r="AB175"/>
  <c r="AA175"/>
  <c r="Y175"/>
  <c r="X175"/>
  <c r="W175"/>
  <c r="V175"/>
  <c r="T175"/>
  <c r="S175"/>
  <c r="L175"/>
  <c r="K175"/>
  <c r="J175"/>
  <c r="R175"/>
  <c r="I175"/>
  <c r="Q175"/>
  <c r="P175"/>
  <c r="O175"/>
  <c r="AD174"/>
  <c r="AC174"/>
  <c r="AB174"/>
  <c r="AA174"/>
  <c r="Y174"/>
  <c r="X174"/>
  <c r="W174"/>
  <c r="V174"/>
  <c r="T174"/>
  <c r="S174"/>
  <c r="L174"/>
  <c r="K174"/>
  <c r="J174"/>
  <c r="R174"/>
  <c r="I174"/>
  <c r="Q174"/>
  <c r="P174"/>
  <c r="O174"/>
  <c r="AD173"/>
  <c r="AC173"/>
  <c r="AB173"/>
  <c r="AA173"/>
  <c r="Y173"/>
  <c r="X173"/>
  <c r="W173"/>
  <c r="V173"/>
  <c r="T173"/>
  <c r="S173"/>
  <c r="L173"/>
  <c r="K173"/>
  <c r="J173"/>
  <c r="R173"/>
  <c r="I173"/>
  <c r="Q173"/>
  <c r="P173"/>
  <c r="O173"/>
  <c r="AD172"/>
  <c r="AC172"/>
  <c r="AB172"/>
  <c r="AA172"/>
  <c r="Y172"/>
  <c r="X172"/>
  <c r="W172"/>
  <c r="V172"/>
  <c r="T172"/>
  <c r="S172"/>
  <c r="L172"/>
  <c r="K172"/>
  <c r="J172"/>
  <c r="R172"/>
  <c r="I172"/>
  <c r="Q172"/>
  <c r="P172"/>
  <c r="O172"/>
  <c r="AD171"/>
  <c r="AC171"/>
  <c r="AB171"/>
  <c r="AA171"/>
  <c r="Y171"/>
  <c r="X171"/>
  <c r="W171"/>
  <c r="V171"/>
  <c r="T171"/>
  <c r="S171"/>
  <c r="L171"/>
  <c r="K171"/>
  <c r="J171"/>
  <c r="R171"/>
  <c r="I171"/>
  <c r="Q171"/>
  <c r="P171"/>
  <c r="O171"/>
  <c r="AD170"/>
  <c r="AC170"/>
  <c r="AB170"/>
  <c r="AA170"/>
  <c r="Y170"/>
  <c r="X170"/>
  <c r="W170"/>
  <c r="V170"/>
  <c r="T170"/>
  <c r="S170"/>
  <c r="L170"/>
  <c r="K170"/>
  <c r="J170"/>
  <c r="R170"/>
  <c r="I170"/>
  <c r="Q170"/>
  <c r="P170"/>
  <c r="O170"/>
  <c r="AD169"/>
  <c r="AC169"/>
  <c r="AB169"/>
  <c r="AA169"/>
  <c r="Y169"/>
  <c r="X169"/>
  <c r="W169"/>
  <c r="V169"/>
  <c r="T169"/>
  <c r="S169"/>
  <c r="L169"/>
  <c r="K169"/>
  <c r="J169"/>
  <c r="R169"/>
  <c r="I169"/>
  <c r="Q169"/>
  <c r="P169"/>
  <c r="O169"/>
  <c r="AD168"/>
  <c r="AC168"/>
  <c r="AB168"/>
  <c r="AA168"/>
  <c r="Y168"/>
  <c r="X168"/>
  <c r="W168"/>
  <c r="V168"/>
  <c r="T168"/>
  <c r="S168"/>
  <c r="L168"/>
  <c r="K168"/>
  <c r="J168"/>
  <c r="R168"/>
  <c r="I168"/>
  <c r="Q168"/>
  <c r="P168"/>
  <c r="O168"/>
  <c r="AD167"/>
  <c r="AC167"/>
  <c r="AB167"/>
  <c r="AA167"/>
  <c r="Y167"/>
  <c r="X167"/>
  <c r="W167"/>
  <c r="V167"/>
  <c r="S167"/>
  <c r="L167"/>
  <c r="K167"/>
  <c r="J167"/>
  <c r="R167"/>
  <c r="I167"/>
  <c r="Q167"/>
  <c r="P167"/>
  <c r="O167"/>
  <c r="AD153"/>
  <c r="AC153"/>
  <c r="AB153"/>
  <c r="AA153"/>
  <c r="Y153"/>
  <c r="X153"/>
  <c r="W153"/>
  <c r="V153"/>
  <c r="T153"/>
  <c r="L153"/>
  <c r="K153"/>
  <c r="J153"/>
  <c r="R153"/>
  <c r="I153"/>
  <c r="Q153"/>
  <c r="P153"/>
  <c r="O153"/>
  <c r="AD152"/>
  <c r="AC152"/>
  <c r="AB152"/>
  <c r="AA152"/>
  <c r="Y152"/>
  <c r="X152"/>
  <c r="W152"/>
  <c r="V152"/>
  <c r="T152"/>
  <c r="L152"/>
  <c r="K152"/>
  <c r="J152"/>
  <c r="R152"/>
  <c r="I152"/>
  <c r="Q152"/>
  <c r="P152"/>
  <c r="O152"/>
  <c r="AD151"/>
  <c r="AC151"/>
  <c r="AB151"/>
  <c r="AA151"/>
  <c r="Y151"/>
  <c r="X151"/>
  <c r="W151"/>
  <c r="V151"/>
  <c r="T151"/>
  <c r="L151"/>
  <c r="K151"/>
  <c r="J151"/>
  <c r="R151"/>
  <c r="I151"/>
  <c r="Q151"/>
  <c r="P151"/>
  <c r="O151"/>
  <c r="AD150"/>
  <c r="AC150"/>
  <c r="AB150"/>
  <c r="AA150"/>
  <c r="Y150"/>
  <c r="X150"/>
  <c r="W150"/>
  <c r="V150"/>
  <c r="T150"/>
  <c r="L150"/>
  <c r="K150"/>
  <c r="J150"/>
  <c r="R150"/>
  <c r="I150"/>
  <c r="Q150"/>
  <c r="P150"/>
  <c r="O150"/>
  <c r="AD149"/>
  <c r="AC149"/>
  <c r="AB149"/>
  <c r="AA149"/>
  <c r="Y149"/>
  <c r="X149"/>
  <c r="W149"/>
  <c r="V149"/>
  <c r="T149"/>
  <c r="K149"/>
  <c r="J149"/>
  <c r="R149"/>
  <c r="I149"/>
  <c r="Q149"/>
  <c r="P149"/>
  <c r="O149"/>
  <c r="AD148"/>
  <c r="AC148"/>
  <c r="AB148"/>
  <c r="AA148"/>
  <c r="Y148"/>
  <c r="X148"/>
  <c r="W148"/>
  <c r="V148"/>
  <c r="T148"/>
  <c r="K148"/>
  <c r="J148"/>
  <c r="R148"/>
  <c r="I148"/>
  <c r="Q148"/>
  <c r="P148"/>
  <c r="O148"/>
  <c r="AD147"/>
  <c r="AC147"/>
  <c r="AB147"/>
  <c r="AA147"/>
  <c r="Y147"/>
  <c r="X147"/>
  <c r="W147"/>
  <c r="V147"/>
  <c r="T147"/>
  <c r="K147"/>
  <c r="J147"/>
  <c r="R147"/>
  <c r="I147"/>
  <c r="Q147"/>
  <c r="P147"/>
  <c r="O147"/>
  <c r="AD146"/>
  <c r="AC146"/>
  <c r="AB146"/>
  <c r="AA146"/>
  <c r="Y146"/>
  <c r="X146"/>
  <c r="W146"/>
  <c r="V146"/>
  <c r="T146"/>
  <c r="K146"/>
  <c r="J146"/>
  <c r="R146"/>
  <c r="I146"/>
  <c r="Q146"/>
  <c r="P146"/>
  <c r="O146"/>
  <c r="AD145"/>
  <c r="AC145"/>
  <c r="AB145"/>
  <c r="AA145"/>
  <c r="Y145"/>
  <c r="X145"/>
  <c r="W145"/>
  <c r="V145"/>
  <c r="T145"/>
  <c r="K145"/>
  <c r="J145"/>
  <c r="R145"/>
  <c r="I145"/>
  <c r="Q145"/>
  <c r="P145"/>
  <c r="O145"/>
  <c r="AD144"/>
  <c r="AC144"/>
  <c r="AB144"/>
  <c r="AA144"/>
  <c r="Y144"/>
  <c r="X144"/>
  <c r="W144"/>
  <c r="V144"/>
  <c r="T144"/>
  <c r="K144"/>
  <c r="J144"/>
  <c r="R144"/>
  <c r="I144"/>
  <c r="Q144"/>
  <c r="P144"/>
  <c r="O144"/>
  <c r="AD143"/>
  <c r="AC143"/>
  <c r="AB143"/>
  <c r="AA143"/>
  <c r="Y143"/>
  <c r="X143"/>
  <c r="W143"/>
  <c r="V143"/>
  <c r="T143"/>
  <c r="K143"/>
  <c r="J143"/>
  <c r="R143"/>
  <c r="I143"/>
  <c r="Q143"/>
  <c r="P143"/>
  <c r="O143"/>
  <c r="AD142"/>
  <c r="AC142"/>
  <c r="AB142"/>
  <c r="AA142"/>
  <c r="Y142"/>
  <c r="X142"/>
  <c r="W142"/>
  <c r="V142"/>
  <c r="T142"/>
  <c r="K142"/>
  <c r="J142"/>
  <c r="R142"/>
  <c r="I142"/>
  <c r="Q142"/>
  <c r="P142"/>
  <c r="O142"/>
  <c r="AD141"/>
  <c r="AC141"/>
  <c r="AB141"/>
  <c r="AA141"/>
  <c r="Y141"/>
  <c r="X141"/>
  <c r="W141"/>
  <c r="V141"/>
  <c r="T141"/>
  <c r="K141"/>
  <c r="J141"/>
  <c r="R141"/>
  <c r="I141"/>
  <c r="Q141"/>
  <c r="P141"/>
  <c r="O141"/>
  <c r="AD140"/>
  <c r="AC140"/>
  <c r="AB140"/>
  <c r="AA140"/>
  <c r="Y140"/>
  <c r="X140"/>
  <c r="W140"/>
  <c r="V140"/>
  <c r="T140"/>
  <c r="K140"/>
  <c r="J140"/>
  <c r="R140"/>
  <c r="I140"/>
  <c r="Q140"/>
  <c r="P140"/>
  <c r="O140"/>
  <c r="AD748"/>
  <c r="AC748"/>
  <c r="AB748"/>
  <c r="AA748"/>
  <c r="Y748"/>
  <c r="X748"/>
  <c r="W748"/>
  <c r="V748"/>
  <c r="L748"/>
  <c r="K748"/>
  <c r="J748"/>
  <c r="R748"/>
  <c r="I748"/>
  <c r="Q748"/>
  <c r="P748"/>
  <c r="O748"/>
  <c r="AD747"/>
  <c r="AC747"/>
  <c r="AB747"/>
  <c r="AA747"/>
  <c r="Y747"/>
  <c r="X747"/>
  <c r="W747"/>
  <c r="V747"/>
  <c r="L747"/>
  <c r="K747"/>
  <c r="J747"/>
  <c r="R747"/>
  <c r="I747"/>
  <c r="Q747"/>
  <c r="P747"/>
  <c r="O747"/>
  <c r="AD746"/>
  <c r="AC746"/>
  <c r="AB746"/>
  <c r="AA746"/>
  <c r="Y746"/>
  <c r="X746"/>
  <c r="W746"/>
  <c r="V746"/>
  <c r="T746"/>
  <c r="L746"/>
  <c r="K746"/>
  <c r="J746"/>
  <c r="R746"/>
  <c r="I746"/>
  <c r="Q746"/>
  <c r="P746"/>
  <c r="O746"/>
  <c r="AD745"/>
  <c r="AC745"/>
  <c r="AB745"/>
  <c r="AA745"/>
  <c r="Y745"/>
  <c r="X745"/>
  <c r="W745"/>
  <c r="V745"/>
  <c r="L745"/>
  <c r="K745"/>
  <c r="J745"/>
  <c r="R745"/>
  <c r="I745"/>
  <c r="Q745"/>
  <c r="P745"/>
  <c r="O745"/>
  <c r="AD744"/>
  <c r="AC744"/>
  <c r="AB744"/>
  <c r="AA744"/>
  <c r="Y744"/>
  <c r="X744"/>
  <c r="W744"/>
  <c r="V744"/>
  <c r="T744"/>
  <c r="L744"/>
  <c r="K744"/>
  <c r="J744"/>
  <c r="R744"/>
  <c r="I744"/>
  <c r="Q744"/>
  <c r="P744"/>
  <c r="O744"/>
  <c r="AD732"/>
  <c r="AC732"/>
  <c r="AB732"/>
  <c r="AA732"/>
  <c r="Y732"/>
  <c r="X732"/>
  <c r="W732"/>
  <c r="V732"/>
  <c r="T732"/>
  <c r="K732"/>
  <c r="J732"/>
  <c r="R732"/>
  <c r="I732"/>
  <c r="Q732"/>
  <c r="P732"/>
  <c r="O732"/>
  <c r="AD632"/>
  <c r="AC632"/>
  <c r="AB632"/>
  <c r="AA632"/>
  <c r="Y632"/>
  <c r="X632"/>
  <c r="W632"/>
  <c r="V632"/>
  <c r="T632"/>
  <c r="K632"/>
  <c r="J632"/>
  <c r="R632"/>
  <c r="I632"/>
  <c r="Q632"/>
  <c r="P632"/>
  <c r="O632"/>
  <c r="AD631"/>
  <c r="AC631"/>
  <c r="AB631"/>
  <c r="AA631"/>
  <c r="Y631"/>
  <c r="X631"/>
  <c r="W631"/>
  <c r="V631"/>
  <c r="K631"/>
  <c r="J631"/>
  <c r="R631"/>
  <c r="I631"/>
  <c r="Q631"/>
  <c r="P631"/>
  <c r="O631"/>
  <c r="AD630"/>
  <c r="AC630"/>
  <c r="AB630"/>
  <c r="AA630"/>
  <c r="Y630"/>
  <c r="X630"/>
  <c r="W630"/>
  <c r="V630"/>
  <c r="T630"/>
  <c r="K630"/>
  <c r="J630"/>
  <c r="R630"/>
  <c r="I630"/>
  <c r="Q630"/>
  <c r="P630"/>
  <c r="O630"/>
  <c r="AD629"/>
  <c r="AC629"/>
  <c r="AB629"/>
  <c r="AA629"/>
  <c r="Y629"/>
  <c r="X629"/>
  <c r="W629"/>
  <c r="V629"/>
  <c r="T629"/>
  <c r="K629"/>
  <c r="J629"/>
  <c r="R629"/>
  <c r="I629"/>
  <c r="Q629"/>
  <c r="P629"/>
  <c r="O629"/>
  <c r="AD628"/>
  <c r="AC628"/>
  <c r="AB628"/>
  <c r="AA628"/>
  <c r="Y628"/>
  <c r="X628"/>
  <c r="W628"/>
  <c r="V628"/>
  <c r="T628"/>
  <c r="K628"/>
  <c r="J628"/>
  <c r="R628"/>
  <c r="I628"/>
  <c r="Q628"/>
  <c r="P628"/>
  <c r="O628"/>
  <c r="AD133"/>
  <c r="AC133"/>
  <c r="AB133"/>
  <c r="AA133"/>
  <c r="Y133"/>
  <c r="X133"/>
  <c r="W133"/>
  <c r="V133"/>
  <c r="T133"/>
  <c r="S133"/>
  <c r="K133"/>
  <c r="J133"/>
  <c r="R133"/>
  <c r="I133"/>
  <c r="P133"/>
  <c r="O133"/>
  <c r="AD132"/>
  <c r="AC132"/>
  <c r="AB132"/>
  <c r="AA132"/>
  <c r="Y132"/>
  <c r="X132"/>
  <c r="W132"/>
  <c r="V132"/>
  <c r="T132"/>
  <c r="S132"/>
  <c r="K132"/>
  <c r="J132"/>
  <c r="R132"/>
  <c r="I132"/>
  <c r="P132"/>
  <c r="O132"/>
  <c r="AD131"/>
  <c r="AC131"/>
  <c r="AB131"/>
  <c r="AA131"/>
  <c r="Y131"/>
  <c r="X131"/>
  <c r="W131"/>
  <c r="V131"/>
  <c r="T131"/>
  <c r="S131"/>
  <c r="K131"/>
  <c r="J131"/>
  <c r="R131"/>
  <c r="I131"/>
  <c r="P131"/>
  <c r="O131"/>
  <c r="AD130"/>
  <c r="AC130"/>
  <c r="AB130"/>
  <c r="AA130"/>
  <c r="Y130"/>
  <c r="X130"/>
  <c r="W130"/>
  <c r="V130"/>
  <c r="T130"/>
  <c r="S130"/>
  <c r="L130"/>
  <c r="K130"/>
  <c r="R130"/>
  <c r="I130"/>
  <c r="P130"/>
  <c r="O130"/>
  <c r="AD402"/>
  <c r="AC402"/>
  <c r="AB402"/>
  <c r="AA402"/>
  <c r="Y402"/>
  <c r="X402"/>
  <c r="W402"/>
  <c r="V402"/>
  <c r="T402"/>
  <c r="S402"/>
  <c r="L402"/>
  <c r="K402"/>
  <c r="R402"/>
  <c r="I402"/>
  <c r="P402"/>
  <c r="O402"/>
  <c r="AD401"/>
  <c r="AC401"/>
  <c r="AB401"/>
  <c r="AA401"/>
  <c r="Y401"/>
  <c r="X401"/>
  <c r="W401"/>
  <c r="V401"/>
  <c r="T401"/>
  <c r="S401"/>
  <c r="L401"/>
  <c r="K401"/>
  <c r="R401"/>
  <c r="I401"/>
  <c r="P401"/>
  <c r="O401"/>
  <c r="AD400"/>
  <c r="AC400"/>
  <c r="AB400"/>
  <c r="AA400"/>
  <c r="Y400"/>
  <c r="X400"/>
  <c r="W400"/>
  <c r="V400"/>
  <c r="T400"/>
  <c r="S400"/>
  <c r="L400"/>
  <c r="K400"/>
  <c r="R400"/>
  <c r="I400"/>
  <c r="P400"/>
  <c r="O400"/>
  <c r="AD399"/>
  <c r="AC399"/>
  <c r="AB399"/>
  <c r="AA399"/>
  <c r="Y399"/>
  <c r="X399"/>
  <c r="W399"/>
  <c r="V399"/>
  <c r="T399"/>
  <c r="S399"/>
  <c r="L399"/>
  <c r="K399"/>
  <c r="R399"/>
  <c r="I399"/>
  <c r="P399"/>
  <c r="O399"/>
  <c r="AD398"/>
  <c r="AC398"/>
  <c r="AB398"/>
  <c r="AA398"/>
  <c r="Y398"/>
  <c r="X398"/>
  <c r="W398"/>
  <c r="V398"/>
  <c r="T398"/>
  <c r="S398"/>
  <c r="L398"/>
  <c r="K398"/>
  <c r="R398"/>
  <c r="I398"/>
  <c r="P398"/>
  <c r="O398"/>
  <c r="AD752"/>
  <c r="AC752"/>
  <c r="AB752"/>
  <c r="AA752"/>
  <c r="Y752"/>
  <c r="X752"/>
  <c r="W752"/>
  <c r="V752"/>
  <c r="T752"/>
  <c r="S752"/>
  <c r="L752"/>
  <c r="K752"/>
  <c r="J752"/>
  <c r="R752"/>
  <c r="I752"/>
  <c r="Q752"/>
  <c r="P752"/>
  <c r="O752"/>
  <c r="AD751"/>
  <c r="AC751"/>
  <c r="AB751"/>
  <c r="AA751"/>
  <c r="Y751"/>
  <c r="X751"/>
  <c r="W751"/>
  <c r="V751"/>
  <c r="T751"/>
  <c r="S751"/>
  <c r="L751"/>
  <c r="K751"/>
  <c r="J751"/>
  <c r="R751"/>
  <c r="I751"/>
  <c r="Q751"/>
  <c r="P751"/>
  <c r="O751"/>
  <c r="AD750"/>
  <c r="AC750"/>
  <c r="AB750"/>
  <c r="AA750"/>
  <c r="Y750"/>
  <c r="X750"/>
  <c r="W750"/>
  <c r="V750"/>
  <c r="L750"/>
  <c r="K750"/>
  <c r="J750"/>
  <c r="R750"/>
  <c r="I750"/>
  <c r="Q750"/>
  <c r="P750"/>
  <c r="O750"/>
  <c r="AD749"/>
  <c r="AC749"/>
  <c r="AB749"/>
  <c r="AA749"/>
  <c r="Y749"/>
  <c r="X749"/>
  <c r="W749"/>
  <c r="V749"/>
  <c r="T749"/>
  <c r="L749"/>
  <c r="K749"/>
  <c r="J749"/>
  <c r="R749"/>
  <c r="I749"/>
  <c r="Q749"/>
  <c r="P749"/>
  <c r="O749"/>
  <c r="AD731"/>
  <c r="AC731"/>
  <c r="AB731"/>
  <c r="AA731"/>
  <c r="Y731"/>
  <c r="X731"/>
  <c r="W731"/>
  <c r="V731"/>
  <c r="T731"/>
  <c r="S731"/>
  <c r="K731"/>
  <c r="J731"/>
  <c r="R731"/>
  <c r="I731"/>
  <c r="P731"/>
  <c r="O731"/>
  <c r="AD730"/>
  <c r="AC730"/>
  <c r="AB730"/>
  <c r="AA730"/>
  <c r="Y730"/>
  <c r="X730"/>
  <c r="W730"/>
  <c r="V730"/>
  <c r="T730"/>
  <c r="S730"/>
  <c r="L730"/>
  <c r="K730"/>
  <c r="R730"/>
  <c r="I730"/>
  <c r="P730"/>
  <c r="O730"/>
  <c r="AD729"/>
  <c r="AC729"/>
  <c r="AB729"/>
  <c r="AA729"/>
  <c r="Y729"/>
  <c r="X729"/>
  <c r="W729"/>
  <c r="V729"/>
  <c r="T729"/>
  <c r="S729"/>
  <c r="L729"/>
  <c r="K729"/>
  <c r="R729"/>
  <c r="I729"/>
  <c r="P729"/>
  <c r="O729"/>
  <c r="AD137"/>
  <c r="AC137"/>
  <c r="AB137"/>
  <c r="AA137"/>
  <c r="Y137"/>
  <c r="X137"/>
  <c r="W137"/>
  <c r="V137"/>
  <c r="T137"/>
  <c r="S137"/>
  <c r="K137"/>
  <c r="J137"/>
  <c r="R137"/>
  <c r="I137"/>
  <c r="O137"/>
  <c r="AD136"/>
  <c r="AC136"/>
  <c r="AB136"/>
  <c r="AA136"/>
  <c r="Y136"/>
  <c r="X136"/>
  <c r="W136"/>
  <c r="V136"/>
  <c r="T136"/>
  <c r="S136"/>
  <c r="K136"/>
  <c r="J136"/>
  <c r="R136"/>
  <c r="I136"/>
  <c r="P136"/>
  <c r="O136"/>
  <c r="AD135"/>
  <c r="AC135"/>
  <c r="AB135"/>
  <c r="AA135"/>
  <c r="Y135"/>
  <c r="X135"/>
  <c r="W135"/>
  <c r="V135"/>
  <c r="T135"/>
  <c r="S135"/>
  <c r="K135"/>
  <c r="J135"/>
  <c r="R135"/>
  <c r="I135"/>
  <c r="O135"/>
  <c r="AD134"/>
  <c r="AC134"/>
  <c r="AB134"/>
  <c r="AA134"/>
  <c r="Y134"/>
  <c r="X134"/>
  <c r="W134"/>
  <c r="V134"/>
  <c r="T134"/>
  <c r="S134"/>
  <c r="K134"/>
  <c r="J134"/>
  <c r="R134"/>
  <c r="I134"/>
  <c r="P134"/>
  <c r="O134"/>
  <c r="AD129"/>
  <c r="AC129"/>
  <c r="AB129"/>
  <c r="AA129"/>
  <c r="Y129"/>
  <c r="X129"/>
  <c r="W129"/>
  <c r="V129"/>
  <c r="T129"/>
  <c r="S129"/>
  <c r="L129"/>
  <c r="K129"/>
  <c r="I129"/>
  <c r="Q129"/>
  <c r="P129"/>
  <c r="O129"/>
  <c r="AD128"/>
  <c r="AC128"/>
  <c r="AB128"/>
  <c r="AA128"/>
  <c r="Y128"/>
  <c r="X128"/>
  <c r="W128"/>
  <c r="V128"/>
  <c r="T128"/>
  <c r="S128"/>
  <c r="L128"/>
  <c r="K128"/>
  <c r="I128"/>
  <c r="Q128"/>
  <c r="P128"/>
  <c r="O128"/>
  <c r="AD127"/>
  <c r="AC127"/>
  <c r="AB127"/>
  <c r="AA127"/>
  <c r="Y127"/>
  <c r="X127"/>
  <c r="W127"/>
  <c r="V127"/>
  <c r="T127"/>
  <c r="L127"/>
  <c r="K127"/>
  <c r="I127"/>
  <c r="Q127"/>
  <c r="P127"/>
  <c r="O127"/>
  <c r="AD126"/>
  <c r="AC126"/>
  <c r="AB126"/>
  <c r="AA126"/>
  <c r="Y126"/>
  <c r="X126"/>
  <c r="W126"/>
  <c r="V126"/>
  <c r="T126"/>
  <c r="S126"/>
  <c r="L126"/>
  <c r="K126"/>
  <c r="I126"/>
  <c r="Q126"/>
  <c r="P126"/>
  <c r="O126"/>
  <c r="AD125"/>
  <c r="AC125"/>
  <c r="AB125"/>
  <c r="AA125"/>
  <c r="Y125"/>
  <c r="X125"/>
  <c r="W125"/>
  <c r="V125"/>
  <c r="T125"/>
  <c r="S125"/>
  <c r="L125"/>
  <c r="K125"/>
  <c r="I125"/>
  <c r="Q125"/>
  <c r="P125"/>
  <c r="O125"/>
  <c r="AD406"/>
  <c r="AC406"/>
  <c r="AB406"/>
  <c r="AA406"/>
  <c r="Y406"/>
  <c r="X406"/>
  <c r="W406"/>
  <c r="V406"/>
  <c r="T406"/>
  <c r="S406"/>
  <c r="K406"/>
  <c r="J406"/>
  <c r="R406"/>
  <c r="I406"/>
  <c r="P406"/>
  <c r="O406"/>
  <c r="AD405"/>
  <c r="AC405"/>
  <c r="AB405"/>
  <c r="AA405"/>
  <c r="Y405"/>
  <c r="X405"/>
  <c r="W405"/>
  <c r="V405"/>
  <c r="T405"/>
  <c r="S405"/>
  <c r="K405"/>
  <c r="J405"/>
  <c r="R405"/>
  <c r="I405"/>
  <c r="P405"/>
  <c r="O405"/>
  <c r="AD404"/>
  <c r="AC404"/>
  <c r="AB404"/>
  <c r="AA404"/>
  <c r="Y404"/>
  <c r="X404"/>
  <c r="W404"/>
  <c r="V404"/>
  <c r="T404"/>
  <c r="S404"/>
  <c r="K404"/>
  <c r="J404"/>
  <c r="R404"/>
  <c r="I404"/>
  <c r="P404"/>
  <c r="O404"/>
  <c r="AD403"/>
  <c r="AC403"/>
  <c r="AB403"/>
  <c r="AA403"/>
  <c r="Y403"/>
  <c r="X403"/>
  <c r="W403"/>
  <c r="V403"/>
  <c r="T403"/>
  <c r="S403"/>
  <c r="L403"/>
  <c r="K403"/>
  <c r="R403"/>
  <c r="I403"/>
  <c r="P403"/>
  <c r="O403"/>
  <c r="AD397"/>
  <c r="AC397"/>
  <c r="AB397"/>
  <c r="AA397"/>
  <c r="Y397"/>
  <c r="X397"/>
  <c r="W397"/>
  <c r="V397"/>
  <c r="T397"/>
  <c r="L397"/>
  <c r="K397"/>
  <c r="R397"/>
  <c r="I397"/>
  <c r="P397"/>
  <c r="O397"/>
  <c r="AD396"/>
  <c r="AC396"/>
  <c r="AB396"/>
  <c r="AA396"/>
  <c r="Y396"/>
  <c r="X396"/>
  <c r="W396"/>
  <c r="V396"/>
  <c r="T396"/>
  <c r="S396"/>
  <c r="L396"/>
  <c r="K396"/>
  <c r="I396"/>
  <c r="Q396"/>
  <c r="P396"/>
  <c r="O396"/>
  <c r="AD395"/>
  <c r="AC395"/>
  <c r="AB395"/>
  <c r="AA395"/>
  <c r="Y395"/>
  <c r="X395"/>
  <c r="W395"/>
  <c r="V395"/>
  <c r="T395"/>
  <c r="S395"/>
  <c r="L395"/>
  <c r="K395"/>
  <c r="I395"/>
  <c r="Q395"/>
  <c r="P395"/>
  <c r="O395"/>
  <c r="AD394"/>
  <c r="AC394"/>
  <c r="AB394"/>
  <c r="AA394"/>
  <c r="Y394"/>
  <c r="X394"/>
  <c r="W394"/>
  <c r="V394"/>
  <c r="T394"/>
  <c r="S394"/>
  <c r="L394"/>
  <c r="K394"/>
  <c r="I394"/>
  <c r="Q394"/>
  <c r="P394"/>
  <c r="O394"/>
  <c r="AD393"/>
  <c r="AC393"/>
  <c r="AB393"/>
  <c r="AA393"/>
  <c r="Y393"/>
  <c r="X393"/>
  <c r="W393"/>
  <c r="V393"/>
  <c r="T393"/>
  <c r="S393"/>
  <c r="L393"/>
  <c r="K393"/>
  <c r="I393"/>
  <c r="Q393"/>
  <c r="P393"/>
  <c r="O393"/>
  <c r="AD392"/>
  <c r="AC392"/>
  <c r="AB392"/>
  <c r="AA392"/>
  <c r="Y392"/>
  <c r="X392"/>
  <c r="W392"/>
  <c r="V392"/>
  <c r="T392"/>
  <c r="S392"/>
  <c r="L392"/>
  <c r="K392"/>
  <c r="I392"/>
  <c r="Q392"/>
  <c r="P392"/>
  <c r="O392"/>
  <c r="AD391"/>
  <c r="AC391"/>
  <c r="AB391"/>
  <c r="AA391"/>
  <c r="Y391"/>
  <c r="X391"/>
  <c r="W391"/>
  <c r="V391"/>
  <c r="T391"/>
  <c r="S391"/>
  <c r="L391"/>
  <c r="K391"/>
  <c r="J391"/>
  <c r="I391"/>
  <c r="Q391"/>
  <c r="P391"/>
  <c r="O391"/>
  <c r="AD390"/>
  <c r="AC390"/>
  <c r="AB390"/>
  <c r="AA390"/>
  <c r="Y390"/>
  <c r="X390"/>
  <c r="W390"/>
  <c r="V390"/>
  <c r="T390"/>
  <c r="S390"/>
  <c r="J390"/>
  <c r="R390"/>
  <c r="I390"/>
  <c r="Q390"/>
  <c r="P390"/>
  <c r="O390"/>
  <c r="AD389"/>
  <c r="AC389"/>
  <c r="AB389"/>
  <c r="AA389"/>
  <c r="Y389"/>
  <c r="X389"/>
  <c r="W389"/>
  <c r="V389"/>
  <c r="T389"/>
  <c r="S389"/>
  <c r="J389"/>
  <c r="R389"/>
  <c r="I389"/>
  <c r="Q389"/>
  <c r="P389"/>
  <c r="O389"/>
  <c r="AD388"/>
  <c r="AC388"/>
  <c r="AB388"/>
  <c r="AA388"/>
  <c r="Y388"/>
  <c r="X388"/>
  <c r="W388"/>
  <c r="V388"/>
  <c r="T388"/>
  <c r="S388"/>
  <c r="J388"/>
  <c r="R388"/>
  <c r="I388"/>
  <c r="Q388"/>
  <c r="P388"/>
  <c r="O388"/>
  <c r="AD387"/>
  <c r="AC387"/>
  <c r="AB387"/>
  <c r="AA387"/>
  <c r="Y387"/>
  <c r="X387"/>
  <c r="W387"/>
  <c r="V387"/>
  <c r="T387"/>
  <c r="J387"/>
  <c r="R387"/>
  <c r="I387"/>
  <c r="Q387"/>
  <c r="P387"/>
  <c r="O387"/>
  <c r="AD386"/>
  <c r="AC386"/>
  <c r="AB386"/>
  <c r="AA386"/>
  <c r="Y386"/>
  <c r="X386"/>
  <c r="W386"/>
  <c r="V386"/>
  <c r="T386"/>
  <c r="S386"/>
  <c r="J386"/>
  <c r="R386"/>
  <c r="I386"/>
  <c r="Q386"/>
  <c r="P386"/>
  <c r="O386"/>
  <c r="AD385"/>
  <c r="AC385"/>
  <c r="AB385"/>
  <c r="AA385"/>
  <c r="Y385"/>
  <c r="X385"/>
  <c r="W385"/>
  <c r="V385"/>
  <c r="T385"/>
  <c r="S385"/>
  <c r="J385"/>
  <c r="R385"/>
  <c r="I385"/>
  <c r="Q385"/>
  <c r="P385"/>
  <c r="O385"/>
  <c r="AD384"/>
  <c r="AC384"/>
  <c r="AB384"/>
  <c r="AA384"/>
  <c r="Y384"/>
  <c r="X384"/>
  <c r="W384"/>
  <c r="V384"/>
  <c r="T384"/>
  <c r="S384"/>
  <c r="J384"/>
  <c r="R384"/>
  <c r="I384"/>
  <c r="Q384"/>
  <c r="P384"/>
  <c r="O384"/>
  <c r="AD661"/>
  <c r="AC661"/>
  <c r="AB661"/>
  <c r="AA661"/>
  <c r="Y661"/>
  <c r="X661"/>
  <c r="W661"/>
  <c r="V661"/>
  <c r="T661"/>
  <c r="S661"/>
  <c r="L661"/>
  <c r="K661"/>
  <c r="J661"/>
  <c r="R661"/>
  <c r="I661"/>
  <c r="Q661"/>
  <c r="P661"/>
  <c r="O661"/>
  <c r="AD660"/>
  <c r="AC660"/>
  <c r="AB660"/>
  <c r="AA660"/>
  <c r="Y660"/>
  <c r="X660"/>
  <c r="W660"/>
  <c r="V660"/>
  <c r="T660"/>
  <c r="S660"/>
  <c r="L660"/>
  <c r="K660"/>
  <c r="J660"/>
  <c r="R660"/>
  <c r="I660"/>
  <c r="Q660"/>
  <c r="P660"/>
  <c r="O660"/>
  <c r="AD659"/>
  <c r="AC659"/>
  <c r="AB659"/>
  <c r="AA659"/>
  <c r="Y659"/>
  <c r="X659"/>
  <c r="W659"/>
  <c r="V659"/>
  <c r="T659"/>
  <c r="S659"/>
  <c r="L659"/>
  <c r="K659"/>
  <c r="J659"/>
  <c r="R659"/>
  <c r="I659"/>
  <c r="Q659"/>
  <c r="P659"/>
  <c r="O659"/>
  <c r="AD658"/>
  <c r="AC658"/>
  <c r="AB658"/>
  <c r="AA658"/>
  <c r="Y658"/>
  <c r="X658"/>
  <c r="W658"/>
  <c r="V658"/>
  <c r="T658"/>
  <c r="S658"/>
  <c r="L658"/>
  <c r="K658"/>
  <c r="J658"/>
  <c r="R658"/>
  <c r="I658"/>
  <c r="Q658"/>
  <c r="P658"/>
  <c r="O658"/>
  <c r="AD657"/>
  <c r="AC657"/>
  <c r="AB657"/>
  <c r="AA657"/>
  <c r="Y657"/>
  <c r="X657"/>
  <c r="W657"/>
  <c r="V657"/>
  <c r="T657"/>
  <c r="L657"/>
  <c r="K657"/>
  <c r="J657"/>
  <c r="R657"/>
  <c r="I657"/>
  <c r="Q657"/>
  <c r="P657"/>
  <c r="O657"/>
  <c r="AD656"/>
  <c r="AC656"/>
  <c r="AB656"/>
  <c r="AA656"/>
  <c r="Y656"/>
  <c r="X656"/>
  <c r="W656"/>
  <c r="V656"/>
  <c r="T656"/>
  <c r="L656"/>
  <c r="K656"/>
  <c r="J656"/>
  <c r="R656"/>
  <c r="I656"/>
  <c r="Q656"/>
  <c r="P656"/>
  <c r="O656"/>
  <c r="AD655"/>
  <c r="AC655"/>
  <c r="AB655"/>
  <c r="AA655"/>
  <c r="Y655"/>
  <c r="X655"/>
  <c r="W655"/>
  <c r="V655"/>
  <c r="T655"/>
  <c r="L655"/>
  <c r="K655"/>
  <c r="J655"/>
  <c r="R655"/>
  <c r="I655"/>
  <c r="Q655"/>
  <c r="P655"/>
  <c r="O655"/>
  <c r="AD654"/>
  <c r="AC654"/>
  <c r="AB654"/>
  <c r="AA654"/>
  <c r="Y654"/>
  <c r="X654"/>
  <c r="W654"/>
  <c r="V654"/>
  <c r="T654"/>
  <c r="L654"/>
  <c r="K654"/>
  <c r="J654"/>
  <c r="R654"/>
  <c r="I654"/>
  <c r="Q654"/>
  <c r="P654"/>
  <c r="O654"/>
  <c r="AD627"/>
  <c r="AC627"/>
  <c r="AB627"/>
  <c r="AA627"/>
  <c r="Y627"/>
  <c r="X627"/>
  <c r="W627"/>
  <c r="V627"/>
  <c r="T627"/>
  <c r="S627"/>
  <c r="K627"/>
  <c r="J627"/>
  <c r="R627"/>
  <c r="I627"/>
  <c r="P627"/>
  <c r="O627"/>
  <c r="AD626"/>
  <c r="AC626"/>
  <c r="AB626"/>
  <c r="AA626"/>
  <c r="Y626"/>
  <c r="X626"/>
  <c r="W626"/>
  <c r="V626"/>
  <c r="T626"/>
  <c r="S626"/>
  <c r="L626"/>
  <c r="K626"/>
  <c r="R626"/>
  <c r="I626"/>
  <c r="P626"/>
  <c r="O626"/>
  <c r="AD625"/>
  <c r="AC625"/>
  <c r="AB625"/>
  <c r="AA625"/>
  <c r="Y625"/>
  <c r="X625"/>
  <c r="W625"/>
  <c r="V625"/>
  <c r="T625"/>
  <c r="S625"/>
  <c r="L625"/>
  <c r="R625"/>
  <c r="I625"/>
  <c r="P625"/>
  <c r="O625"/>
  <c r="AD624"/>
  <c r="AC624"/>
  <c r="AB624"/>
  <c r="AA624"/>
  <c r="Y624"/>
  <c r="X624"/>
  <c r="W624"/>
  <c r="V624"/>
  <c r="T624"/>
  <c r="S624"/>
  <c r="L624"/>
  <c r="K624"/>
  <c r="R624"/>
  <c r="I624"/>
  <c r="P624"/>
  <c r="O624"/>
  <c r="AD623"/>
  <c r="AC623"/>
  <c r="AB623"/>
  <c r="AA623"/>
  <c r="Y623"/>
  <c r="X623"/>
  <c r="W623"/>
  <c r="V623"/>
  <c r="T623"/>
  <c r="S623"/>
  <c r="J623"/>
  <c r="R623"/>
  <c r="I623"/>
  <c r="Q623"/>
  <c r="P623"/>
  <c r="O623"/>
  <c r="AD407"/>
  <c r="AC407"/>
  <c r="AB407"/>
  <c r="AA407"/>
  <c r="Y407"/>
  <c r="X407"/>
  <c r="W407"/>
  <c r="V407"/>
  <c r="T407"/>
  <c r="S407"/>
  <c r="K407"/>
  <c r="J407"/>
  <c r="R407"/>
  <c r="I407"/>
  <c r="P407"/>
  <c r="O407"/>
  <c r="AD383"/>
  <c r="AC383"/>
  <c r="AB383"/>
  <c r="AA383"/>
  <c r="Y383"/>
  <c r="X383"/>
  <c r="W383"/>
  <c r="V383"/>
  <c r="T383"/>
  <c r="S383"/>
  <c r="L383"/>
  <c r="R383"/>
  <c r="I383"/>
  <c r="Q383"/>
  <c r="P383"/>
  <c r="O383"/>
  <c r="AD382"/>
  <c r="AC382"/>
  <c r="AB382"/>
  <c r="AA382"/>
  <c r="Y382"/>
  <c r="X382"/>
  <c r="W382"/>
  <c r="V382"/>
  <c r="T382"/>
  <c r="S382"/>
  <c r="J382"/>
  <c r="R382"/>
  <c r="I382"/>
  <c r="Q382"/>
  <c r="P382"/>
  <c r="O382"/>
  <c r="AD381"/>
  <c r="AC381"/>
  <c r="AB381"/>
  <c r="AA381"/>
  <c r="Y381"/>
  <c r="X381"/>
  <c r="W381"/>
  <c r="V381"/>
  <c r="T381"/>
  <c r="S381"/>
  <c r="J381"/>
  <c r="R381"/>
  <c r="I381"/>
  <c r="Q381"/>
  <c r="P381"/>
  <c r="O381"/>
  <c r="AD380"/>
  <c r="AC380"/>
  <c r="AB380"/>
  <c r="AA380"/>
  <c r="Y380"/>
  <c r="X380"/>
  <c r="W380"/>
  <c r="V380"/>
  <c r="T380"/>
  <c r="S380"/>
  <c r="J380"/>
  <c r="R380"/>
  <c r="I380"/>
  <c r="Q380"/>
  <c r="P380"/>
  <c r="O380"/>
  <c r="AD379"/>
  <c r="AC379"/>
  <c r="AB379"/>
  <c r="AA379"/>
  <c r="Y379"/>
  <c r="X379"/>
  <c r="W379"/>
  <c r="V379"/>
  <c r="T379"/>
  <c r="S379"/>
  <c r="J379"/>
  <c r="R379"/>
  <c r="I379"/>
  <c r="Q379"/>
  <c r="P379"/>
  <c r="O379"/>
  <c r="AD378"/>
  <c r="AC378"/>
  <c r="AB378"/>
  <c r="AA378"/>
  <c r="Y378"/>
  <c r="X378"/>
  <c r="W378"/>
  <c r="V378"/>
  <c r="S378"/>
  <c r="J378"/>
  <c r="R378"/>
  <c r="I378"/>
  <c r="Q378"/>
  <c r="P378"/>
  <c r="O378"/>
  <c r="AD377"/>
  <c r="AC377"/>
  <c r="AB377"/>
  <c r="AA377"/>
  <c r="Y377"/>
  <c r="X377"/>
  <c r="W377"/>
  <c r="V377"/>
  <c r="T377"/>
  <c r="S377"/>
  <c r="J377"/>
  <c r="R377"/>
  <c r="I377"/>
  <c r="Q377"/>
  <c r="P377"/>
  <c r="O377"/>
  <c r="AD376"/>
  <c r="AC376"/>
  <c r="AB376"/>
  <c r="AA376"/>
  <c r="Y376"/>
  <c r="X376"/>
  <c r="W376"/>
  <c r="V376"/>
  <c r="T376"/>
  <c r="S376"/>
  <c r="J376"/>
  <c r="R376"/>
  <c r="I376"/>
  <c r="P376"/>
  <c r="O376"/>
  <c r="AD375"/>
  <c r="AC375"/>
  <c r="AB375"/>
  <c r="AA375"/>
  <c r="Y375"/>
  <c r="X375"/>
  <c r="W375"/>
  <c r="V375"/>
  <c r="T375"/>
  <c r="S375"/>
  <c r="J375"/>
  <c r="R375"/>
  <c r="I375"/>
  <c r="Q375"/>
  <c r="P375"/>
  <c r="O375"/>
  <c r="AD374"/>
  <c r="AC374"/>
  <c r="AB374"/>
  <c r="AA374"/>
  <c r="Y374"/>
  <c r="X374"/>
  <c r="W374"/>
  <c r="V374"/>
  <c r="T374"/>
  <c r="S374"/>
  <c r="J374"/>
  <c r="R374"/>
  <c r="I374"/>
  <c r="Q374"/>
  <c r="P374"/>
  <c r="O374"/>
  <c r="AD373"/>
  <c r="AC373"/>
  <c r="AB373"/>
  <c r="AA373"/>
  <c r="Y373"/>
  <c r="X373"/>
  <c r="W373"/>
  <c r="V373"/>
  <c r="J373"/>
  <c r="R373"/>
  <c r="I373"/>
  <c r="Q373"/>
  <c r="P373"/>
  <c r="O373"/>
  <c r="AD372"/>
  <c r="AC372"/>
  <c r="AB372"/>
  <c r="AA372"/>
  <c r="Y372"/>
  <c r="X372"/>
  <c r="W372"/>
  <c r="V372"/>
  <c r="T372"/>
  <c r="S372"/>
  <c r="J372"/>
  <c r="R372"/>
  <c r="I372"/>
  <c r="Q372"/>
  <c r="P372"/>
  <c r="O372"/>
  <c r="AD371"/>
  <c r="AC371"/>
  <c r="AB371"/>
  <c r="AA371"/>
  <c r="Y371"/>
  <c r="X371"/>
  <c r="W371"/>
  <c r="V371"/>
  <c r="T371"/>
  <c r="S371"/>
  <c r="J371"/>
  <c r="R371"/>
  <c r="I371"/>
  <c r="Q371"/>
  <c r="P371"/>
  <c r="O371"/>
  <c r="AD370"/>
  <c r="AC370"/>
  <c r="AB370"/>
  <c r="AA370"/>
  <c r="Y370"/>
  <c r="X370"/>
  <c r="W370"/>
  <c r="V370"/>
  <c r="T370"/>
  <c r="J370"/>
  <c r="R370"/>
  <c r="I370"/>
  <c r="P370"/>
  <c r="O370"/>
  <c r="AD191"/>
  <c r="AC191"/>
  <c r="AB191"/>
  <c r="AA191"/>
  <c r="Y191"/>
  <c r="X191"/>
  <c r="W191"/>
  <c r="V191"/>
  <c r="T191"/>
  <c r="S191"/>
  <c r="K191"/>
  <c r="J191"/>
  <c r="R191"/>
  <c r="I191"/>
  <c r="P191"/>
  <c r="O191"/>
  <c r="AD190"/>
  <c r="AC190"/>
  <c r="AB190"/>
  <c r="AA190"/>
  <c r="Y190"/>
  <c r="X190"/>
  <c r="W190"/>
  <c r="V190"/>
  <c r="T190"/>
  <c r="S190"/>
  <c r="L190"/>
  <c r="K190"/>
  <c r="J190"/>
  <c r="R190"/>
  <c r="I190"/>
  <c r="P190"/>
  <c r="O190"/>
  <c r="AD189"/>
  <c r="AC189"/>
  <c r="AB189"/>
  <c r="AA189"/>
  <c r="Y189"/>
  <c r="X189"/>
  <c r="W189"/>
  <c r="V189"/>
  <c r="T189"/>
  <c r="S189"/>
  <c r="L189"/>
  <c r="K189"/>
  <c r="J189"/>
  <c r="R189"/>
  <c r="I189"/>
  <c r="P189"/>
  <c r="O189"/>
  <c r="AD139"/>
  <c r="AC139"/>
  <c r="AB139"/>
  <c r="AA139"/>
  <c r="Y139"/>
  <c r="X139"/>
  <c r="W139"/>
  <c r="V139"/>
  <c r="T139"/>
  <c r="K139"/>
  <c r="J139"/>
  <c r="R139"/>
  <c r="I139"/>
  <c r="P139"/>
  <c r="AD138"/>
  <c r="AC138"/>
  <c r="AB138"/>
  <c r="AA138"/>
  <c r="Y138"/>
  <c r="X138"/>
  <c r="W138"/>
  <c r="V138"/>
  <c r="T138"/>
  <c r="S138"/>
  <c r="J138"/>
  <c r="R138"/>
  <c r="P138"/>
  <c r="O138"/>
  <c r="AD124"/>
  <c r="AC124"/>
  <c r="AB124"/>
  <c r="AA124"/>
  <c r="Y124"/>
  <c r="X124"/>
  <c r="W124"/>
  <c r="V124"/>
  <c r="T124"/>
  <c r="S124"/>
  <c r="K124"/>
  <c r="J124"/>
  <c r="R124"/>
  <c r="I124"/>
  <c r="P124"/>
  <c r="O124"/>
  <c r="AD368"/>
  <c r="AC368"/>
  <c r="AB368"/>
  <c r="AA368"/>
  <c r="Y368"/>
  <c r="X368"/>
  <c r="W368"/>
  <c r="V368"/>
  <c r="T368"/>
  <c r="S368"/>
  <c r="L368"/>
  <c r="J368"/>
  <c r="R368"/>
  <c r="I368"/>
  <c r="Q368"/>
  <c r="O368"/>
  <c r="AD367"/>
  <c r="AC367"/>
  <c r="AB367"/>
  <c r="AA367"/>
  <c r="Y367"/>
  <c r="X367"/>
  <c r="W367"/>
  <c r="V367"/>
  <c r="T367"/>
  <c r="S367"/>
  <c r="L367"/>
  <c r="J367"/>
  <c r="R367"/>
  <c r="I367"/>
  <c r="Q367"/>
  <c r="O367"/>
  <c r="AD366"/>
  <c r="AC366"/>
  <c r="AB366"/>
  <c r="AA366"/>
  <c r="Y366"/>
  <c r="X366"/>
  <c r="W366"/>
  <c r="V366"/>
  <c r="T366"/>
  <c r="S366"/>
  <c r="L366"/>
  <c r="K366"/>
  <c r="J366"/>
  <c r="R366"/>
  <c r="I366"/>
  <c r="Q366"/>
  <c r="O366"/>
  <c r="AD365"/>
  <c r="AC365"/>
  <c r="AB365"/>
  <c r="AA365"/>
  <c r="Y365"/>
  <c r="X365"/>
  <c r="W365"/>
  <c r="V365"/>
  <c r="T365"/>
  <c r="S365"/>
  <c r="L365"/>
  <c r="K365"/>
  <c r="J365"/>
  <c r="I365"/>
  <c r="Q365"/>
  <c r="O365"/>
  <c r="AD364"/>
  <c r="AC364"/>
  <c r="AB364"/>
  <c r="AA364"/>
  <c r="Y364"/>
  <c r="X364"/>
  <c r="W364"/>
  <c r="V364"/>
  <c r="T364"/>
  <c r="S364"/>
  <c r="L364"/>
  <c r="K364"/>
  <c r="J364"/>
  <c r="I364"/>
  <c r="Q364"/>
  <c r="O364"/>
  <c r="AD363"/>
  <c r="AC363"/>
  <c r="AB363"/>
  <c r="AA363"/>
  <c r="Y363"/>
  <c r="X363"/>
  <c r="W363"/>
  <c r="V363"/>
  <c r="T363"/>
  <c r="S363"/>
  <c r="L363"/>
  <c r="K363"/>
  <c r="J363"/>
  <c r="I363"/>
  <c r="Q363"/>
  <c r="O363"/>
  <c r="AD362"/>
  <c r="AC362"/>
  <c r="AB362"/>
  <c r="AA362"/>
  <c r="Y362"/>
  <c r="X362"/>
  <c r="W362"/>
  <c r="V362"/>
  <c r="T362"/>
  <c r="L362"/>
  <c r="K362"/>
  <c r="J362"/>
  <c r="I362"/>
  <c r="Q362"/>
  <c r="O362"/>
  <c r="AD361"/>
  <c r="AC361"/>
  <c r="AB361"/>
  <c r="AA361"/>
  <c r="Y361"/>
  <c r="X361"/>
  <c r="W361"/>
  <c r="V361"/>
  <c r="T361"/>
  <c r="S361"/>
  <c r="K361"/>
  <c r="J361"/>
  <c r="I361"/>
  <c r="O361"/>
  <c r="AD360"/>
  <c r="AC360"/>
  <c r="AB360"/>
  <c r="AA360"/>
  <c r="Y360"/>
  <c r="X360"/>
  <c r="W360"/>
  <c r="V360"/>
  <c r="T360"/>
  <c r="S360"/>
  <c r="L360"/>
  <c r="K360"/>
  <c r="J360"/>
  <c r="I360"/>
  <c r="Q360"/>
  <c r="O360"/>
  <c r="AD359"/>
  <c r="AC359"/>
  <c r="AB359"/>
  <c r="AA359"/>
  <c r="Y359"/>
  <c r="X359"/>
  <c r="W359"/>
  <c r="V359"/>
  <c r="T359"/>
  <c r="S359"/>
  <c r="L359"/>
  <c r="K359"/>
  <c r="J359"/>
  <c r="I359"/>
  <c r="Q359"/>
  <c r="O359"/>
  <c r="AD358"/>
  <c r="AC358"/>
  <c r="AB358"/>
  <c r="AA358"/>
  <c r="Y358"/>
  <c r="X358"/>
  <c r="W358"/>
  <c r="V358"/>
  <c r="T358"/>
  <c r="S358"/>
  <c r="L358"/>
  <c r="K358"/>
  <c r="J358"/>
  <c r="I358"/>
  <c r="Q358"/>
  <c r="O358"/>
  <c r="AD357"/>
  <c r="AC357"/>
  <c r="AB357"/>
  <c r="AA357"/>
  <c r="Y357"/>
  <c r="X357"/>
  <c r="W357"/>
  <c r="V357"/>
  <c r="T357"/>
  <c r="S357"/>
  <c r="L357"/>
  <c r="K357"/>
  <c r="J357"/>
  <c r="I357"/>
  <c r="Q357"/>
  <c r="O357"/>
  <c r="AD356"/>
  <c r="AC356"/>
  <c r="AB356"/>
  <c r="AA356"/>
  <c r="Y356"/>
  <c r="X356"/>
  <c r="W356"/>
  <c r="V356"/>
  <c r="T356"/>
  <c r="S356"/>
  <c r="L356"/>
  <c r="K356"/>
  <c r="J356"/>
  <c r="I356"/>
  <c r="Q356"/>
  <c r="O356"/>
  <c r="AD355"/>
  <c r="AC355"/>
  <c r="AB355"/>
  <c r="AA355"/>
  <c r="Y355"/>
  <c r="X355"/>
  <c r="W355"/>
  <c r="V355"/>
  <c r="T355"/>
  <c r="S355"/>
  <c r="L355"/>
  <c r="K355"/>
  <c r="J355"/>
  <c r="I355"/>
  <c r="Q355"/>
  <c r="O355"/>
  <c r="AD354"/>
  <c r="AC354"/>
  <c r="AB354"/>
  <c r="AA354"/>
  <c r="Y354"/>
  <c r="X354"/>
  <c r="W354"/>
  <c r="V354"/>
  <c r="T354"/>
  <c r="S354"/>
  <c r="L354"/>
  <c r="K354"/>
  <c r="J354"/>
  <c r="I354"/>
  <c r="Q354"/>
  <c r="O354"/>
  <c r="AD353"/>
  <c r="AC353"/>
  <c r="AB353"/>
  <c r="AA353"/>
  <c r="Y353"/>
  <c r="X353"/>
  <c r="W353"/>
  <c r="V353"/>
  <c r="T353"/>
  <c r="S353"/>
  <c r="L353"/>
  <c r="K353"/>
  <c r="J353"/>
  <c r="I353"/>
  <c r="Q353"/>
  <c r="O353"/>
  <c r="AD122"/>
  <c r="AC122"/>
  <c r="AB122"/>
  <c r="AA122"/>
  <c r="Y122"/>
  <c r="X122"/>
  <c r="W122"/>
  <c r="V122"/>
  <c r="T122"/>
  <c r="S122"/>
  <c r="L122"/>
  <c r="J122"/>
  <c r="R122"/>
  <c r="I122"/>
  <c r="O122"/>
  <c r="AD121"/>
  <c r="AC121"/>
  <c r="AB121"/>
  <c r="AA121"/>
  <c r="Y121"/>
  <c r="X121"/>
  <c r="W121"/>
  <c r="V121"/>
  <c r="T121"/>
  <c r="J121"/>
  <c r="R121"/>
  <c r="I121"/>
  <c r="O121"/>
  <c r="AD120"/>
  <c r="AC120"/>
  <c r="AB120"/>
  <c r="AA120"/>
  <c r="Y120"/>
  <c r="X120"/>
  <c r="W120"/>
  <c r="V120"/>
  <c r="T120"/>
  <c r="S120"/>
  <c r="J120"/>
  <c r="R120"/>
  <c r="I120"/>
  <c r="Q120"/>
  <c r="O120"/>
  <c r="AD119"/>
  <c r="AC119"/>
  <c r="AB119"/>
  <c r="AA119"/>
  <c r="Y119"/>
  <c r="X119"/>
  <c r="W119"/>
  <c r="V119"/>
  <c r="T119"/>
  <c r="S119"/>
  <c r="J119"/>
  <c r="R119"/>
  <c r="I119"/>
  <c r="Q119"/>
  <c r="O119"/>
  <c r="AD118"/>
  <c r="AC118"/>
  <c r="AB118"/>
  <c r="AA118"/>
  <c r="Y118"/>
  <c r="X118"/>
  <c r="W118"/>
  <c r="V118"/>
  <c r="T118"/>
  <c r="S118"/>
  <c r="L118"/>
  <c r="J118"/>
  <c r="R118"/>
  <c r="I118"/>
  <c r="Q118"/>
  <c r="O118"/>
  <c r="AD117"/>
  <c r="AC117"/>
  <c r="AB117"/>
  <c r="AA117"/>
  <c r="Y117"/>
  <c r="X117"/>
  <c r="W117"/>
  <c r="V117"/>
  <c r="T117"/>
  <c r="S117"/>
  <c r="L117"/>
  <c r="J117"/>
  <c r="R117"/>
  <c r="I117"/>
  <c r="Q117"/>
  <c r="O117"/>
  <c r="AD116"/>
  <c r="AC116"/>
  <c r="AB116"/>
  <c r="AA116"/>
  <c r="Y116"/>
  <c r="X116"/>
  <c r="W116"/>
  <c r="V116"/>
  <c r="T116"/>
  <c r="S116"/>
  <c r="L116"/>
  <c r="K116"/>
  <c r="J116"/>
  <c r="R116"/>
  <c r="I116"/>
  <c r="Q116"/>
  <c r="O116"/>
  <c r="AD115"/>
  <c r="AC115"/>
  <c r="AB115"/>
  <c r="AA115"/>
  <c r="Y115"/>
  <c r="X115"/>
  <c r="W115"/>
  <c r="V115"/>
  <c r="T115"/>
  <c r="S115"/>
  <c r="L115"/>
  <c r="J115"/>
  <c r="R115"/>
  <c r="I115"/>
  <c r="Q115"/>
  <c r="O115"/>
  <c r="AD726"/>
  <c r="AC726"/>
  <c r="AB726"/>
  <c r="AA726"/>
  <c r="Y726"/>
  <c r="X726"/>
  <c r="W726"/>
  <c r="V726"/>
  <c r="T726"/>
  <c r="S726"/>
  <c r="J726"/>
  <c r="R726"/>
  <c r="I726"/>
  <c r="Q726"/>
  <c r="P726"/>
  <c r="O726"/>
  <c r="AD725"/>
  <c r="AC725"/>
  <c r="AB725"/>
  <c r="AA725"/>
  <c r="Y725"/>
  <c r="X725"/>
  <c r="W725"/>
  <c r="V725"/>
  <c r="T725"/>
  <c r="S725"/>
  <c r="J725"/>
  <c r="R725"/>
  <c r="I725"/>
  <c r="Q725"/>
  <c r="P725"/>
  <c r="O725"/>
  <c r="AD724"/>
  <c r="AC724"/>
  <c r="AB724"/>
  <c r="AA724"/>
  <c r="Y724"/>
  <c r="X724"/>
  <c r="W724"/>
  <c r="V724"/>
  <c r="S724"/>
  <c r="J724"/>
  <c r="R724"/>
  <c r="I724"/>
  <c r="Q724"/>
  <c r="P724"/>
  <c r="O724"/>
  <c r="AD723"/>
  <c r="AC723"/>
  <c r="AB723"/>
  <c r="AA723"/>
  <c r="Y723"/>
  <c r="X723"/>
  <c r="W723"/>
  <c r="V723"/>
  <c r="T723"/>
  <c r="S723"/>
  <c r="J723"/>
  <c r="R723"/>
  <c r="I723"/>
  <c r="Q723"/>
  <c r="P723"/>
  <c r="O723"/>
  <c r="AD722"/>
  <c r="AC722"/>
  <c r="AB722"/>
  <c r="AA722"/>
  <c r="Y722"/>
  <c r="X722"/>
  <c r="W722"/>
  <c r="V722"/>
  <c r="T722"/>
  <c r="S722"/>
  <c r="K722"/>
  <c r="J722"/>
  <c r="R722"/>
  <c r="I722"/>
  <c r="Q722"/>
  <c r="P722"/>
  <c r="O722"/>
  <c r="AD721"/>
  <c r="AC721"/>
  <c r="AB721"/>
  <c r="AA721"/>
  <c r="Y721"/>
  <c r="X721"/>
  <c r="W721"/>
  <c r="V721"/>
  <c r="T721"/>
  <c r="S721"/>
  <c r="K721"/>
  <c r="J721"/>
  <c r="I721"/>
  <c r="Q721"/>
  <c r="P721"/>
  <c r="O721"/>
  <c r="AD720"/>
  <c r="AC720"/>
  <c r="AB720"/>
  <c r="AA720"/>
  <c r="Y720"/>
  <c r="X720"/>
  <c r="W720"/>
  <c r="V720"/>
  <c r="T720"/>
  <c r="S720"/>
  <c r="K720"/>
  <c r="J720"/>
  <c r="I720"/>
  <c r="Q720"/>
  <c r="P720"/>
  <c r="O720"/>
  <c r="AD719"/>
  <c r="AC719"/>
  <c r="AB719"/>
  <c r="AA719"/>
  <c r="Y719"/>
  <c r="X719"/>
  <c r="W719"/>
  <c r="V719"/>
  <c r="T719"/>
  <c r="S719"/>
  <c r="K719"/>
  <c r="J719"/>
  <c r="I719"/>
  <c r="Q719"/>
  <c r="P719"/>
  <c r="O719"/>
  <c r="AD718"/>
  <c r="AC718"/>
  <c r="AB718"/>
  <c r="AA718"/>
  <c r="Y718"/>
  <c r="X718"/>
  <c r="W718"/>
  <c r="V718"/>
  <c r="T718"/>
  <c r="S718"/>
  <c r="K718"/>
  <c r="J718"/>
  <c r="I718"/>
  <c r="Q718"/>
  <c r="P718"/>
  <c r="O718"/>
  <c r="AD717"/>
  <c r="AC717"/>
  <c r="AB717"/>
  <c r="AA717"/>
  <c r="Y717"/>
  <c r="X717"/>
  <c r="W717"/>
  <c r="V717"/>
  <c r="T717"/>
  <c r="S717"/>
  <c r="K717"/>
  <c r="J717"/>
  <c r="I717"/>
  <c r="Q717"/>
  <c r="P717"/>
  <c r="O717"/>
  <c r="AD716"/>
  <c r="AC716"/>
  <c r="AB716"/>
  <c r="AA716"/>
  <c r="Y716"/>
  <c r="X716"/>
  <c r="W716"/>
  <c r="V716"/>
  <c r="T716"/>
  <c r="K716"/>
  <c r="J716"/>
  <c r="I716"/>
  <c r="Q716"/>
  <c r="P716"/>
  <c r="O716"/>
  <c r="AD715"/>
  <c r="AC715"/>
  <c r="AB715"/>
  <c r="AA715"/>
  <c r="Y715"/>
  <c r="X715"/>
  <c r="W715"/>
  <c r="V715"/>
  <c r="T715"/>
  <c r="L715"/>
  <c r="K715"/>
  <c r="J715"/>
  <c r="I715"/>
  <c r="Q715"/>
  <c r="O715"/>
  <c r="AD714"/>
  <c r="AC714"/>
  <c r="AB714"/>
  <c r="AA714"/>
  <c r="Y714"/>
  <c r="X714"/>
  <c r="W714"/>
  <c r="V714"/>
  <c r="T714"/>
  <c r="S714"/>
  <c r="L714"/>
  <c r="K714"/>
  <c r="J714"/>
  <c r="I714"/>
  <c r="Q714"/>
  <c r="O714"/>
  <c r="AD713"/>
  <c r="AC713"/>
  <c r="AB713"/>
  <c r="AA713"/>
  <c r="Y713"/>
  <c r="X713"/>
  <c r="W713"/>
  <c r="V713"/>
  <c r="T713"/>
  <c r="K713"/>
  <c r="J713"/>
  <c r="I713"/>
  <c r="Q713"/>
  <c r="AD712"/>
  <c r="AC712"/>
  <c r="AB712"/>
  <c r="AA712"/>
  <c r="Y712"/>
  <c r="X712"/>
  <c r="W712"/>
  <c r="V712"/>
  <c r="T712"/>
  <c r="S712"/>
  <c r="L712"/>
  <c r="K712"/>
  <c r="J712"/>
  <c r="I712"/>
  <c r="O712"/>
  <c r="AD622"/>
  <c r="AC622"/>
  <c r="AB622"/>
  <c r="AA622"/>
  <c r="Y622"/>
  <c r="X622"/>
  <c r="W622"/>
  <c r="V622"/>
  <c r="T622"/>
  <c r="S622"/>
  <c r="J622"/>
  <c r="R622"/>
  <c r="I622"/>
  <c r="Q622"/>
  <c r="P622"/>
  <c r="O622"/>
  <c r="AD621"/>
  <c r="AC621"/>
  <c r="AB621"/>
  <c r="AA621"/>
  <c r="Y621"/>
  <c r="X621"/>
  <c r="W621"/>
  <c r="V621"/>
  <c r="T621"/>
  <c r="S621"/>
  <c r="L621"/>
  <c r="K621"/>
  <c r="J621"/>
  <c r="R621"/>
  <c r="I621"/>
  <c r="Q621"/>
  <c r="O621"/>
  <c r="AD620"/>
  <c r="AC620"/>
  <c r="AB620"/>
  <c r="AA620"/>
  <c r="Y620"/>
  <c r="X620"/>
  <c r="W620"/>
  <c r="V620"/>
  <c r="T620"/>
  <c r="S620"/>
  <c r="L620"/>
  <c r="K620"/>
  <c r="J620"/>
  <c r="Q620"/>
  <c r="P620"/>
  <c r="O620"/>
  <c r="AD619"/>
  <c r="AC619"/>
  <c r="AB619"/>
  <c r="AA619"/>
  <c r="Y619"/>
  <c r="X619"/>
  <c r="W619"/>
  <c r="V619"/>
  <c r="T619"/>
  <c r="L619"/>
  <c r="K619"/>
  <c r="J619"/>
  <c r="I619"/>
  <c r="Q619"/>
  <c r="O619"/>
  <c r="AD618"/>
  <c r="AC618"/>
  <c r="AB618"/>
  <c r="AA618"/>
  <c r="Y618"/>
  <c r="X618"/>
  <c r="W618"/>
  <c r="V618"/>
  <c r="T618"/>
  <c r="K618"/>
  <c r="J618"/>
  <c r="I618"/>
  <c r="Q618"/>
  <c r="O618"/>
  <c r="AD617"/>
  <c r="AC617"/>
  <c r="AB617"/>
  <c r="AA617"/>
  <c r="Y617"/>
  <c r="X617"/>
  <c r="W617"/>
  <c r="V617"/>
  <c r="T617"/>
  <c r="S617"/>
  <c r="L617"/>
  <c r="K617"/>
  <c r="J617"/>
  <c r="I617"/>
  <c r="Q617"/>
  <c r="O617"/>
  <c r="AD616"/>
  <c r="AC616"/>
  <c r="AB616"/>
  <c r="AA616"/>
  <c r="Y616"/>
  <c r="X616"/>
  <c r="W616"/>
  <c r="V616"/>
  <c r="T616"/>
  <c r="S616"/>
  <c r="L616"/>
  <c r="K616"/>
  <c r="J616"/>
  <c r="I616"/>
  <c r="Q616"/>
  <c r="O616"/>
  <c r="AD615"/>
  <c r="AC615"/>
  <c r="AB615"/>
  <c r="AA615"/>
  <c r="Y615"/>
  <c r="X615"/>
  <c r="W615"/>
  <c r="V615"/>
  <c r="T615"/>
  <c r="S615"/>
  <c r="L615"/>
  <c r="K615"/>
  <c r="J615"/>
  <c r="R615"/>
  <c r="I615"/>
  <c r="O615"/>
  <c r="AD352"/>
  <c r="AC352"/>
  <c r="AB352"/>
  <c r="AA352"/>
  <c r="Y352"/>
  <c r="X352"/>
  <c r="W352"/>
  <c r="V352"/>
  <c r="T352"/>
  <c r="S352"/>
  <c r="J352"/>
  <c r="I352"/>
  <c r="Q352"/>
  <c r="P352"/>
  <c r="O352"/>
  <c r="AD351"/>
  <c r="AC351"/>
  <c r="AB351"/>
  <c r="AA351"/>
  <c r="Y351"/>
  <c r="X351"/>
  <c r="W351"/>
  <c r="V351"/>
  <c r="T351"/>
  <c r="S351"/>
  <c r="J351"/>
  <c r="I351"/>
  <c r="Q351"/>
  <c r="P351"/>
  <c r="O351"/>
  <c r="AD350"/>
  <c r="AC350"/>
  <c r="AB350"/>
  <c r="AA350"/>
  <c r="Y350"/>
  <c r="X350"/>
  <c r="W350"/>
  <c r="V350"/>
  <c r="T350"/>
  <c r="S350"/>
  <c r="L350"/>
  <c r="J350"/>
  <c r="I350"/>
  <c r="Q350"/>
  <c r="P350"/>
  <c r="O350"/>
  <c r="AD349"/>
  <c r="AC349"/>
  <c r="AB349"/>
  <c r="AA349"/>
  <c r="Y349"/>
  <c r="X349"/>
  <c r="W349"/>
  <c r="V349"/>
  <c r="T349"/>
  <c r="S349"/>
  <c r="L349"/>
  <c r="J349"/>
  <c r="I349"/>
  <c r="Q349"/>
  <c r="P349"/>
  <c r="O349"/>
  <c r="AD348"/>
  <c r="AC348"/>
  <c r="AB348"/>
  <c r="AA348"/>
  <c r="Y348"/>
  <c r="X348"/>
  <c r="W348"/>
  <c r="V348"/>
  <c r="T348"/>
  <c r="S348"/>
  <c r="L348"/>
  <c r="J348"/>
  <c r="I348"/>
  <c r="Q348"/>
  <c r="P348"/>
  <c r="O348"/>
  <c r="AD347"/>
  <c r="AC347"/>
  <c r="AB347"/>
  <c r="AA347"/>
  <c r="Y347"/>
  <c r="X347"/>
  <c r="W347"/>
  <c r="V347"/>
  <c r="T347"/>
  <c r="S347"/>
  <c r="L347"/>
  <c r="J347"/>
  <c r="I347"/>
  <c r="P347"/>
  <c r="O347"/>
  <c r="AD346"/>
  <c r="AC346"/>
  <c r="AB346"/>
  <c r="AA346"/>
  <c r="Y346"/>
  <c r="X346"/>
  <c r="W346"/>
  <c r="V346"/>
  <c r="T346"/>
  <c r="L346"/>
  <c r="J346"/>
  <c r="I346"/>
  <c r="P346"/>
  <c r="O346"/>
  <c r="AD345"/>
  <c r="AC345"/>
  <c r="AB345"/>
  <c r="AA345"/>
  <c r="Y345"/>
  <c r="X345"/>
  <c r="W345"/>
  <c r="V345"/>
  <c r="T345"/>
  <c r="S345"/>
  <c r="L345"/>
  <c r="J345"/>
  <c r="I345"/>
  <c r="Q345"/>
  <c r="P345"/>
  <c r="O345"/>
  <c r="AD344"/>
  <c r="AC344"/>
  <c r="AB344"/>
  <c r="AA344"/>
  <c r="Y344"/>
  <c r="X344"/>
  <c r="W344"/>
  <c r="V344"/>
  <c r="T344"/>
  <c r="S344"/>
  <c r="L344"/>
  <c r="J344"/>
  <c r="I344"/>
  <c r="Q344"/>
  <c r="P344"/>
  <c r="O344"/>
  <c r="AD343"/>
  <c r="AC343"/>
  <c r="AB343"/>
  <c r="AA343"/>
  <c r="Y343"/>
  <c r="X343"/>
  <c r="W343"/>
  <c r="V343"/>
  <c r="T343"/>
  <c r="S343"/>
  <c r="L343"/>
  <c r="J343"/>
  <c r="I343"/>
  <c r="Q343"/>
  <c r="P343"/>
  <c r="O343"/>
  <c r="AD342"/>
  <c r="AC342"/>
  <c r="AB342"/>
  <c r="AA342"/>
  <c r="Y342"/>
  <c r="X342"/>
  <c r="W342"/>
  <c r="V342"/>
  <c r="T342"/>
  <c r="S342"/>
  <c r="L342"/>
  <c r="J342"/>
  <c r="I342"/>
  <c r="O342"/>
  <c r="AD341"/>
  <c r="AC341"/>
  <c r="AB341"/>
  <c r="AA341"/>
  <c r="Y341"/>
  <c r="X341"/>
  <c r="W341"/>
  <c r="V341"/>
  <c r="T341"/>
  <c r="S341"/>
  <c r="L341"/>
  <c r="J341"/>
  <c r="I341"/>
  <c r="Q341"/>
  <c r="P341"/>
  <c r="O341"/>
  <c r="AD340"/>
  <c r="AC340"/>
  <c r="AB340"/>
  <c r="AA340"/>
  <c r="Y340"/>
  <c r="X340"/>
  <c r="W340"/>
  <c r="V340"/>
  <c r="T340"/>
  <c r="L340"/>
  <c r="J340"/>
  <c r="I340"/>
  <c r="Q340"/>
  <c r="P340"/>
  <c r="O340"/>
  <c r="AD339"/>
  <c r="AC339"/>
  <c r="AB339"/>
  <c r="AA339"/>
  <c r="Y339"/>
  <c r="X339"/>
  <c r="W339"/>
  <c r="V339"/>
  <c r="T339"/>
  <c r="S339"/>
  <c r="L339"/>
  <c r="J339"/>
  <c r="I339"/>
  <c r="Q339"/>
  <c r="P339"/>
  <c r="O339"/>
  <c r="AD338"/>
  <c r="AC338"/>
  <c r="AB338"/>
  <c r="AA338"/>
  <c r="Y338"/>
  <c r="X338"/>
  <c r="W338"/>
  <c r="V338"/>
  <c r="T338"/>
  <c r="L338"/>
  <c r="J338"/>
  <c r="I338"/>
  <c r="Q338"/>
  <c r="P338"/>
  <c r="O338"/>
  <c r="AD337"/>
  <c r="AC337"/>
  <c r="AB337"/>
  <c r="AA337"/>
  <c r="Y337"/>
  <c r="X337"/>
  <c r="W337"/>
  <c r="V337"/>
  <c r="T337"/>
  <c r="S337"/>
  <c r="L337"/>
  <c r="J337"/>
  <c r="I337"/>
  <c r="Q337"/>
  <c r="P337"/>
  <c r="O337"/>
  <c r="AD336"/>
  <c r="AC336"/>
  <c r="AB336"/>
  <c r="AA336"/>
  <c r="Y336"/>
  <c r="X336"/>
  <c r="W336"/>
  <c r="V336"/>
  <c r="T336"/>
  <c r="S336"/>
  <c r="L336"/>
  <c r="J336"/>
  <c r="I336"/>
  <c r="Q336"/>
  <c r="P336"/>
  <c r="O336"/>
  <c r="AD108"/>
  <c r="AC108"/>
  <c r="AB108"/>
  <c r="AA108"/>
  <c r="Y108"/>
  <c r="X108"/>
  <c r="W108"/>
  <c r="V108"/>
  <c r="T108"/>
  <c r="S108"/>
  <c r="L108"/>
  <c r="J108"/>
  <c r="R108"/>
  <c r="Q108"/>
  <c r="P108"/>
  <c r="O108"/>
  <c r="AD107"/>
  <c r="AC107"/>
  <c r="AB107"/>
  <c r="AA107"/>
  <c r="Y107"/>
  <c r="X107"/>
  <c r="W107"/>
  <c r="V107"/>
  <c r="T107"/>
  <c r="S107"/>
  <c r="L107"/>
  <c r="J107"/>
  <c r="R107"/>
  <c r="Q107"/>
  <c r="P107"/>
  <c r="O107"/>
  <c r="AD106"/>
  <c r="AC106"/>
  <c r="AB106"/>
  <c r="AA106"/>
  <c r="Y106"/>
  <c r="X106"/>
  <c r="W106"/>
  <c r="V106"/>
  <c r="T106"/>
  <c r="S106"/>
  <c r="L106"/>
  <c r="J106"/>
  <c r="I106"/>
  <c r="Q106"/>
  <c r="P106"/>
  <c r="O106"/>
  <c r="AD105"/>
  <c r="AC105"/>
  <c r="AB105"/>
  <c r="AA105"/>
  <c r="Y105"/>
  <c r="X105"/>
  <c r="W105"/>
  <c r="V105"/>
  <c r="T105"/>
  <c r="L105"/>
  <c r="J105"/>
  <c r="Q105"/>
  <c r="P105"/>
  <c r="O105"/>
  <c r="AD104"/>
  <c r="AC104"/>
  <c r="AB104"/>
  <c r="AA104"/>
  <c r="Y104"/>
  <c r="X104"/>
  <c r="W104"/>
  <c r="V104"/>
  <c r="T104"/>
  <c r="S104"/>
  <c r="L104"/>
  <c r="J104"/>
  <c r="I104"/>
  <c r="P104"/>
  <c r="O104"/>
  <c r="AD103"/>
  <c r="AC103"/>
  <c r="AB103"/>
  <c r="AA103"/>
  <c r="Y103"/>
  <c r="X103"/>
  <c r="W103"/>
  <c r="V103"/>
  <c r="T103"/>
  <c r="S103"/>
  <c r="L103"/>
  <c r="J103"/>
  <c r="Q103"/>
  <c r="P103"/>
  <c r="O103"/>
  <c r="AD102"/>
  <c r="AC102"/>
  <c r="AB102"/>
  <c r="AA102"/>
  <c r="Y102"/>
  <c r="X102"/>
  <c r="W102"/>
  <c r="V102"/>
  <c r="T102"/>
  <c r="S102"/>
  <c r="L102"/>
  <c r="J102"/>
  <c r="I102"/>
  <c r="Q102"/>
  <c r="P102"/>
  <c r="O102"/>
  <c r="AD101"/>
  <c r="AC101"/>
  <c r="AB101"/>
  <c r="AA101"/>
  <c r="Y101"/>
  <c r="X101"/>
  <c r="W101"/>
  <c r="V101"/>
  <c r="T101"/>
  <c r="S101"/>
  <c r="L101"/>
  <c r="J101"/>
  <c r="Q101"/>
  <c r="O101"/>
  <c r="AD100"/>
  <c r="AC100"/>
  <c r="AB100"/>
  <c r="AA100"/>
  <c r="Y100"/>
  <c r="X100"/>
  <c r="W100"/>
  <c r="V100"/>
  <c r="T100"/>
  <c r="S100"/>
  <c r="L100"/>
  <c r="J100"/>
  <c r="I100"/>
  <c r="Q100"/>
  <c r="P100"/>
  <c r="O100"/>
  <c r="AD99"/>
  <c r="AC99"/>
  <c r="AB99"/>
  <c r="AA99"/>
  <c r="Y99"/>
  <c r="X99"/>
  <c r="W99"/>
  <c r="V99"/>
  <c r="T99"/>
  <c r="S99"/>
  <c r="L99"/>
  <c r="J99"/>
  <c r="I99"/>
  <c r="P99"/>
  <c r="O99"/>
  <c r="AD98"/>
  <c r="AC98"/>
  <c r="AB98"/>
  <c r="AA98"/>
  <c r="Y98"/>
  <c r="X98"/>
  <c r="W98"/>
  <c r="V98"/>
  <c r="T98"/>
  <c r="L98"/>
  <c r="J98"/>
  <c r="Q98"/>
  <c r="P98"/>
  <c r="O98"/>
  <c r="AD97"/>
  <c r="AC97"/>
  <c r="AB97"/>
  <c r="AA97"/>
  <c r="Y97"/>
  <c r="X97"/>
  <c r="W97"/>
  <c r="V97"/>
  <c r="T97"/>
  <c r="S97"/>
  <c r="L97"/>
  <c r="J97"/>
  <c r="I97"/>
  <c r="Q97"/>
  <c r="P97"/>
  <c r="AD96"/>
  <c r="AC96"/>
  <c r="AB96"/>
  <c r="AA96"/>
  <c r="Y96"/>
  <c r="X96"/>
  <c r="W96"/>
  <c r="V96"/>
  <c r="T96"/>
  <c r="S96"/>
  <c r="L96"/>
  <c r="J96"/>
  <c r="I96"/>
  <c r="Q96"/>
  <c r="O96"/>
  <c r="AD95"/>
  <c r="AC95"/>
  <c r="AB95"/>
  <c r="AA95"/>
  <c r="Y95"/>
  <c r="X95"/>
  <c r="W95"/>
  <c r="V95"/>
  <c r="T95"/>
  <c r="S95"/>
  <c r="L95"/>
  <c r="J95"/>
  <c r="I95"/>
  <c r="Q95"/>
  <c r="P95"/>
  <c r="O95"/>
  <c r="G26" i="17"/>
  <c r="I323" i="27"/>
  <c r="AD711" i="3"/>
  <c r="AC711"/>
  <c r="AB711"/>
  <c r="AA711"/>
  <c r="Y711"/>
  <c r="X711"/>
  <c r="W711"/>
  <c r="V711"/>
  <c r="T711"/>
  <c r="S711"/>
  <c r="L711"/>
  <c r="J711"/>
  <c r="I711"/>
  <c r="Q711"/>
  <c r="P711"/>
  <c r="O711"/>
  <c r="AD710"/>
  <c r="AC710"/>
  <c r="AB710"/>
  <c r="AA710"/>
  <c r="Y710"/>
  <c r="X710"/>
  <c r="W710"/>
  <c r="V710"/>
  <c r="T710"/>
  <c r="S710"/>
  <c r="L710"/>
  <c r="J710"/>
  <c r="I710"/>
  <c r="Q710"/>
  <c r="P710"/>
  <c r="O710"/>
  <c r="AD709"/>
  <c r="AC709"/>
  <c r="AB709"/>
  <c r="AA709"/>
  <c r="Y709"/>
  <c r="X709"/>
  <c r="W709"/>
  <c r="V709"/>
  <c r="T709"/>
  <c r="S709"/>
  <c r="L709"/>
  <c r="J709"/>
  <c r="I709"/>
  <c r="Q709"/>
  <c r="P709"/>
  <c r="O709"/>
  <c r="AD708"/>
  <c r="AC708"/>
  <c r="AB708"/>
  <c r="AA708"/>
  <c r="Y708"/>
  <c r="X708"/>
  <c r="W708"/>
  <c r="V708"/>
  <c r="T708"/>
  <c r="S708"/>
  <c r="L708"/>
  <c r="J708"/>
  <c r="I708"/>
  <c r="Q708"/>
  <c r="P708"/>
  <c r="O708"/>
  <c r="AD707"/>
  <c r="AC707"/>
  <c r="AB707"/>
  <c r="AA707"/>
  <c r="Y707"/>
  <c r="X707"/>
  <c r="W707"/>
  <c r="V707"/>
  <c r="T707"/>
  <c r="S707"/>
  <c r="L707"/>
  <c r="J707"/>
  <c r="I707"/>
  <c r="Q707"/>
  <c r="P707"/>
  <c r="O707"/>
  <c r="AD706"/>
  <c r="AC706"/>
  <c r="AB706"/>
  <c r="AA706"/>
  <c r="Y706"/>
  <c r="X706"/>
  <c r="W706"/>
  <c r="V706"/>
  <c r="T706"/>
  <c r="S706"/>
  <c r="L706"/>
  <c r="J706"/>
  <c r="I706"/>
  <c r="Q706"/>
  <c r="P706"/>
  <c r="O706"/>
  <c r="AD705"/>
  <c r="AC705"/>
  <c r="AB705"/>
  <c r="AA705"/>
  <c r="Y705"/>
  <c r="X705"/>
  <c r="W705"/>
  <c r="V705"/>
  <c r="T705"/>
  <c r="S705"/>
  <c r="L705"/>
  <c r="J705"/>
  <c r="I705"/>
  <c r="Q705"/>
  <c r="P705"/>
  <c r="O705"/>
  <c r="AD704"/>
  <c r="AC704"/>
  <c r="AB704"/>
  <c r="AA704"/>
  <c r="Y704"/>
  <c r="X704"/>
  <c r="W704"/>
  <c r="V704"/>
  <c r="T704"/>
  <c r="S704"/>
  <c r="L704"/>
  <c r="J704"/>
  <c r="I704"/>
  <c r="Q704"/>
  <c r="P704"/>
  <c r="O704"/>
  <c r="AD703"/>
  <c r="AC703"/>
  <c r="AB703"/>
  <c r="AA703"/>
  <c r="Y703"/>
  <c r="X703"/>
  <c r="W703"/>
  <c r="V703"/>
  <c r="T703"/>
  <c r="S703"/>
  <c r="L703"/>
  <c r="J703"/>
  <c r="R703"/>
  <c r="I703"/>
  <c r="Q703"/>
  <c r="P703"/>
  <c r="O703"/>
  <c r="AD702"/>
  <c r="AC702"/>
  <c r="AB702"/>
  <c r="AA702"/>
  <c r="Y702"/>
  <c r="X702"/>
  <c r="W702"/>
  <c r="V702"/>
  <c r="T702"/>
  <c r="S702"/>
  <c r="L702"/>
  <c r="K702"/>
  <c r="J702"/>
  <c r="R702"/>
  <c r="Q702"/>
  <c r="P702"/>
  <c r="AD701"/>
  <c r="AC701"/>
  <c r="AB701"/>
  <c r="AA701"/>
  <c r="Y701"/>
  <c r="X701"/>
  <c r="W701"/>
  <c r="V701"/>
  <c r="T701"/>
  <c r="S701"/>
  <c r="L701"/>
  <c r="K701"/>
  <c r="J701"/>
  <c r="R701"/>
  <c r="Q701"/>
  <c r="P701"/>
  <c r="AD67"/>
  <c r="AC67"/>
  <c r="AB67"/>
  <c r="AA67"/>
  <c r="Y67"/>
  <c r="X67"/>
  <c r="W67"/>
  <c r="V67"/>
  <c r="T67"/>
  <c r="S67"/>
  <c r="L67"/>
  <c r="K67"/>
  <c r="J67"/>
  <c r="R67"/>
  <c r="Q67"/>
  <c r="P67"/>
  <c r="AD754"/>
  <c r="AC754"/>
  <c r="AB754"/>
  <c r="AA754"/>
  <c r="Y754"/>
  <c r="X754"/>
  <c r="W754"/>
  <c r="V754"/>
  <c r="T754"/>
  <c r="S754"/>
  <c r="L754"/>
  <c r="K754"/>
  <c r="J754"/>
  <c r="R754"/>
  <c r="I754"/>
  <c r="Q754"/>
  <c r="P754"/>
  <c r="O754"/>
  <c r="AD753"/>
  <c r="AC753"/>
  <c r="AB753"/>
  <c r="AA753"/>
  <c r="Y753"/>
  <c r="X753"/>
  <c r="W753"/>
  <c r="V753"/>
  <c r="T753"/>
  <c r="S753"/>
  <c r="L753"/>
  <c r="K753"/>
  <c r="J753"/>
  <c r="R753"/>
  <c r="I753"/>
  <c r="Q753"/>
  <c r="P753"/>
  <c r="O753"/>
  <c r="AD728"/>
  <c r="AC728"/>
  <c r="AB728"/>
  <c r="AA728"/>
  <c r="Y728"/>
  <c r="X728"/>
  <c r="W728"/>
  <c r="V728"/>
  <c r="T728"/>
  <c r="S728"/>
  <c r="L728"/>
  <c r="K728"/>
  <c r="J728"/>
  <c r="I728"/>
  <c r="Q728"/>
  <c r="P728"/>
  <c r="O728"/>
  <c r="AD727"/>
  <c r="AC727"/>
  <c r="AB727"/>
  <c r="AA727"/>
  <c r="Y727"/>
  <c r="X727"/>
  <c r="W727"/>
  <c r="V727"/>
  <c r="T727"/>
  <c r="S727"/>
  <c r="L727"/>
  <c r="J727"/>
  <c r="I727"/>
  <c r="Q727"/>
  <c r="P727"/>
  <c r="O727"/>
  <c r="AD700"/>
  <c r="AC700"/>
  <c r="AB700"/>
  <c r="AA700"/>
  <c r="Y700"/>
  <c r="X700"/>
  <c r="W700"/>
  <c r="V700"/>
  <c r="T700"/>
  <c r="S700"/>
  <c r="L700"/>
  <c r="K700"/>
  <c r="R700"/>
  <c r="Q700"/>
  <c r="P700"/>
  <c r="O700"/>
  <c r="AD699"/>
  <c r="AC699"/>
  <c r="AB699"/>
  <c r="AA699"/>
  <c r="Y699"/>
  <c r="X699"/>
  <c r="W699"/>
  <c r="V699"/>
  <c r="T699"/>
  <c r="S699"/>
  <c r="L699"/>
  <c r="K699"/>
  <c r="R699"/>
  <c r="Q699"/>
  <c r="P699"/>
  <c r="O699"/>
  <c r="AD698"/>
  <c r="AC698"/>
  <c r="AB698"/>
  <c r="AA698"/>
  <c r="Y698"/>
  <c r="X698"/>
  <c r="W698"/>
  <c r="V698"/>
  <c r="T698"/>
  <c r="S698"/>
  <c r="L698"/>
  <c r="K698"/>
  <c r="R698"/>
  <c r="Q698"/>
  <c r="P698"/>
  <c r="O698"/>
  <c r="AD697"/>
  <c r="AC697"/>
  <c r="AB697"/>
  <c r="AA697"/>
  <c r="Y697"/>
  <c r="X697"/>
  <c r="W697"/>
  <c r="V697"/>
  <c r="L697"/>
  <c r="K697"/>
  <c r="R697"/>
  <c r="P697"/>
  <c r="O697"/>
  <c r="AD696"/>
  <c r="AC696"/>
  <c r="AB696"/>
  <c r="AA696"/>
  <c r="Y696"/>
  <c r="X696"/>
  <c r="W696"/>
  <c r="V696"/>
  <c r="T696"/>
  <c r="S696"/>
  <c r="K696"/>
  <c r="R696"/>
  <c r="P696"/>
  <c r="O696"/>
  <c r="AD695"/>
  <c r="AC695"/>
  <c r="AB695"/>
  <c r="AA695"/>
  <c r="Y695"/>
  <c r="X695"/>
  <c r="W695"/>
  <c r="V695"/>
  <c r="T695"/>
  <c r="L695"/>
  <c r="R695"/>
  <c r="I695"/>
  <c r="P695"/>
  <c r="O695"/>
  <c r="AD694"/>
  <c r="AC694"/>
  <c r="AB694"/>
  <c r="AA694"/>
  <c r="Y694"/>
  <c r="X694"/>
  <c r="W694"/>
  <c r="V694"/>
  <c r="S694"/>
  <c r="L694"/>
  <c r="R694"/>
  <c r="I694"/>
  <c r="P694"/>
  <c r="O694"/>
  <c r="AD693"/>
  <c r="AC693"/>
  <c r="AB693"/>
  <c r="AA693"/>
  <c r="Y693"/>
  <c r="X693"/>
  <c r="W693"/>
  <c r="V693"/>
  <c r="T693"/>
  <c r="S693"/>
  <c r="L693"/>
  <c r="K693"/>
  <c r="R693"/>
  <c r="I693"/>
  <c r="P693"/>
  <c r="O693"/>
  <c r="AD692"/>
  <c r="AC692"/>
  <c r="AB692"/>
  <c r="AA692"/>
  <c r="Y692"/>
  <c r="X692"/>
  <c r="W692"/>
  <c r="V692"/>
  <c r="T692"/>
  <c r="L692"/>
  <c r="K692"/>
  <c r="R692"/>
  <c r="I692"/>
  <c r="P692"/>
  <c r="O692"/>
  <c r="AD691"/>
  <c r="AC691"/>
  <c r="AB691"/>
  <c r="AA691"/>
  <c r="Y691"/>
  <c r="X691"/>
  <c r="W691"/>
  <c r="V691"/>
  <c r="T691"/>
  <c r="L691"/>
  <c r="K691"/>
  <c r="R691"/>
  <c r="I691"/>
  <c r="AD690"/>
  <c r="AC690"/>
  <c r="AB690"/>
  <c r="AA690"/>
  <c r="Y690"/>
  <c r="X690"/>
  <c r="W690"/>
  <c r="V690"/>
  <c r="T690"/>
  <c r="S690"/>
  <c r="L690"/>
  <c r="K690"/>
  <c r="R690"/>
  <c r="I690"/>
  <c r="Q690"/>
  <c r="O690"/>
  <c r="AD689"/>
  <c r="AC689"/>
  <c r="AB689"/>
  <c r="AA689"/>
  <c r="Y689"/>
  <c r="X689"/>
  <c r="W689"/>
  <c r="V689"/>
  <c r="T689"/>
  <c r="S689"/>
  <c r="L689"/>
  <c r="K689"/>
  <c r="J689"/>
  <c r="O689"/>
  <c r="AD688"/>
  <c r="AC688"/>
  <c r="AB688"/>
  <c r="AA688"/>
  <c r="Y688"/>
  <c r="X688"/>
  <c r="W688"/>
  <c r="V688"/>
  <c r="T688"/>
  <c r="S688"/>
  <c r="J688"/>
  <c r="AD687"/>
  <c r="AC687"/>
  <c r="AB687"/>
  <c r="AA687"/>
  <c r="Y687"/>
  <c r="X687"/>
  <c r="W687"/>
  <c r="V687"/>
  <c r="T687"/>
  <c r="S687"/>
  <c r="J687"/>
  <c r="R687"/>
  <c r="Q687"/>
  <c r="P687"/>
  <c r="AD686"/>
  <c r="AC686"/>
  <c r="AB686"/>
  <c r="AA686"/>
  <c r="Y686"/>
  <c r="X686"/>
  <c r="W686"/>
  <c r="V686"/>
  <c r="T686"/>
  <c r="S686"/>
  <c r="L686"/>
  <c r="K686"/>
  <c r="R686"/>
  <c r="Q686"/>
  <c r="P686"/>
  <c r="AD685"/>
  <c r="AC685"/>
  <c r="AB685"/>
  <c r="AA685"/>
  <c r="Y685"/>
  <c r="X685"/>
  <c r="W685"/>
  <c r="V685"/>
  <c r="T685"/>
  <c r="S685"/>
  <c r="L685"/>
  <c r="K685"/>
  <c r="J685"/>
  <c r="R685"/>
  <c r="Q685"/>
  <c r="P685"/>
  <c r="AD684"/>
  <c r="AC684"/>
  <c r="AB684"/>
  <c r="AA684"/>
  <c r="Y684"/>
  <c r="X684"/>
  <c r="W684"/>
  <c r="V684"/>
  <c r="T684"/>
  <c r="L684"/>
  <c r="K684"/>
  <c r="J684"/>
  <c r="R684"/>
  <c r="P684"/>
  <c r="AD683"/>
  <c r="AC683"/>
  <c r="AB683"/>
  <c r="AA683"/>
  <c r="Y683"/>
  <c r="X683"/>
  <c r="W683"/>
  <c r="V683"/>
  <c r="T683"/>
  <c r="S683"/>
  <c r="L683"/>
  <c r="J683"/>
  <c r="R683"/>
  <c r="Q683"/>
  <c r="P683"/>
  <c r="AD682"/>
  <c r="AC682"/>
  <c r="AB682"/>
  <c r="AA682"/>
  <c r="Y682"/>
  <c r="X682"/>
  <c r="W682"/>
  <c r="V682"/>
  <c r="T682"/>
  <c r="K682"/>
  <c r="J682"/>
  <c r="R682"/>
  <c r="Q682"/>
  <c r="P682"/>
  <c r="AD681"/>
  <c r="AC681"/>
  <c r="AB681"/>
  <c r="AA681"/>
  <c r="Y681"/>
  <c r="X681"/>
  <c r="W681"/>
  <c r="V681"/>
  <c r="T681"/>
  <c r="S681"/>
  <c r="L681"/>
  <c r="K681"/>
  <c r="J681"/>
  <c r="R681"/>
  <c r="Q681"/>
  <c r="P681"/>
  <c r="AD680"/>
  <c r="AC680"/>
  <c r="AB680"/>
  <c r="AA680"/>
  <c r="Y680"/>
  <c r="X680"/>
  <c r="W680"/>
  <c r="V680"/>
  <c r="T680"/>
  <c r="S680"/>
  <c r="L680"/>
  <c r="K680"/>
  <c r="J680"/>
  <c r="R680"/>
  <c r="Q680"/>
  <c r="P680"/>
  <c r="AD679"/>
  <c r="AC679"/>
  <c r="AB679"/>
  <c r="AA679"/>
  <c r="Y679"/>
  <c r="X679"/>
  <c r="W679"/>
  <c r="V679"/>
  <c r="T679"/>
  <c r="S679"/>
  <c r="K679"/>
  <c r="J679"/>
  <c r="R679"/>
  <c r="Q679"/>
  <c r="P679"/>
  <c r="AD678"/>
  <c r="AC678"/>
  <c r="AB678"/>
  <c r="AA678"/>
  <c r="Y678"/>
  <c r="X678"/>
  <c r="W678"/>
  <c r="V678"/>
  <c r="T678"/>
  <c r="S678"/>
  <c r="L678"/>
  <c r="J678"/>
  <c r="R678"/>
  <c r="Q678"/>
  <c r="P678"/>
  <c r="AD677"/>
  <c r="AC677"/>
  <c r="AB677"/>
  <c r="AA677"/>
  <c r="Y677"/>
  <c r="X677"/>
  <c r="W677"/>
  <c r="V677"/>
  <c r="T677"/>
  <c r="S677"/>
  <c r="L677"/>
  <c r="K677"/>
  <c r="J677"/>
  <c r="R677"/>
  <c r="Q677"/>
  <c r="P677"/>
  <c r="AD676"/>
  <c r="AC676"/>
  <c r="AB676"/>
  <c r="AA676"/>
  <c r="Y676"/>
  <c r="X676"/>
  <c r="W676"/>
  <c r="V676"/>
  <c r="T676"/>
  <c r="L676"/>
  <c r="K676"/>
  <c r="J676"/>
  <c r="P676"/>
  <c r="AD675"/>
  <c r="AC675"/>
  <c r="AB675"/>
  <c r="AA675"/>
  <c r="Y675"/>
  <c r="X675"/>
  <c r="W675"/>
  <c r="V675"/>
  <c r="T675"/>
  <c r="S675"/>
  <c r="L675"/>
  <c r="K675"/>
  <c r="J675"/>
  <c r="R675"/>
  <c r="Q675"/>
  <c r="P675"/>
  <c r="AD674"/>
  <c r="AC674"/>
  <c r="AB674"/>
  <c r="AA674"/>
  <c r="Y674"/>
  <c r="X674"/>
  <c r="W674"/>
  <c r="V674"/>
  <c r="T674"/>
  <c r="S674"/>
  <c r="L674"/>
  <c r="K674"/>
  <c r="J674"/>
  <c r="R674"/>
  <c r="P674"/>
  <c r="AD673"/>
  <c r="AC673"/>
  <c r="AB673"/>
  <c r="AA673"/>
  <c r="Y673"/>
  <c r="X673"/>
  <c r="W673"/>
  <c r="V673"/>
  <c r="T673"/>
  <c r="S673"/>
  <c r="L673"/>
  <c r="K673"/>
  <c r="J673"/>
  <c r="R673"/>
  <c r="I673"/>
  <c r="Q673"/>
  <c r="P673"/>
  <c r="AD672"/>
  <c r="AC672"/>
  <c r="AB672"/>
  <c r="AA672"/>
  <c r="Y672"/>
  <c r="X672"/>
  <c r="W672"/>
  <c r="V672"/>
  <c r="T672"/>
  <c r="S672"/>
  <c r="L672"/>
  <c r="K672"/>
  <c r="J672"/>
  <c r="I672"/>
  <c r="Q672"/>
  <c r="P672"/>
  <c r="AD671"/>
  <c r="AC671"/>
  <c r="AB671"/>
  <c r="AA671"/>
  <c r="Y671"/>
  <c r="X671"/>
  <c r="W671"/>
  <c r="V671"/>
  <c r="T671"/>
  <c r="S671"/>
  <c r="L671"/>
  <c r="K671"/>
  <c r="J671"/>
  <c r="R671"/>
  <c r="I671"/>
  <c r="P671"/>
  <c r="O671"/>
  <c r="AD670"/>
  <c r="AC670"/>
  <c r="AB670"/>
  <c r="AA670"/>
  <c r="Y670"/>
  <c r="X670"/>
  <c r="W670"/>
  <c r="V670"/>
  <c r="T670"/>
  <c r="S670"/>
  <c r="L670"/>
  <c r="K670"/>
  <c r="J670"/>
  <c r="R670"/>
  <c r="I670"/>
  <c r="Q670"/>
  <c r="O670"/>
  <c r="AD669"/>
  <c r="AC669"/>
  <c r="AB669"/>
  <c r="AA669"/>
  <c r="Y669"/>
  <c r="X669"/>
  <c r="W669"/>
  <c r="V669"/>
  <c r="T669"/>
  <c r="S669"/>
  <c r="L669"/>
  <c r="K669"/>
  <c r="J669"/>
  <c r="R669"/>
  <c r="I669"/>
  <c r="Q669"/>
  <c r="P669"/>
  <c r="O669"/>
  <c r="AD668"/>
  <c r="AC668"/>
  <c r="AB668"/>
  <c r="AA668"/>
  <c r="Y668"/>
  <c r="X668"/>
  <c r="W668"/>
  <c r="V668"/>
  <c r="T668"/>
  <c r="L668"/>
  <c r="I668"/>
  <c r="Q668"/>
  <c r="P668"/>
  <c r="O668"/>
  <c r="AD667"/>
  <c r="AC667"/>
  <c r="AB667"/>
  <c r="AA667"/>
  <c r="Y667"/>
  <c r="X667"/>
  <c r="W667"/>
  <c r="V667"/>
  <c r="T667"/>
  <c r="S667"/>
  <c r="L667"/>
  <c r="J667"/>
  <c r="R667"/>
  <c r="Q667"/>
  <c r="O667"/>
  <c r="AD666"/>
  <c r="AC666"/>
  <c r="AB666"/>
  <c r="AA666"/>
  <c r="Y666"/>
  <c r="X666"/>
  <c r="W666"/>
  <c r="V666"/>
  <c r="T666"/>
  <c r="K666"/>
  <c r="J666"/>
  <c r="R666"/>
  <c r="I666"/>
  <c r="Q666"/>
  <c r="P666"/>
  <c r="AD665"/>
  <c r="AC665"/>
  <c r="AB665"/>
  <c r="AA665"/>
  <c r="Y665"/>
  <c r="X665"/>
  <c r="W665"/>
  <c r="V665"/>
  <c r="T665"/>
  <c r="S665"/>
  <c r="L665"/>
  <c r="K665"/>
  <c r="J665"/>
  <c r="R665"/>
  <c r="I665"/>
  <c r="Q665"/>
  <c r="O665"/>
  <c r="AD663"/>
  <c r="AC663"/>
  <c r="AB663"/>
  <c r="AA663"/>
  <c r="Y663"/>
  <c r="X663"/>
  <c r="W663"/>
  <c r="V663"/>
  <c r="T663"/>
  <c r="S663"/>
  <c r="L663"/>
  <c r="K663"/>
  <c r="J663"/>
  <c r="R663"/>
  <c r="I663"/>
  <c r="Q663"/>
  <c r="P663"/>
  <c r="O663"/>
  <c r="AD662"/>
  <c r="AC662"/>
  <c r="AB662"/>
  <c r="AA662"/>
  <c r="Y662"/>
  <c r="X662"/>
  <c r="W662"/>
  <c r="V662"/>
  <c r="T662"/>
  <c r="S662"/>
  <c r="L662"/>
  <c r="K662"/>
  <c r="J662"/>
  <c r="I662"/>
  <c r="Q662"/>
  <c r="P662"/>
  <c r="O662"/>
  <c r="AD614"/>
  <c r="AC614"/>
  <c r="AB614"/>
  <c r="AA614"/>
  <c r="Y614"/>
  <c r="X614"/>
  <c r="W614"/>
  <c r="V614"/>
  <c r="T614"/>
  <c r="S614"/>
  <c r="L614"/>
  <c r="J614"/>
  <c r="R614"/>
  <c r="Q614"/>
  <c r="P614"/>
  <c r="O614"/>
  <c r="AD613"/>
  <c r="AC613"/>
  <c r="AB613"/>
  <c r="AA613"/>
  <c r="Y613"/>
  <c r="X613"/>
  <c r="W613"/>
  <c r="V613"/>
  <c r="T613"/>
  <c r="S613"/>
  <c r="L613"/>
  <c r="J613"/>
  <c r="Q613"/>
  <c r="P613"/>
  <c r="O613"/>
  <c r="AD612"/>
  <c r="AC612"/>
  <c r="AB612"/>
  <c r="AA612"/>
  <c r="Y612"/>
  <c r="X612"/>
  <c r="W612"/>
  <c r="V612"/>
  <c r="T612"/>
  <c r="S612"/>
  <c r="L612"/>
  <c r="J612"/>
  <c r="R612"/>
  <c r="Q612"/>
  <c r="P612"/>
  <c r="O612"/>
  <c r="AD611"/>
  <c r="AC611"/>
  <c r="AB611"/>
  <c r="AA611"/>
  <c r="Y611"/>
  <c r="X611"/>
  <c r="W611"/>
  <c r="V611"/>
  <c r="T611"/>
  <c r="S611"/>
  <c r="L611"/>
  <c r="J611"/>
  <c r="R611"/>
  <c r="Q611"/>
  <c r="P611"/>
  <c r="O611"/>
  <c r="AD610"/>
  <c r="AC610"/>
  <c r="AB610"/>
  <c r="AA610"/>
  <c r="Y610"/>
  <c r="X610"/>
  <c r="W610"/>
  <c r="V610"/>
  <c r="T610"/>
  <c r="S610"/>
  <c r="L610"/>
  <c r="J610"/>
  <c r="R610"/>
  <c r="I610"/>
  <c r="P610"/>
  <c r="O610"/>
  <c r="AD609"/>
  <c r="AC609"/>
  <c r="AB609"/>
  <c r="AA609"/>
  <c r="Y609"/>
  <c r="X609"/>
  <c r="W609"/>
  <c r="V609"/>
  <c r="S609"/>
  <c r="L609"/>
  <c r="J609"/>
  <c r="R609"/>
  <c r="I609"/>
  <c r="P609"/>
  <c r="O609"/>
  <c r="AD608"/>
  <c r="AC608"/>
  <c r="AB608"/>
  <c r="AA608"/>
  <c r="Y608"/>
  <c r="X608"/>
  <c r="W608"/>
  <c r="V608"/>
  <c r="T608"/>
  <c r="S608"/>
  <c r="L608"/>
  <c r="K608"/>
  <c r="J608"/>
  <c r="R608"/>
  <c r="I608"/>
  <c r="P608"/>
  <c r="AD607"/>
  <c r="AC607"/>
  <c r="AB607"/>
  <c r="AA607"/>
  <c r="Y607"/>
  <c r="X607"/>
  <c r="W607"/>
  <c r="V607"/>
  <c r="T607"/>
  <c r="L607"/>
  <c r="K607"/>
  <c r="R607"/>
  <c r="I607"/>
  <c r="AD606"/>
  <c r="AC606"/>
  <c r="AB606"/>
  <c r="AA606"/>
  <c r="Y606"/>
  <c r="X606"/>
  <c r="W606"/>
  <c r="V606"/>
  <c r="T606"/>
  <c r="L606"/>
  <c r="K606"/>
  <c r="J606"/>
  <c r="R606"/>
  <c r="I606"/>
  <c r="P606"/>
  <c r="AD605"/>
  <c r="AC605"/>
  <c r="AB605"/>
  <c r="AA605"/>
  <c r="Y605"/>
  <c r="X605"/>
  <c r="W605"/>
  <c r="V605"/>
  <c r="T605"/>
  <c r="S605"/>
  <c r="L605"/>
  <c r="K605"/>
  <c r="J605"/>
  <c r="R605"/>
  <c r="I605"/>
  <c r="Q605"/>
  <c r="AD604"/>
  <c r="AC604"/>
  <c r="AB604"/>
  <c r="AA604"/>
  <c r="Y604"/>
  <c r="X604"/>
  <c r="W604"/>
  <c r="V604"/>
  <c r="T604"/>
  <c r="S604"/>
  <c r="K604"/>
  <c r="J604"/>
  <c r="R604"/>
  <c r="I604"/>
  <c r="Q604"/>
  <c r="AD603"/>
  <c r="AC603"/>
  <c r="AB603"/>
  <c r="AA603"/>
  <c r="Y603"/>
  <c r="X603"/>
  <c r="W603"/>
  <c r="V603"/>
  <c r="T603"/>
  <c r="S603"/>
  <c r="L603"/>
  <c r="K603"/>
  <c r="J603"/>
  <c r="R603"/>
  <c r="I603"/>
  <c r="Q603"/>
  <c r="AD602"/>
  <c r="AC602"/>
  <c r="AB602"/>
  <c r="AA602"/>
  <c r="Y602"/>
  <c r="X602"/>
  <c r="W602"/>
  <c r="V602"/>
  <c r="T602"/>
  <c r="S602"/>
  <c r="L602"/>
  <c r="K602"/>
  <c r="J602"/>
  <c r="R602"/>
  <c r="I602"/>
  <c r="Q602"/>
  <c r="AD601"/>
  <c r="AC601"/>
  <c r="AB601"/>
  <c r="AA601"/>
  <c r="Y601"/>
  <c r="X601"/>
  <c r="W601"/>
  <c r="V601"/>
  <c r="T601"/>
  <c r="S601"/>
  <c r="L601"/>
  <c r="K601"/>
  <c r="J601"/>
  <c r="R601"/>
  <c r="I601"/>
  <c r="Q601"/>
  <c r="P601"/>
  <c r="AD600"/>
  <c r="AC600"/>
  <c r="AB600"/>
  <c r="AA600"/>
  <c r="Y600"/>
  <c r="X600"/>
  <c r="W600"/>
  <c r="V600"/>
  <c r="T600"/>
  <c r="S600"/>
  <c r="L600"/>
  <c r="K600"/>
  <c r="J600"/>
  <c r="R600"/>
  <c r="I600"/>
  <c r="Q600"/>
  <c r="P600"/>
  <c r="AD599"/>
  <c r="AC599"/>
  <c r="AB599"/>
  <c r="AA599"/>
  <c r="Y599"/>
  <c r="X599"/>
  <c r="W599"/>
  <c r="V599"/>
  <c r="T599"/>
  <c r="S599"/>
  <c r="L599"/>
  <c r="K599"/>
  <c r="J599"/>
  <c r="R599"/>
  <c r="I599"/>
  <c r="Q599"/>
  <c r="P599"/>
  <c r="AD598"/>
  <c r="AC598"/>
  <c r="AB598"/>
  <c r="AA598"/>
  <c r="Y598"/>
  <c r="X598"/>
  <c r="W598"/>
  <c r="V598"/>
  <c r="T598"/>
  <c r="K598"/>
  <c r="J598"/>
  <c r="I598"/>
  <c r="AD597"/>
  <c r="AC597"/>
  <c r="AB597"/>
  <c r="AA597"/>
  <c r="Y597"/>
  <c r="X597"/>
  <c r="W597"/>
  <c r="V597"/>
  <c r="T597"/>
  <c r="S597"/>
  <c r="L597"/>
  <c r="K597"/>
  <c r="R597"/>
  <c r="I597"/>
  <c r="Q597"/>
  <c r="P597"/>
  <c r="AD596"/>
  <c r="AC596"/>
  <c r="AB596"/>
  <c r="AA596"/>
  <c r="Y596"/>
  <c r="X596"/>
  <c r="W596"/>
  <c r="V596"/>
  <c r="T596"/>
  <c r="S596"/>
  <c r="L596"/>
  <c r="K596"/>
  <c r="R596"/>
  <c r="I596"/>
  <c r="Q596"/>
  <c r="P596"/>
  <c r="AD595"/>
  <c r="AC595"/>
  <c r="AB595"/>
  <c r="AA595"/>
  <c r="Y595"/>
  <c r="X595"/>
  <c r="W595"/>
  <c r="V595"/>
  <c r="T595"/>
  <c r="S595"/>
  <c r="L595"/>
  <c r="K595"/>
  <c r="R595"/>
  <c r="I595"/>
  <c r="Q595"/>
  <c r="P595"/>
  <c r="AD594"/>
  <c r="AC594"/>
  <c r="AB594"/>
  <c r="AA594"/>
  <c r="Y594"/>
  <c r="X594"/>
  <c r="W594"/>
  <c r="V594"/>
  <c r="T594"/>
  <c r="S594"/>
  <c r="K594"/>
  <c r="J594"/>
  <c r="R594"/>
  <c r="Q594"/>
  <c r="P594"/>
  <c r="AD593"/>
  <c r="AC593"/>
  <c r="AB593"/>
  <c r="AA593"/>
  <c r="Y593"/>
  <c r="X593"/>
  <c r="W593"/>
  <c r="V593"/>
  <c r="T593"/>
  <c r="S593"/>
  <c r="K593"/>
  <c r="J593"/>
  <c r="R593"/>
  <c r="Q593"/>
  <c r="P593"/>
  <c r="AD592"/>
  <c r="AC592"/>
  <c r="AB592"/>
  <c r="AA592"/>
  <c r="Y592"/>
  <c r="X592"/>
  <c r="W592"/>
  <c r="V592"/>
  <c r="T592"/>
  <c r="J592"/>
  <c r="R592"/>
  <c r="P592"/>
  <c r="AD591"/>
  <c r="AC591"/>
  <c r="AB591"/>
  <c r="AA591"/>
  <c r="Y591"/>
  <c r="X591"/>
  <c r="W591"/>
  <c r="V591"/>
  <c r="T591"/>
  <c r="S591"/>
  <c r="L591"/>
  <c r="K591"/>
  <c r="J591"/>
  <c r="R591"/>
  <c r="Q591"/>
  <c r="AD590"/>
  <c r="AC590"/>
  <c r="AB590"/>
  <c r="AA590"/>
  <c r="Y590"/>
  <c r="X590"/>
  <c r="W590"/>
  <c r="V590"/>
  <c r="T590"/>
  <c r="S590"/>
  <c r="L590"/>
  <c r="J590"/>
  <c r="R590"/>
  <c r="Q590"/>
  <c r="P590"/>
  <c r="AD589"/>
  <c r="AC589"/>
  <c r="AB589"/>
  <c r="AA589"/>
  <c r="Y589"/>
  <c r="X589"/>
  <c r="W589"/>
  <c r="V589"/>
  <c r="S589"/>
  <c r="K589"/>
  <c r="J589"/>
  <c r="Q589"/>
  <c r="P589"/>
  <c r="AD588"/>
  <c r="AC588"/>
  <c r="AB588"/>
  <c r="AA588"/>
  <c r="Y588"/>
  <c r="X588"/>
  <c r="W588"/>
  <c r="V588"/>
  <c r="T588"/>
  <c r="S588"/>
  <c r="L588"/>
  <c r="K588"/>
  <c r="J588"/>
  <c r="R588"/>
  <c r="Q588"/>
  <c r="P588"/>
  <c r="O588"/>
  <c r="AD587"/>
  <c r="AC587"/>
  <c r="AB587"/>
  <c r="AA587"/>
  <c r="Y587"/>
  <c r="X587"/>
  <c r="W587"/>
  <c r="V587"/>
  <c r="T587"/>
  <c r="K587"/>
  <c r="J587"/>
  <c r="R587"/>
  <c r="Q587"/>
  <c r="P587"/>
  <c r="O587"/>
  <c r="AD586"/>
  <c r="AC586"/>
  <c r="AB586"/>
  <c r="AA586"/>
  <c r="Y586"/>
  <c r="X586"/>
  <c r="W586"/>
  <c r="V586"/>
  <c r="T586"/>
  <c r="L586"/>
  <c r="K586"/>
  <c r="J586"/>
  <c r="Q586"/>
  <c r="P586"/>
  <c r="O586"/>
  <c r="AD581"/>
  <c r="AC581"/>
  <c r="AB581"/>
  <c r="AA581"/>
  <c r="Y581"/>
  <c r="X581"/>
  <c r="W581"/>
  <c r="V581"/>
  <c r="T581"/>
  <c r="L581"/>
  <c r="K581"/>
  <c r="J581"/>
  <c r="R581"/>
  <c r="I581"/>
  <c r="Q581"/>
  <c r="P581"/>
  <c r="O581"/>
  <c r="AD580"/>
  <c r="AC580"/>
  <c r="AB580"/>
  <c r="AA580"/>
  <c r="Y580"/>
  <c r="X580"/>
  <c r="W580"/>
  <c r="V580"/>
  <c r="T580"/>
  <c r="K580"/>
  <c r="J580"/>
  <c r="R580"/>
  <c r="I580"/>
  <c r="Q580"/>
  <c r="P580"/>
  <c r="AD579"/>
  <c r="AC579"/>
  <c r="AB579"/>
  <c r="AA579"/>
  <c r="Y579"/>
  <c r="X579"/>
  <c r="W579"/>
  <c r="V579"/>
  <c r="T579"/>
  <c r="L579"/>
  <c r="K579"/>
  <c r="J579"/>
  <c r="R579"/>
  <c r="I579"/>
  <c r="Q579"/>
  <c r="O579"/>
  <c r="AD427"/>
  <c r="AC427"/>
  <c r="AB427"/>
  <c r="AA427"/>
  <c r="Y427"/>
  <c r="X427"/>
  <c r="W427"/>
  <c r="V427"/>
  <c r="T427"/>
  <c r="K427"/>
  <c r="J427"/>
  <c r="R427"/>
  <c r="I427"/>
  <c r="P427"/>
  <c r="O427"/>
  <c r="AD426"/>
  <c r="AC426"/>
  <c r="AB426"/>
  <c r="AA426"/>
  <c r="Y426"/>
  <c r="X426"/>
  <c r="W426"/>
  <c r="V426"/>
  <c r="T426"/>
  <c r="K426"/>
  <c r="J426"/>
  <c r="R426"/>
  <c r="I426"/>
  <c r="Q426"/>
  <c r="P426"/>
  <c r="O426"/>
  <c r="AD425"/>
  <c r="AC425"/>
  <c r="AB425"/>
  <c r="AA425"/>
  <c r="Y425"/>
  <c r="X425"/>
  <c r="W425"/>
  <c r="V425"/>
  <c r="T425"/>
  <c r="K425"/>
  <c r="J425"/>
  <c r="R425"/>
  <c r="Q425"/>
  <c r="P425"/>
  <c r="O425"/>
  <c r="AD424"/>
  <c r="AC424"/>
  <c r="AB424"/>
  <c r="AA424"/>
  <c r="Y424"/>
  <c r="X424"/>
  <c r="W424"/>
  <c r="V424"/>
  <c r="T424"/>
  <c r="K424"/>
  <c r="J424"/>
  <c r="R424"/>
  <c r="I424"/>
  <c r="Q424"/>
  <c r="O424"/>
  <c r="AD369"/>
  <c r="AC369"/>
  <c r="AB369"/>
  <c r="AA369"/>
  <c r="Y369"/>
  <c r="X369"/>
  <c r="W369"/>
  <c r="V369"/>
  <c r="T369"/>
  <c r="S369"/>
  <c r="J369"/>
  <c r="R369"/>
  <c r="Q369"/>
  <c r="P369"/>
  <c r="O369"/>
  <c r="AD335"/>
  <c r="AC335"/>
  <c r="AB335"/>
  <c r="AA335"/>
  <c r="Y335"/>
  <c r="X335"/>
  <c r="W335"/>
  <c r="V335"/>
  <c r="T335"/>
  <c r="S335"/>
  <c r="L335"/>
  <c r="K335"/>
  <c r="J335"/>
  <c r="I335"/>
  <c r="Q335"/>
  <c r="P335"/>
  <c r="AD334"/>
  <c r="AC334"/>
  <c r="AB334"/>
  <c r="AA334"/>
  <c r="Y334"/>
  <c r="X334"/>
  <c r="W334"/>
  <c r="V334"/>
  <c r="T334"/>
  <c r="S334"/>
  <c r="L334"/>
  <c r="K334"/>
  <c r="J334"/>
  <c r="R334"/>
  <c r="Q334"/>
  <c r="P334"/>
  <c r="AD333"/>
  <c r="AC333"/>
  <c r="AB333"/>
  <c r="AA333"/>
  <c r="Y333"/>
  <c r="X333"/>
  <c r="W333"/>
  <c r="V333"/>
  <c r="T333"/>
  <c r="S333"/>
  <c r="L333"/>
  <c r="K333"/>
  <c r="J333"/>
  <c r="R333"/>
  <c r="Q333"/>
  <c r="AD332"/>
  <c r="AC332"/>
  <c r="AB332"/>
  <c r="AA332"/>
  <c r="Y332"/>
  <c r="X332"/>
  <c r="W332"/>
  <c r="V332"/>
  <c r="T332"/>
  <c r="S332"/>
  <c r="L332"/>
  <c r="K332"/>
  <c r="J332"/>
  <c r="R332"/>
  <c r="Q332"/>
  <c r="P332"/>
  <c r="AD331"/>
  <c r="AC331"/>
  <c r="AB331"/>
  <c r="AA331"/>
  <c r="Y331"/>
  <c r="X331"/>
  <c r="W331"/>
  <c r="V331"/>
  <c r="T331"/>
  <c r="S331"/>
  <c r="L331"/>
  <c r="K331"/>
  <c r="R331"/>
  <c r="Q331"/>
  <c r="P331"/>
  <c r="AD330"/>
  <c r="AC330"/>
  <c r="AB330"/>
  <c r="AA330"/>
  <c r="Y330"/>
  <c r="X330"/>
  <c r="W330"/>
  <c r="V330"/>
  <c r="T330"/>
  <c r="S330"/>
  <c r="L330"/>
  <c r="J330"/>
  <c r="R330"/>
  <c r="Q330"/>
  <c r="P330"/>
  <c r="AD329"/>
  <c r="AC329"/>
  <c r="AB329"/>
  <c r="AA329"/>
  <c r="Y329"/>
  <c r="X329"/>
  <c r="W329"/>
  <c r="V329"/>
  <c r="T329"/>
  <c r="S329"/>
  <c r="L329"/>
  <c r="K329"/>
  <c r="J329"/>
  <c r="R329"/>
  <c r="Q329"/>
  <c r="P329"/>
  <c r="AD328"/>
  <c r="AC328"/>
  <c r="AB328"/>
  <c r="AA328"/>
  <c r="Y328"/>
  <c r="X328"/>
  <c r="W328"/>
  <c r="V328"/>
  <c r="T328"/>
  <c r="S328"/>
  <c r="L328"/>
  <c r="K328"/>
  <c r="J328"/>
  <c r="R328"/>
  <c r="Q328"/>
  <c r="AD327"/>
  <c r="AC327"/>
  <c r="AB327"/>
  <c r="AA327"/>
  <c r="Y327"/>
  <c r="X327"/>
  <c r="W327"/>
  <c r="V327"/>
  <c r="T327"/>
  <c r="S327"/>
  <c r="L327"/>
  <c r="K327"/>
  <c r="J327"/>
  <c r="R327"/>
  <c r="Q327"/>
  <c r="P327"/>
  <c r="AD326"/>
  <c r="AC326"/>
  <c r="AB326"/>
  <c r="AA326"/>
  <c r="Y326"/>
  <c r="X326"/>
  <c r="W326"/>
  <c r="V326"/>
  <c r="T326"/>
  <c r="S326"/>
  <c r="L326"/>
  <c r="K326"/>
  <c r="J326"/>
  <c r="R326"/>
  <c r="Q326"/>
  <c r="P326"/>
  <c r="AD325"/>
  <c r="AC325"/>
  <c r="AB325"/>
  <c r="AA325"/>
  <c r="Y325"/>
  <c r="X325"/>
  <c r="W325"/>
  <c r="V325"/>
  <c r="T325"/>
  <c r="S325"/>
  <c r="L325"/>
  <c r="K325"/>
  <c r="J325"/>
  <c r="R325"/>
  <c r="Q325"/>
  <c r="P325"/>
  <c r="AD324"/>
  <c r="AC324"/>
  <c r="AB324"/>
  <c r="AA324"/>
  <c r="Y324"/>
  <c r="X324"/>
  <c r="W324"/>
  <c r="V324"/>
  <c r="T324"/>
  <c r="S324"/>
  <c r="L324"/>
  <c r="J324"/>
  <c r="Q324"/>
  <c r="P324"/>
  <c r="AD323"/>
  <c r="AC323"/>
  <c r="AB323"/>
  <c r="AA323"/>
  <c r="Y323"/>
  <c r="X323"/>
  <c r="W323"/>
  <c r="V323"/>
  <c r="T323"/>
  <c r="S323"/>
  <c r="L323"/>
  <c r="K323"/>
  <c r="J323"/>
  <c r="R323"/>
  <c r="Q323"/>
  <c r="P323"/>
  <c r="AD322"/>
  <c r="AC322"/>
  <c r="AB322"/>
  <c r="AA322"/>
  <c r="Y322"/>
  <c r="X322"/>
  <c r="W322"/>
  <c r="V322"/>
  <c r="T322"/>
  <c r="S322"/>
  <c r="L322"/>
  <c r="K322"/>
  <c r="J322"/>
  <c r="Q322"/>
  <c r="P322"/>
  <c r="AD321"/>
  <c r="AC321"/>
  <c r="AB321"/>
  <c r="AA321"/>
  <c r="Y321"/>
  <c r="X321"/>
  <c r="W321"/>
  <c r="V321"/>
  <c r="T321"/>
  <c r="S321"/>
  <c r="L321"/>
  <c r="K321"/>
  <c r="J321"/>
  <c r="R321"/>
  <c r="Q321"/>
  <c r="P321"/>
  <c r="AD320"/>
  <c r="AC320"/>
  <c r="AB320"/>
  <c r="AA320"/>
  <c r="Y320"/>
  <c r="X320"/>
  <c r="W320"/>
  <c r="V320"/>
  <c r="T320"/>
  <c r="S320"/>
  <c r="L320"/>
  <c r="K320"/>
  <c r="J320"/>
  <c r="R320"/>
  <c r="Q320"/>
  <c r="P320"/>
  <c r="AD319"/>
  <c r="AC319"/>
  <c r="AB319"/>
  <c r="AA319"/>
  <c r="Y319"/>
  <c r="X319"/>
  <c r="W319"/>
  <c r="V319"/>
  <c r="T319"/>
  <c r="L319"/>
  <c r="K319"/>
  <c r="J319"/>
  <c r="Q319"/>
  <c r="P319"/>
  <c r="AD318"/>
  <c r="AC318"/>
  <c r="AB318"/>
  <c r="AA318"/>
  <c r="Y318"/>
  <c r="X318"/>
  <c r="W318"/>
  <c r="V318"/>
  <c r="T318"/>
  <c r="S318"/>
  <c r="L318"/>
  <c r="K318"/>
  <c r="J318"/>
  <c r="R318"/>
  <c r="Q318"/>
  <c r="P318"/>
  <c r="AD317"/>
  <c r="AC317"/>
  <c r="AB317"/>
  <c r="AA317"/>
  <c r="Y317"/>
  <c r="X317"/>
  <c r="W317"/>
  <c r="V317"/>
  <c r="T317"/>
  <c r="S317"/>
  <c r="L317"/>
  <c r="K317"/>
  <c r="J317"/>
  <c r="R317"/>
  <c r="Q317"/>
  <c r="AD316"/>
  <c r="AC316"/>
  <c r="AB316"/>
  <c r="AA316"/>
  <c r="Y316"/>
  <c r="X316"/>
  <c r="W316"/>
  <c r="V316"/>
  <c r="T316"/>
  <c r="S316"/>
  <c r="L316"/>
  <c r="K316"/>
  <c r="J316"/>
  <c r="R316"/>
  <c r="Q316"/>
  <c r="AD315"/>
  <c r="AC315"/>
  <c r="AB315"/>
  <c r="AA315"/>
  <c r="Y315"/>
  <c r="X315"/>
  <c r="W315"/>
  <c r="V315"/>
  <c r="T315"/>
  <c r="S315"/>
  <c r="L315"/>
  <c r="K315"/>
  <c r="J315"/>
  <c r="R315"/>
  <c r="Q315"/>
  <c r="P315"/>
  <c r="AD314"/>
  <c r="AC314"/>
  <c r="AB314"/>
  <c r="AA314"/>
  <c r="Y314"/>
  <c r="X314"/>
  <c r="W314"/>
  <c r="V314"/>
  <c r="T314"/>
  <c r="S314"/>
  <c r="L314"/>
  <c r="K314"/>
  <c r="J314"/>
  <c r="R314"/>
  <c r="P314"/>
  <c r="AD313"/>
  <c r="AC313"/>
  <c r="AB313"/>
  <c r="AA313"/>
  <c r="Y313"/>
  <c r="X313"/>
  <c r="W313"/>
  <c r="V313"/>
  <c r="T313"/>
  <c r="S313"/>
  <c r="L313"/>
  <c r="K313"/>
  <c r="J313"/>
  <c r="R313"/>
  <c r="Q313"/>
  <c r="P313"/>
  <c r="AD312"/>
  <c r="AC312"/>
  <c r="AB312"/>
  <c r="AA312"/>
  <c r="Y312"/>
  <c r="X312"/>
  <c r="W312"/>
  <c r="V312"/>
  <c r="T312"/>
  <c r="S312"/>
  <c r="L312"/>
  <c r="K312"/>
  <c r="J312"/>
  <c r="R312"/>
  <c r="Q312"/>
  <c r="P312"/>
  <c r="AD311"/>
  <c r="AC311"/>
  <c r="AB311"/>
  <c r="AA311"/>
  <c r="Y311"/>
  <c r="X311"/>
  <c r="W311"/>
  <c r="V311"/>
  <c r="T311"/>
  <c r="S311"/>
  <c r="L311"/>
  <c r="K311"/>
  <c r="J311"/>
  <c r="R311"/>
  <c r="P311"/>
  <c r="AD310"/>
  <c r="AC310"/>
  <c r="AB310"/>
  <c r="AA310"/>
  <c r="Y310"/>
  <c r="X310"/>
  <c r="W310"/>
  <c r="V310"/>
  <c r="T310"/>
  <c r="S310"/>
  <c r="L310"/>
  <c r="K310"/>
  <c r="J310"/>
  <c r="R310"/>
  <c r="Q310"/>
  <c r="P310"/>
  <c r="AD309"/>
  <c r="AC309"/>
  <c r="AB309"/>
  <c r="AA309"/>
  <c r="Y309"/>
  <c r="X309"/>
  <c r="W309"/>
  <c r="V309"/>
  <c r="T309"/>
  <c r="S309"/>
  <c r="L309"/>
  <c r="K309"/>
  <c r="J309"/>
  <c r="R309"/>
  <c r="Q309"/>
  <c r="P309"/>
  <c r="AD308"/>
  <c r="AC308"/>
  <c r="AB308"/>
  <c r="AA308"/>
  <c r="Y308"/>
  <c r="X308"/>
  <c r="W308"/>
  <c r="V308"/>
  <c r="T308"/>
  <c r="S308"/>
  <c r="L308"/>
  <c r="K308"/>
  <c r="J308"/>
  <c r="R308"/>
  <c r="P308"/>
  <c r="AD307"/>
  <c r="AC307"/>
  <c r="AB307"/>
  <c r="AA307"/>
  <c r="Y307"/>
  <c r="X307"/>
  <c r="W307"/>
  <c r="V307"/>
  <c r="T307"/>
  <c r="S307"/>
  <c r="L307"/>
  <c r="K307"/>
  <c r="J307"/>
  <c r="R307"/>
  <c r="Q307"/>
  <c r="AD306"/>
  <c r="AC306"/>
  <c r="AB306"/>
  <c r="AA306"/>
  <c r="Y306"/>
  <c r="X306"/>
  <c r="W306"/>
  <c r="V306"/>
  <c r="T306"/>
  <c r="S306"/>
  <c r="L306"/>
  <c r="K306"/>
  <c r="J306"/>
  <c r="R306"/>
  <c r="Q306"/>
  <c r="P306"/>
  <c r="AD305"/>
  <c r="AC305"/>
  <c r="AB305"/>
  <c r="AA305"/>
  <c r="Y305"/>
  <c r="X305"/>
  <c r="W305"/>
  <c r="V305"/>
  <c r="T305"/>
  <c r="S305"/>
  <c r="L305"/>
  <c r="K305"/>
  <c r="J305"/>
  <c r="R305"/>
  <c r="Q305"/>
  <c r="P305"/>
  <c r="AD304"/>
  <c r="AC304"/>
  <c r="AB304"/>
  <c r="AA304"/>
  <c r="Y304"/>
  <c r="X304"/>
  <c r="W304"/>
  <c r="V304"/>
  <c r="T304"/>
  <c r="S304"/>
  <c r="L304"/>
  <c r="K304"/>
  <c r="J304"/>
  <c r="R304"/>
  <c r="Q304"/>
  <c r="P304"/>
  <c r="AD303"/>
  <c r="AC303"/>
  <c r="AB303"/>
  <c r="AA303"/>
  <c r="Y303"/>
  <c r="X303"/>
  <c r="W303"/>
  <c r="V303"/>
  <c r="T303"/>
  <c r="S303"/>
  <c r="L303"/>
  <c r="J303"/>
  <c r="R303"/>
  <c r="I303"/>
  <c r="P303"/>
  <c r="AD302"/>
  <c r="AC302"/>
  <c r="AB302"/>
  <c r="AA302"/>
  <c r="Y302"/>
  <c r="X302"/>
  <c r="W302"/>
  <c r="V302"/>
  <c r="T302"/>
  <c r="K302"/>
  <c r="J302"/>
  <c r="R302"/>
  <c r="I302"/>
  <c r="P302"/>
  <c r="AD301"/>
  <c r="AC301"/>
  <c r="AB301"/>
  <c r="AA301"/>
  <c r="Y301"/>
  <c r="X301"/>
  <c r="W301"/>
  <c r="V301"/>
  <c r="T301"/>
  <c r="L301"/>
  <c r="K301"/>
  <c r="J301"/>
  <c r="R301"/>
  <c r="I301"/>
  <c r="P301"/>
  <c r="AD300"/>
  <c r="AC300"/>
  <c r="AB300"/>
  <c r="AA300"/>
  <c r="Y300"/>
  <c r="X300"/>
  <c r="W300"/>
  <c r="V300"/>
  <c r="T300"/>
  <c r="S300"/>
  <c r="L300"/>
  <c r="K300"/>
  <c r="J300"/>
  <c r="R300"/>
  <c r="I300"/>
  <c r="P300"/>
  <c r="AD299"/>
  <c r="AC299"/>
  <c r="AB299"/>
  <c r="AA299"/>
  <c r="Y299"/>
  <c r="X299"/>
  <c r="W299"/>
  <c r="V299"/>
  <c r="T299"/>
  <c r="K299"/>
  <c r="J299"/>
  <c r="R299"/>
  <c r="I299"/>
  <c r="P299"/>
  <c r="AD298"/>
  <c r="AC298"/>
  <c r="AB298"/>
  <c r="AA298"/>
  <c r="Y298"/>
  <c r="X298"/>
  <c r="W298"/>
  <c r="V298"/>
  <c r="T298"/>
  <c r="L298"/>
  <c r="K298"/>
  <c r="J298"/>
  <c r="R298"/>
  <c r="I298"/>
  <c r="P298"/>
  <c r="AD297"/>
  <c r="AC297"/>
  <c r="AB297"/>
  <c r="AA297"/>
  <c r="Y297"/>
  <c r="X297"/>
  <c r="W297"/>
  <c r="V297"/>
  <c r="T297"/>
  <c r="S297"/>
  <c r="L297"/>
  <c r="K297"/>
  <c r="R297"/>
  <c r="I297"/>
  <c r="P297"/>
  <c r="O297"/>
  <c r="AD296"/>
  <c r="AC296"/>
  <c r="AB296"/>
  <c r="AA296"/>
  <c r="Y296"/>
  <c r="X296"/>
  <c r="W296"/>
  <c r="V296"/>
  <c r="T296"/>
  <c r="S296"/>
  <c r="L296"/>
  <c r="K296"/>
  <c r="R296"/>
  <c r="I296"/>
  <c r="P296"/>
  <c r="O296"/>
  <c r="AD295"/>
  <c r="AC295"/>
  <c r="AB295"/>
  <c r="AA295"/>
  <c r="Y295"/>
  <c r="X295"/>
  <c r="W295"/>
  <c r="V295"/>
  <c r="T295"/>
  <c r="S295"/>
  <c r="L295"/>
  <c r="K295"/>
  <c r="R295"/>
  <c r="I295"/>
  <c r="P295"/>
  <c r="O295"/>
  <c r="AD294"/>
  <c r="AC294"/>
  <c r="AB294"/>
  <c r="AA294"/>
  <c r="Y294"/>
  <c r="X294"/>
  <c r="W294"/>
  <c r="V294"/>
  <c r="T294"/>
  <c r="L294"/>
  <c r="K294"/>
  <c r="R294"/>
  <c r="I294"/>
  <c r="P294"/>
  <c r="O294"/>
  <c r="AD293"/>
  <c r="AC293"/>
  <c r="AB293"/>
  <c r="AA293"/>
  <c r="Y293"/>
  <c r="X293"/>
  <c r="W293"/>
  <c r="V293"/>
  <c r="T293"/>
  <c r="S293"/>
  <c r="L293"/>
  <c r="K293"/>
  <c r="I293"/>
  <c r="P293"/>
  <c r="O293"/>
  <c r="AD292"/>
  <c r="AC292"/>
  <c r="AB292"/>
  <c r="AA292"/>
  <c r="Y292"/>
  <c r="X292"/>
  <c r="W292"/>
  <c r="V292"/>
  <c r="T292"/>
  <c r="S292"/>
  <c r="L292"/>
  <c r="K292"/>
  <c r="I292"/>
  <c r="P292"/>
  <c r="O292"/>
  <c r="AD291"/>
  <c r="AC291"/>
  <c r="AB291"/>
  <c r="AA291"/>
  <c r="Y291"/>
  <c r="X291"/>
  <c r="W291"/>
  <c r="V291"/>
  <c r="T291"/>
  <c r="S291"/>
  <c r="L291"/>
  <c r="K291"/>
  <c r="R291"/>
  <c r="I291"/>
  <c r="P291"/>
  <c r="O291"/>
  <c r="AD290"/>
  <c r="AC290"/>
  <c r="AB290"/>
  <c r="AA290"/>
  <c r="Y290"/>
  <c r="X290"/>
  <c r="W290"/>
  <c r="V290"/>
  <c r="T290"/>
  <c r="S290"/>
  <c r="L290"/>
  <c r="K290"/>
  <c r="R290"/>
  <c r="I290"/>
  <c r="P290"/>
  <c r="O290"/>
  <c r="AD289"/>
  <c r="AC289"/>
  <c r="AB289"/>
  <c r="AA289"/>
  <c r="Y289"/>
  <c r="X289"/>
  <c r="W289"/>
  <c r="V289"/>
  <c r="T289"/>
  <c r="S289"/>
  <c r="L289"/>
  <c r="K289"/>
  <c r="R289"/>
  <c r="I289"/>
  <c r="P289"/>
  <c r="O289"/>
  <c r="AD288"/>
  <c r="AC288"/>
  <c r="AB288"/>
  <c r="AA288"/>
  <c r="Y288"/>
  <c r="X288"/>
  <c r="W288"/>
  <c r="V288"/>
  <c r="L288"/>
  <c r="R288"/>
  <c r="I288"/>
  <c r="P288"/>
  <c r="O288"/>
  <c r="AD287"/>
  <c r="AC287"/>
  <c r="AB287"/>
  <c r="AA287"/>
  <c r="Y287"/>
  <c r="X287"/>
  <c r="W287"/>
  <c r="V287"/>
  <c r="T287"/>
  <c r="S287"/>
  <c r="L287"/>
  <c r="K287"/>
  <c r="J287"/>
  <c r="P287"/>
  <c r="O287"/>
  <c r="AD286"/>
  <c r="AC286"/>
  <c r="AB286"/>
  <c r="AA286"/>
  <c r="Y286"/>
  <c r="X286"/>
  <c r="W286"/>
  <c r="V286"/>
  <c r="T286"/>
  <c r="S286"/>
  <c r="L286"/>
  <c r="K286"/>
  <c r="J286"/>
  <c r="R286"/>
  <c r="P286"/>
  <c r="O286"/>
  <c r="AD285"/>
  <c r="AC285"/>
  <c r="AB285"/>
  <c r="AA285"/>
  <c r="Y285"/>
  <c r="X285"/>
  <c r="W285"/>
  <c r="V285"/>
  <c r="T285"/>
  <c r="S285"/>
  <c r="L285"/>
  <c r="K285"/>
  <c r="J285"/>
  <c r="R285"/>
  <c r="P285"/>
  <c r="O285"/>
  <c r="AD284"/>
  <c r="AC284"/>
  <c r="AB284"/>
  <c r="AA284"/>
  <c r="Y284"/>
  <c r="X284"/>
  <c r="W284"/>
  <c r="V284"/>
  <c r="T284"/>
  <c r="S284"/>
  <c r="L284"/>
  <c r="J284"/>
  <c r="R284"/>
  <c r="P284"/>
  <c r="O284"/>
  <c r="AD283"/>
  <c r="AC283"/>
  <c r="AB283"/>
  <c r="AA283"/>
  <c r="Y283"/>
  <c r="X283"/>
  <c r="W283"/>
  <c r="V283"/>
  <c r="T283"/>
  <c r="S283"/>
  <c r="L283"/>
  <c r="K283"/>
  <c r="J283"/>
  <c r="R283"/>
  <c r="P283"/>
  <c r="O283"/>
  <c r="AD282"/>
  <c r="AC282"/>
  <c r="AB282"/>
  <c r="AA282"/>
  <c r="Y282"/>
  <c r="X282"/>
  <c r="W282"/>
  <c r="V282"/>
  <c r="T282"/>
  <c r="S282"/>
  <c r="K282"/>
  <c r="J282"/>
  <c r="R282"/>
  <c r="P282"/>
  <c r="O282"/>
  <c r="AD281"/>
  <c r="AC281"/>
  <c r="AB281"/>
  <c r="AA281"/>
  <c r="Y281"/>
  <c r="X281"/>
  <c r="W281"/>
  <c r="V281"/>
  <c r="T281"/>
  <c r="S281"/>
  <c r="L281"/>
  <c r="K281"/>
  <c r="J281"/>
  <c r="R281"/>
  <c r="P281"/>
  <c r="O281"/>
  <c r="AD280"/>
  <c r="AC280"/>
  <c r="AB280"/>
  <c r="AA280"/>
  <c r="Y280"/>
  <c r="X280"/>
  <c r="W280"/>
  <c r="V280"/>
  <c r="T280"/>
  <c r="S280"/>
  <c r="L280"/>
  <c r="K280"/>
  <c r="J280"/>
  <c r="R280"/>
  <c r="P280"/>
  <c r="O280"/>
  <c r="AD279"/>
  <c r="AC279"/>
  <c r="AB279"/>
  <c r="AA279"/>
  <c r="Y279"/>
  <c r="X279"/>
  <c r="W279"/>
  <c r="V279"/>
  <c r="T279"/>
  <c r="S279"/>
  <c r="L279"/>
  <c r="K279"/>
  <c r="J279"/>
  <c r="R279"/>
  <c r="P279"/>
  <c r="O279"/>
  <c r="AD278"/>
  <c r="AC278"/>
  <c r="AB278"/>
  <c r="AA278"/>
  <c r="Y278"/>
  <c r="X278"/>
  <c r="W278"/>
  <c r="V278"/>
  <c r="T278"/>
  <c r="S278"/>
  <c r="L278"/>
  <c r="K278"/>
  <c r="J278"/>
  <c r="P278"/>
  <c r="O278"/>
  <c r="AD277"/>
  <c r="AC277"/>
  <c r="AB277"/>
  <c r="AA277"/>
  <c r="Y277"/>
  <c r="X277"/>
  <c r="W277"/>
  <c r="V277"/>
  <c r="T277"/>
  <c r="S277"/>
  <c r="K277"/>
  <c r="R277"/>
  <c r="P277"/>
  <c r="O277"/>
  <c r="AD276"/>
  <c r="AC276"/>
  <c r="AB276"/>
  <c r="AA276"/>
  <c r="Y276"/>
  <c r="X276"/>
  <c r="W276"/>
  <c r="V276"/>
  <c r="T276"/>
  <c r="S276"/>
  <c r="L276"/>
  <c r="J276"/>
  <c r="R276"/>
  <c r="P276"/>
  <c r="O276"/>
  <c r="AD275"/>
  <c r="AC275"/>
  <c r="AB275"/>
  <c r="AA275"/>
  <c r="Y275"/>
  <c r="X275"/>
  <c r="W275"/>
  <c r="V275"/>
  <c r="T275"/>
  <c r="S275"/>
  <c r="L275"/>
  <c r="J275"/>
  <c r="R275"/>
  <c r="P275"/>
  <c r="AD274"/>
  <c r="AC274"/>
  <c r="AB274"/>
  <c r="AA274"/>
  <c r="Y274"/>
  <c r="X274"/>
  <c r="W274"/>
  <c r="V274"/>
  <c r="T274"/>
  <c r="S274"/>
  <c r="L274"/>
  <c r="K274"/>
  <c r="J274"/>
  <c r="R274"/>
  <c r="P274"/>
  <c r="O274"/>
  <c r="AD273"/>
  <c r="AC273"/>
  <c r="AB273"/>
  <c r="AA273"/>
  <c r="Y273"/>
  <c r="X273"/>
  <c r="W273"/>
  <c r="V273"/>
  <c r="T273"/>
  <c r="S273"/>
  <c r="L273"/>
  <c r="J273"/>
  <c r="R273"/>
  <c r="P273"/>
  <c r="O273"/>
  <c r="AD272"/>
  <c r="AC272"/>
  <c r="AB272"/>
  <c r="AA272"/>
  <c r="Y272"/>
  <c r="X272"/>
  <c r="W272"/>
  <c r="V272"/>
  <c r="T272"/>
  <c r="L272"/>
  <c r="J272"/>
  <c r="R272"/>
  <c r="P272"/>
  <c r="AD271"/>
  <c r="AC271"/>
  <c r="AB271"/>
  <c r="AA271"/>
  <c r="Y271"/>
  <c r="X271"/>
  <c r="W271"/>
  <c r="V271"/>
  <c r="K271"/>
  <c r="R271"/>
  <c r="P271"/>
  <c r="O271"/>
  <c r="AD270"/>
  <c r="AC270"/>
  <c r="AB270"/>
  <c r="AA270"/>
  <c r="Y270"/>
  <c r="X270"/>
  <c r="W270"/>
  <c r="V270"/>
  <c r="T270"/>
  <c r="S270"/>
  <c r="L270"/>
  <c r="K270"/>
  <c r="J270"/>
  <c r="R270"/>
  <c r="Q270"/>
  <c r="O270"/>
  <c r="AD269"/>
  <c r="AC269"/>
  <c r="AB269"/>
  <c r="AA269"/>
  <c r="Y269"/>
  <c r="X269"/>
  <c r="W269"/>
  <c r="V269"/>
  <c r="T269"/>
  <c r="S269"/>
  <c r="L269"/>
  <c r="K269"/>
  <c r="J269"/>
  <c r="R269"/>
  <c r="Q269"/>
  <c r="O269"/>
  <c r="AD268"/>
  <c r="AC268"/>
  <c r="AB268"/>
  <c r="AA268"/>
  <c r="Y268"/>
  <c r="X268"/>
  <c r="W268"/>
  <c r="V268"/>
  <c r="T268"/>
  <c r="S268"/>
  <c r="L268"/>
  <c r="K268"/>
  <c r="J268"/>
  <c r="R268"/>
  <c r="Q268"/>
  <c r="O268"/>
  <c r="AD267"/>
  <c r="AC267"/>
  <c r="AB267"/>
  <c r="AA267"/>
  <c r="Y267"/>
  <c r="X267"/>
  <c r="W267"/>
  <c r="V267"/>
  <c r="T267"/>
  <c r="S267"/>
  <c r="L267"/>
  <c r="K267"/>
  <c r="J267"/>
  <c r="R267"/>
  <c r="Q267"/>
  <c r="O267"/>
  <c r="AD266"/>
  <c r="AC266"/>
  <c r="AB266"/>
  <c r="AA266"/>
  <c r="Y266"/>
  <c r="X266"/>
  <c r="W266"/>
  <c r="V266"/>
  <c r="T266"/>
  <c r="S266"/>
  <c r="J266"/>
  <c r="R266"/>
  <c r="Q266"/>
  <c r="O266"/>
  <c r="AD265"/>
  <c r="AC265"/>
  <c r="AB265"/>
  <c r="AA265"/>
  <c r="Y265"/>
  <c r="X265"/>
  <c r="W265"/>
  <c r="V265"/>
  <c r="T265"/>
  <c r="K265"/>
  <c r="J265"/>
  <c r="R265"/>
  <c r="O265"/>
  <c r="AD264"/>
  <c r="AC264"/>
  <c r="AB264"/>
  <c r="AA264"/>
  <c r="Y264"/>
  <c r="X264"/>
  <c r="W264"/>
  <c r="V264"/>
  <c r="T264"/>
  <c r="S264"/>
  <c r="L264"/>
  <c r="J264"/>
  <c r="R264"/>
  <c r="O264"/>
  <c r="AD263"/>
  <c r="AC263"/>
  <c r="AB263"/>
  <c r="AA263"/>
  <c r="Y263"/>
  <c r="X263"/>
  <c r="W263"/>
  <c r="V263"/>
  <c r="T263"/>
  <c r="S263"/>
  <c r="L263"/>
  <c r="K263"/>
  <c r="J263"/>
  <c r="R263"/>
  <c r="Q263"/>
  <c r="O263"/>
  <c r="AD262"/>
  <c r="AC262"/>
  <c r="AB262"/>
  <c r="AA262"/>
  <c r="Y262"/>
  <c r="X262"/>
  <c r="W262"/>
  <c r="V262"/>
  <c r="T262"/>
  <c r="S262"/>
  <c r="L262"/>
  <c r="J262"/>
  <c r="R262"/>
  <c r="P262"/>
  <c r="AD261"/>
  <c r="AC261"/>
  <c r="AB261"/>
  <c r="AA261"/>
  <c r="Y261"/>
  <c r="X261"/>
  <c r="W261"/>
  <c r="V261"/>
  <c r="T261"/>
  <c r="L261"/>
  <c r="J261"/>
  <c r="R261"/>
  <c r="P261"/>
  <c r="AD260"/>
  <c r="AC260"/>
  <c r="AB260"/>
  <c r="AA260"/>
  <c r="Y260"/>
  <c r="X260"/>
  <c r="W260"/>
  <c r="V260"/>
  <c r="T260"/>
  <c r="S260"/>
  <c r="L260"/>
  <c r="K260"/>
  <c r="J260"/>
  <c r="R260"/>
  <c r="Q260"/>
  <c r="P260"/>
  <c r="AD259"/>
  <c r="AC259"/>
  <c r="AB259"/>
  <c r="AA259"/>
  <c r="Y259"/>
  <c r="X259"/>
  <c r="W259"/>
  <c r="V259"/>
  <c r="T259"/>
  <c r="S259"/>
  <c r="L259"/>
  <c r="K259"/>
  <c r="J259"/>
  <c r="R259"/>
  <c r="P259"/>
  <c r="AD258"/>
  <c r="AC258"/>
  <c r="AB258"/>
  <c r="AA258"/>
  <c r="Y258"/>
  <c r="X258"/>
  <c r="W258"/>
  <c r="V258"/>
  <c r="T258"/>
  <c r="S258"/>
  <c r="L258"/>
  <c r="K258"/>
  <c r="J258"/>
  <c r="R258"/>
  <c r="Q258"/>
  <c r="P258"/>
  <c r="AD257"/>
  <c r="AC257"/>
  <c r="AB257"/>
  <c r="AA257"/>
  <c r="Y257"/>
  <c r="X257"/>
  <c r="W257"/>
  <c r="V257"/>
  <c r="T257"/>
  <c r="S257"/>
  <c r="L257"/>
  <c r="K257"/>
  <c r="J257"/>
  <c r="R257"/>
  <c r="Q257"/>
  <c r="P257"/>
  <c r="AD256"/>
  <c r="AC256"/>
  <c r="AB256"/>
  <c r="AA256"/>
  <c r="Y256"/>
  <c r="X256"/>
  <c r="W256"/>
  <c r="V256"/>
  <c r="T256"/>
  <c r="S256"/>
  <c r="K256"/>
  <c r="J256"/>
  <c r="R256"/>
  <c r="Q256"/>
  <c r="P256"/>
  <c r="AD255"/>
  <c r="AC255"/>
  <c r="AB255"/>
  <c r="AA255"/>
  <c r="Y255"/>
  <c r="X255"/>
  <c r="W255"/>
  <c r="V255"/>
  <c r="T255"/>
  <c r="S255"/>
  <c r="K255"/>
  <c r="J255"/>
  <c r="R255"/>
  <c r="Q255"/>
  <c r="AD254"/>
  <c r="AC254"/>
  <c r="AB254"/>
  <c r="AA254"/>
  <c r="Y254"/>
  <c r="X254"/>
  <c r="W254"/>
  <c r="V254"/>
  <c r="T254"/>
  <c r="S254"/>
  <c r="L254"/>
  <c r="K254"/>
  <c r="J254"/>
  <c r="R254"/>
  <c r="Q254"/>
  <c r="P254"/>
  <c r="AD253"/>
  <c r="AC253"/>
  <c r="AB253"/>
  <c r="AA253"/>
  <c r="Y253"/>
  <c r="X253"/>
  <c r="W253"/>
  <c r="V253"/>
  <c r="S253"/>
  <c r="L253"/>
  <c r="J253"/>
  <c r="R253"/>
  <c r="P253"/>
  <c r="AD252"/>
  <c r="AC252"/>
  <c r="AB252"/>
  <c r="AA252"/>
  <c r="Y252"/>
  <c r="X252"/>
  <c r="W252"/>
  <c r="V252"/>
  <c r="T252"/>
  <c r="S252"/>
  <c r="L252"/>
  <c r="J252"/>
  <c r="R252"/>
  <c r="Q252"/>
  <c r="P252"/>
  <c r="AD251"/>
  <c r="AC251"/>
  <c r="AB251"/>
  <c r="AA251"/>
  <c r="Y251"/>
  <c r="X251"/>
  <c r="W251"/>
  <c r="V251"/>
  <c r="T251"/>
  <c r="L251"/>
  <c r="J251"/>
  <c r="Q251"/>
  <c r="P251"/>
  <c r="AD250"/>
  <c r="AC250"/>
  <c r="AB250"/>
  <c r="AA250"/>
  <c r="Y250"/>
  <c r="X250"/>
  <c r="W250"/>
  <c r="V250"/>
  <c r="T250"/>
  <c r="S250"/>
  <c r="L250"/>
  <c r="J250"/>
  <c r="P250"/>
  <c r="AD249"/>
  <c r="AC249"/>
  <c r="AB249"/>
  <c r="AA249"/>
  <c r="Y249"/>
  <c r="X249"/>
  <c r="W249"/>
  <c r="V249"/>
  <c r="T249"/>
  <c r="S249"/>
  <c r="L249"/>
  <c r="K249"/>
  <c r="J249"/>
  <c r="R249"/>
  <c r="Q249"/>
  <c r="AD248"/>
  <c r="AC248"/>
  <c r="AB248"/>
  <c r="AA248"/>
  <c r="Y248"/>
  <c r="X248"/>
  <c r="W248"/>
  <c r="V248"/>
  <c r="T248"/>
  <c r="S248"/>
  <c r="L248"/>
  <c r="J248"/>
  <c r="R248"/>
  <c r="Q248"/>
  <c r="P248"/>
  <c r="AD247"/>
  <c r="AC247"/>
  <c r="AB247"/>
  <c r="AA247"/>
  <c r="Y247"/>
  <c r="X247"/>
  <c r="W247"/>
  <c r="V247"/>
  <c r="T247"/>
  <c r="S247"/>
  <c r="L247"/>
  <c r="J247"/>
  <c r="R247"/>
  <c r="Q247"/>
  <c r="P247"/>
  <c r="AD246"/>
  <c r="AC246"/>
  <c r="AB246"/>
  <c r="AA246"/>
  <c r="Y246"/>
  <c r="X246"/>
  <c r="W246"/>
  <c r="V246"/>
  <c r="T246"/>
  <c r="S246"/>
  <c r="K246"/>
  <c r="J246"/>
  <c r="R246"/>
  <c r="Q246"/>
  <c r="P246"/>
  <c r="AD245"/>
  <c r="AC245"/>
  <c r="AB245"/>
  <c r="AA245"/>
  <c r="Y245"/>
  <c r="X245"/>
  <c r="W245"/>
  <c r="V245"/>
  <c r="T245"/>
  <c r="S245"/>
  <c r="L245"/>
  <c r="J245"/>
  <c r="R245"/>
  <c r="Q245"/>
  <c r="AD244"/>
  <c r="AC244"/>
  <c r="AB244"/>
  <c r="AA244"/>
  <c r="Y244"/>
  <c r="X244"/>
  <c r="W244"/>
  <c r="V244"/>
  <c r="T244"/>
  <c r="S244"/>
  <c r="L244"/>
  <c r="J244"/>
  <c r="R244"/>
  <c r="Q244"/>
  <c r="P244"/>
  <c r="AD243"/>
  <c r="AC243"/>
  <c r="AB243"/>
  <c r="AA243"/>
  <c r="Y243"/>
  <c r="X243"/>
  <c r="W243"/>
  <c r="V243"/>
  <c r="T243"/>
  <c r="S243"/>
  <c r="L243"/>
  <c r="K243"/>
  <c r="J243"/>
  <c r="I243"/>
  <c r="Q243"/>
  <c r="P243"/>
  <c r="AD242"/>
  <c r="AC242"/>
  <c r="AB242"/>
  <c r="AA242"/>
  <c r="Y242"/>
  <c r="X242"/>
  <c r="W242"/>
  <c r="V242"/>
  <c r="T242"/>
  <c r="S242"/>
  <c r="L242"/>
  <c r="K242"/>
  <c r="J242"/>
  <c r="R242"/>
  <c r="I242"/>
  <c r="Q242"/>
  <c r="P242"/>
  <c r="AD241"/>
  <c r="AC241"/>
  <c r="AB241"/>
  <c r="AA241"/>
  <c r="Y241"/>
  <c r="X241"/>
  <c r="W241"/>
  <c r="V241"/>
  <c r="T241"/>
  <c r="S241"/>
  <c r="L241"/>
  <c r="K241"/>
  <c r="J241"/>
  <c r="I241"/>
  <c r="Q241"/>
  <c r="AD240"/>
  <c r="AC240"/>
  <c r="AB240"/>
  <c r="AA240"/>
  <c r="Y240"/>
  <c r="X240"/>
  <c r="W240"/>
  <c r="V240"/>
  <c r="T240"/>
  <c r="L240"/>
  <c r="K240"/>
  <c r="J240"/>
  <c r="R240"/>
  <c r="I240"/>
  <c r="P240"/>
  <c r="AD239"/>
  <c r="AC239"/>
  <c r="AB239"/>
  <c r="AA239"/>
  <c r="Y239"/>
  <c r="X239"/>
  <c r="W239"/>
  <c r="V239"/>
  <c r="T239"/>
  <c r="S239"/>
  <c r="K239"/>
  <c r="J239"/>
  <c r="R239"/>
  <c r="I239"/>
  <c r="Q239"/>
  <c r="P239"/>
  <c r="AD238"/>
  <c r="AC238"/>
  <c r="AB238"/>
  <c r="AA238"/>
  <c r="Y238"/>
  <c r="X238"/>
  <c r="W238"/>
  <c r="V238"/>
  <c r="T238"/>
  <c r="S238"/>
  <c r="L238"/>
  <c r="K238"/>
  <c r="J238"/>
  <c r="R238"/>
  <c r="I238"/>
  <c r="Q238"/>
  <c r="P238"/>
  <c r="AD237"/>
  <c r="AC237"/>
  <c r="AB237"/>
  <c r="AA237"/>
  <c r="Y237"/>
  <c r="X237"/>
  <c r="W237"/>
  <c r="V237"/>
  <c r="T237"/>
  <c r="S237"/>
  <c r="L237"/>
  <c r="J237"/>
  <c r="P237"/>
  <c r="AD236"/>
  <c r="AC236"/>
  <c r="AB236"/>
  <c r="AA236"/>
  <c r="Y236"/>
  <c r="X236"/>
  <c r="W236"/>
  <c r="V236"/>
  <c r="T236"/>
  <c r="S236"/>
  <c r="L236"/>
  <c r="K236"/>
  <c r="J236"/>
  <c r="R236"/>
  <c r="I236"/>
  <c r="Q236"/>
  <c r="P236"/>
  <c r="AD235"/>
  <c r="AC235"/>
  <c r="AB235"/>
  <c r="AA235"/>
  <c r="Y235"/>
  <c r="X235"/>
  <c r="W235"/>
  <c r="V235"/>
  <c r="T235"/>
  <c r="L235"/>
  <c r="K235"/>
  <c r="J235"/>
  <c r="R235"/>
  <c r="I235"/>
  <c r="Q235"/>
  <c r="AD234"/>
  <c r="AC234"/>
  <c r="AB234"/>
  <c r="AA234"/>
  <c r="Y234"/>
  <c r="X234"/>
  <c r="W234"/>
  <c r="V234"/>
  <c r="T234"/>
  <c r="S234"/>
  <c r="J234"/>
  <c r="R234"/>
  <c r="I234"/>
  <c r="Q234"/>
  <c r="P234"/>
  <c r="AD233"/>
  <c r="AC233"/>
  <c r="AB233"/>
  <c r="AA233"/>
  <c r="Y233"/>
  <c r="X233"/>
  <c r="W233"/>
  <c r="V233"/>
  <c r="T233"/>
  <c r="S233"/>
  <c r="L233"/>
  <c r="K233"/>
  <c r="J233"/>
  <c r="R233"/>
  <c r="I233"/>
  <c r="Q233"/>
  <c r="P233"/>
  <c r="AD232"/>
  <c r="AC232"/>
  <c r="AB232"/>
  <c r="AA232"/>
  <c r="Y232"/>
  <c r="X232"/>
  <c r="W232"/>
  <c r="V232"/>
  <c r="T232"/>
  <c r="S232"/>
  <c r="L232"/>
  <c r="J232"/>
  <c r="R232"/>
  <c r="P232"/>
  <c r="AD231"/>
  <c r="AC231"/>
  <c r="AB231"/>
  <c r="AA231"/>
  <c r="Y231"/>
  <c r="X231"/>
  <c r="W231"/>
  <c r="V231"/>
  <c r="T231"/>
  <c r="K231"/>
  <c r="J231"/>
  <c r="R231"/>
  <c r="I231"/>
  <c r="Q231"/>
  <c r="P231"/>
  <c r="AD230"/>
  <c r="AC230"/>
  <c r="AB230"/>
  <c r="AA230"/>
  <c r="Y230"/>
  <c r="X230"/>
  <c r="W230"/>
  <c r="V230"/>
  <c r="T230"/>
  <c r="L230"/>
  <c r="K230"/>
  <c r="J230"/>
  <c r="R230"/>
  <c r="I230"/>
  <c r="P230"/>
  <c r="AD229"/>
  <c r="AC229"/>
  <c r="AB229"/>
  <c r="AA229"/>
  <c r="Y229"/>
  <c r="X229"/>
  <c r="W229"/>
  <c r="V229"/>
  <c r="T229"/>
  <c r="S229"/>
  <c r="L229"/>
  <c r="K229"/>
  <c r="J229"/>
  <c r="R229"/>
  <c r="I229"/>
  <c r="Q229"/>
  <c r="P229"/>
  <c r="AD228"/>
  <c r="AC228"/>
  <c r="AB228"/>
  <c r="AA228"/>
  <c r="Y228"/>
  <c r="X228"/>
  <c r="W228"/>
  <c r="V228"/>
  <c r="T228"/>
  <c r="S228"/>
  <c r="K228"/>
  <c r="J228"/>
  <c r="R228"/>
  <c r="I228"/>
  <c r="Q228"/>
  <c r="AD227"/>
  <c r="AC227"/>
  <c r="AB227"/>
  <c r="AA227"/>
  <c r="Y227"/>
  <c r="X227"/>
  <c r="W227"/>
  <c r="V227"/>
  <c r="T227"/>
  <c r="S227"/>
  <c r="L227"/>
  <c r="K227"/>
  <c r="J227"/>
  <c r="R227"/>
  <c r="I227"/>
  <c r="Q227"/>
  <c r="AD226"/>
  <c r="AC226"/>
  <c r="AB226"/>
  <c r="AA226"/>
  <c r="Y226"/>
  <c r="X226"/>
  <c r="W226"/>
  <c r="V226"/>
  <c r="J226"/>
  <c r="R226"/>
  <c r="I226"/>
  <c r="P226"/>
  <c r="AD225"/>
  <c r="AC225"/>
  <c r="AB225"/>
  <c r="AA225"/>
  <c r="Y225"/>
  <c r="X225"/>
  <c r="W225"/>
  <c r="V225"/>
  <c r="T225"/>
  <c r="L225"/>
  <c r="K225"/>
  <c r="J225"/>
  <c r="R225"/>
  <c r="I225"/>
  <c r="Q225"/>
  <c r="P225"/>
  <c r="AD224"/>
  <c r="AC224"/>
  <c r="AB224"/>
  <c r="AA224"/>
  <c r="Y224"/>
  <c r="X224"/>
  <c r="W224"/>
  <c r="V224"/>
  <c r="T224"/>
  <c r="S224"/>
  <c r="L224"/>
  <c r="K224"/>
  <c r="J224"/>
  <c r="I224"/>
  <c r="Q224"/>
  <c r="P224"/>
  <c r="AD223"/>
  <c r="AC223"/>
  <c r="AB223"/>
  <c r="AA223"/>
  <c r="Y223"/>
  <c r="X223"/>
  <c r="W223"/>
  <c r="V223"/>
  <c r="T223"/>
  <c r="S223"/>
  <c r="K223"/>
  <c r="J223"/>
  <c r="I223"/>
  <c r="Q223"/>
  <c r="P223"/>
  <c r="AD222"/>
  <c r="AC222"/>
  <c r="AB222"/>
  <c r="AA222"/>
  <c r="Y222"/>
  <c r="X222"/>
  <c r="W222"/>
  <c r="V222"/>
  <c r="T222"/>
  <c r="S222"/>
  <c r="L222"/>
  <c r="K222"/>
  <c r="J222"/>
  <c r="R222"/>
  <c r="I222"/>
  <c r="Q222"/>
  <c r="P222"/>
  <c r="AD221"/>
  <c r="AC221"/>
  <c r="AB221"/>
  <c r="AA221"/>
  <c r="Y221"/>
  <c r="X221"/>
  <c r="W221"/>
  <c r="V221"/>
  <c r="T221"/>
  <c r="S221"/>
  <c r="L221"/>
  <c r="J221"/>
  <c r="I221"/>
  <c r="AD220"/>
  <c r="AC220"/>
  <c r="AB220"/>
  <c r="AA220"/>
  <c r="Y220"/>
  <c r="X220"/>
  <c r="W220"/>
  <c r="V220"/>
  <c r="T220"/>
  <c r="S220"/>
  <c r="L220"/>
  <c r="K220"/>
  <c r="J220"/>
  <c r="I220"/>
  <c r="P220"/>
  <c r="AD219"/>
  <c r="AC219"/>
  <c r="AB219"/>
  <c r="AA219"/>
  <c r="Y219"/>
  <c r="X219"/>
  <c r="W219"/>
  <c r="V219"/>
  <c r="T219"/>
  <c r="S219"/>
  <c r="L219"/>
  <c r="K219"/>
  <c r="J219"/>
  <c r="R219"/>
  <c r="I219"/>
  <c r="Q219"/>
  <c r="AD218"/>
  <c r="AC218"/>
  <c r="AB218"/>
  <c r="AA218"/>
  <c r="Y218"/>
  <c r="X218"/>
  <c r="W218"/>
  <c r="V218"/>
  <c r="T218"/>
  <c r="S218"/>
  <c r="L218"/>
  <c r="K218"/>
  <c r="J218"/>
  <c r="R218"/>
  <c r="I218"/>
  <c r="Q218"/>
  <c r="P218"/>
  <c r="AD217"/>
  <c r="AC217"/>
  <c r="AB217"/>
  <c r="AA217"/>
  <c r="Y217"/>
  <c r="X217"/>
  <c r="W217"/>
  <c r="V217"/>
  <c r="L217"/>
  <c r="K217"/>
  <c r="J217"/>
  <c r="AD216"/>
  <c r="AC216"/>
  <c r="AB216"/>
  <c r="AA216"/>
  <c r="Y216"/>
  <c r="X216"/>
  <c r="W216"/>
  <c r="V216"/>
  <c r="T216"/>
  <c r="S216"/>
  <c r="L216"/>
  <c r="K216"/>
  <c r="J216"/>
  <c r="R216"/>
  <c r="I216"/>
  <c r="AD215"/>
  <c r="AC215"/>
  <c r="AB215"/>
  <c r="AA215"/>
  <c r="Y215"/>
  <c r="X215"/>
  <c r="W215"/>
  <c r="V215"/>
  <c r="T215"/>
  <c r="S215"/>
  <c r="K215"/>
  <c r="J215"/>
  <c r="R215"/>
  <c r="I215"/>
  <c r="AD214"/>
  <c r="AC214"/>
  <c r="AB214"/>
  <c r="AA214"/>
  <c r="Y214"/>
  <c r="X214"/>
  <c r="W214"/>
  <c r="V214"/>
  <c r="T214"/>
  <c r="S214"/>
  <c r="L214"/>
  <c r="K214"/>
  <c r="J214"/>
  <c r="R214"/>
  <c r="I214"/>
  <c r="AD213"/>
  <c r="AC213"/>
  <c r="AB213"/>
  <c r="AA213"/>
  <c r="Y213"/>
  <c r="X213"/>
  <c r="W213"/>
  <c r="V213"/>
  <c r="T213"/>
  <c r="S213"/>
  <c r="L213"/>
  <c r="K213"/>
  <c r="J213"/>
  <c r="I213"/>
  <c r="Q213"/>
  <c r="P213"/>
  <c r="AD212"/>
  <c r="AC212"/>
  <c r="AB212"/>
  <c r="AA212"/>
  <c r="Y212"/>
  <c r="X212"/>
  <c r="W212"/>
  <c r="V212"/>
  <c r="T212"/>
  <c r="L212"/>
  <c r="K212"/>
  <c r="J212"/>
  <c r="I212"/>
  <c r="Q212"/>
  <c r="P212"/>
  <c r="O212"/>
  <c r="AD211"/>
  <c r="AC211"/>
  <c r="AB211"/>
  <c r="AA211"/>
  <c r="Y211"/>
  <c r="X211"/>
  <c r="W211"/>
  <c r="V211"/>
  <c r="T211"/>
  <c r="S211"/>
  <c r="L211"/>
  <c r="K211"/>
  <c r="J211"/>
  <c r="R211"/>
  <c r="I211"/>
  <c r="Q211"/>
  <c r="P211"/>
  <c r="AD210"/>
  <c r="AC210"/>
  <c r="AB210"/>
  <c r="AA210"/>
  <c r="Y210"/>
  <c r="X210"/>
  <c r="W210"/>
  <c r="V210"/>
  <c r="T210"/>
  <c r="S210"/>
  <c r="L210"/>
  <c r="K210"/>
  <c r="J210"/>
  <c r="R210"/>
  <c r="I210"/>
  <c r="Q210"/>
  <c r="P210"/>
  <c r="AD209"/>
  <c r="AC209"/>
  <c r="AB209"/>
  <c r="AA209"/>
  <c r="Y209"/>
  <c r="X209"/>
  <c r="W209"/>
  <c r="V209"/>
  <c r="T209"/>
  <c r="S209"/>
  <c r="L209"/>
  <c r="K209"/>
  <c r="J209"/>
  <c r="R209"/>
  <c r="I209"/>
  <c r="P209"/>
  <c r="AD208"/>
  <c r="AC208"/>
  <c r="AB208"/>
  <c r="AA208"/>
  <c r="Y208"/>
  <c r="X208"/>
  <c r="W208"/>
  <c r="V208"/>
  <c r="T208"/>
  <c r="S208"/>
  <c r="L208"/>
  <c r="J208"/>
  <c r="R208"/>
  <c r="I208"/>
  <c r="P208"/>
  <c r="AD207"/>
  <c r="AC207"/>
  <c r="AB207"/>
  <c r="AA207"/>
  <c r="Y207"/>
  <c r="X207"/>
  <c r="W207"/>
  <c r="V207"/>
  <c r="T207"/>
  <c r="S207"/>
  <c r="L207"/>
  <c r="K207"/>
  <c r="J207"/>
  <c r="R207"/>
  <c r="I207"/>
  <c r="Q207"/>
  <c r="P207"/>
  <c r="O207"/>
  <c r="AD206"/>
  <c r="AC206"/>
  <c r="AB206"/>
  <c r="AA206"/>
  <c r="Y206"/>
  <c r="X206"/>
  <c r="W206"/>
  <c r="V206"/>
  <c r="T206"/>
  <c r="S206"/>
  <c r="L206"/>
  <c r="K206"/>
  <c r="J206"/>
  <c r="R206"/>
  <c r="I206"/>
  <c r="Q206"/>
  <c r="P206"/>
  <c r="AD205"/>
  <c r="AC205"/>
  <c r="AB205"/>
  <c r="AA205"/>
  <c r="Y205"/>
  <c r="X205"/>
  <c r="W205"/>
  <c r="V205"/>
  <c r="T205"/>
  <c r="S205"/>
  <c r="L205"/>
  <c r="K205"/>
  <c r="J205"/>
  <c r="R205"/>
  <c r="I205"/>
  <c r="Q205"/>
  <c r="P205"/>
  <c r="O205"/>
  <c r="AD204"/>
  <c r="AC204"/>
  <c r="AB204"/>
  <c r="AA204"/>
  <c r="Y204"/>
  <c r="X204"/>
  <c r="W204"/>
  <c r="V204"/>
  <c r="T204"/>
  <c r="S204"/>
  <c r="L204"/>
  <c r="K204"/>
  <c r="J204"/>
  <c r="R204"/>
  <c r="I204"/>
  <c r="Q204"/>
  <c r="P204"/>
  <c r="O204"/>
  <c r="AD203"/>
  <c r="AC203"/>
  <c r="AB203"/>
  <c r="AA203"/>
  <c r="Y203"/>
  <c r="X203"/>
  <c r="W203"/>
  <c r="V203"/>
  <c r="T203"/>
  <c r="S203"/>
  <c r="L203"/>
  <c r="K203"/>
  <c r="J203"/>
  <c r="I203"/>
  <c r="Q203"/>
  <c r="P203"/>
  <c r="O203"/>
  <c r="AD202"/>
  <c r="AC202"/>
  <c r="AB202"/>
  <c r="AA202"/>
  <c r="Y202"/>
  <c r="X202"/>
  <c r="W202"/>
  <c r="V202"/>
  <c r="T202"/>
  <c r="S202"/>
  <c r="L202"/>
  <c r="K202"/>
  <c r="J202"/>
  <c r="I202"/>
  <c r="O202"/>
  <c r="AD201"/>
  <c r="AC201"/>
  <c r="AB201"/>
  <c r="AA201"/>
  <c r="Y201"/>
  <c r="X201"/>
  <c r="W201"/>
  <c r="V201"/>
  <c r="T201"/>
  <c r="S201"/>
  <c r="L201"/>
  <c r="J201"/>
  <c r="R201"/>
  <c r="I201"/>
  <c r="P201"/>
  <c r="AD200"/>
  <c r="AC200"/>
  <c r="AB200"/>
  <c r="AA200"/>
  <c r="Y200"/>
  <c r="X200"/>
  <c r="W200"/>
  <c r="V200"/>
  <c r="T200"/>
  <c r="L200"/>
  <c r="K200"/>
  <c r="J200"/>
  <c r="R200"/>
  <c r="I200"/>
  <c r="P200"/>
  <c r="O200"/>
  <c r="AD199"/>
  <c r="AC199"/>
  <c r="AB199"/>
  <c r="AA199"/>
  <c r="Y199"/>
  <c r="X199"/>
  <c r="W199"/>
  <c r="V199"/>
  <c r="T199"/>
  <c r="S199"/>
  <c r="L199"/>
  <c r="K199"/>
  <c r="J199"/>
  <c r="R199"/>
  <c r="P199"/>
  <c r="O199"/>
  <c r="AD198"/>
  <c r="AC198"/>
  <c r="AB198"/>
  <c r="AA198"/>
  <c r="Y198"/>
  <c r="X198"/>
  <c r="W198"/>
  <c r="V198"/>
  <c r="T198"/>
  <c r="K198"/>
  <c r="J198"/>
  <c r="R198"/>
  <c r="I198"/>
  <c r="AD197"/>
  <c r="AC197"/>
  <c r="AB197"/>
  <c r="AA197"/>
  <c r="Y197"/>
  <c r="X197"/>
  <c r="W197"/>
  <c r="V197"/>
  <c r="T197"/>
  <c r="S197"/>
  <c r="K197"/>
  <c r="J197"/>
  <c r="R197"/>
  <c r="I197"/>
  <c r="P197"/>
  <c r="O197"/>
  <c r="AD196"/>
  <c r="AC196"/>
  <c r="AB196"/>
  <c r="AA196"/>
  <c r="Y196"/>
  <c r="X196"/>
  <c r="W196"/>
  <c r="V196"/>
  <c r="T196"/>
  <c r="S196"/>
  <c r="L196"/>
  <c r="J196"/>
  <c r="R196"/>
  <c r="P196"/>
  <c r="AD194"/>
  <c r="AC194"/>
  <c r="AB194"/>
  <c r="AA194"/>
  <c r="Y194"/>
  <c r="X194"/>
  <c r="W194"/>
  <c r="V194"/>
  <c r="T194"/>
  <c r="S194"/>
  <c r="L194"/>
  <c r="K194"/>
  <c r="J194"/>
  <c r="R194"/>
  <c r="I194"/>
  <c r="P194"/>
  <c r="O194"/>
  <c r="AD193"/>
  <c r="AC193"/>
  <c r="AB193"/>
  <c r="AA193"/>
  <c r="Y193"/>
  <c r="X193"/>
  <c r="W193"/>
  <c r="V193"/>
  <c r="T193"/>
  <c r="S193"/>
  <c r="L193"/>
  <c r="J193"/>
  <c r="R193"/>
  <c r="P193"/>
  <c r="O193"/>
  <c r="AD192"/>
  <c r="AC192"/>
  <c r="AB192"/>
  <c r="AA192"/>
  <c r="Y192"/>
  <c r="X192"/>
  <c r="W192"/>
  <c r="V192"/>
  <c r="T192"/>
  <c r="S192"/>
  <c r="L192"/>
  <c r="K192"/>
  <c r="R192"/>
  <c r="O192"/>
  <c r="AD123"/>
  <c r="AC123"/>
  <c r="AB123"/>
  <c r="AA123"/>
  <c r="Y123"/>
  <c r="X123"/>
  <c r="W123"/>
  <c r="V123"/>
  <c r="T123"/>
  <c r="S123"/>
  <c r="L123"/>
  <c r="J123"/>
  <c r="R123"/>
  <c r="I123"/>
  <c r="Q123"/>
  <c r="O123"/>
  <c r="AD114"/>
  <c r="AC114"/>
  <c r="AB114"/>
  <c r="AA114"/>
  <c r="Y114"/>
  <c r="X114"/>
  <c r="W114"/>
  <c r="V114"/>
  <c r="T114"/>
  <c r="J114"/>
  <c r="R114"/>
  <c r="I114"/>
  <c r="Q114"/>
  <c r="P114"/>
  <c r="O114"/>
  <c r="AD113"/>
  <c r="AC113"/>
  <c r="AB113"/>
  <c r="AA113"/>
  <c r="Y113"/>
  <c r="X113"/>
  <c r="W113"/>
  <c r="V113"/>
  <c r="T113"/>
  <c r="L113"/>
  <c r="J113"/>
  <c r="R113"/>
  <c r="Q113"/>
  <c r="P113"/>
  <c r="O113"/>
  <c r="AD112"/>
  <c r="AC112"/>
  <c r="AB112"/>
  <c r="AA112"/>
  <c r="Y112"/>
  <c r="X112"/>
  <c r="W112"/>
  <c r="V112"/>
  <c r="T112"/>
  <c r="S112"/>
  <c r="L112"/>
  <c r="J112"/>
  <c r="R112"/>
  <c r="Q112"/>
  <c r="P112"/>
  <c r="O112"/>
  <c r="AD111"/>
  <c r="AC111"/>
  <c r="AB111"/>
  <c r="AA111"/>
  <c r="Y111"/>
  <c r="X111"/>
  <c r="W111"/>
  <c r="V111"/>
  <c r="T111"/>
  <c r="S111"/>
  <c r="L111"/>
  <c r="J111"/>
  <c r="I111"/>
  <c r="Q111"/>
  <c r="O111"/>
  <c r="AD110"/>
  <c r="AC110"/>
  <c r="AB110"/>
  <c r="AA110"/>
  <c r="Y110"/>
  <c r="X110"/>
  <c r="W110"/>
  <c r="V110"/>
  <c r="T110"/>
  <c r="S110"/>
  <c r="L110"/>
  <c r="J110"/>
  <c r="I110"/>
  <c r="Q110"/>
  <c r="P110"/>
  <c r="O110"/>
  <c r="AD109"/>
  <c r="AC109"/>
  <c r="AB109"/>
  <c r="AA109"/>
  <c r="Y109"/>
  <c r="X109"/>
  <c r="W109"/>
  <c r="V109"/>
  <c r="T109"/>
  <c r="S109"/>
  <c r="L109"/>
  <c r="J109"/>
  <c r="I109"/>
  <c r="Q109"/>
  <c r="P109"/>
  <c r="O109"/>
  <c r="AD94"/>
  <c r="AC94"/>
  <c r="AB94"/>
  <c r="AA94"/>
  <c r="Y94"/>
  <c r="X94"/>
  <c r="W94"/>
  <c r="V94"/>
  <c r="T94"/>
  <c r="L94"/>
  <c r="K94"/>
  <c r="J94"/>
  <c r="I94"/>
  <c r="Q94"/>
  <c r="P94"/>
  <c r="AD93"/>
  <c r="AC93"/>
  <c r="AB93"/>
  <c r="AA93"/>
  <c r="Y93"/>
  <c r="X93"/>
  <c r="W93"/>
  <c r="V93"/>
  <c r="T93"/>
  <c r="S93"/>
  <c r="L93"/>
  <c r="K93"/>
  <c r="J93"/>
  <c r="I93"/>
  <c r="Q93"/>
  <c r="P93"/>
  <c r="AD92"/>
  <c r="AC92"/>
  <c r="AB92"/>
  <c r="AA92"/>
  <c r="Y92"/>
  <c r="X92"/>
  <c r="W92"/>
  <c r="V92"/>
  <c r="T92"/>
  <c r="S92"/>
  <c r="L92"/>
  <c r="K92"/>
  <c r="J92"/>
  <c r="R92"/>
  <c r="Q92"/>
  <c r="P92"/>
  <c r="AD91"/>
  <c r="AC91"/>
  <c r="AB91"/>
  <c r="AA91"/>
  <c r="Y91"/>
  <c r="X91"/>
  <c r="W91"/>
  <c r="V91"/>
  <c r="T91"/>
  <c r="S91"/>
  <c r="L91"/>
  <c r="K91"/>
  <c r="J91"/>
  <c r="R91"/>
  <c r="Q91"/>
  <c r="AD90"/>
  <c r="AC90"/>
  <c r="AB90"/>
  <c r="AA90"/>
  <c r="Y90"/>
  <c r="X90"/>
  <c r="W90"/>
  <c r="V90"/>
  <c r="T90"/>
  <c r="S90"/>
  <c r="L90"/>
  <c r="K90"/>
  <c r="J90"/>
  <c r="R90"/>
  <c r="Q90"/>
  <c r="P90"/>
  <c r="AD89"/>
  <c r="AC89"/>
  <c r="AB89"/>
  <c r="AA89"/>
  <c r="Y89"/>
  <c r="X89"/>
  <c r="W89"/>
  <c r="V89"/>
  <c r="T89"/>
  <c r="S89"/>
  <c r="L89"/>
  <c r="K89"/>
  <c r="J89"/>
  <c r="R89"/>
  <c r="Q89"/>
  <c r="P89"/>
  <c r="AD88"/>
  <c r="AC88"/>
  <c r="AB88"/>
  <c r="AA88"/>
  <c r="Y88"/>
  <c r="X88"/>
  <c r="W88"/>
  <c r="V88"/>
  <c r="T88"/>
  <c r="S88"/>
  <c r="K88"/>
  <c r="J88"/>
  <c r="R88"/>
  <c r="Q88"/>
  <c r="AD87"/>
  <c r="AC87"/>
  <c r="AB87"/>
  <c r="AA87"/>
  <c r="Y87"/>
  <c r="X87"/>
  <c r="W87"/>
  <c r="V87"/>
  <c r="T87"/>
  <c r="S87"/>
  <c r="L87"/>
  <c r="K87"/>
  <c r="J87"/>
  <c r="R87"/>
  <c r="Q87"/>
  <c r="P87"/>
  <c r="AD86"/>
  <c r="AC86"/>
  <c r="AB86"/>
  <c r="AA86"/>
  <c r="Y86"/>
  <c r="X86"/>
  <c r="W86"/>
  <c r="V86"/>
  <c r="T86"/>
  <c r="S86"/>
  <c r="L86"/>
  <c r="K86"/>
  <c r="J86"/>
  <c r="R86"/>
  <c r="Q86"/>
  <c r="P86"/>
  <c r="AD85"/>
  <c r="AC85"/>
  <c r="AB85"/>
  <c r="AA85"/>
  <c r="Y85"/>
  <c r="X85"/>
  <c r="W85"/>
  <c r="V85"/>
  <c r="T85"/>
  <c r="S85"/>
  <c r="L85"/>
  <c r="K85"/>
  <c r="J85"/>
  <c r="R85"/>
  <c r="Q85"/>
  <c r="P85"/>
  <c r="AD84"/>
  <c r="AC84"/>
  <c r="AB84"/>
  <c r="AA84"/>
  <c r="Y84"/>
  <c r="X84"/>
  <c r="W84"/>
  <c r="V84"/>
  <c r="T84"/>
  <c r="S84"/>
  <c r="K84"/>
  <c r="J84"/>
  <c r="R84"/>
  <c r="Q84"/>
  <c r="P84"/>
  <c r="AD83"/>
  <c r="AC83"/>
  <c r="AB83"/>
  <c r="AA83"/>
  <c r="Y83"/>
  <c r="X83"/>
  <c r="W83"/>
  <c r="V83"/>
  <c r="T83"/>
  <c r="S83"/>
  <c r="L83"/>
  <c r="K83"/>
  <c r="J83"/>
  <c r="R83"/>
  <c r="Q83"/>
  <c r="AD82"/>
  <c r="AC82"/>
  <c r="AB82"/>
  <c r="AA82"/>
  <c r="Y82"/>
  <c r="X82"/>
  <c r="W82"/>
  <c r="V82"/>
  <c r="T82"/>
  <c r="S82"/>
  <c r="L82"/>
  <c r="K82"/>
  <c r="J82"/>
  <c r="R82"/>
  <c r="Q82"/>
  <c r="AD81"/>
  <c r="AC81"/>
  <c r="AB81"/>
  <c r="AA81"/>
  <c r="Y81"/>
  <c r="X81"/>
  <c r="W81"/>
  <c r="V81"/>
  <c r="T81"/>
  <c r="S81"/>
  <c r="L81"/>
  <c r="K81"/>
  <c r="J81"/>
  <c r="R81"/>
  <c r="P81"/>
  <c r="AD80"/>
  <c r="AC80"/>
  <c r="AB80"/>
  <c r="AA80"/>
  <c r="Y80"/>
  <c r="X80"/>
  <c r="W80"/>
  <c r="V80"/>
  <c r="T80"/>
  <c r="S80"/>
  <c r="L80"/>
  <c r="K80"/>
  <c r="J80"/>
  <c r="R80"/>
  <c r="Q80"/>
  <c r="P80"/>
  <c r="AD79"/>
  <c r="AC79"/>
  <c r="AB79"/>
  <c r="AA79"/>
  <c r="Y79"/>
  <c r="X79"/>
  <c r="W79"/>
  <c r="V79"/>
  <c r="T79"/>
  <c r="S79"/>
  <c r="L79"/>
  <c r="K79"/>
  <c r="J79"/>
  <c r="R79"/>
  <c r="Q79"/>
  <c r="P79"/>
  <c r="AD78"/>
  <c r="AC78"/>
  <c r="AB78"/>
  <c r="AA78"/>
  <c r="Y78"/>
  <c r="X78"/>
  <c r="W78"/>
  <c r="V78"/>
  <c r="T78"/>
  <c r="S78"/>
  <c r="L78"/>
  <c r="K78"/>
  <c r="J78"/>
  <c r="R78"/>
  <c r="P78"/>
  <c r="AD77"/>
  <c r="AC77"/>
  <c r="AB77"/>
  <c r="AA77"/>
  <c r="Y77"/>
  <c r="X77"/>
  <c r="W77"/>
  <c r="V77"/>
  <c r="T77"/>
  <c r="S77"/>
  <c r="L77"/>
  <c r="K77"/>
  <c r="J77"/>
  <c r="R77"/>
  <c r="Q77"/>
  <c r="P77"/>
  <c r="AD76"/>
  <c r="AC76"/>
  <c r="AB76"/>
  <c r="AA76"/>
  <c r="Y76"/>
  <c r="X76"/>
  <c r="W76"/>
  <c r="V76"/>
  <c r="T76"/>
  <c r="S76"/>
  <c r="L76"/>
  <c r="K76"/>
  <c r="J76"/>
  <c r="R76"/>
  <c r="Q76"/>
  <c r="AD75"/>
  <c r="AC75"/>
  <c r="AB75"/>
  <c r="AA75"/>
  <c r="Y75"/>
  <c r="X75"/>
  <c r="W75"/>
  <c r="V75"/>
  <c r="T75"/>
  <c r="S75"/>
  <c r="L75"/>
  <c r="K75"/>
  <c r="J75"/>
  <c r="R75"/>
  <c r="Q75"/>
  <c r="P75"/>
  <c r="AD74"/>
  <c r="AC74"/>
  <c r="AB74"/>
  <c r="AA74"/>
  <c r="Y74"/>
  <c r="X74"/>
  <c r="W74"/>
  <c r="V74"/>
  <c r="T74"/>
  <c r="S74"/>
  <c r="L74"/>
  <c r="K74"/>
  <c r="J74"/>
  <c r="R74"/>
  <c r="Q74"/>
  <c r="P74"/>
  <c r="AD73"/>
  <c r="AC73"/>
  <c r="AB73"/>
  <c r="AA73"/>
  <c r="Y73"/>
  <c r="X73"/>
  <c r="W73"/>
  <c r="V73"/>
  <c r="T73"/>
  <c r="S73"/>
  <c r="L73"/>
  <c r="K73"/>
  <c r="J73"/>
  <c r="R73"/>
  <c r="AD72"/>
  <c r="AC72"/>
  <c r="AB72"/>
  <c r="AA72"/>
  <c r="Y72"/>
  <c r="X72"/>
  <c r="W72"/>
  <c r="V72"/>
  <c r="T72"/>
  <c r="S72"/>
  <c r="L72"/>
  <c r="K72"/>
  <c r="J72"/>
  <c r="R72"/>
  <c r="Q72"/>
  <c r="P72"/>
  <c r="AD71"/>
  <c r="AC71"/>
  <c r="AB71"/>
  <c r="AA71"/>
  <c r="Y71"/>
  <c r="X71"/>
  <c r="W71"/>
  <c r="V71"/>
  <c r="T71"/>
  <c r="S71"/>
  <c r="J71"/>
  <c r="R71"/>
  <c r="P71"/>
  <c r="AD70"/>
  <c r="AC70"/>
  <c r="AB70"/>
  <c r="AA70"/>
  <c r="Y70"/>
  <c r="X70"/>
  <c r="W70"/>
  <c r="V70"/>
  <c r="T70"/>
  <c r="S70"/>
  <c r="L70"/>
  <c r="K70"/>
  <c r="J70"/>
  <c r="R70"/>
  <c r="Q70"/>
  <c r="P70"/>
  <c r="AD69"/>
  <c r="AC69"/>
  <c r="AB69"/>
  <c r="AA69"/>
  <c r="Y69"/>
  <c r="X69"/>
  <c r="W69"/>
  <c r="V69"/>
  <c r="T69"/>
  <c r="S69"/>
  <c r="L69"/>
  <c r="K69"/>
  <c r="J69"/>
  <c r="R69"/>
  <c r="Q69"/>
  <c r="P69"/>
  <c r="AD68"/>
  <c r="AC68"/>
  <c r="AB68"/>
  <c r="AA68"/>
  <c r="Y68"/>
  <c r="X68"/>
  <c r="W68"/>
  <c r="V68"/>
  <c r="T68"/>
  <c r="S68"/>
  <c r="L68"/>
  <c r="K68"/>
  <c r="J68"/>
  <c r="R68"/>
  <c r="Q68"/>
  <c r="P68"/>
  <c r="AD66"/>
  <c r="AC66"/>
  <c r="AB66"/>
  <c r="AA66"/>
  <c r="Y66"/>
  <c r="X66"/>
  <c r="W66"/>
  <c r="V66"/>
  <c r="T66"/>
  <c r="S66"/>
  <c r="L66"/>
  <c r="K66"/>
  <c r="R66"/>
  <c r="Q66"/>
  <c r="P66"/>
  <c r="O66"/>
  <c r="AD65"/>
  <c r="AC65"/>
  <c r="AB65"/>
  <c r="AA65"/>
  <c r="Y65"/>
  <c r="X65"/>
  <c r="W65"/>
  <c r="V65"/>
  <c r="T65"/>
  <c r="S65"/>
  <c r="L65"/>
  <c r="K65"/>
  <c r="R65"/>
  <c r="Q65"/>
  <c r="P65"/>
  <c r="O65"/>
  <c r="AD64"/>
  <c r="AC64"/>
  <c r="AB64"/>
  <c r="AA64"/>
  <c r="Y64"/>
  <c r="X64"/>
  <c r="W64"/>
  <c r="V64"/>
  <c r="T64"/>
  <c r="S64"/>
  <c r="L64"/>
  <c r="K64"/>
  <c r="R64"/>
  <c r="Q64"/>
  <c r="P64"/>
  <c r="O64"/>
  <c r="AD63"/>
  <c r="AC63"/>
  <c r="AB63"/>
  <c r="AA63"/>
  <c r="Y63"/>
  <c r="X63"/>
  <c r="W63"/>
  <c r="V63"/>
  <c r="T63"/>
  <c r="L63"/>
  <c r="K63"/>
  <c r="I63"/>
  <c r="P63"/>
  <c r="O63"/>
  <c r="AD62"/>
  <c r="AC62"/>
  <c r="AB62"/>
  <c r="AA62"/>
  <c r="Y62"/>
  <c r="X62"/>
  <c r="W62"/>
  <c r="V62"/>
  <c r="T62"/>
  <c r="S62"/>
  <c r="L62"/>
  <c r="K62"/>
  <c r="R62"/>
  <c r="I62"/>
  <c r="P62"/>
  <c r="O62"/>
  <c r="AD61"/>
  <c r="AC61"/>
  <c r="AB61"/>
  <c r="AA61"/>
  <c r="Y61"/>
  <c r="X61"/>
  <c r="W61"/>
  <c r="V61"/>
  <c r="T61"/>
  <c r="S61"/>
  <c r="K61"/>
  <c r="I61"/>
  <c r="P61"/>
  <c r="AD60"/>
  <c r="AC60"/>
  <c r="AB60"/>
  <c r="AA60"/>
  <c r="Y60"/>
  <c r="X60"/>
  <c r="W60"/>
  <c r="V60"/>
  <c r="T60"/>
  <c r="S60"/>
  <c r="L60"/>
  <c r="K60"/>
  <c r="R60"/>
  <c r="I60"/>
  <c r="P60"/>
  <c r="O60"/>
  <c r="AD59"/>
  <c r="AC59"/>
  <c r="AB59"/>
  <c r="AA59"/>
  <c r="Y59"/>
  <c r="X59"/>
  <c r="W59"/>
  <c r="V59"/>
  <c r="S59"/>
  <c r="L59"/>
  <c r="K59"/>
  <c r="R59"/>
  <c r="P59"/>
  <c r="O59"/>
  <c r="AD58"/>
  <c r="AC58"/>
  <c r="AB58"/>
  <c r="AA58"/>
  <c r="Y58"/>
  <c r="X58"/>
  <c r="W58"/>
  <c r="V58"/>
  <c r="T58"/>
  <c r="S58"/>
  <c r="L58"/>
  <c r="K58"/>
  <c r="J58"/>
  <c r="R58"/>
  <c r="P58"/>
  <c r="O58"/>
  <c r="AD57"/>
  <c r="AC57"/>
  <c r="AB57"/>
  <c r="AA57"/>
  <c r="Y57"/>
  <c r="X57"/>
  <c r="W57"/>
  <c r="V57"/>
  <c r="T57"/>
  <c r="L57"/>
  <c r="K57"/>
  <c r="J57"/>
  <c r="R57"/>
  <c r="P57"/>
  <c r="O57"/>
  <c r="AD56"/>
  <c r="AC56"/>
  <c r="AB56"/>
  <c r="AA56"/>
  <c r="Y56"/>
  <c r="X56"/>
  <c r="W56"/>
  <c r="V56"/>
  <c r="T56"/>
  <c r="K56"/>
  <c r="J56"/>
  <c r="R56"/>
  <c r="P56"/>
  <c r="O56"/>
  <c r="AD55"/>
  <c r="AC55"/>
  <c r="AB55"/>
  <c r="AA55"/>
  <c r="Y55"/>
  <c r="X55"/>
  <c r="W55"/>
  <c r="V55"/>
  <c r="T55"/>
  <c r="S55"/>
  <c r="L55"/>
  <c r="K55"/>
  <c r="J55"/>
  <c r="R55"/>
  <c r="P55"/>
  <c r="O55"/>
  <c r="AD54"/>
  <c r="AC54"/>
  <c r="AB54"/>
  <c r="AA54"/>
  <c r="Y54"/>
  <c r="X54"/>
  <c r="W54"/>
  <c r="V54"/>
  <c r="T54"/>
  <c r="S54"/>
  <c r="L54"/>
  <c r="K54"/>
  <c r="J54"/>
  <c r="R54"/>
  <c r="P54"/>
  <c r="O54"/>
  <c r="AD53"/>
  <c r="AC53"/>
  <c r="AB53"/>
  <c r="AA53"/>
  <c r="Y53"/>
  <c r="X53"/>
  <c r="W53"/>
  <c r="V53"/>
  <c r="T53"/>
  <c r="S53"/>
  <c r="L53"/>
  <c r="K53"/>
  <c r="R53"/>
  <c r="P53"/>
  <c r="O53"/>
  <c r="AD52"/>
  <c r="AC52"/>
  <c r="AB52"/>
  <c r="AA52"/>
  <c r="Y52"/>
  <c r="X52"/>
  <c r="W52"/>
  <c r="V52"/>
  <c r="T52"/>
  <c r="S52"/>
  <c r="L52"/>
  <c r="K52"/>
  <c r="J52"/>
  <c r="P52"/>
  <c r="O52"/>
  <c r="AD51"/>
  <c r="AC51"/>
  <c r="AB51"/>
  <c r="AA51"/>
  <c r="Y51"/>
  <c r="X51"/>
  <c r="W51"/>
  <c r="V51"/>
  <c r="T51"/>
  <c r="S51"/>
  <c r="L51"/>
  <c r="K51"/>
  <c r="J51"/>
  <c r="R51"/>
  <c r="P51"/>
  <c r="O51"/>
  <c r="AD50"/>
  <c r="AC50"/>
  <c r="AB50"/>
  <c r="AA50"/>
  <c r="Y50"/>
  <c r="X50"/>
  <c r="W50"/>
  <c r="V50"/>
  <c r="T50"/>
  <c r="S50"/>
  <c r="L50"/>
  <c r="K50"/>
  <c r="J50"/>
  <c r="R50"/>
  <c r="O50"/>
  <c r="AD49"/>
  <c r="AC49"/>
  <c r="AB49"/>
  <c r="AA49"/>
  <c r="Y49"/>
  <c r="X49"/>
  <c r="W49"/>
  <c r="V49"/>
  <c r="T49"/>
  <c r="L49"/>
  <c r="K49"/>
  <c r="J49"/>
  <c r="R49"/>
  <c r="Q49"/>
  <c r="O49"/>
  <c r="AD48"/>
  <c r="AC48"/>
  <c r="AB48"/>
  <c r="AA48"/>
  <c r="Y48"/>
  <c r="X48"/>
  <c r="W48"/>
  <c r="V48"/>
  <c r="T48"/>
  <c r="S48"/>
  <c r="L48"/>
  <c r="K48"/>
  <c r="J48"/>
  <c r="R48"/>
  <c r="Q48"/>
  <c r="AD47"/>
  <c r="AC47"/>
  <c r="AB47"/>
  <c r="AA47"/>
  <c r="Y47"/>
  <c r="X47"/>
  <c r="W47"/>
  <c r="V47"/>
  <c r="T47"/>
  <c r="S47"/>
  <c r="L47"/>
  <c r="K47"/>
  <c r="J47"/>
  <c r="R47"/>
  <c r="Q47"/>
  <c r="O47"/>
  <c r="AD46"/>
  <c r="AC46"/>
  <c r="AB46"/>
  <c r="AA46"/>
  <c r="Y46"/>
  <c r="X46"/>
  <c r="W46"/>
  <c r="V46"/>
  <c r="T46"/>
  <c r="S46"/>
  <c r="L46"/>
  <c r="K46"/>
  <c r="J46"/>
  <c r="O46"/>
  <c r="AD45"/>
  <c r="AC45"/>
  <c r="AB45"/>
  <c r="AA45"/>
  <c r="Y45"/>
  <c r="X45"/>
  <c r="W45"/>
  <c r="V45"/>
  <c r="T45"/>
  <c r="S45"/>
  <c r="L45"/>
  <c r="K45"/>
  <c r="J45"/>
  <c r="R45"/>
  <c r="Q45"/>
  <c r="O45"/>
  <c r="AD44"/>
  <c r="AC44"/>
  <c r="AB44"/>
  <c r="AA44"/>
  <c r="Y44"/>
  <c r="X44"/>
  <c r="W44"/>
  <c r="V44"/>
  <c r="T44"/>
  <c r="S44"/>
  <c r="L44"/>
  <c r="K44"/>
  <c r="J44"/>
  <c r="R44"/>
  <c r="Q44"/>
  <c r="O44"/>
  <c r="AD43"/>
  <c r="AC43"/>
  <c r="AB43"/>
  <c r="AA43"/>
  <c r="Y43"/>
  <c r="X43"/>
  <c r="W43"/>
  <c r="V43"/>
  <c r="T43"/>
  <c r="S43"/>
  <c r="L43"/>
  <c r="J43"/>
  <c r="R43"/>
  <c r="O43"/>
  <c r="AD42"/>
  <c r="AC42"/>
  <c r="AB42"/>
  <c r="AA42"/>
  <c r="Y42"/>
  <c r="X42"/>
  <c r="W42"/>
  <c r="V42"/>
  <c r="T42"/>
  <c r="S42"/>
  <c r="L42"/>
  <c r="J42"/>
  <c r="R42"/>
  <c r="Q42"/>
  <c r="O42"/>
  <c r="AD41"/>
  <c r="AC41"/>
  <c r="AB41"/>
  <c r="AA41"/>
  <c r="Y41"/>
  <c r="X41"/>
  <c r="W41"/>
  <c r="V41"/>
  <c r="T41"/>
  <c r="S41"/>
  <c r="L41"/>
  <c r="K41"/>
  <c r="J41"/>
  <c r="R41"/>
  <c r="Q41"/>
  <c r="O41"/>
  <c r="AD40"/>
  <c r="AC40"/>
  <c r="AB40"/>
  <c r="AA40"/>
  <c r="Y40"/>
  <c r="X40"/>
  <c r="W40"/>
  <c r="V40"/>
  <c r="T40"/>
  <c r="S40"/>
  <c r="L40"/>
  <c r="J40"/>
  <c r="R40"/>
  <c r="O40"/>
  <c r="AD39"/>
  <c r="AC39"/>
  <c r="AB39"/>
  <c r="AA39"/>
  <c r="Y39"/>
  <c r="X39"/>
  <c r="W39"/>
  <c r="V39"/>
  <c r="T39"/>
  <c r="S39"/>
  <c r="L39"/>
  <c r="J39"/>
  <c r="R39"/>
  <c r="O39"/>
  <c r="AD38"/>
  <c r="AC38"/>
  <c r="AB38"/>
  <c r="AA38"/>
  <c r="Y38"/>
  <c r="X38"/>
  <c r="W38"/>
  <c r="V38"/>
  <c r="T38"/>
  <c r="S38"/>
  <c r="L38"/>
  <c r="K38"/>
  <c r="J38"/>
  <c r="R38"/>
  <c r="Q38"/>
  <c r="P38"/>
  <c r="AD37"/>
  <c r="AC37"/>
  <c r="AB37"/>
  <c r="AA37"/>
  <c r="Y37"/>
  <c r="X37"/>
  <c r="W37"/>
  <c r="V37"/>
  <c r="T37"/>
  <c r="S37"/>
  <c r="L37"/>
  <c r="K37"/>
  <c r="J37"/>
  <c r="R37"/>
  <c r="Q37"/>
  <c r="P37"/>
  <c r="AD36"/>
  <c r="AC36"/>
  <c r="AB36"/>
  <c r="AA36"/>
  <c r="Y36"/>
  <c r="X36"/>
  <c r="W36"/>
  <c r="V36"/>
  <c r="T36"/>
  <c r="S36"/>
  <c r="L36"/>
  <c r="K36"/>
  <c r="J36"/>
  <c r="R36"/>
  <c r="Q36"/>
  <c r="P36"/>
  <c r="AD35"/>
  <c r="AC35"/>
  <c r="AB35"/>
  <c r="AA35"/>
  <c r="Y35"/>
  <c r="X35"/>
  <c r="W35"/>
  <c r="V35"/>
  <c r="T35"/>
  <c r="L35"/>
  <c r="K35"/>
  <c r="J35"/>
  <c r="R35"/>
  <c r="Q35"/>
  <c r="P35"/>
  <c r="AD34"/>
  <c r="AC34"/>
  <c r="AB34"/>
  <c r="AA34"/>
  <c r="Y34"/>
  <c r="X34"/>
  <c r="W34"/>
  <c r="V34"/>
  <c r="T34"/>
  <c r="S34"/>
  <c r="L34"/>
  <c r="J34"/>
  <c r="R34"/>
  <c r="Q34"/>
  <c r="P34"/>
  <c r="AD33"/>
  <c r="AC33"/>
  <c r="AB33"/>
  <c r="AA33"/>
  <c r="Y33"/>
  <c r="X33"/>
  <c r="W33"/>
  <c r="V33"/>
  <c r="T33"/>
  <c r="S33"/>
  <c r="L33"/>
  <c r="J33"/>
  <c r="R33"/>
  <c r="I33"/>
  <c r="P33"/>
  <c r="AD32"/>
  <c r="AC32"/>
  <c r="AB32"/>
  <c r="AA32"/>
  <c r="Y32"/>
  <c r="X32"/>
  <c r="W32"/>
  <c r="V32"/>
  <c r="T32"/>
  <c r="S32"/>
  <c r="K32"/>
  <c r="J32"/>
  <c r="R32"/>
  <c r="I32"/>
  <c r="Q32"/>
  <c r="P32"/>
  <c r="AD31"/>
  <c r="AC31"/>
  <c r="AB31"/>
  <c r="AA31"/>
  <c r="Y31"/>
  <c r="X31"/>
  <c r="W31"/>
  <c r="V31"/>
  <c r="T31"/>
  <c r="S31"/>
  <c r="L31"/>
  <c r="K31"/>
  <c r="J31"/>
  <c r="I31"/>
  <c r="Q31"/>
  <c r="P31"/>
  <c r="AD30"/>
  <c r="AC30"/>
  <c r="AB30"/>
  <c r="AA30"/>
  <c r="Y30"/>
  <c r="X30"/>
  <c r="W30"/>
  <c r="V30"/>
  <c r="T30"/>
  <c r="S30"/>
  <c r="L30"/>
  <c r="K30"/>
  <c r="J30"/>
  <c r="R30"/>
  <c r="I30"/>
  <c r="Q30"/>
  <c r="P30"/>
  <c r="AD29"/>
  <c r="AC29"/>
  <c r="AB29"/>
  <c r="AA29"/>
  <c r="Y29"/>
  <c r="X29"/>
  <c r="W29"/>
  <c r="V29"/>
  <c r="T29"/>
  <c r="S29"/>
  <c r="L29"/>
  <c r="K29"/>
  <c r="R29"/>
  <c r="I29"/>
  <c r="Q29"/>
  <c r="P29"/>
  <c r="AD28"/>
  <c r="AC28"/>
  <c r="AB28"/>
  <c r="AA28"/>
  <c r="Y28"/>
  <c r="X28"/>
  <c r="W28"/>
  <c r="V28"/>
  <c r="T28"/>
  <c r="L28"/>
  <c r="K28"/>
  <c r="J28"/>
  <c r="R28"/>
  <c r="I28"/>
  <c r="Q28"/>
  <c r="P28"/>
  <c r="AD27"/>
  <c r="AC27"/>
  <c r="AB27"/>
  <c r="AA27"/>
  <c r="Y27"/>
  <c r="X27"/>
  <c r="W27"/>
  <c r="V27"/>
  <c r="T27"/>
  <c r="S27"/>
  <c r="L27"/>
  <c r="J27"/>
  <c r="R27"/>
  <c r="I27"/>
  <c r="Q27"/>
  <c r="AD26"/>
  <c r="AC26"/>
  <c r="AB26"/>
  <c r="AA26"/>
  <c r="Y26"/>
  <c r="X26"/>
  <c r="W26"/>
  <c r="V26"/>
  <c r="T26"/>
  <c r="L26"/>
  <c r="K26"/>
  <c r="J26"/>
  <c r="R26"/>
  <c r="I26"/>
  <c r="Q26"/>
  <c r="AD25"/>
  <c r="AC25"/>
  <c r="AB25"/>
  <c r="AA25"/>
  <c r="Y25"/>
  <c r="X25"/>
  <c r="W25"/>
  <c r="V25"/>
  <c r="T25"/>
  <c r="L25"/>
  <c r="K25"/>
  <c r="R25"/>
  <c r="AD24"/>
  <c r="AC24"/>
  <c r="AB24"/>
  <c r="AA24"/>
  <c r="Y24"/>
  <c r="X24"/>
  <c r="W24"/>
  <c r="V24"/>
  <c r="T24"/>
  <c r="S24"/>
  <c r="L24"/>
  <c r="J24"/>
  <c r="P24"/>
  <c r="AD23"/>
  <c r="AC23"/>
  <c r="AB23"/>
  <c r="AA23"/>
  <c r="Y23"/>
  <c r="X23"/>
  <c r="W23"/>
  <c r="V23"/>
  <c r="J23"/>
  <c r="R23"/>
  <c r="I23"/>
  <c r="P23"/>
  <c r="AD22"/>
  <c r="AC22"/>
  <c r="AB22"/>
  <c r="AA22"/>
  <c r="Y22"/>
  <c r="X22"/>
  <c r="W22"/>
  <c r="V22"/>
  <c r="T22"/>
  <c r="L22"/>
  <c r="J22"/>
  <c r="Q22"/>
  <c r="P22"/>
  <c r="AD21"/>
  <c r="AC21"/>
  <c r="AB21"/>
  <c r="AA21"/>
  <c r="Y21"/>
  <c r="X21"/>
  <c r="W21"/>
  <c r="V21"/>
  <c r="T21"/>
  <c r="L21"/>
  <c r="J21"/>
  <c r="R21"/>
  <c r="I21"/>
  <c r="Q21"/>
  <c r="AD20"/>
  <c r="AC20"/>
  <c r="AB20"/>
  <c r="AA20"/>
  <c r="Y20"/>
  <c r="X20"/>
  <c r="W20"/>
  <c r="V20"/>
  <c r="T20"/>
  <c r="S20"/>
  <c r="L20"/>
  <c r="J20"/>
  <c r="R20"/>
  <c r="Q20"/>
  <c r="P20"/>
  <c r="AD19"/>
  <c r="AC19"/>
  <c r="AB19"/>
  <c r="AA19"/>
  <c r="Y19"/>
  <c r="X19"/>
  <c r="W19"/>
  <c r="V19"/>
  <c r="T19"/>
  <c r="S19"/>
  <c r="K19"/>
  <c r="J19"/>
  <c r="I19"/>
  <c r="Q19"/>
  <c r="P19"/>
  <c r="AD18"/>
  <c r="AC18"/>
  <c r="AB18"/>
  <c r="AA18"/>
  <c r="Y18"/>
  <c r="X18"/>
  <c r="W18"/>
  <c r="V18"/>
  <c r="T18"/>
  <c r="S18"/>
  <c r="J18"/>
  <c r="R18"/>
  <c r="I18"/>
  <c r="Q18"/>
  <c r="P18"/>
  <c r="AD17"/>
  <c r="AC17"/>
  <c r="AB17"/>
  <c r="AA17"/>
  <c r="Y17"/>
  <c r="X17"/>
  <c r="W17"/>
  <c r="V17"/>
  <c r="T17"/>
  <c r="S17"/>
  <c r="L17"/>
  <c r="J17"/>
  <c r="I17"/>
  <c r="Q17"/>
  <c r="P17"/>
  <c r="AD16"/>
  <c r="AC16"/>
  <c r="AB16"/>
  <c r="AA16"/>
  <c r="Y16"/>
  <c r="X16"/>
  <c r="W16"/>
  <c r="V16"/>
  <c r="T16"/>
  <c r="S16"/>
  <c r="L16"/>
  <c r="J16"/>
  <c r="R16"/>
  <c r="I16"/>
  <c r="Q16"/>
  <c r="P16"/>
  <c r="AD15"/>
  <c r="AC15"/>
  <c r="AB15"/>
  <c r="AA15"/>
  <c r="Y15"/>
  <c r="X15"/>
  <c r="W15"/>
  <c r="V15"/>
  <c r="T15"/>
  <c r="S15"/>
  <c r="L15"/>
  <c r="K15"/>
  <c r="J15"/>
  <c r="R15"/>
  <c r="I15"/>
  <c r="Q15"/>
  <c r="P15"/>
  <c r="AD14"/>
  <c r="AC14"/>
  <c r="AB14"/>
  <c r="AA14"/>
  <c r="Y14"/>
  <c r="X14"/>
  <c r="W14"/>
  <c r="V14"/>
  <c r="L14"/>
  <c r="K14"/>
  <c r="J14"/>
  <c r="R14"/>
  <c r="I14"/>
  <c r="Q14"/>
  <c r="AD13"/>
  <c r="AC13"/>
  <c r="AB13"/>
  <c r="AA13"/>
  <c r="Y13"/>
  <c r="X13"/>
  <c r="W13"/>
  <c r="V13"/>
  <c r="T13"/>
  <c r="S13"/>
  <c r="L13"/>
  <c r="K13"/>
  <c r="J13"/>
  <c r="R13"/>
  <c r="I13"/>
  <c r="Q13"/>
  <c r="P13"/>
  <c r="AD12"/>
  <c r="AC12"/>
  <c r="AB12"/>
  <c r="AA12"/>
  <c r="Y12"/>
  <c r="X12"/>
  <c r="W12"/>
  <c r="V12"/>
  <c r="T12"/>
  <c r="S12"/>
  <c r="L12"/>
  <c r="K12"/>
  <c r="J12"/>
  <c r="R12"/>
  <c r="I12"/>
  <c r="Q12"/>
  <c r="P12"/>
  <c r="AD11"/>
  <c r="AC11"/>
  <c r="AB11"/>
  <c r="AA11"/>
  <c r="Y11"/>
  <c r="X11"/>
  <c r="W11"/>
  <c r="V11"/>
  <c r="T11"/>
  <c r="S11"/>
  <c r="L11"/>
  <c r="K11"/>
  <c r="I11"/>
  <c r="Q11"/>
  <c r="AD10"/>
  <c r="AC10"/>
  <c r="AB10"/>
  <c r="AA10"/>
  <c r="Y10"/>
  <c r="X10"/>
  <c r="W10"/>
  <c r="V10"/>
  <c r="T10"/>
  <c r="S10"/>
  <c r="L10"/>
  <c r="K10"/>
  <c r="J10"/>
  <c r="R10"/>
  <c r="I10"/>
  <c r="Q10"/>
  <c r="P10"/>
  <c r="O10"/>
  <c r="AD9"/>
  <c r="AC9"/>
  <c r="AB9"/>
  <c r="AA9"/>
  <c r="Y9"/>
  <c r="X9"/>
  <c r="W9"/>
  <c r="V9"/>
  <c r="T9"/>
  <c r="L9"/>
  <c r="K9"/>
  <c r="R9"/>
  <c r="P9"/>
  <c r="O9"/>
  <c r="AD8"/>
  <c r="AC8"/>
  <c r="AB8"/>
  <c r="AA8"/>
  <c r="Y8"/>
  <c r="X8"/>
  <c r="W8"/>
  <c r="V8"/>
  <c r="T8"/>
  <c r="S8"/>
  <c r="L8"/>
  <c r="K8"/>
  <c r="J8"/>
  <c r="R8"/>
  <c r="I8"/>
  <c r="Q8"/>
  <c r="P8"/>
  <c r="O8"/>
  <c r="AD7"/>
  <c r="AC7"/>
  <c r="AB7"/>
  <c r="AA7"/>
  <c r="Y7"/>
  <c r="X7"/>
  <c r="W7"/>
  <c r="V7"/>
  <c r="T7"/>
  <c r="S7"/>
  <c r="L7"/>
  <c r="K7"/>
  <c r="J7"/>
  <c r="R7"/>
  <c r="I7"/>
  <c r="Q7"/>
  <c r="P7"/>
  <c r="AD6"/>
  <c r="AC6"/>
  <c r="AB6"/>
  <c r="AA6"/>
  <c r="Y6"/>
  <c r="X6"/>
  <c r="W6"/>
  <c r="V6"/>
  <c r="T6"/>
  <c r="L6"/>
  <c r="J6"/>
  <c r="R6"/>
  <c r="Q6"/>
  <c r="P6"/>
  <c r="O6"/>
  <c r="AD5"/>
  <c r="AC5"/>
  <c r="AB5"/>
  <c r="AA5"/>
  <c r="Y5"/>
  <c r="X5"/>
  <c r="W5"/>
  <c r="V5"/>
  <c r="L5"/>
  <c r="J5"/>
  <c r="R5"/>
  <c r="Q5"/>
  <c r="O5"/>
  <c r="AD4"/>
  <c r="AC4"/>
  <c r="AB4"/>
  <c r="AA4"/>
  <c r="Y4"/>
  <c r="X4"/>
  <c r="W4"/>
  <c r="V4"/>
  <c r="T4"/>
  <c r="S4"/>
  <c r="L4"/>
  <c r="K4"/>
  <c r="J4"/>
  <c r="R4"/>
  <c r="I4"/>
  <c r="Q4"/>
  <c r="P4"/>
  <c r="O4"/>
  <c r="Z369" i="27"/>
  <c r="Y369"/>
  <c r="X369"/>
  <c r="W369"/>
  <c r="V369"/>
  <c r="U369"/>
  <c r="T369"/>
  <c r="S369"/>
  <c r="R369"/>
  <c r="Q369"/>
  <c r="P369"/>
  <c r="O369"/>
  <c r="N369"/>
  <c r="M369"/>
  <c r="L369"/>
  <c r="K369"/>
  <c r="J369"/>
  <c r="I369"/>
  <c r="H369"/>
  <c r="Z368"/>
  <c r="Y368"/>
  <c r="X368"/>
  <c r="W368"/>
  <c r="V368"/>
  <c r="U368"/>
  <c r="T368"/>
  <c r="S368"/>
  <c r="R368"/>
  <c r="Q368"/>
  <c r="P368"/>
  <c r="O368"/>
  <c r="N368"/>
  <c r="M368"/>
  <c r="L368"/>
  <c r="K368"/>
  <c r="J368"/>
  <c r="I368"/>
  <c r="H368"/>
  <c r="Z367"/>
  <c r="Y367"/>
  <c r="X367"/>
  <c r="W367"/>
  <c r="V367"/>
  <c r="U367"/>
  <c r="T367"/>
  <c r="S367"/>
  <c r="R367"/>
  <c r="Q367"/>
  <c r="P367"/>
  <c r="O367"/>
  <c r="N367"/>
  <c r="M367"/>
  <c r="L367"/>
  <c r="K367"/>
  <c r="J367"/>
  <c r="I367"/>
  <c r="H367"/>
  <c r="Z366"/>
  <c r="Y366"/>
  <c r="X366"/>
  <c r="W366"/>
  <c r="V366"/>
  <c r="U366"/>
  <c r="T366"/>
  <c r="S366"/>
  <c r="R366"/>
  <c r="Q366"/>
  <c r="P366"/>
  <c r="O366"/>
  <c r="N366"/>
  <c r="M366"/>
  <c r="L366"/>
  <c r="K366"/>
  <c r="J366"/>
  <c r="I366"/>
  <c r="H366"/>
  <c r="Z365"/>
  <c r="Y365"/>
  <c r="X365"/>
  <c r="W365"/>
  <c r="V365"/>
  <c r="U365"/>
  <c r="T365"/>
  <c r="S365"/>
  <c r="R365"/>
  <c r="Q365"/>
  <c r="P365"/>
  <c r="O365"/>
  <c r="N365"/>
  <c r="M365"/>
  <c r="L365"/>
  <c r="K365"/>
  <c r="J365"/>
  <c r="I365"/>
  <c r="H365"/>
  <c r="Z364"/>
  <c r="Y364"/>
  <c r="X364"/>
  <c r="W364"/>
  <c r="V364"/>
  <c r="U364"/>
  <c r="T364"/>
  <c r="S364"/>
  <c r="R364"/>
  <c r="Q364"/>
  <c r="P364"/>
  <c r="O364"/>
  <c r="N364"/>
  <c r="M364"/>
  <c r="L364"/>
  <c r="K364"/>
  <c r="J364"/>
  <c r="I364"/>
  <c r="H364"/>
  <c r="Z363"/>
  <c r="Y363"/>
  <c r="X363"/>
  <c r="W363"/>
  <c r="V363"/>
  <c r="U363"/>
  <c r="T363"/>
  <c r="S363"/>
  <c r="R363"/>
  <c r="Q363"/>
  <c r="P363"/>
  <c r="O363"/>
  <c r="N363"/>
  <c r="M363"/>
  <c r="L363"/>
  <c r="K363"/>
  <c r="J363"/>
  <c r="I363"/>
  <c r="H363"/>
  <c r="Z362"/>
  <c r="Y362"/>
  <c r="X362"/>
  <c r="W362"/>
  <c r="V362"/>
  <c r="U362"/>
  <c r="T362"/>
  <c r="S362"/>
  <c r="R362"/>
  <c r="Q362"/>
  <c r="P362"/>
  <c r="O362"/>
  <c r="N362"/>
  <c r="M362"/>
  <c r="L362"/>
  <c r="K362"/>
  <c r="J362"/>
  <c r="I362"/>
  <c r="H362"/>
  <c r="Z361"/>
  <c r="Y361"/>
  <c r="X361"/>
  <c r="W361"/>
  <c r="V361"/>
  <c r="U361"/>
  <c r="T361"/>
  <c r="S361"/>
  <c r="R361"/>
  <c r="Q361"/>
  <c r="P361"/>
  <c r="O361"/>
  <c r="N361"/>
  <c r="M361"/>
  <c r="L361"/>
  <c r="K361"/>
  <c r="J361"/>
  <c r="I361"/>
  <c r="H361"/>
  <c r="Z360"/>
  <c r="Y360"/>
  <c r="X360"/>
  <c r="W360"/>
  <c r="V360"/>
  <c r="U360"/>
  <c r="T360"/>
  <c r="S360"/>
  <c r="R360"/>
  <c r="Q360"/>
  <c r="P360"/>
  <c r="O360"/>
  <c r="N360"/>
  <c r="M360"/>
  <c r="L360"/>
  <c r="K360"/>
  <c r="J360"/>
  <c r="I360"/>
  <c r="H360"/>
  <c r="Z359"/>
  <c r="Y359"/>
  <c r="X359"/>
  <c r="W359"/>
  <c r="V359"/>
  <c r="U359"/>
  <c r="T359"/>
  <c r="S359"/>
  <c r="R359"/>
  <c r="Q359"/>
  <c r="P359"/>
  <c r="O359"/>
  <c r="N359"/>
  <c r="M359"/>
  <c r="L359"/>
  <c r="K359"/>
  <c r="J359"/>
  <c r="I359"/>
  <c r="H359"/>
  <c r="Z358"/>
  <c r="Y358"/>
  <c r="X358"/>
  <c r="W358"/>
  <c r="V358"/>
  <c r="U358"/>
  <c r="T358"/>
  <c r="S358"/>
  <c r="R358"/>
  <c r="Q358"/>
  <c r="P358"/>
  <c r="O358"/>
  <c r="N358"/>
  <c r="M358"/>
  <c r="L358"/>
  <c r="K358"/>
  <c r="J358"/>
  <c r="I358"/>
  <c r="H358"/>
  <c r="Z357"/>
  <c r="Y357"/>
  <c r="X357"/>
  <c r="W357"/>
  <c r="V357"/>
  <c r="U357"/>
  <c r="T357"/>
  <c r="S357"/>
  <c r="R357"/>
  <c r="Q357"/>
  <c r="P357"/>
  <c r="O357"/>
  <c r="M357"/>
  <c r="L357"/>
  <c r="K357"/>
  <c r="J357"/>
  <c r="H357"/>
  <c r="Z356"/>
  <c r="Y356"/>
  <c r="X356"/>
  <c r="W356"/>
  <c r="V356"/>
  <c r="U356"/>
  <c r="T356"/>
  <c r="S356"/>
  <c r="R356"/>
  <c r="Q356"/>
  <c r="P356"/>
  <c r="O356"/>
  <c r="N356"/>
  <c r="M356"/>
  <c r="L356"/>
  <c r="K356"/>
  <c r="J356"/>
  <c r="I356"/>
  <c r="H356"/>
  <c r="Z355"/>
  <c r="Y355"/>
  <c r="X355"/>
  <c r="W355"/>
  <c r="V355"/>
  <c r="U355"/>
  <c r="T355"/>
  <c r="S355"/>
  <c r="R355"/>
  <c r="Q355"/>
  <c r="P355"/>
  <c r="N355"/>
  <c r="L355"/>
  <c r="K355"/>
  <c r="J355"/>
  <c r="H355"/>
  <c r="Z354"/>
  <c r="Y354"/>
  <c r="X354"/>
  <c r="W354"/>
  <c r="V354"/>
  <c r="U354"/>
  <c r="T354"/>
  <c r="S354"/>
  <c r="R354"/>
  <c r="Q354"/>
  <c r="P354"/>
  <c r="O354"/>
  <c r="N354"/>
  <c r="M354"/>
  <c r="K354"/>
  <c r="J354"/>
  <c r="I354"/>
  <c r="H354"/>
  <c r="Z353"/>
  <c r="Y353"/>
  <c r="X353"/>
  <c r="W353"/>
  <c r="V353"/>
  <c r="U353"/>
  <c r="T353"/>
  <c r="S353"/>
  <c r="R353"/>
  <c r="Q353"/>
  <c r="P353"/>
  <c r="O353"/>
  <c r="N353"/>
  <c r="M353"/>
  <c r="J353"/>
  <c r="I353"/>
  <c r="H353"/>
  <c r="Z352"/>
  <c r="Y352"/>
  <c r="X352"/>
  <c r="W352"/>
  <c r="V352"/>
  <c r="U352"/>
  <c r="T352"/>
  <c r="S352"/>
  <c r="Q352"/>
  <c r="P352"/>
  <c r="O352"/>
  <c r="N352"/>
  <c r="M352"/>
  <c r="K352"/>
  <c r="J352"/>
  <c r="I352"/>
  <c r="H352"/>
  <c r="Z351"/>
  <c r="Y351"/>
  <c r="X351"/>
  <c r="W351"/>
  <c r="V351"/>
  <c r="U351"/>
  <c r="T351"/>
  <c r="S351"/>
  <c r="R351"/>
  <c r="Q351"/>
  <c r="P351"/>
  <c r="O351"/>
  <c r="N351"/>
  <c r="M351"/>
  <c r="L351"/>
  <c r="K351"/>
  <c r="J351"/>
  <c r="I351"/>
  <c r="H351"/>
  <c r="Z350"/>
  <c r="Y350"/>
  <c r="X350"/>
  <c r="W350"/>
  <c r="V350"/>
  <c r="U350"/>
  <c r="T350"/>
  <c r="S350"/>
  <c r="R350"/>
  <c r="Q350"/>
  <c r="P350"/>
  <c r="O350"/>
  <c r="N350"/>
  <c r="M350"/>
  <c r="L350"/>
  <c r="K350"/>
  <c r="J350"/>
  <c r="I350"/>
  <c r="H350"/>
  <c r="Z349"/>
  <c r="Y349"/>
  <c r="X349"/>
  <c r="W349"/>
  <c r="V349"/>
  <c r="U349"/>
  <c r="T349"/>
  <c r="S349"/>
  <c r="R349"/>
  <c r="Q349"/>
  <c r="P349"/>
  <c r="O349"/>
  <c r="N349"/>
  <c r="M349"/>
  <c r="L349"/>
  <c r="K349"/>
  <c r="J349"/>
  <c r="I349"/>
  <c r="H349"/>
  <c r="Z348"/>
  <c r="Y348"/>
  <c r="X348"/>
  <c r="W348"/>
  <c r="V348"/>
  <c r="U348"/>
  <c r="T348"/>
  <c r="S348"/>
  <c r="R348"/>
  <c r="Q348"/>
  <c r="P348"/>
  <c r="N348"/>
  <c r="M348"/>
  <c r="L348"/>
  <c r="K348"/>
  <c r="I348"/>
  <c r="H348"/>
  <c r="Z347"/>
  <c r="Y347"/>
  <c r="X347"/>
  <c r="W347"/>
  <c r="V347"/>
  <c r="U347"/>
  <c r="T347"/>
  <c r="S347"/>
  <c r="R347"/>
  <c r="Q347"/>
  <c r="P347"/>
  <c r="O347"/>
  <c r="N347"/>
  <c r="M347"/>
  <c r="L347"/>
  <c r="K347"/>
  <c r="J347"/>
  <c r="I347"/>
  <c r="H347"/>
  <c r="Z346"/>
  <c r="Y346"/>
  <c r="X346"/>
  <c r="W346"/>
  <c r="V346"/>
  <c r="U346"/>
  <c r="T346"/>
  <c r="S346"/>
  <c r="P346"/>
  <c r="N346"/>
  <c r="L346"/>
  <c r="J346"/>
  <c r="I346"/>
  <c r="H346"/>
  <c r="Z345"/>
  <c r="Y345"/>
  <c r="X345"/>
  <c r="W345"/>
  <c r="V345"/>
  <c r="U345"/>
  <c r="T345"/>
  <c r="S345"/>
  <c r="R345"/>
  <c r="Q345"/>
  <c r="P345"/>
  <c r="O345"/>
  <c r="N345"/>
  <c r="M345"/>
  <c r="L345"/>
  <c r="K345"/>
  <c r="J345"/>
  <c r="I345"/>
  <c r="H345"/>
  <c r="Z344"/>
  <c r="Y344"/>
  <c r="X344"/>
  <c r="W344"/>
  <c r="V344"/>
  <c r="U344"/>
  <c r="T344"/>
  <c r="S344"/>
  <c r="R344"/>
  <c r="Q344"/>
  <c r="P344"/>
  <c r="O344"/>
  <c r="N344"/>
  <c r="M344"/>
  <c r="L344"/>
  <c r="K344"/>
  <c r="J344"/>
  <c r="I344"/>
  <c r="H344"/>
  <c r="Z343"/>
  <c r="Y343"/>
  <c r="X343"/>
  <c r="W343"/>
  <c r="V343"/>
  <c r="U343"/>
  <c r="T343"/>
  <c r="S343"/>
  <c r="R343"/>
  <c r="Q343"/>
  <c r="P343"/>
  <c r="O343"/>
  <c r="N343"/>
  <c r="M343"/>
  <c r="L343"/>
  <c r="K343"/>
  <c r="J343"/>
  <c r="I343"/>
  <c r="H343"/>
  <c r="F343" s="1"/>
  <c r="Z342"/>
  <c r="Y342"/>
  <c r="X342"/>
  <c r="W342"/>
  <c r="V342"/>
  <c r="U342"/>
  <c r="T342"/>
  <c r="S342"/>
  <c r="R342"/>
  <c r="Q342"/>
  <c r="P342"/>
  <c r="O342"/>
  <c r="N342"/>
  <c r="M342"/>
  <c r="L342"/>
  <c r="K342"/>
  <c r="J342"/>
  <c r="I342"/>
  <c r="H342"/>
  <c r="Z341"/>
  <c r="Y341"/>
  <c r="X341"/>
  <c r="W341"/>
  <c r="V341"/>
  <c r="U341"/>
  <c r="T341"/>
  <c r="S341"/>
  <c r="R341"/>
  <c r="Q341"/>
  <c r="P341"/>
  <c r="O341"/>
  <c r="N341"/>
  <c r="M341"/>
  <c r="L341"/>
  <c r="K341"/>
  <c r="J341"/>
  <c r="I341"/>
  <c r="H341"/>
  <c r="Z340"/>
  <c r="Y340"/>
  <c r="X340"/>
  <c r="W340"/>
  <c r="V340"/>
  <c r="U340"/>
  <c r="T340"/>
  <c r="S340"/>
  <c r="R340"/>
  <c r="Q340"/>
  <c r="P340"/>
  <c r="O340"/>
  <c r="N340"/>
  <c r="M340"/>
  <c r="L340"/>
  <c r="K340"/>
  <c r="J340"/>
  <c r="I340"/>
  <c r="H340"/>
  <c r="Z339"/>
  <c r="Y339"/>
  <c r="X339"/>
  <c r="W339"/>
  <c r="V339"/>
  <c r="U339"/>
  <c r="T339"/>
  <c r="S339"/>
  <c r="R339"/>
  <c r="Q339"/>
  <c r="P339"/>
  <c r="O339"/>
  <c r="N339"/>
  <c r="L339"/>
  <c r="K339"/>
  <c r="I339"/>
  <c r="H339"/>
  <c r="Z338"/>
  <c r="Y338"/>
  <c r="X338"/>
  <c r="W338"/>
  <c r="V338"/>
  <c r="U338"/>
  <c r="T338"/>
  <c r="S338"/>
  <c r="R338"/>
  <c r="Q338"/>
  <c r="P338"/>
  <c r="O338"/>
  <c r="N338"/>
  <c r="M338"/>
  <c r="K338"/>
  <c r="I338"/>
  <c r="H338"/>
  <c r="Z337"/>
  <c r="Y337"/>
  <c r="X337"/>
  <c r="W337"/>
  <c r="V337"/>
  <c r="U337"/>
  <c r="T337"/>
  <c r="S337"/>
  <c r="R337"/>
  <c r="Q337"/>
  <c r="P337"/>
  <c r="O337"/>
  <c r="N337"/>
  <c r="M337"/>
  <c r="L337"/>
  <c r="K337"/>
  <c r="I337"/>
  <c r="Z336"/>
  <c r="Y336"/>
  <c r="X336"/>
  <c r="W336"/>
  <c r="V336"/>
  <c r="U336"/>
  <c r="T336"/>
  <c r="S336"/>
  <c r="R336"/>
  <c r="Q336"/>
  <c r="P336"/>
  <c r="O336"/>
  <c r="N336"/>
  <c r="M336"/>
  <c r="L336"/>
  <c r="K336"/>
  <c r="J336"/>
  <c r="I336"/>
  <c r="H336"/>
  <c r="Z335"/>
  <c r="Y335"/>
  <c r="X335"/>
  <c r="W335"/>
  <c r="V335"/>
  <c r="U335"/>
  <c r="T335"/>
  <c r="S335"/>
  <c r="R335"/>
  <c r="Q335"/>
  <c r="P335"/>
  <c r="O335"/>
  <c r="N335"/>
  <c r="M335"/>
  <c r="L335"/>
  <c r="K335"/>
  <c r="J335"/>
  <c r="I335"/>
  <c r="H335"/>
  <c r="AG335" s="1"/>
  <c r="Z334"/>
  <c r="Y334"/>
  <c r="X334"/>
  <c r="W334"/>
  <c r="V334"/>
  <c r="U334"/>
  <c r="T334"/>
  <c r="S334"/>
  <c r="R334"/>
  <c r="Q334"/>
  <c r="P334"/>
  <c r="N334"/>
  <c r="M334"/>
  <c r="L334"/>
  <c r="K334"/>
  <c r="I334"/>
  <c r="Z333"/>
  <c r="Y333"/>
  <c r="X333"/>
  <c r="W333"/>
  <c r="V333"/>
  <c r="U333"/>
  <c r="T333"/>
  <c r="S333"/>
  <c r="R333"/>
  <c r="Q333"/>
  <c r="P333"/>
  <c r="O333"/>
  <c r="N333"/>
  <c r="M333"/>
  <c r="L333"/>
  <c r="K333"/>
  <c r="I333"/>
  <c r="H333"/>
  <c r="Z332"/>
  <c r="Y332"/>
  <c r="X332"/>
  <c r="W332"/>
  <c r="V332"/>
  <c r="U332"/>
  <c r="T332"/>
  <c r="S332"/>
  <c r="R332"/>
  <c r="Q332"/>
  <c r="P332"/>
  <c r="O332"/>
  <c r="N332"/>
  <c r="M332"/>
  <c r="L332"/>
  <c r="K332"/>
  <c r="H332"/>
  <c r="Z331"/>
  <c r="Y331"/>
  <c r="X331"/>
  <c r="W331"/>
  <c r="V331"/>
  <c r="U331"/>
  <c r="T331"/>
  <c r="S331"/>
  <c r="R331"/>
  <c r="Q331"/>
  <c r="P331"/>
  <c r="O331"/>
  <c r="N331"/>
  <c r="M331"/>
  <c r="K331"/>
  <c r="I331"/>
  <c r="Z330"/>
  <c r="Y330"/>
  <c r="X330"/>
  <c r="W330"/>
  <c r="V330"/>
  <c r="U330"/>
  <c r="T330"/>
  <c r="S330"/>
  <c r="R330"/>
  <c r="Q330"/>
  <c r="P330"/>
  <c r="O330"/>
  <c r="N330"/>
  <c r="M330"/>
  <c r="L330"/>
  <c r="K330"/>
  <c r="J330"/>
  <c r="I330"/>
  <c r="H330"/>
  <c r="Z329"/>
  <c r="Y329"/>
  <c r="X329"/>
  <c r="W329"/>
  <c r="V329"/>
  <c r="U329"/>
  <c r="T329"/>
  <c r="S329"/>
  <c r="R329"/>
  <c r="Q329"/>
  <c r="P329"/>
  <c r="O329"/>
  <c r="N329"/>
  <c r="M329"/>
  <c r="K329"/>
  <c r="Z328"/>
  <c r="Y328"/>
  <c r="X328"/>
  <c r="W328"/>
  <c r="V328"/>
  <c r="U328"/>
  <c r="T328"/>
  <c r="S328"/>
  <c r="R328"/>
  <c r="Q328"/>
  <c r="P328"/>
  <c r="O328"/>
  <c r="N328"/>
  <c r="M328"/>
  <c r="L328"/>
  <c r="I328"/>
  <c r="H328"/>
  <c r="Z327"/>
  <c r="Y327"/>
  <c r="X327"/>
  <c r="W327"/>
  <c r="V327"/>
  <c r="U327"/>
  <c r="T327"/>
  <c r="S327"/>
  <c r="R327"/>
  <c r="Q327"/>
  <c r="P327"/>
  <c r="O327"/>
  <c r="N327"/>
  <c r="M327"/>
  <c r="L327"/>
  <c r="K327"/>
  <c r="J327"/>
  <c r="H327"/>
  <c r="Z326"/>
  <c r="Y326"/>
  <c r="X326"/>
  <c r="W326"/>
  <c r="V326"/>
  <c r="U326"/>
  <c r="T326"/>
  <c r="S326"/>
  <c r="R326"/>
  <c r="Q326"/>
  <c r="P326"/>
  <c r="O326"/>
  <c r="N326"/>
  <c r="M326"/>
  <c r="L326"/>
  <c r="K326"/>
  <c r="J326"/>
  <c r="I326"/>
  <c r="H326"/>
  <c r="Z325"/>
  <c r="Y325"/>
  <c r="X325"/>
  <c r="W325"/>
  <c r="V325"/>
  <c r="U325"/>
  <c r="T325"/>
  <c r="S325"/>
  <c r="R325"/>
  <c r="Q325"/>
  <c r="P325"/>
  <c r="O325"/>
  <c r="N325"/>
  <c r="M325"/>
  <c r="L325"/>
  <c r="K325"/>
  <c r="J325"/>
  <c r="I325"/>
  <c r="H325"/>
  <c r="Z324"/>
  <c r="Y324"/>
  <c r="X324"/>
  <c r="W324"/>
  <c r="V324"/>
  <c r="U324"/>
  <c r="T324"/>
  <c r="S324"/>
  <c r="R324"/>
  <c r="Q324"/>
  <c r="P324"/>
  <c r="O324"/>
  <c r="N324"/>
  <c r="L324"/>
  <c r="J324"/>
  <c r="I324"/>
  <c r="Z323"/>
  <c r="Y323"/>
  <c r="X323"/>
  <c r="W323"/>
  <c r="V323"/>
  <c r="U323"/>
  <c r="T323"/>
  <c r="S323"/>
  <c r="R323"/>
  <c r="P323"/>
  <c r="K323"/>
  <c r="Z322"/>
  <c r="Y322"/>
  <c r="X322"/>
  <c r="W322"/>
  <c r="V322"/>
  <c r="U322"/>
  <c r="T322"/>
  <c r="S322"/>
  <c r="R322"/>
  <c r="Q322"/>
  <c r="P322"/>
  <c r="O322"/>
  <c r="N322"/>
  <c r="M322"/>
  <c r="L322"/>
  <c r="J322"/>
  <c r="I322"/>
  <c r="Z321"/>
  <c r="Y321"/>
  <c r="X321"/>
  <c r="W321"/>
  <c r="V321"/>
  <c r="U321"/>
  <c r="T321"/>
  <c r="S321"/>
  <c r="R321"/>
  <c r="Q321"/>
  <c r="P321"/>
  <c r="O321"/>
  <c r="M321"/>
  <c r="L321"/>
  <c r="K321"/>
  <c r="H321"/>
  <c r="Z320"/>
  <c r="Y320"/>
  <c r="X320"/>
  <c r="W320"/>
  <c r="V320"/>
  <c r="U320"/>
  <c r="T320"/>
  <c r="S320"/>
  <c r="R320"/>
  <c r="Q320"/>
  <c r="P320"/>
  <c r="O320"/>
  <c r="N320"/>
  <c r="M320"/>
  <c r="L320"/>
  <c r="K320"/>
  <c r="J320"/>
  <c r="I320"/>
  <c r="H320"/>
  <c r="Z318"/>
  <c r="Y318"/>
  <c r="X318"/>
  <c r="W318"/>
  <c r="V318"/>
  <c r="U318"/>
  <c r="T318"/>
  <c r="S318"/>
  <c r="R318"/>
  <c r="Q318"/>
  <c r="P318"/>
  <c r="O318"/>
  <c r="N318"/>
  <c r="M318"/>
  <c r="L318"/>
  <c r="K318"/>
  <c r="J318"/>
  <c r="I318"/>
  <c r="H318"/>
  <c r="Z317"/>
  <c r="Y317"/>
  <c r="X317"/>
  <c r="W317"/>
  <c r="V317"/>
  <c r="U317"/>
  <c r="T317"/>
  <c r="S317"/>
  <c r="R317"/>
  <c r="Q317"/>
  <c r="P317"/>
  <c r="O317"/>
  <c r="N317"/>
  <c r="M317"/>
  <c r="L317"/>
  <c r="K317"/>
  <c r="J317"/>
  <c r="I317"/>
  <c r="H317"/>
  <c r="Z316"/>
  <c r="Y316"/>
  <c r="X316"/>
  <c r="W316"/>
  <c r="V316"/>
  <c r="U316"/>
  <c r="T316"/>
  <c r="S316"/>
  <c r="R316"/>
  <c r="Q316"/>
  <c r="P316"/>
  <c r="O316"/>
  <c r="N316"/>
  <c r="M316"/>
  <c r="L316"/>
  <c r="K316"/>
  <c r="J316"/>
  <c r="I316"/>
  <c r="H316"/>
  <c r="Z315"/>
  <c r="Y315"/>
  <c r="X315"/>
  <c r="W315"/>
  <c r="V315"/>
  <c r="U315"/>
  <c r="T315"/>
  <c r="S315"/>
  <c r="R315"/>
  <c r="Q315"/>
  <c r="P315"/>
  <c r="O315"/>
  <c r="N315"/>
  <c r="M315"/>
  <c r="L315"/>
  <c r="K315"/>
  <c r="J315"/>
  <c r="I315"/>
  <c r="H315"/>
  <c r="Z314"/>
  <c r="Y314"/>
  <c r="X314"/>
  <c r="W314"/>
  <c r="V314"/>
  <c r="U314"/>
  <c r="T314"/>
  <c r="S314"/>
  <c r="R314"/>
  <c r="Q314"/>
  <c r="P314"/>
  <c r="O314"/>
  <c r="N314"/>
  <c r="M314"/>
  <c r="L314"/>
  <c r="K314"/>
  <c r="J314"/>
  <c r="I314"/>
  <c r="H314"/>
  <c r="AE314" s="1"/>
  <c r="Z313"/>
  <c r="Y313"/>
  <c r="X313"/>
  <c r="W313"/>
  <c r="V313"/>
  <c r="U313"/>
  <c r="T313"/>
  <c r="S313"/>
  <c r="R313"/>
  <c r="Q313"/>
  <c r="P313"/>
  <c r="O313"/>
  <c r="N313"/>
  <c r="M313"/>
  <c r="L313"/>
  <c r="K313"/>
  <c r="J313"/>
  <c r="I313"/>
  <c r="H313"/>
  <c r="Z312"/>
  <c r="Y312"/>
  <c r="X312"/>
  <c r="W312"/>
  <c r="V312"/>
  <c r="U312"/>
  <c r="T312"/>
  <c r="S312"/>
  <c r="R312"/>
  <c r="Q312"/>
  <c r="P312"/>
  <c r="O312"/>
  <c r="N312"/>
  <c r="M312"/>
  <c r="L312"/>
  <c r="K312"/>
  <c r="J312"/>
  <c r="I312"/>
  <c r="H312"/>
  <c r="Z311"/>
  <c r="Y311"/>
  <c r="X311"/>
  <c r="W311"/>
  <c r="V311"/>
  <c r="U311"/>
  <c r="T311"/>
  <c r="S311"/>
  <c r="R311"/>
  <c r="Q311"/>
  <c r="P311"/>
  <c r="O311"/>
  <c r="N311"/>
  <c r="M311"/>
  <c r="L311"/>
  <c r="K311"/>
  <c r="J311"/>
  <c r="I311"/>
  <c r="H311"/>
  <c r="Z310"/>
  <c r="Y310"/>
  <c r="X310"/>
  <c r="W310"/>
  <c r="V310"/>
  <c r="U310"/>
  <c r="T310"/>
  <c r="S310"/>
  <c r="R310"/>
  <c r="Q310"/>
  <c r="P310"/>
  <c r="O310"/>
  <c r="N310"/>
  <c r="M310"/>
  <c r="L310"/>
  <c r="K310"/>
  <c r="J310"/>
  <c r="I310"/>
  <c r="H310"/>
  <c r="Z309"/>
  <c r="Y309"/>
  <c r="X309"/>
  <c r="W309"/>
  <c r="V309"/>
  <c r="U309"/>
  <c r="T309"/>
  <c r="S309"/>
  <c r="R309"/>
  <c r="Q309"/>
  <c r="P309"/>
  <c r="O309"/>
  <c r="N309"/>
  <c r="M309"/>
  <c r="L309"/>
  <c r="K309"/>
  <c r="J309"/>
  <c r="I309"/>
  <c r="H309"/>
  <c r="Z308"/>
  <c r="Y308"/>
  <c r="X308"/>
  <c r="W308"/>
  <c r="V308"/>
  <c r="U308"/>
  <c r="T308"/>
  <c r="S308"/>
  <c r="R308"/>
  <c r="Q308"/>
  <c r="P308"/>
  <c r="O308"/>
  <c r="N308"/>
  <c r="M308"/>
  <c r="L308"/>
  <c r="K308"/>
  <c r="J308"/>
  <c r="I308"/>
  <c r="H308"/>
  <c r="Z307"/>
  <c r="Y307"/>
  <c r="X307"/>
  <c r="W307"/>
  <c r="V307"/>
  <c r="U307"/>
  <c r="T307"/>
  <c r="S307"/>
  <c r="R307"/>
  <c r="Q307"/>
  <c r="P307"/>
  <c r="O307"/>
  <c r="N307"/>
  <c r="M307"/>
  <c r="L307"/>
  <c r="K307"/>
  <c r="J307"/>
  <c r="I307"/>
  <c r="H307"/>
  <c r="Z306"/>
  <c r="Y306"/>
  <c r="X306"/>
  <c r="W306"/>
  <c r="V306"/>
  <c r="U306"/>
  <c r="T306"/>
  <c r="S306"/>
  <c r="R306"/>
  <c r="P306"/>
  <c r="N306"/>
  <c r="M306"/>
  <c r="L306"/>
  <c r="H306"/>
  <c r="Z305"/>
  <c r="Y305"/>
  <c r="X305"/>
  <c r="W305"/>
  <c r="V305"/>
  <c r="U305"/>
  <c r="T305"/>
  <c r="S305"/>
  <c r="R305"/>
  <c r="Q305"/>
  <c r="P305"/>
  <c r="O305"/>
  <c r="N305"/>
  <c r="M305"/>
  <c r="L305"/>
  <c r="K305"/>
  <c r="J305"/>
  <c r="I305"/>
  <c r="H305"/>
  <c r="Z304"/>
  <c r="Y304"/>
  <c r="X304"/>
  <c r="W304"/>
  <c r="V304"/>
  <c r="U304"/>
  <c r="T304"/>
  <c r="S304"/>
  <c r="R304"/>
  <c r="Q304"/>
  <c r="P304"/>
  <c r="O304"/>
  <c r="N304"/>
  <c r="M304"/>
  <c r="L304"/>
  <c r="K304"/>
  <c r="J304"/>
  <c r="I304"/>
  <c r="H304"/>
  <c r="Z303"/>
  <c r="Y303"/>
  <c r="X303"/>
  <c r="W303"/>
  <c r="V303"/>
  <c r="U303"/>
  <c r="T303"/>
  <c r="S303"/>
  <c r="R303"/>
  <c r="Q303"/>
  <c r="P303"/>
  <c r="O303"/>
  <c r="N303"/>
  <c r="M303"/>
  <c r="K303"/>
  <c r="J303"/>
  <c r="I303"/>
  <c r="H303"/>
  <c r="Z302"/>
  <c r="Y302"/>
  <c r="X302"/>
  <c r="W302"/>
  <c r="V302"/>
  <c r="U302"/>
  <c r="T302"/>
  <c r="S302"/>
  <c r="R302"/>
  <c r="Q302"/>
  <c r="P302"/>
  <c r="O302"/>
  <c r="N302"/>
  <c r="M302"/>
  <c r="L302"/>
  <c r="K302"/>
  <c r="J302"/>
  <c r="I302"/>
  <c r="H302"/>
  <c r="Z301"/>
  <c r="Y301"/>
  <c r="X301"/>
  <c r="W301"/>
  <c r="V301"/>
  <c r="U301"/>
  <c r="T301"/>
  <c r="S301"/>
  <c r="R301"/>
  <c r="Q301"/>
  <c r="P301"/>
  <c r="O301"/>
  <c r="N301"/>
  <c r="M301"/>
  <c r="L301"/>
  <c r="K301"/>
  <c r="J301"/>
  <c r="I301"/>
  <c r="H301"/>
  <c r="Z300"/>
  <c r="Y300"/>
  <c r="X300"/>
  <c r="W300"/>
  <c r="V300"/>
  <c r="U300"/>
  <c r="T300"/>
  <c r="S300"/>
  <c r="R300"/>
  <c r="P300"/>
  <c r="O300"/>
  <c r="N300"/>
  <c r="M300"/>
  <c r="L300"/>
  <c r="K300"/>
  <c r="J300"/>
  <c r="I300"/>
  <c r="H300"/>
  <c r="Z299"/>
  <c r="Y299"/>
  <c r="X299"/>
  <c r="W299"/>
  <c r="V299"/>
  <c r="U299"/>
  <c r="T299"/>
  <c r="S299"/>
  <c r="R299"/>
  <c r="Q299"/>
  <c r="P299"/>
  <c r="O299"/>
  <c r="N299"/>
  <c r="M299"/>
  <c r="L299"/>
  <c r="K299"/>
  <c r="J299"/>
  <c r="I299"/>
  <c r="H299"/>
  <c r="Z298"/>
  <c r="Y298"/>
  <c r="X298"/>
  <c r="W298"/>
  <c r="V298"/>
  <c r="U298"/>
  <c r="T298"/>
  <c r="S298"/>
  <c r="R298"/>
  <c r="Q298"/>
  <c r="P298"/>
  <c r="O298"/>
  <c r="N298"/>
  <c r="M298"/>
  <c r="L298"/>
  <c r="K298"/>
  <c r="J298"/>
  <c r="I298"/>
  <c r="H298"/>
  <c r="Z297"/>
  <c r="Y297"/>
  <c r="X297"/>
  <c r="W297"/>
  <c r="V297"/>
  <c r="U297"/>
  <c r="T297"/>
  <c r="S297"/>
  <c r="R297"/>
  <c r="Q297"/>
  <c r="P297"/>
  <c r="O297"/>
  <c r="N297"/>
  <c r="M297"/>
  <c r="L297"/>
  <c r="K297"/>
  <c r="J297"/>
  <c r="I297"/>
  <c r="H297"/>
  <c r="Z296"/>
  <c r="Y296"/>
  <c r="X296"/>
  <c r="W296"/>
  <c r="V296"/>
  <c r="U296"/>
  <c r="T296"/>
  <c r="S296"/>
  <c r="R296"/>
  <c r="P296"/>
  <c r="O296"/>
  <c r="N296"/>
  <c r="M296"/>
  <c r="L296"/>
  <c r="K296"/>
  <c r="I296"/>
  <c r="H296"/>
  <c r="Z295"/>
  <c r="Y295"/>
  <c r="X295"/>
  <c r="W295"/>
  <c r="V295"/>
  <c r="U295"/>
  <c r="T295"/>
  <c r="S295"/>
  <c r="R295"/>
  <c r="Q295"/>
  <c r="P295"/>
  <c r="O295"/>
  <c r="N295"/>
  <c r="M295"/>
  <c r="L295"/>
  <c r="K295"/>
  <c r="J295"/>
  <c r="I295"/>
  <c r="H295"/>
  <c r="Z294"/>
  <c r="Y294"/>
  <c r="X294"/>
  <c r="W294"/>
  <c r="V294"/>
  <c r="U294"/>
  <c r="T294"/>
  <c r="S294"/>
  <c r="R294"/>
  <c r="Q294"/>
  <c r="P294"/>
  <c r="O294"/>
  <c r="N294"/>
  <c r="M294"/>
  <c r="L294"/>
  <c r="I294"/>
  <c r="H294"/>
  <c r="Z293"/>
  <c r="Y293"/>
  <c r="X293"/>
  <c r="W293"/>
  <c r="V293"/>
  <c r="U293"/>
  <c r="T293"/>
  <c r="S293"/>
  <c r="R293"/>
  <c r="Q293"/>
  <c r="P293"/>
  <c r="O293"/>
  <c r="N293"/>
  <c r="M293"/>
  <c r="L293"/>
  <c r="K293"/>
  <c r="J293"/>
  <c r="I293"/>
  <c r="H293"/>
  <c r="Z292"/>
  <c r="Y292"/>
  <c r="X292"/>
  <c r="W292"/>
  <c r="V292"/>
  <c r="U292"/>
  <c r="T292"/>
  <c r="S292"/>
  <c r="R292"/>
  <c r="Q292"/>
  <c r="P292"/>
  <c r="O292"/>
  <c r="N292"/>
  <c r="M292"/>
  <c r="L292"/>
  <c r="K292"/>
  <c r="J292"/>
  <c r="I292"/>
  <c r="H292"/>
  <c r="Z291"/>
  <c r="Y291"/>
  <c r="X291"/>
  <c r="W291"/>
  <c r="V291"/>
  <c r="U291"/>
  <c r="T291"/>
  <c r="S291"/>
  <c r="R291"/>
  <c r="Q291"/>
  <c r="P291"/>
  <c r="O291"/>
  <c r="N291"/>
  <c r="M291"/>
  <c r="L291"/>
  <c r="K291"/>
  <c r="J291"/>
  <c r="I291"/>
  <c r="H291"/>
  <c r="Z290"/>
  <c r="Y290"/>
  <c r="X290"/>
  <c r="W290"/>
  <c r="V290"/>
  <c r="U290"/>
  <c r="T290"/>
  <c r="S290"/>
  <c r="R290"/>
  <c r="Q290"/>
  <c r="P290"/>
  <c r="O290"/>
  <c r="N290"/>
  <c r="M290"/>
  <c r="L290"/>
  <c r="K290"/>
  <c r="J290"/>
  <c r="I290"/>
  <c r="H290"/>
  <c r="Z289"/>
  <c r="Y289"/>
  <c r="X289"/>
  <c r="W289"/>
  <c r="V289"/>
  <c r="U289"/>
  <c r="T289"/>
  <c r="S289"/>
  <c r="R289"/>
  <c r="O289"/>
  <c r="N289"/>
  <c r="M289"/>
  <c r="L289"/>
  <c r="J289"/>
  <c r="H289"/>
  <c r="Z288"/>
  <c r="Y288"/>
  <c r="X288"/>
  <c r="W288"/>
  <c r="V288"/>
  <c r="U288"/>
  <c r="T288"/>
  <c r="S288"/>
  <c r="R288"/>
  <c r="Q288"/>
  <c r="P288"/>
  <c r="O288"/>
  <c r="N288"/>
  <c r="M288"/>
  <c r="L288"/>
  <c r="K288"/>
  <c r="J288"/>
  <c r="I288"/>
  <c r="H288"/>
  <c r="Z287"/>
  <c r="Y287"/>
  <c r="X287"/>
  <c r="W287"/>
  <c r="V287"/>
  <c r="U287"/>
  <c r="T287"/>
  <c r="S287"/>
  <c r="R287"/>
  <c r="Q287"/>
  <c r="P287"/>
  <c r="O287"/>
  <c r="N287"/>
  <c r="M287"/>
  <c r="L287"/>
  <c r="K287"/>
  <c r="I287"/>
  <c r="H287"/>
  <c r="Z286"/>
  <c r="Y286"/>
  <c r="X286"/>
  <c r="W286"/>
  <c r="V286"/>
  <c r="U286"/>
  <c r="T286"/>
  <c r="S286"/>
  <c r="R286"/>
  <c r="Q286"/>
  <c r="P286"/>
  <c r="O286"/>
  <c r="N286"/>
  <c r="M286"/>
  <c r="K286"/>
  <c r="J286"/>
  <c r="I286"/>
  <c r="H286"/>
  <c r="Z285"/>
  <c r="Y285"/>
  <c r="X285"/>
  <c r="W285"/>
  <c r="V285"/>
  <c r="U285"/>
  <c r="T285"/>
  <c r="S285"/>
  <c r="R285"/>
  <c r="Q285"/>
  <c r="P285"/>
  <c r="O285"/>
  <c r="N285"/>
  <c r="M285"/>
  <c r="L285"/>
  <c r="K285"/>
  <c r="J285"/>
  <c r="I285"/>
  <c r="H285"/>
  <c r="Z284"/>
  <c r="Y284"/>
  <c r="X284"/>
  <c r="W284"/>
  <c r="V284"/>
  <c r="U284"/>
  <c r="T284"/>
  <c r="S284"/>
  <c r="R284"/>
  <c r="Q284"/>
  <c r="P284"/>
  <c r="O284"/>
  <c r="N284"/>
  <c r="M284"/>
  <c r="L284"/>
  <c r="K284"/>
  <c r="J284"/>
  <c r="I284"/>
  <c r="H284"/>
  <c r="Z283"/>
  <c r="Y283"/>
  <c r="X283"/>
  <c r="W283"/>
  <c r="V283"/>
  <c r="U283"/>
  <c r="T283"/>
  <c r="S283"/>
  <c r="R283"/>
  <c r="Q283"/>
  <c r="P283"/>
  <c r="O283"/>
  <c r="N283"/>
  <c r="M283"/>
  <c r="L283"/>
  <c r="K283"/>
  <c r="J283"/>
  <c r="I283"/>
  <c r="H283"/>
  <c r="Z282"/>
  <c r="Y282"/>
  <c r="X282"/>
  <c r="W282"/>
  <c r="V282"/>
  <c r="U282"/>
  <c r="T282"/>
  <c r="S282"/>
  <c r="R282"/>
  <c r="Q282"/>
  <c r="P282"/>
  <c r="O282"/>
  <c r="N282"/>
  <c r="M282"/>
  <c r="L282"/>
  <c r="K282"/>
  <c r="J282"/>
  <c r="I282"/>
  <c r="H282"/>
  <c r="Z281"/>
  <c r="Y281"/>
  <c r="X281"/>
  <c r="W281"/>
  <c r="V281"/>
  <c r="U281"/>
  <c r="T281"/>
  <c r="S281"/>
  <c r="R281"/>
  <c r="Q281"/>
  <c r="P281"/>
  <c r="O281"/>
  <c r="L281"/>
  <c r="K281"/>
  <c r="H281"/>
  <c r="Z280"/>
  <c r="Y280"/>
  <c r="X280"/>
  <c r="W280"/>
  <c r="V280"/>
  <c r="U280"/>
  <c r="T280"/>
  <c r="S280"/>
  <c r="R280"/>
  <c r="P280"/>
  <c r="O280"/>
  <c r="N280"/>
  <c r="M280"/>
  <c r="J280"/>
  <c r="I280"/>
  <c r="H280"/>
  <c r="Z279"/>
  <c r="Y279"/>
  <c r="X279"/>
  <c r="W279"/>
  <c r="V279"/>
  <c r="U279"/>
  <c r="T279"/>
  <c r="S279"/>
  <c r="R279"/>
  <c r="Q279"/>
  <c r="P279"/>
  <c r="O279"/>
  <c r="N279"/>
  <c r="M279"/>
  <c r="L279"/>
  <c r="K279"/>
  <c r="J279"/>
  <c r="I279"/>
  <c r="H279"/>
  <c r="Z278"/>
  <c r="Y278"/>
  <c r="X278"/>
  <c r="W278"/>
  <c r="V278"/>
  <c r="U278"/>
  <c r="T278"/>
  <c r="S278"/>
  <c r="R278"/>
  <c r="Q278"/>
  <c r="P278"/>
  <c r="O278"/>
  <c r="N278"/>
  <c r="M278"/>
  <c r="L278"/>
  <c r="K278"/>
  <c r="J278"/>
  <c r="I278"/>
  <c r="H278"/>
  <c r="Z277"/>
  <c r="Y277"/>
  <c r="X277"/>
  <c r="W277"/>
  <c r="V277"/>
  <c r="U277"/>
  <c r="T277"/>
  <c r="S277"/>
  <c r="R277"/>
  <c r="Q277"/>
  <c r="P277"/>
  <c r="O277"/>
  <c r="N277"/>
  <c r="M277"/>
  <c r="L277"/>
  <c r="K277"/>
  <c r="J277"/>
  <c r="I277"/>
  <c r="H277"/>
  <c r="Z276"/>
  <c r="Y276"/>
  <c r="X276"/>
  <c r="W276"/>
  <c r="V276"/>
  <c r="U276"/>
  <c r="T276"/>
  <c r="S276"/>
  <c r="R276"/>
  <c r="Q276"/>
  <c r="P276"/>
  <c r="O276"/>
  <c r="N276"/>
  <c r="M276"/>
  <c r="L276"/>
  <c r="K276"/>
  <c r="J276"/>
  <c r="I276"/>
  <c r="H276"/>
  <c r="Z275"/>
  <c r="Y275"/>
  <c r="X275"/>
  <c r="W275"/>
  <c r="V275"/>
  <c r="U275"/>
  <c r="T275"/>
  <c r="S275"/>
  <c r="R275"/>
  <c r="Q275"/>
  <c r="P275"/>
  <c r="O275"/>
  <c r="N275"/>
  <c r="M275"/>
  <c r="L275"/>
  <c r="K275"/>
  <c r="J275"/>
  <c r="I275"/>
  <c r="H275"/>
  <c r="Z274"/>
  <c r="Y274"/>
  <c r="X274"/>
  <c r="W274"/>
  <c r="V274"/>
  <c r="U274"/>
  <c r="T274"/>
  <c r="S274"/>
  <c r="R274"/>
  <c r="Q274"/>
  <c r="P274"/>
  <c r="O274"/>
  <c r="N274"/>
  <c r="M274"/>
  <c r="L274"/>
  <c r="K274"/>
  <c r="J274"/>
  <c r="I274"/>
  <c r="H274"/>
  <c r="Z273"/>
  <c r="Y273"/>
  <c r="X273"/>
  <c r="W273"/>
  <c r="V273"/>
  <c r="U273"/>
  <c r="T273"/>
  <c r="S273"/>
  <c r="R273"/>
  <c r="Q273"/>
  <c r="P273"/>
  <c r="O273"/>
  <c r="N273"/>
  <c r="M273"/>
  <c r="L273"/>
  <c r="K273"/>
  <c r="J273"/>
  <c r="I273"/>
  <c r="H273"/>
  <c r="Z272"/>
  <c r="Y272"/>
  <c r="X272"/>
  <c r="W272"/>
  <c r="V272"/>
  <c r="U272"/>
  <c r="T272"/>
  <c r="S272"/>
  <c r="R272"/>
  <c r="Q272"/>
  <c r="P272"/>
  <c r="O272"/>
  <c r="N272"/>
  <c r="M272"/>
  <c r="L272"/>
  <c r="H272"/>
  <c r="Z271"/>
  <c r="Y271"/>
  <c r="X271"/>
  <c r="W271"/>
  <c r="V271"/>
  <c r="U271"/>
  <c r="T271"/>
  <c r="S271"/>
  <c r="R271"/>
  <c r="P271"/>
  <c r="O271"/>
  <c r="N271"/>
  <c r="M271"/>
  <c r="L271"/>
  <c r="Z270"/>
  <c r="Y270"/>
  <c r="X270"/>
  <c r="W270"/>
  <c r="V270"/>
  <c r="U270"/>
  <c r="T270"/>
  <c r="S270"/>
  <c r="R270"/>
  <c r="Q270"/>
  <c r="P270"/>
  <c r="O270"/>
  <c r="N270"/>
  <c r="L270"/>
  <c r="K270"/>
  <c r="J270"/>
  <c r="I270"/>
  <c r="H270"/>
  <c r="Z269"/>
  <c r="Y269"/>
  <c r="X269"/>
  <c r="W269"/>
  <c r="V269"/>
  <c r="U269"/>
  <c r="T269"/>
  <c r="S269"/>
  <c r="R269"/>
  <c r="Q269"/>
  <c r="P269"/>
  <c r="O269"/>
  <c r="N269"/>
  <c r="M269"/>
  <c r="L269"/>
  <c r="K269"/>
  <c r="J269"/>
  <c r="I269"/>
  <c r="Z267"/>
  <c r="Y267"/>
  <c r="X267"/>
  <c r="W267"/>
  <c r="V267"/>
  <c r="U267"/>
  <c r="T267"/>
  <c r="S267"/>
  <c r="R267"/>
  <c r="Q267"/>
  <c r="P267"/>
  <c r="O267"/>
  <c r="N267"/>
  <c r="M267"/>
  <c r="L267"/>
  <c r="K267"/>
  <c r="J267"/>
  <c r="I267"/>
  <c r="H267"/>
  <c r="Z266"/>
  <c r="Y266"/>
  <c r="X266"/>
  <c r="W266"/>
  <c r="V266"/>
  <c r="U266"/>
  <c r="T266"/>
  <c r="S266"/>
  <c r="R266"/>
  <c r="Q266"/>
  <c r="P266"/>
  <c r="O266"/>
  <c r="N266"/>
  <c r="M266"/>
  <c r="L266"/>
  <c r="K266"/>
  <c r="J266"/>
  <c r="I266"/>
  <c r="H266"/>
  <c r="Z265"/>
  <c r="Y265"/>
  <c r="X265"/>
  <c r="W265"/>
  <c r="V265"/>
  <c r="U265"/>
  <c r="T265"/>
  <c r="S265"/>
  <c r="R265"/>
  <c r="Q265"/>
  <c r="P265"/>
  <c r="O265"/>
  <c r="N265"/>
  <c r="M265"/>
  <c r="L265"/>
  <c r="K265"/>
  <c r="J265"/>
  <c r="I265"/>
  <c r="H265"/>
  <c r="Z264"/>
  <c r="Y264"/>
  <c r="X264"/>
  <c r="W264"/>
  <c r="V264"/>
  <c r="U264"/>
  <c r="T264"/>
  <c r="S264"/>
  <c r="R264"/>
  <c r="Q264"/>
  <c r="P264"/>
  <c r="O264"/>
  <c r="N264"/>
  <c r="M264"/>
  <c r="L264"/>
  <c r="K264"/>
  <c r="J264"/>
  <c r="I264"/>
  <c r="H264"/>
  <c r="Z263"/>
  <c r="Y263"/>
  <c r="X263"/>
  <c r="W263"/>
  <c r="V263"/>
  <c r="U263"/>
  <c r="T263"/>
  <c r="S263"/>
  <c r="R263"/>
  <c r="Q263"/>
  <c r="P263"/>
  <c r="O263"/>
  <c r="N263"/>
  <c r="M263"/>
  <c r="L263"/>
  <c r="K263"/>
  <c r="J263"/>
  <c r="I263"/>
  <c r="H263"/>
  <c r="Z262"/>
  <c r="Y262"/>
  <c r="X262"/>
  <c r="W262"/>
  <c r="V262"/>
  <c r="U262"/>
  <c r="T262"/>
  <c r="S262"/>
  <c r="R262"/>
  <c r="Q262"/>
  <c r="P262"/>
  <c r="O262"/>
  <c r="N262"/>
  <c r="M262"/>
  <c r="L262"/>
  <c r="K262"/>
  <c r="H262"/>
  <c r="Z261"/>
  <c r="Y261"/>
  <c r="X261"/>
  <c r="W261"/>
  <c r="V261"/>
  <c r="U261"/>
  <c r="T261"/>
  <c r="S261"/>
  <c r="R261"/>
  <c r="Q261"/>
  <c r="P261"/>
  <c r="O261"/>
  <c r="N261"/>
  <c r="L261"/>
  <c r="K261"/>
  <c r="I261"/>
  <c r="H261"/>
  <c r="Z260"/>
  <c r="Y260"/>
  <c r="X260"/>
  <c r="W260"/>
  <c r="V260"/>
  <c r="U260"/>
  <c r="T260"/>
  <c r="S260"/>
  <c r="R260"/>
  <c r="Q260"/>
  <c r="P260"/>
  <c r="O260"/>
  <c r="N260"/>
  <c r="M260"/>
  <c r="L260"/>
  <c r="K260"/>
  <c r="J260"/>
  <c r="I260"/>
  <c r="H260"/>
  <c r="Z259"/>
  <c r="Y259"/>
  <c r="X259"/>
  <c r="W259"/>
  <c r="V259"/>
  <c r="U259"/>
  <c r="T259"/>
  <c r="S259"/>
  <c r="R259"/>
  <c r="Q259"/>
  <c r="P259"/>
  <c r="O259"/>
  <c r="N259"/>
  <c r="M259"/>
  <c r="L259"/>
  <c r="K259"/>
  <c r="J259"/>
  <c r="I259"/>
  <c r="H259"/>
  <c r="Z258"/>
  <c r="Y258"/>
  <c r="X258"/>
  <c r="W258"/>
  <c r="V258"/>
  <c r="U258"/>
  <c r="T258"/>
  <c r="S258"/>
  <c r="R258"/>
  <c r="Q258"/>
  <c r="P258"/>
  <c r="O258"/>
  <c r="N258"/>
  <c r="M258"/>
  <c r="L258"/>
  <c r="K258"/>
  <c r="J258"/>
  <c r="I258"/>
  <c r="H258"/>
  <c r="Z257"/>
  <c r="Y257"/>
  <c r="X257"/>
  <c r="W257"/>
  <c r="V257"/>
  <c r="U257"/>
  <c r="T257"/>
  <c r="S257"/>
  <c r="R257"/>
  <c r="Q257"/>
  <c r="P257"/>
  <c r="O257"/>
  <c r="N257"/>
  <c r="M257"/>
  <c r="L257"/>
  <c r="K257"/>
  <c r="I257"/>
  <c r="H257"/>
  <c r="Z256"/>
  <c r="Y256"/>
  <c r="X256"/>
  <c r="W256"/>
  <c r="V256"/>
  <c r="U256"/>
  <c r="T256"/>
  <c r="S256"/>
  <c r="R256"/>
  <c r="Q256"/>
  <c r="P256"/>
  <c r="N256"/>
  <c r="M256"/>
  <c r="L256"/>
  <c r="K256"/>
  <c r="J256"/>
  <c r="H256"/>
  <c r="Z255"/>
  <c r="Y255"/>
  <c r="X255"/>
  <c r="W255"/>
  <c r="V255"/>
  <c r="U255"/>
  <c r="T255"/>
  <c r="S255"/>
  <c r="R255"/>
  <c r="Q255"/>
  <c r="P255"/>
  <c r="O255"/>
  <c r="N255"/>
  <c r="M255"/>
  <c r="L255"/>
  <c r="K255"/>
  <c r="J255"/>
  <c r="I255"/>
  <c r="H255"/>
  <c r="Z254"/>
  <c r="Y254"/>
  <c r="X254"/>
  <c r="W254"/>
  <c r="V254"/>
  <c r="U254"/>
  <c r="T254"/>
  <c r="S254"/>
  <c r="R254"/>
  <c r="Q254"/>
  <c r="P254"/>
  <c r="O254"/>
  <c r="N254"/>
  <c r="M254"/>
  <c r="L254"/>
  <c r="K254"/>
  <c r="J254"/>
  <c r="I254"/>
  <c r="H254"/>
  <c r="Z253"/>
  <c r="Y253"/>
  <c r="X253"/>
  <c r="W253"/>
  <c r="V253"/>
  <c r="U253"/>
  <c r="T253"/>
  <c r="S253"/>
  <c r="R253"/>
  <c r="Q253"/>
  <c r="P253"/>
  <c r="O253"/>
  <c r="N253"/>
  <c r="M253"/>
  <c r="L253"/>
  <c r="K253"/>
  <c r="I253"/>
  <c r="H253"/>
  <c r="Z252"/>
  <c r="Y252"/>
  <c r="X252"/>
  <c r="W252"/>
  <c r="V252"/>
  <c r="U252"/>
  <c r="T252"/>
  <c r="S252"/>
  <c r="R252"/>
  <c r="Q252"/>
  <c r="P252"/>
  <c r="O252"/>
  <c r="N252"/>
  <c r="M252"/>
  <c r="L252"/>
  <c r="K252"/>
  <c r="J252"/>
  <c r="I252"/>
  <c r="H252"/>
  <c r="Z251"/>
  <c r="Y251"/>
  <c r="X251"/>
  <c r="W251"/>
  <c r="V251"/>
  <c r="U251"/>
  <c r="T251"/>
  <c r="S251"/>
  <c r="R251"/>
  <c r="Q251"/>
  <c r="P251"/>
  <c r="O251"/>
  <c r="M251"/>
  <c r="L251"/>
  <c r="K251"/>
  <c r="J251"/>
  <c r="I251"/>
  <c r="H251"/>
  <c r="Z250"/>
  <c r="Y250"/>
  <c r="X250"/>
  <c r="W250"/>
  <c r="V250"/>
  <c r="U250"/>
  <c r="T250"/>
  <c r="S250"/>
  <c r="R250"/>
  <c r="Q250"/>
  <c r="P250"/>
  <c r="O250"/>
  <c r="N250"/>
  <c r="M250"/>
  <c r="K250"/>
  <c r="J250"/>
  <c r="Z249"/>
  <c r="Y249"/>
  <c r="X249"/>
  <c r="W249"/>
  <c r="V249"/>
  <c r="U249"/>
  <c r="T249"/>
  <c r="S249"/>
  <c r="R249"/>
  <c r="Q249"/>
  <c r="P249"/>
  <c r="O249"/>
  <c r="N249"/>
  <c r="M249"/>
  <c r="L249"/>
  <c r="K249"/>
  <c r="I249"/>
  <c r="H249"/>
  <c r="Z248"/>
  <c r="Y248"/>
  <c r="X248"/>
  <c r="W248"/>
  <c r="V248"/>
  <c r="U248"/>
  <c r="T248"/>
  <c r="S248"/>
  <c r="R248"/>
  <c r="Q248"/>
  <c r="P248"/>
  <c r="O248"/>
  <c r="N248"/>
  <c r="M248"/>
  <c r="L248"/>
  <c r="K248"/>
  <c r="J248"/>
  <c r="Z247"/>
  <c r="Y247"/>
  <c r="X247"/>
  <c r="W247"/>
  <c r="V247"/>
  <c r="U247"/>
  <c r="T247"/>
  <c r="S247"/>
  <c r="R247"/>
  <c r="Q247"/>
  <c r="P247"/>
  <c r="O247"/>
  <c r="N247"/>
  <c r="M247"/>
  <c r="L247"/>
  <c r="K247"/>
  <c r="J247"/>
  <c r="I247"/>
  <c r="H247"/>
  <c r="Z246"/>
  <c r="Y246"/>
  <c r="X246"/>
  <c r="W246"/>
  <c r="V246"/>
  <c r="U246"/>
  <c r="T246"/>
  <c r="S246"/>
  <c r="R246"/>
  <c r="Q246"/>
  <c r="P246"/>
  <c r="N246"/>
  <c r="M246"/>
  <c r="K246"/>
  <c r="H246"/>
  <c r="Z245"/>
  <c r="Y245"/>
  <c r="X245"/>
  <c r="W245"/>
  <c r="V245"/>
  <c r="U245"/>
  <c r="T245"/>
  <c r="S245"/>
  <c r="R245"/>
  <c r="Q245"/>
  <c r="P245"/>
  <c r="O245"/>
  <c r="N245"/>
  <c r="M245"/>
  <c r="J245"/>
  <c r="I245"/>
  <c r="H245"/>
  <c r="Z244"/>
  <c r="Y244"/>
  <c r="X244"/>
  <c r="W244"/>
  <c r="V244"/>
  <c r="U244"/>
  <c r="T244"/>
  <c r="S244"/>
  <c r="R244"/>
  <c r="Q244"/>
  <c r="P244"/>
  <c r="O244"/>
  <c r="N244"/>
  <c r="M244"/>
  <c r="L244"/>
  <c r="K244"/>
  <c r="J244"/>
  <c r="I244"/>
  <c r="H244"/>
  <c r="Z243"/>
  <c r="Y243"/>
  <c r="X243"/>
  <c r="W243"/>
  <c r="V243"/>
  <c r="U243"/>
  <c r="T243"/>
  <c r="S243"/>
  <c r="R243"/>
  <c r="Q243"/>
  <c r="P243"/>
  <c r="N243"/>
  <c r="M243"/>
  <c r="J243"/>
  <c r="I243"/>
  <c r="H243"/>
  <c r="Z242"/>
  <c r="Y242"/>
  <c r="X242"/>
  <c r="W242"/>
  <c r="V242"/>
  <c r="U242"/>
  <c r="T242"/>
  <c r="S242"/>
  <c r="R242"/>
  <c r="Q242"/>
  <c r="P242"/>
  <c r="O242"/>
  <c r="N242"/>
  <c r="M242"/>
  <c r="L242"/>
  <c r="K242"/>
  <c r="J242"/>
  <c r="I242"/>
  <c r="H242"/>
  <c r="Z241"/>
  <c r="Y241"/>
  <c r="X241"/>
  <c r="W241"/>
  <c r="V241"/>
  <c r="U241"/>
  <c r="T241"/>
  <c r="S241"/>
  <c r="R241"/>
  <c r="Q241"/>
  <c r="P241"/>
  <c r="O241"/>
  <c r="N241"/>
  <c r="M241"/>
  <c r="L241"/>
  <c r="K241"/>
  <c r="J241"/>
  <c r="I241"/>
  <c r="H241"/>
  <c r="Z240"/>
  <c r="Y240"/>
  <c r="X240"/>
  <c r="W240"/>
  <c r="V240"/>
  <c r="U240"/>
  <c r="T240"/>
  <c r="S240"/>
  <c r="R240"/>
  <c r="Q240"/>
  <c r="O240"/>
  <c r="N240"/>
  <c r="M240"/>
  <c r="L240"/>
  <c r="K240"/>
  <c r="H240"/>
  <c r="Z239"/>
  <c r="Y239"/>
  <c r="X239"/>
  <c r="W239"/>
  <c r="V239"/>
  <c r="U239"/>
  <c r="T239"/>
  <c r="S239"/>
  <c r="R239"/>
  <c r="Q239"/>
  <c r="O239"/>
  <c r="N239"/>
  <c r="J239"/>
  <c r="H239"/>
  <c r="Z238"/>
  <c r="Y238"/>
  <c r="X238"/>
  <c r="W238"/>
  <c r="V238"/>
  <c r="U238"/>
  <c r="T238"/>
  <c r="S238"/>
  <c r="R238"/>
  <c r="Q238"/>
  <c r="P238"/>
  <c r="O238"/>
  <c r="N238"/>
  <c r="M238"/>
  <c r="L238"/>
  <c r="K238"/>
  <c r="H238"/>
  <c r="Z237"/>
  <c r="Y237"/>
  <c r="X237"/>
  <c r="W237"/>
  <c r="V237"/>
  <c r="U237"/>
  <c r="T237"/>
  <c r="S237"/>
  <c r="R237"/>
  <c r="Q237"/>
  <c r="P237"/>
  <c r="O237"/>
  <c r="N237"/>
  <c r="M237"/>
  <c r="L237"/>
  <c r="K237"/>
  <c r="J237"/>
  <c r="I237"/>
  <c r="H237"/>
  <c r="Z236"/>
  <c r="Y236"/>
  <c r="X236"/>
  <c r="W236"/>
  <c r="V236"/>
  <c r="U236"/>
  <c r="T236"/>
  <c r="S236"/>
  <c r="R236"/>
  <c r="Q236"/>
  <c r="P236"/>
  <c r="O236"/>
  <c r="N236"/>
  <c r="M236"/>
  <c r="L236"/>
  <c r="K236"/>
  <c r="J236"/>
  <c r="I236"/>
  <c r="H236"/>
  <c r="Z235"/>
  <c r="Y235"/>
  <c r="X235"/>
  <c r="W235"/>
  <c r="V235"/>
  <c r="U235"/>
  <c r="T235"/>
  <c r="S235"/>
  <c r="R235"/>
  <c r="Q235"/>
  <c r="P235"/>
  <c r="N235"/>
  <c r="M235"/>
  <c r="K235"/>
  <c r="I235"/>
  <c r="H235"/>
  <c r="Z234"/>
  <c r="Y234"/>
  <c r="X234"/>
  <c r="W234"/>
  <c r="V234"/>
  <c r="U234"/>
  <c r="T234"/>
  <c r="S234"/>
  <c r="R234"/>
  <c r="Q234"/>
  <c r="P234"/>
  <c r="O234"/>
  <c r="N234"/>
  <c r="M234"/>
  <c r="L234"/>
  <c r="K234"/>
  <c r="J234"/>
  <c r="I234"/>
  <c r="H234"/>
  <c r="Z233"/>
  <c r="Y233"/>
  <c r="X233"/>
  <c r="W233"/>
  <c r="V233"/>
  <c r="U233"/>
  <c r="T233"/>
  <c r="S233"/>
  <c r="R233"/>
  <c r="Q233"/>
  <c r="P233"/>
  <c r="O233"/>
  <c r="N233"/>
  <c r="L233"/>
  <c r="I233"/>
  <c r="H233"/>
  <c r="Z232"/>
  <c r="Y232"/>
  <c r="X232"/>
  <c r="W232"/>
  <c r="V232"/>
  <c r="U232"/>
  <c r="T232"/>
  <c r="S232"/>
  <c r="R232"/>
  <c r="Q232"/>
  <c r="P232"/>
  <c r="N232"/>
  <c r="M232"/>
  <c r="L232"/>
  <c r="K232"/>
  <c r="J232"/>
  <c r="H232"/>
  <c r="Z231"/>
  <c r="Y231"/>
  <c r="X231"/>
  <c r="W231"/>
  <c r="V231"/>
  <c r="U231"/>
  <c r="T231"/>
  <c r="S231"/>
  <c r="R231"/>
  <c r="O231"/>
  <c r="N231"/>
  <c r="M231"/>
  <c r="L231"/>
  <c r="Z230"/>
  <c r="Y230"/>
  <c r="X230"/>
  <c r="W230"/>
  <c r="V230"/>
  <c r="U230"/>
  <c r="T230"/>
  <c r="S230"/>
  <c r="R230"/>
  <c r="Q230"/>
  <c r="P230"/>
  <c r="O230"/>
  <c r="N230"/>
  <c r="M230"/>
  <c r="L230"/>
  <c r="K230"/>
  <c r="J230"/>
  <c r="I230"/>
  <c r="H230"/>
  <c r="Z229"/>
  <c r="Y229"/>
  <c r="X229"/>
  <c r="W229"/>
  <c r="V229"/>
  <c r="U229"/>
  <c r="T229"/>
  <c r="S229"/>
  <c r="R229"/>
  <c r="Q229"/>
  <c r="P229"/>
  <c r="O229"/>
  <c r="N229"/>
  <c r="M229"/>
  <c r="L229"/>
  <c r="K229"/>
  <c r="J229"/>
  <c r="I229"/>
  <c r="H229"/>
  <c r="Z228"/>
  <c r="Y228"/>
  <c r="X228"/>
  <c r="W228"/>
  <c r="V228"/>
  <c r="U228"/>
  <c r="T228"/>
  <c r="S228"/>
  <c r="R228"/>
  <c r="Q228"/>
  <c r="P228"/>
  <c r="O228"/>
  <c r="N228"/>
  <c r="M228"/>
  <c r="L228"/>
  <c r="K228"/>
  <c r="J228"/>
  <c r="I228"/>
  <c r="H228"/>
  <c r="Z227"/>
  <c r="Y227"/>
  <c r="X227"/>
  <c r="W227"/>
  <c r="V227"/>
  <c r="U227"/>
  <c r="T227"/>
  <c r="S227"/>
  <c r="R227"/>
  <c r="Q227"/>
  <c r="P227"/>
  <c r="O227"/>
  <c r="N227"/>
  <c r="M227"/>
  <c r="L227"/>
  <c r="K227"/>
  <c r="J227"/>
  <c r="I227"/>
  <c r="H227"/>
  <c r="Z226"/>
  <c r="Y226"/>
  <c r="X226"/>
  <c r="W226"/>
  <c r="V226"/>
  <c r="U226"/>
  <c r="T226"/>
  <c r="S226"/>
  <c r="R226"/>
  <c r="Q226"/>
  <c r="P226"/>
  <c r="O226"/>
  <c r="N226"/>
  <c r="M226"/>
  <c r="L226"/>
  <c r="K226"/>
  <c r="J226"/>
  <c r="I226"/>
  <c r="H226"/>
  <c r="Z225"/>
  <c r="Y225"/>
  <c r="X225"/>
  <c r="W225"/>
  <c r="V225"/>
  <c r="U225"/>
  <c r="T225"/>
  <c r="S225"/>
  <c r="R225"/>
  <c r="Q225"/>
  <c r="P225"/>
  <c r="N225"/>
  <c r="M225"/>
  <c r="L225"/>
  <c r="K225"/>
  <c r="J225"/>
  <c r="I225"/>
  <c r="H225"/>
  <c r="Z224"/>
  <c r="Y224"/>
  <c r="X224"/>
  <c r="W224"/>
  <c r="V224"/>
  <c r="U224"/>
  <c r="T224"/>
  <c r="S224"/>
  <c r="R224"/>
  <c r="Q224"/>
  <c r="P224"/>
  <c r="O224"/>
  <c r="N224"/>
  <c r="M224"/>
  <c r="L224"/>
  <c r="K224"/>
  <c r="J224"/>
  <c r="I224"/>
  <c r="H224"/>
  <c r="Z223"/>
  <c r="Y223"/>
  <c r="X223"/>
  <c r="W223"/>
  <c r="V223"/>
  <c r="U223"/>
  <c r="T223"/>
  <c r="S223"/>
  <c r="R223"/>
  <c r="Q223"/>
  <c r="P223"/>
  <c r="O223"/>
  <c r="N223"/>
  <c r="M223"/>
  <c r="L223"/>
  <c r="K223"/>
  <c r="J223"/>
  <c r="I223"/>
  <c r="H223"/>
  <c r="Z222"/>
  <c r="Y222"/>
  <c r="X222"/>
  <c r="W222"/>
  <c r="V222"/>
  <c r="U222"/>
  <c r="T222"/>
  <c r="S222"/>
  <c r="R222"/>
  <c r="Q222"/>
  <c r="P222"/>
  <c r="O222"/>
  <c r="N222"/>
  <c r="M222"/>
  <c r="L222"/>
  <c r="K222"/>
  <c r="J222"/>
  <c r="I222"/>
  <c r="H222"/>
  <c r="Z221"/>
  <c r="Y221"/>
  <c r="X221"/>
  <c r="W221"/>
  <c r="V221"/>
  <c r="U221"/>
  <c r="T221"/>
  <c r="S221"/>
  <c r="R221"/>
  <c r="Q221"/>
  <c r="P221"/>
  <c r="O221"/>
  <c r="N221"/>
  <c r="M221"/>
  <c r="L221"/>
  <c r="K221"/>
  <c r="I221"/>
  <c r="H221"/>
  <c r="Z220"/>
  <c r="Y220"/>
  <c r="X220"/>
  <c r="W220"/>
  <c r="V220"/>
  <c r="U220"/>
  <c r="T220"/>
  <c r="S220"/>
  <c r="R220"/>
  <c r="P220"/>
  <c r="O220"/>
  <c r="N220"/>
  <c r="M220"/>
  <c r="L220"/>
  <c r="K220"/>
  <c r="J220"/>
  <c r="I220"/>
  <c r="H220"/>
  <c r="Z219"/>
  <c r="Y219"/>
  <c r="X219"/>
  <c r="W219"/>
  <c r="V219"/>
  <c r="U219"/>
  <c r="T219"/>
  <c r="S219"/>
  <c r="R219"/>
  <c r="Q219"/>
  <c r="P219"/>
  <c r="O219"/>
  <c r="N219"/>
  <c r="M219"/>
  <c r="L219"/>
  <c r="K219"/>
  <c r="J219"/>
  <c r="I219"/>
  <c r="H219"/>
  <c r="Z218"/>
  <c r="Y218"/>
  <c r="X218"/>
  <c r="W218"/>
  <c r="V218"/>
  <c r="U218"/>
  <c r="T218"/>
  <c r="S218"/>
  <c r="R218"/>
  <c r="Q218"/>
  <c r="P218"/>
  <c r="O218"/>
  <c r="M218"/>
  <c r="L218"/>
  <c r="J218"/>
  <c r="Z217"/>
  <c r="Y217"/>
  <c r="X217"/>
  <c r="W217"/>
  <c r="V217"/>
  <c r="U217"/>
  <c r="T217"/>
  <c r="S217"/>
  <c r="R217"/>
  <c r="Q217"/>
  <c r="N217"/>
  <c r="L217"/>
  <c r="J217"/>
  <c r="I217"/>
  <c r="H217"/>
  <c r="Z216"/>
  <c r="Y216"/>
  <c r="X216"/>
  <c r="W216"/>
  <c r="V216"/>
  <c r="U216"/>
  <c r="T216"/>
  <c r="S216"/>
  <c r="R216"/>
  <c r="Q216"/>
  <c r="P216"/>
  <c r="O216"/>
  <c r="N216"/>
  <c r="M216"/>
  <c r="L216"/>
  <c r="K216"/>
  <c r="J216"/>
  <c r="I216"/>
  <c r="H216"/>
  <c r="Z215"/>
  <c r="Y215"/>
  <c r="X215"/>
  <c r="W215"/>
  <c r="V215"/>
  <c r="U215"/>
  <c r="T215"/>
  <c r="S215"/>
  <c r="R215"/>
  <c r="Q215"/>
  <c r="P215"/>
  <c r="O215"/>
  <c r="N215"/>
  <c r="M215"/>
  <c r="L215"/>
  <c r="K215"/>
  <c r="J215"/>
  <c r="I215"/>
  <c r="H215"/>
  <c r="Z214"/>
  <c r="Y214"/>
  <c r="X214"/>
  <c r="W214"/>
  <c r="V214"/>
  <c r="U214"/>
  <c r="T214"/>
  <c r="S214"/>
  <c r="R214"/>
  <c r="Q214"/>
  <c r="P214"/>
  <c r="O214"/>
  <c r="N214"/>
  <c r="M214"/>
  <c r="L214"/>
  <c r="K214"/>
  <c r="J214"/>
  <c r="I214"/>
  <c r="H214"/>
  <c r="Z213"/>
  <c r="Y213"/>
  <c r="X213"/>
  <c r="W213"/>
  <c r="V213"/>
  <c r="U213"/>
  <c r="T213"/>
  <c r="S213"/>
  <c r="R213"/>
  <c r="Q213"/>
  <c r="P213"/>
  <c r="O213"/>
  <c r="N213"/>
  <c r="M213"/>
  <c r="L213"/>
  <c r="K213"/>
  <c r="J213"/>
  <c r="I213"/>
  <c r="H213"/>
  <c r="Z212"/>
  <c r="Y212"/>
  <c r="X212"/>
  <c r="W212"/>
  <c r="V212"/>
  <c r="U212"/>
  <c r="T212"/>
  <c r="S212"/>
  <c r="R212"/>
  <c r="Q212"/>
  <c r="P212"/>
  <c r="O212"/>
  <c r="N212"/>
  <c r="M212"/>
  <c r="L212"/>
  <c r="K212"/>
  <c r="J212"/>
  <c r="I212"/>
  <c r="H212"/>
  <c r="Z211"/>
  <c r="Y211"/>
  <c r="X211"/>
  <c r="W211"/>
  <c r="V211"/>
  <c r="U211"/>
  <c r="T211"/>
  <c r="S211"/>
  <c r="R211"/>
  <c r="Q211"/>
  <c r="P211"/>
  <c r="O211"/>
  <c r="N211"/>
  <c r="M211"/>
  <c r="L211"/>
  <c r="K211"/>
  <c r="J211"/>
  <c r="I211"/>
  <c r="H211"/>
  <c r="Z210"/>
  <c r="Y210"/>
  <c r="X210"/>
  <c r="W210"/>
  <c r="V210"/>
  <c r="U210"/>
  <c r="T210"/>
  <c r="S210"/>
  <c r="R210"/>
  <c r="Q210"/>
  <c r="P210"/>
  <c r="O210"/>
  <c r="N210"/>
  <c r="L210"/>
  <c r="K210"/>
  <c r="J210"/>
  <c r="I210"/>
  <c r="H210"/>
  <c r="Z209"/>
  <c r="Y209"/>
  <c r="X209"/>
  <c r="W209"/>
  <c r="V209"/>
  <c r="U209"/>
  <c r="T209"/>
  <c r="S209"/>
  <c r="R209"/>
  <c r="Q209"/>
  <c r="P209"/>
  <c r="O209"/>
  <c r="N209"/>
  <c r="M209"/>
  <c r="K209"/>
  <c r="J209"/>
  <c r="I209"/>
  <c r="H209"/>
  <c r="Z208"/>
  <c r="Y208"/>
  <c r="X208"/>
  <c r="W208"/>
  <c r="V208"/>
  <c r="U208"/>
  <c r="T208"/>
  <c r="S208"/>
  <c r="R208"/>
  <c r="Q208"/>
  <c r="P208"/>
  <c r="O208"/>
  <c r="N208"/>
  <c r="M208"/>
  <c r="L208"/>
  <c r="K208"/>
  <c r="J208"/>
  <c r="I208"/>
  <c r="H208"/>
  <c r="Z207"/>
  <c r="Y207"/>
  <c r="X207"/>
  <c r="W207"/>
  <c r="V207"/>
  <c r="U207"/>
  <c r="T207"/>
  <c r="S207"/>
  <c r="R207"/>
  <c r="Q207"/>
  <c r="P207"/>
  <c r="O207"/>
  <c r="N207"/>
  <c r="M207"/>
  <c r="K207"/>
  <c r="J207"/>
  <c r="I207"/>
  <c r="H207"/>
  <c r="Z206"/>
  <c r="Y206"/>
  <c r="X206"/>
  <c r="W206"/>
  <c r="V206"/>
  <c r="U206"/>
  <c r="T206"/>
  <c r="S206"/>
  <c r="R206"/>
  <c r="Q206"/>
  <c r="P206"/>
  <c r="O206"/>
  <c r="N206"/>
  <c r="M206"/>
  <c r="L206"/>
  <c r="K206"/>
  <c r="J206"/>
  <c r="I206"/>
  <c r="H206"/>
  <c r="Z205"/>
  <c r="Y205"/>
  <c r="X205"/>
  <c r="W205"/>
  <c r="V205"/>
  <c r="U205"/>
  <c r="T205"/>
  <c r="S205"/>
  <c r="R205"/>
  <c r="Q205"/>
  <c r="P205"/>
  <c r="O205"/>
  <c r="N205"/>
  <c r="M205"/>
  <c r="L205"/>
  <c r="K205"/>
  <c r="J205"/>
  <c r="I205"/>
  <c r="H205"/>
  <c r="Z204"/>
  <c r="Y204"/>
  <c r="X204"/>
  <c r="W204"/>
  <c r="V204"/>
  <c r="U204"/>
  <c r="T204"/>
  <c r="S204"/>
  <c r="R204"/>
  <c r="Q204"/>
  <c r="P204"/>
  <c r="O204"/>
  <c r="N204"/>
  <c r="M204"/>
  <c r="L204"/>
  <c r="K204"/>
  <c r="J204"/>
  <c r="I204"/>
  <c r="H204"/>
  <c r="Z203"/>
  <c r="Y203"/>
  <c r="X203"/>
  <c r="W203"/>
  <c r="V203"/>
  <c r="U203"/>
  <c r="T203"/>
  <c r="S203"/>
  <c r="R203"/>
  <c r="P203"/>
  <c r="O203"/>
  <c r="N203"/>
  <c r="M203"/>
  <c r="L203"/>
  <c r="I203"/>
  <c r="H203"/>
  <c r="Z202"/>
  <c r="Y202"/>
  <c r="X202"/>
  <c r="W202"/>
  <c r="V202"/>
  <c r="U202"/>
  <c r="T202"/>
  <c r="S202"/>
  <c r="R202"/>
  <c r="Q202"/>
  <c r="P202"/>
  <c r="O202"/>
  <c r="N202"/>
  <c r="M202"/>
  <c r="L202"/>
  <c r="K202"/>
  <c r="J202"/>
  <c r="I202"/>
  <c r="H202"/>
  <c r="Z201"/>
  <c r="Y201"/>
  <c r="X201"/>
  <c r="W201"/>
  <c r="V201"/>
  <c r="U201"/>
  <c r="T201"/>
  <c r="S201"/>
  <c r="R201"/>
  <c r="Q201"/>
  <c r="P201"/>
  <c r="O201"/>
  <c r="N201"/>
  <c r="M201"/>
  <c r="L201"/>
  <c r="K201"/>
  <c r="J201"/>
  <c r="I201"/>
  <c r="H201"/>
  <c r="Z200"/>
  <c r="Y200"/>
  <c r="X200"/>
  <c r="W200"/>
  <c r="V200"/>
  <c r="U200"/>
  <c r="T200"/>
  <c r="S200"/>
  <c r="R200"/>
  <c r="Q200"/>
  <c r="P200"/>
  <c r="O200"/>
  <c r="N200"/>
  <c r="M200"/>
  <c r="K200"/>
  <c r="J200"/>
  <c r="I200"/>
  <c r="H200"/>
  <c r="Z199"/>
  <c r="Y199"/>
  <c r="X199"/>
  <c r="W199"/>
  <c r="V199"/>
  <c r="U199"/>
  <c r="T199"/>
  <c r="S199"/>
  <c r="R199"/>
  <c r="Q199"/>
  <c r="P199"/>
  <c r="O199"/>
  <c r="N199"/>
  <c r="L199"/>
  <c r="J199"/>
  <c r="Z198"/>
  <c r="Y198"/>
  <c r="X198"/>
  <c r="W198"/>
  <c r="V198"/>
  <c r="U198"/>
  <c r="T198"/>
  <c r="S198"/>
  <c r="R198"/>
  <c r="Q198"/>
  <c r="P198"/>
  <c r="O198"/>
  <c r="N198"/>
  <c r="M198"/>
  <c r="L198"/>
  <c r="K198"/>
  <c r="J198"/>
  <c r="I198"/>
  <c r="H198"/>
  <c r="Z197"/>
  <c r="Y197"/>
  <c r="X197"/>
  <c r="W197"/>
  <c r="V197"/>
  <c r="U197"/>
  <c r="T197"/>
  <c r="S197"/>
  <c r="R197"/>
  <c r="Q197"/>
  <c r="P197"/>
  <c r="N197"/>
  <c r="M197"/>
  <c r="L197"/>
  <c r="K197"/>
  <c r="J197"/>
  <c r="I197"/>
  <c r="H197"/>
  <c r="Z196"/>
  <c r="Y196"/>
  <c r="X196"/>
  <c r="W196"/>
  <c r="V196"/>
  <c r="U196"/>
  <c r="T196"/>
  <c r="S196"/>
  <c r="R196"/>
  <c r="Q196"/>
  <c r="P196"/>
  <c r="O196"/>
  <c r="N196"/>
  <c r="M196"/>
  <c r="L196"/>
  <c r="K196"/>
  <c r="J196"/>
  <c r="I196"/>
  <c r="H196"/>
  <c r="Z195"/>
  <c r="Y195"/>
  <c r="X195"/>
  <c r="W195"/>
  <c r="V195"/>
  <c r="U195"/>
  <c r="T195"/>
  <c r="S195"/>
  <c r="R195"/>
  <c r="P195"/>
  <c r="O195"/>
  <c r="M195"/>
  <c r="L195"/>
  <c r="K195"/>
  <c r="I195"/>
  <c r="H195"/>
  <c r="Z194"/>
  <c r="Y194"/>
  <c r="X194"/>
  <c r="W194"/>
  <c r="V194"/>
  <c r="U194"/>
  <c r="T194"/>
  <c r="S194"/>
  <c r="R194"/>
  <c r="Q194"/>
  <c r="P194"/>
  <c r="O194"/>
  <c r="N194"/>
  <c r="M194"/>
  <c r="L194"/>
  <c r="K194"/>
  <c r="J194"/>
  <c r="I194"/>
  <c r="H194"/>
  <c r="Z193"/>
  <c r="Y193"/>
  <c r="X193"/>
  <c r="W193"/>
  <c r="V193"/>
  <c r="U193"/>
  <c r="T193"/>
  <c r="S193"/>
  <c r="R193"/>
  <c r="Q193"/>
  <c r="P193"/>
  <c r="O193"/>
  <c r="N193"/>
  <c r="M193"/>
  <c r="L193"/>
  <c r="K193"/>
  <c r="J193"/>
  <c r="I193"/>
  <c r="H193"/>
  <c r="Z192"/>
  <c r="Y192"/>
  <c r="X192"/>
  <c r="W192"/>
  <c r="V192"/>
  <c r="U192"/>
  <c r="T192"/>
  <c r="S192"/>
  <c r="R192"/>
  <c r="Q192"/>
  <c r="P192"/>
  <c r="O192"/>
  <c r="N192"/>
  <c r="M192"/>
  <c r="L192"/>
  <c r="K192"/>
  <c r="J192"/>
  <c r="I192"/>
  <c r="H192"/>
  <c r="Z191"/>
  <c r="Y191"/>
  <c r="X191"/>
  <c r="W191"/>
  <c r="V191"/>
  <c r="U191"/>
  <c r="T191"/>
  <c r="S191"/>
  <c r="R191"/>
  <c r="Q191"/>
  <c r="P191"/>
  <c r="O191"/>
  <c r="N191"/>
  <c r="M191"/>
  <c r="L191"/>
  <c r="K191"/>
  <c r="J191"/>
  <c r="I191"/>
  <c r="H191"/>
  <c r="Z190"/>
  <c r="Y190"/>
  <c r="X190"/>
  <c r="W190"/>
  <c r="V190"/>
  <c r="U190"/>
  <c r="T190"/>
  <c r="S190"/>
  <c r="R190"/>
  <c r="Q190"/>
  <c r="P190"/>
  <c r="O190"/>
  <c r="N190"/>
  <c r="L190"/>
  <c r="J190"/>
  <c r="I190"/>
  <c r="H190"/>
  <c r="Z189"/>
  <c r="Y189"/>
  <c r="X189"/>
  <c r="W189"/>
  <c r="V189"/>
  <c r="U189"/>
  <c r="T189"/>
  <c r="S189"/>
  <c r="R189"/>
  <c r="Q189"/>
  <c r="P189"/>
  <c r="O189"/>
  <c r="N189"/>
  <c r="M189"/>
  <c r="L189"/>
  <c r="K189"/>
  <c r="J189"/>
  <c r="I189"/>
  <c r="H189"/>
  <c r="Z188"/>
  <c r="Y188"/>
  <c r="X188"/>
  <c r="W188"/>
  <c r="V188"/>
  <c r="U188"/>
  <c r="T188"/>
  <c r="S188"/>
  <c r="R188"/>
  <c r="Q188"/>
  <c r="P188"/>
  <c r="O188"/>
  <c r="N188"/>
  <c r="M188"/>
  <c r="L188"/>
  <c r="K188"/>
  <c r="J188"/>
  <c r="I188"/>
  <c r="H188"/>
  <c r="Z187"/>
  <c r="Y187"/>
  <c r="X187"/>
  <c r="W187"/>
  <c r="V187"/>
  <c r="U187"/>
  <c r="T187"/>
  <c r="S187"/>
  <c r="R187"/>
  <c r="Q187"/>
  <c r="P187"/>
  <c r="O187"/>
  <c r="N187"/>
  <c r="M187"/>
  <c r="L187"/>
  <c r="K187"/>
  <c r="J187"/>
  <c r="I187"/>
  <c r="H187"/>
  <c r="Z186"/>
  <c r="Y186"/>
  <c r="X186"/>
  <c r="W186"/>
  <c r="V186"/>
  <c r="U186"/>
  <c r="T186"/>
  <c r="S186"/>
  <c r="R186"/>
  <c r="Q186"/>
  <c r="P186"/>
  <c r="O186"/>
  <c r="N186"/>
  <c r="M186"/>
  <c r="L186"/>
  <c r="K186"/>
  <c r="J186"/>
  <c r="I186"/>
  <c r="H186"/>
  <c r="Z185"/>
  <c r="Y185"/>
  <c r="X185"/>
  <c r="W185"/>
  <c r="V185"/>
  <c r="U185"/>
  <c r="T185"/>
  <c r="S185"/>
  <c r="R185"/>
  <c r="Q185"/>
  <c r="P185"/>
  <c r="O185"/>
  <c r="N185"/>
  <c r="M185"/>
  <c r="L185"/>
  <c r="K185"/>
  <c r="J185"/>
  <c r="I185"/>
  <c r="H185"/>
  <c r="Z184"/>
  <c r="Y184"/>
  <c r="X184"/>
  <c r="W184"/>
  <c r="V184"/>
  <c r="U184"/>
  <c r="T184"/>
  <c r="S184"/>
  <c r="R184"/>
  <c r="Q184"/>
  <c r="P184"/>
  <c r="O184"/>
  <c r="N184"/>
  <c r="M184"/>
  <c r="L184"/>
  <c r="K184"/>
  <c r="J184"/>
  <c r="I184"/>
  <c r="H184"/>
  <c r="Z183"/>
  <c r="Y183"/>
  <c r="X183"/>
  <c r="W183"/>
  <c r="V183"/>
  <c r="U183"/>
  <c r="T183"/>
  <c r="S183"/>
  <c r="R183"/>
  <c r="Q183"/>
  <c r="P183"/>
  <c r="O183"/>
  <c r="N183"/>
  <c r="M183"/>
  <c r="K183"/>
  <c r="J183"/>
  <c r="I183"/>
  <c r="H183"/>
  <c r="Z182"/>
  <c r="Y182"/>
  <c r="X182"/>
  <c r="W182"/>
  <c r="V182"/>
  <c r="U182"/>
  <c r="T182"/>
  <c r="S182"/>
  <c r="R182"/>
  <c r="Q182"/>
  <c r="P182"/>
  <c r="O182"/>
  <c r="M182"/>
  <c r="L182"/>
  <c r="K182"/>
  <c r="J182"/>
  <c r="I182"/>
  <c r="H182"/>
  <c r="Z181"/>
  <c r="Y181"/>
  <c r="X181"/>
  <c r="W181"/>
  <c r="V181"/>
  <c r="U181"/>
  <c r="T181"/>
  <c r="S181"/>
  <c r="R181"/>
  <c r="Q181"/>
  <c r="P181"/>
  <c r="O181"/>
  <c r="N181"/>
  <c r="M181"/>
  <c r="K181"/>
  <c r="J181"/>
  <c r="H181"/>
  <c r="Z180"/>
  <c r="Y180"/>
  <c r="X180"/>
  <c r="W180"/>
  <c r="V180"/>
  <c r="U180"/>
  <c r="T180"/>
  <c r="S180"/>
  <c r="R180"/>
  <c r="O180"/>
  <c r="N180"/>
  <c r="M180"/>
  <c r="L180"/>
  <c r="J180"/>
  <c r="H180"/>
  <c r="Z179"/>
  <c r="Y179"/>
  <c r="X179"/>
  <c r="W179"/>
  <c r="V179"/>
  <c r="U179"/>
  <c r="T179"/>
  <c r="S179"/>
  <c r="R179"/>
  <c r="Q179"/>
  <c r="P179"/>
  <c r="O179"/>
  <c r="L179"/>
  <c r="K179"/>
  <c r="H179"/>
  <c r="Z178"/>
  <c r="Y178"/>
  <c r="X178"/>
  <c r="W178"/>
  <c r="V178"/>
  <c r="U178"/>
  <c r="T178"/>
  <c r="S178"/>
  <c r="R178"/>
  <c r="Q178"/>
  <c r="N178"/>
  <c r="L178"/>
  <c r="I178"/>
  <c r="Z177"/>
  <c r="Y177"/>
  <c r="X177"/>
  <c r="W177"/>
  <c r="V177"/>
  <c r="U177"/>
  <c r="T177"/>
  <c r="S177"/>
  <c r="R177"/>
  <c r="Q177"/>
  <c r="P177"/>
  <c r="O177"/>
  <c r="N177"/>
  <c r="M177"/>
  <c r="L177"/>
  <c r="K177"/>
  <c r="J177"/>
  <c r="I177"/>
  <c r="H177"/>
  <c r="Z176"/>
  <c r="Y176"/>
  <c r="X176"/>
  <c r="W176"/>
  <c r="V176"/>
  <c r="U176"/>
  <c r="T176"/>
  <c r="S176"/>
  <c r="R176"/>
  <c r="Q176"/>
  <c r="P176"/>
  <c r="N176"/>
  <c r="M176"/>
  <c r="I176"/>
  <c r="H176"/>
  <c r="Z175"/>
  <c r="Y175"/>
  <c r="X175"/>
  <c r="W175"/>
  <c r="V175"/>
  <c r="U175"/>
  <c r="T175"/>
  <c r="S175"/>
  <c r="R175"/>
  <c r="Q175"/>
  <c r="P175"/>
  <c r="O175"/>
  <c r="N175"/>
  <c r="M175"/>
  <c r="L175"/>
  <c r="K175"/>
  <c r="I175"/>
  <c r="H175"/>
  <c r="Z174"/>
  <c r="Y174"/>
  <c r="X174"/>
  <c r="W174"/>
  <c r="V174"/>
  <c r="U174"/>
  <c r="T174"/>
  <c r="S174"/>
  <c r="R174"/>
  <c r="Q174"/>
  <c r="P174"/>
  <c r="O174"/>
  <c r="N174"/>
  <c r="M174"/>
  <c r="L174"/>
  <c r="K174"/>
  <c r="J174"/>
  <c r="I174"/>
  <c r="H174"/>
  <c r="Z173"/>
  <c r="Y173"/>
  <c r="X173"/>
  <c r="W173"/>
  <c r="V173"/>
  <c r="U173"/>
  <c r="T173"/>
  <c r="S173"/>
  <c r="R173"/>
  <c r="Q173"/>
  <c r="P173"/>
  <c r="O173"/>
  <c r="N173"/>
  <c r="M173"/>
  <c r="L173"/>
  <c r="K173"/>
  <c r="H173"/>
  <c r="Z172"/>
  <c r="Y172"/>
  <c r="X172"/>
  <c r="W172"/>
  <c r="V172"/>
  <c r="U172"/>
  <c r="T172"/>
  <c r="S172"/>
  <c r="R172"/>
  <c r="Q172"/>
  <c r="P172"/>
  <c r="O172"/>
  <c r="N172"/>
  <c r="M172"/>
  <c r="K172"/>
  <c r="J172"/>
  <c r="H172"/>
  <c r="Z171"/>
  <c r="Y171"/>
  <c r="X171"/>
  <c r="W171"/>
  <c r="V171"/>
  <c r="U171"/>
  <c r="T171"/>
  <c r="S171"/>
  <c r="R171"/>
  <c r="Q171"/>
  <c r="P171"/>
  <c r="O171"/>
  <c r="M171"/>
  <c r="L171"/>
  <c r="K171"/>
  <c r="J171"/>
  <c r="H171"/>
  <c r="Z170"/>
  <c r="Y170"/>
  <c r="X170"/>
  <c r="W170"/>
  <c r="V170"/>
  <c r="U170"/>
  <c r="T170"/>
  <c r="S170"/>
  <c r="R170"/>
  <c r="Q170"/>
  <c r="P170"/>
  <c r="O170"/>
  <c r="N170"/>
  <c r="L170"/>
  <c r="H170"/>
  <c r="Z169"/>
  <c r="Y169"/>
  <c r="X169"/>
  <c r="W169"/>
  <c r="V169"/>
  <c r="U169"/>
  <c r="T169"/>
  <c r="S169"/>
  <c r="R169"/>
  <c r="Q169"/>
  <c r="P169"/>
  <c r="O169"/>
  <c r="N169"/>
  <c r="M169"/>
  <c r="L169"/>
  <c r="K169"/>
  <c r="J169"/>
  <c r="I169"/>
  <c r="H169"/>
  <c r="Z168"/>
  <c r="Y168"/>
  <c r="X168"/>
  <c r="W168"/>
  <c r="V168"/>
  <c r="U168"/>
  <c r="T168"/>
  <c r="S168"/>
  <c r="R168"/>
  <c r="Q168"/>
  <c r="P168"/>
  <c r="O168"/>
  <c r="N168"/>
  <c r="M168"/>
  <c r="L168"/>
  <c r="K168"/>
  <c r="J168"/>
  <c r="I168"/>
  <c r="H168"/>
  <c r="Z167"/>
  <c r="Y167"/>
  <c r="X167"/>
  <c r="W167"/>
  <c r="V167"/>
  <c r="U167"/>
  <c r="T167"/>
  <c r="S167"/>
  <c r="R167"/>
  <c r="Q167"/>
  <c r="P167"/>
  <c r="O167"/>
  <c r="N167"/>
  <c r="M167"/>
  <c r="L167"/>
  <c r="K167"/>
  <c r="I167"/>
  <c r="H167"/>
  <c r="Z166"/>
  <c r="Y166"/>
  <c r="X166"/>
  <c r="W166"/>
  <c r="V166"/>
  <c r="U166"/>
  <c r="T166"/>
  <c r="S166"/>
  <c r="R166"/>
  <c r="Q166"/>
  <c r="P166"/>
  <c r="N166"/>
  <c r="M166"/>
  <c r="K166"/>
  <c r="H166"/>
  <c r="Z165"/>
  <c r="Y165"/>
  <c r="X165"/>
  <c r="W165"/>
  <c r="V165"/>
  <c r="U165"/>
  <c r="T165"/>
  <c r="S165"/>
  <c r="R165"/>
  <c r="Q165"/>
  <c r="P165"/>
  <c r="O165"/>
  <c r="N165"/>
  <c r="M165"/>
  <c r="L165"/>
  <c r="K165"/>
  <c r="J165"/>
  <c r="I165"/>
  <c r="H165"/>
  <c r="Z164"/>
  <c r="Y164"/>
  <c r="X164"/>
  <c r="W164"/>
  <c r="V164"/>
  <c r="U164"/>
  <c r="T164"/>
  <c r="S164"/>
  <c r="R164"/>
  <c r="Q164"/>
  <c r="P164"/>
  <c r="O164"/>
  <c r="N164"/>
  <c r="M164"/>
  <c r="L164"/>
  <c r="K164"/>
  <c r="H164"/>
  <c r="Z163"/>
  <c r="Y163"/>
  <c r="X163"/>
  <c r="W163"/>
  <c r="V163"/>
  <c r="U163"/>
  <c r="T163"/>
  <c r="S163"/>
  <c r="R163"/>
  <c r="Q163"/>
  <c r="P163"/>
  <c r="O163"/>
  <c r="N163"/>
  <c r="M163"/>
  <c r="K163"/>
  <c r="I163"/>
  <c r="H163"/>
  <c r="Z162"/>
  <c r="Y162"/>
  <c r="X162"/>
  <c r="W162"/>
  <c r="V162"/>
  <c r="U162"/>
  <c r="T162"/>
  <c r="S162"/>
  <c r="R162"/>
  <c r="Q162"/>
  <c r="P162"/>
  <c r="O162"/>
  <c r="N162"/>
  <c r="M162"/>
  <c r="L162"/>
  <c r="K162"/>
  <c r="J162"/>
  <c r="I162"/>
  <c r="Z161"/>
  <c r="Y161"/>
  <c r="X161"/>
  <c r="W161"/>
  <c r="V161"/>
  <c r="U161"/>
  <c r="T161"/>
  <c r="S161"/>
  <c r="R161"/>
  <c r="Q161"/>
  <c r="P161"/>
  <c r="O161"/>
  <c r="N161"/>
  <c r="M161"/>
  <c r="L161"/>
  <c r="K161"/>
  <c r="J161"/>
  <c r="I161"/>
  <c r="H161"/>
  <c r="AF161" s="1"/>
  <c r="Z160"/>
  <c r="Y160"/>
  <c r="X160"/>
  <c r="W160"/>
  <c r="V160"/>
  <c r="U160"/>
  <c r="T160"/>
  <c r="S160"/>
  <c r="R160"/>
  <c r="Q160"/>
  <c r="P160"/>
  <c r="O160"/>
  <c r="N160"/>
  <c r="M160"/>
  <c r="L160"/>
  <c r="K160"/>
  <c r="J160"/>
  <c r="I160"/>
  <c r="H160"/>
  <c r="Z159"/>
  <c r="Y159"/>
  <c r="X159"/>
  <c r="W159"/>
  <c r="V159"/>
  <c r="U159"/>
  <c r="T159"/>
  <c r="S159"/>
  <c r="R159"/>
  <c r="Q159"/>
  <c r="P159"/>
  <c r="O159"/>
  <c r="N159"/>
  <c r="M159"/>
  <c r="L159"/>
  <c r="K159"/>
  <c r="Z158"/>
  <c r="Y158"/>
  <c r="X158"/>
  <c r="W158"/>
  <c r="V158"/>
  <c r="U158"/>
  <c r="T158"/>
  <c r="S158"/>
  <c r="R158"/>
  <c r="Q158"/>
  <c r="P158"/>
  <c r="N158"/>
  <c r="M158"/>
  <c r="L158"/>
  <c r="K158"/>
  <c r="H158"/>
  <c r="Z157"/>
  <c r="Y157"/>
  <c r="X157"/>
  <c r="W157"/>
  <c r="V157"/>
  <c r="U157"/>
  <c r="T157"/>
  <c r="S157"/>
  <c r="R157"/>
  <c r="Q157"/>
  <c r="P157"/>
  <c r="O157"/>
  <c r="N157"/>
  <c r="M157"/>
  <c r="L157"/>
  <c r="K157"/>
  <c r="J157"/>
  <c r="I157"/>
  <c r="H157"/>
  <c r="Z156"/>
  <c r="Y156"/>
  <c r="X156"/>
  <c r="W156"/>
  <c r="V156"/>
  <c r="U156"/>
  <c r="T156"/>
  <c r="S156"/>
  <c r="R156"/>
  <c r="Q156"/>
  <c r="P156"/>
  <c r="O156"/>
  <c r="N156"/>
  <c r="M156"/>
  <c r="L156"/>
  <c r="K156"/>
  <c r="J156"/>
  <c r="I156"/>
  <c r="H156"/>
  <c r="Z155"/>
  <c r="Y155"/>
  <c r="X155"/>
  <c r="W155"/>
  <c r="V155"/>
  <c r="U155"/>
  <c r="T155"/>
  <c r="S155"/>
  <c r="R155"/>
  <c r="P155"/>
  <c r="O155"/>
  <c r="N155"/>
  <c r="M155"/>
  <c r="K155"/>
  <c r="J155"/>
  <c r="H155"/>
  <c r="Z154"/>
  <c r="Y154"/>
  <c r="X154"/>
  <c r="W154"/>
  <c r="V154"/>
  <c r="U154"/>
  <c r="T154"/>
  <c r="S154"/>
  <c r="R154"/>
  <c r="Q154"/>
  <c r="P154"/>
  <c r="O154"/>
  <c r="N154"/>
  <c r="M154"/>
  <c r="L154"/>
  <c r="K154"/>
  <c r="I154"/>
  <c r="H154"/>
  <c r="Z153"/>
  <c r="Y153"/>
  <c r="X153"/>
  <c r="W153"/>
  <c r="V153"/>
  <c r="U153"/>
  <c r="T153"/>
  <c r="S153"/>
  <c r="R153"/>
  <c r="Q153"/>
  <c r="P153"/>
  <c r="O153"/>
  <c r="N153"/>
  <c r="M153"/>
  <c r="L153"/>
  <c r="K153"/>
  <c r="H153"/>
  <c r="Z152"/>
  <c r="Y152"/>
  <c r="X152"/>
  <c r="W152"/>
  <c r="V152"/>
  <c r="U152"/>
  <c r="T152"/>
  <c r="S152"/>
  <c r="R152"/>
  <c r="Q152"/>
  <c r="P152"/>
  <c r="N152"/>
  <c r="J152"/>
  <c r="I152"/>
  <c r="Z151"/>
  <c r="Y151"/>
  <c r="X151"/>
  <c r="W151"/>
  <c r="V151"/>
  <c r="U151"/>
  <c r="T151"/>
  <c r="S151"/>
  <c r="Q151"/>
  <c r="P151"/>
  <c r="N151"/>
  <c r="M151"/>
  <c r="L151"/>
  <c r="K151"/>
  <c r="J151"/>
  <c r="I151"/>
  <c r="H151"/>
  <c r="Z150"/>
  <c r="Y150"/>
  <c r="X150"/>
  <c r="W150"/>
  <c r="V150"/>
  <c r="U150"/>
  <c r="T150"/>
  <c r="S150"/>
  <c r="R150"/>
  <c r="Q150"/>
  <c r="P150"/>
  <c r="O150"/>
  <c r="N150"/>
  <c r="M150"/>
  <c r="L150"/>
  <c r="K150"/>
  <c r="J150"/>
  <c r="I150"/>
  <c r="H150"/>
  <c r="Z149"/>
  <c r="Y149"/>
  <c r="X149"/>
  <c r="W149"/>
  <c r="V149"/>
  <c r="U149"/>
  <c r="T149"/>
  <c r="S149"/>
  <c r="P149"/>
  <c r="O149"/>
  <c r="N149"/>
  <c r="M149"/>
  <c r="L149"/>
  <c r="K149"/>
  <c r="J149"/>
  <c r="I149"/>
  <c r="H149"/>
  <c r="Z148"/>
  <c r="Y148"/>
  <c r="X148"/>
  <c r="W148"/>
  <c r="V148"/>
  <c r="U148"/>
  <c r="T148"/>
  <c r="S148"/>
  <c r="R148"/>
  <c r="Q148"/>
  <c r="O148"/>
  <c r="L148"/>
  <c r="I148"/>
  <c r="H148"/>
  <c r="Z147"/>
  <c r="Y147"/>
  <c r="X147"/>
  <c r="W147"/>
  <c r="V147"/>
  <c r="U147"/>
  <c r="T147"/>
  <c r="S147"/>
  <c r="R147"/>
  <c r="Q147"/>
  <c r="P147"/>
  <c r="O147"/>
  <c r="N147"/>
  <c r="M147"/>
  <c r="L147"/>
  <c r="K147"/>
  <c r="J147"/>
  <c r="I147"/>
  <c r="H147"/>
  <c r="Z146"/>
  <c r="Y146"/>
  <c r="X146"/>
  <c r="W146"/>
  <c r="V146"/>
  <c r="U146"/>
  <c r="T146"/>
  <c r="S146"/>
  <c r="R146"/>
  <c r="Q146"/>
  <c r="O146"/>
  <c r="N146"/>
  <c r="K146"/>
  <c r="J146"/>
  <c r="Z145"/>
  <c r="Y145"/>
  <c r="X145"/>
  <c r="W145"/>
  <c r="V145"/>
  <c r="U145"/>
  <c r="T145"/>
  <c r="S145"/>
  <c r="R145"/>
  <c r="Q145"/>
  <c r="P145"/>
  <c r="O145"/>
  <c r="N145"/>
  <c r="M145"/>
  <c r="L145"/>
  <c r="K145"/>
  <c r="J145"/>
  <c r="I145"/>
  <c r="H145"/>
  <c r="Z144"/>
  <c r="Y144"/>
  <c r="X144"/>
  <c r="W144"/>
  <c r="V144"/>
  <c r="U144"/>
  <c r="T144"/>
  <c r="S144"/>
  <c r="R144"/>
  <c r="Q144"/>
  <c r="P144"/>
  <c r="O144"/>
  <c r="N144"/>
  <c r="M144"/>
  <c r="L144"/>
  <c r="K144"/>
  <c r="J144"/>
  <c r="H144"/>
  <c r="Z143"/>
  <c r="Y143"/>
  <c r="X143"/>
  <c r="W143"/>
  <c r="V143"/>
  <c r="U143"/>
  <c r="T143"/>
  <c r="S143"/>
  <c r="R143"/>
  <c r="Q143"/>
  <c r="P143"/>
  <c r="O143"/>
  <c r="N143"/>
  <c r="M143"/>
  <c r="L143"/>
  <c r="K143"/>
  <c r="J143"/>
  <c r="I143"/>
  <c r="H143"/>
  <c r="Z142"/>
  <c r="Y142"/>
  <c r="X142"/>
  <c r="W142"/>
  <c r="V142"/>
  <c r="U142"/>
  <c r="T142"/>
  <c r="S142"/>
  <c r="R142"/>
  <c r="Q142"/>
  <c r="P142"/>
  <c r="O142"/>
  <c r="N142"/>
  <c r="M142"/>
  <c r="L142"/>
  <c r="K142"/>
  <c r="I142"/>
  <c r="H142"/>
  <c r="Z141"/>
  <c r="Y141"/>
  <c r="X141"/>
  <c r="W141"/>
  <c r="V141"/>
  <c r="U141"/>
  <c r="T141"/>
  <c r="S141"/>
  <c r="R141"/>
  <c r="Q141"/>
  <c r="P141"/>
  <c r="N141"/>
  <c r="J141"/>
  <c r="H141"/>
  <c r="Z140"/>
  <c r="Y140"/>
  <c r="X140"/>
  <c r="W140"/>
  <c r="V140"/>
  <c r="U140"/>
  <c r="T140"/>
  <c r="S140"/>
  <c r="R140"/>
  <c r="P140"/>
  <c r="O140"/>
  <c r="N140"/>
  <c r="M140"/>
  <c r="L140"/>
  <c r="J140"/>
  <c r="H140"/>
  <c r="Z139"/>
  <c r="Y139"/>
  <c r="X139"/>
  <c r="W139"/>
  <c r="V139"/>
  <c r="U139"/>
  <c r="T139"/>
  <c r="S139"/>
  <c r="R139"/>
  <c r="Q139"/>
  <c r="P139"/>
  <c r="O139"/>
  <c r="N139"/>
  <c r="M139"/>
  <c r="L139"/>
  <c r="K139"/>
  <c r="J139"/>
  <c r="I139"/>
  <c r="H139"/>
  <c r="Z138"/>
  <c r="Y138"/>
  <c r="X138"/>
  <c r="W138"/>
  <c r="V138"/>
  <c r="U138"/>
  <c r="T138"/>
  <c r="S138"/>
  <c r="R138"/>
  <c r="Q138"/>
  <c r="P138"/>
  <c r="O138"/>
  <c r="N138"/>
  <c r="M138"/>
  <c r="L138"/>
  <c r="K138"/>
  <c r="J138"/>
  <c r="H138"/>
  <c r="Z137"/>
  <c r="Y137"/>
  <c r="X137"/>
  <c r="W137"/>
  <c r="V137"/>
  <c r="U137"/>
  <c r="T137"/>
  <c r="S137"/>
  <c r="R137"/>
  <c r="Q137"/>
  <c r="P137"/>
  <c r="O137"/>
  <c r="N137"/>
  <c r="M137"/>
  <c r="L137"/>
  <c r="K137"/>
  <c r="J137"/>
  <c r="I137"/>
  <c r="H137"/>
  <c r="Z136"/>
  <c r="Y136"/>
  <c r="X136"/>
  <c r="W136"/>
  <c r="V136"/>
  <c r="U136"/>
  <c r="T136"/>
  <c r="S136"/>
  <c r="R136"/>
  <c r="Q136"/>
  <c r="P136"/>
  <c r="O136"/>
  <c r="N136"/>
  <c r="M136"/>
  <c r="L136"/>
  <c r="K136"/>
  <c r="J136"/>
  <c r="I136"/>
  <c r="H136"/>
  <c r="Z135"/>
  <c r="Y135"/>
  <c r="X135"/>
  <c r="W135"/>
  <c r="V135"/>
  <c r="U135"/>
  <c r="T135"/>
  <c r="S135"/>
  <c r="R135"/>
  <c r="Q135"/>
  <c r="P135"/>
  <c r="O135"/>
  <c r="N135"/>
  <c r="M135"/>
  <c r="L135"/>
  <c r="K135"/>
  <c r="Z134"/>
  <c r="Y134"/>
  <c r="X134"/>
  <c r="W134"/>
  <c r="V134"/>
  <c r="U134"/>
  <c r="T134"/>
  <c r="S134"/>
  <c r="R134"/>
  <c r="Q134"/>
  <c r="P134"/>
  <c r="O134"/>
  <c r="M134"/>
  <c r="L134"/>
  <c r="K134"/>
  <c r="J134"/>
  <c r="H134"/>
  <c r="Z133"/>
  <c r="Y133"/>
  <c r="X133"/>
  <c r="W133"/>
  <c r="V133"/>
  <c r="U133"/>
  <c r="T133"/>
  <c r="S133"/>
  <c r="R133"/>
  <c r="O133"/>
  <c r="N133"/>
  <c r="K133"/>
  <c r="Z132"/>
  <c r="Y132"/>
  <c r="X132"/>
  <c r="W132"/>
  <c r="V132"/>
  <c r="U132"/>
  <c r="T132"/>
  <c r="S132"/>
  <c r="AB132" s="1"/>
  <c r="R132"/>
  <c r="Q132"/>
  <c r="P132"/>
  <c r="O132"/>
  <c r="N132"/>
  <c r="L132"/>
  <c r="K132"/>
  <c r="J132"/>
  <c r="I132"/>
  <c r="H132"/>
  <c r="Z131"/>
  <c r="Y131"/>
  <c r="X131"/>
  <c r="W131"/>
  <c r="V131"/>
  <c r="U131"/>
  <c r="T131"/>
  <c r="S131"/>
  <c r="R131"/>
  <c r="Q131"/>
  <c r="P131"/>
  <c r="O131"/>
  <c r="N131"/>
  <c r="M131"/>
  <c r="L131"/>
  <c r="K131"/>
  <c r="J131"/>
  <c r="I131"/>
  <c r="H131"/>
  <c r="Z130"/>
  <c r="Y130"/>
  <c r="X130"/>
  <c r="W130"/>
  <c r="V130"/>
  <c r="U130"/>
  <c r="T130"/>
  <c r="S130"/>
  <c r="R130"/>
  <c r="Q130"/>
  <c r="P130"/>
  <c r="O130"/>
  <c r="N130"/>
  <c r="M130"/>
  <c r="L130"/>
  <c r="K130"/>
  <c r="J130"/>
  <c r="I130"/>
  <c r="H130"/>
  <c r="Z129"/>
  <c r="Y129"/>
  <c r="X129"/>
  <c r="W129"/>
  <c r="V129"/>
  <c r="U129"/>
  <c r="T129"/>
  <c r="S129"/>
  <c r="R129"/>
  <c r="Q129"/>
  <c r="P129"/>
  <c r="O129"/>
  <c r="N129"/>
  <c r="M129"/>
  <c r="L129"/>
  <c r="K129"/>
  <c r="J129"/>
  <c r="I129"/>
  <c r="H129"/>
  <c r="Z128"/>
  <c r="Y128"/>
  <c r="X128"/>
  <c r="W128"/>
  <c r="V128"/>
  <c r="U128"/>
  <c r="T128"/>
  <c r="S128"/>
  <c r="R128"/>
  <c r="Q128"/>
  <c r="P128"/>
  <c r="O128"/>
  <c r="N128"/>
  <c r="M128"/>
  <c r="L128"/>
  <c r="K128"/>
  <c r="Z127"/>
  <c r="Y127"/>
  <c r="X127"/>
  <c r="W127"/>
  <c r="V127"/>
  <c r="U127"/>
  <c r="T127"/>
  <c r="S127"/>
  <c r="R127"/>
  <c r="Q127"/>
  <c r="P127"/>
  <c r="O127"/>
  <c r="N127"/>
  <c r="M127"/>
  <c r="K127"/>
  <c r="J127"/>
  <c r="H127"/>
  <c r="Z126"/>
  <c r="Y126"/>
  <c r="X126"/>
  <c r="W126"/>
  <c r="V126"/>
  <c r="U126"/>
  <c r="T126"/>
  <c r="S126"/>
  <c r="R126"/>
  <c r="Q126"/>
  <c r="P126"/>
  <c r="O126"/>
  <c r="N126"/>
  <c r="M126"/>
  <c r="L126"/>
  <c r="K126"/>
  <c r="J126"/>
  <c r="I126"/>
  <c r="H126"/>
  <c r="Z125"/>
  <c r="Y125"/>
  <c r="X125"/>
  <c r="W125"/>
  <c r="V125"/>
  <c r="U125"/>
  <c r="T125"/>
  <c r="S125"/>
  <c r="R125"/>
  <c r="O125"/>
  <c r="N125"/>
  <c r="M125"/>
  <c r="L125"/>
  <c r="J125"/>
  <c r="I125"/>
  <c r="Z124"/>
  <c r="Y124"/>
  <c r="X124"/>
  <c r="W124"/>
  <c r="V124"/>
  <c r="U124"/>
  <c r="T124"/>
  <c r="S124"/>
  <c r="R124"/>
  <c r="Q124"/>
  <c r="P124"/>
  <c r="O124"/>
  <c r="N124"/>
  <c r="M124"/>
  <c r="L124"/>
  <c r="K124"/>
  <c r="I124"/>
  <c r="Z123"/>
  <c r="Y123"/>
  <c r="X123"/>
  <c r="W123"/>
  <c r="V123"/>
  <c r="U123"/>
  <c r="T123"/>
  <c r="S123"/>
  <c r="R123"/>
  <c r="Q123"/>
  <c r="P123"/>
  <c r="O123"/>
  <c r="N123"/>
  <c r="M123"/>
  <c r="K123"/>
  <c r="Z122"/>
  <c r="Y122"/>
  <c r="X122"/>
  <c r="W122"/>
  <c r="V122"/>
  <c r="U122"/>
  <c r="T122"/>
  <c r="S122"/>
  <c r="R122"/>
  <c r="Q122"/>
  <c r="P122"/>
  <c r="O122"/>
  <c r="N122"/>
  <c r="M122"/>
  <c r="H122"/>
  <c r="Z121"/>
  <c r="Y121"/>
  <c r="X121"/>
  <c r="W121"/>
  <c r="V121"/>
  <c r="U121"/>
  <c r="T121"/>
  <c r="S121"/>
  <c r="R121"/>
  <c r="Q121"/>
  <c r="P121"/>
  <c r="O121"/>
  <c r="N121"/>
  <c r="K121"/>
  <c r="I121"/>
  <c r="Z120"/>
  <c r="Y120"/>
  <c r="X120"/>
  <c r="W120"/>
  <c r="V120"/>
  <c r="U120"/>
  <c r="T120"/>
  <c r="S120"/>
  <c r="R120"/>
  <c r="Q120"/>
  <c r="P120"/>
  <c r="O120"/>
  <c r="N120"/>
  <c r="M120"/>
  <c r="L120"/>
  <c r="K120"/>
  <c r="J120"/>
  <c r="I120"/>
  <c r="Z119"/>
  <c r="Y119"/>
  <c r="X119"/>
  <c r="W119"/>
  <c r="V119"/>
  <c r="U119"/>
  <c r="T119"/>
  <c r="S119"/>
  <c r="R119"/>
  <c r="Q119"/>
  <c r="P119"/>
  <c r="O119"/>
  <c r="M119"/>
  <c r="L119"/>
  <c r="J119"/>
  <c r="Z118"/>
  <c r="Y118"/>
  <c r="X118"/>
  <c r="W118"/>
  <c r="V118"/>
  <c r="U118"/>
  <c r="T118"/>
  <c r="S118"/>
  <c r="R118"/>
  <c r="Q118"/>
  <c r="P118"/>
  <c r="O118"/>
  <c r="N118"/>
  <c r="M118"/>
  <c r="L118"/>
  <c r="K118"/>
  <c r="J118"/>
  <c r="I118"/>
  <c r="H118"/>
  <c r="Z117"/>
  <c r="Y117"/>
  <c r="X117"/>
  <c r="W117"/>
  <c r="V117"/>
  <c r="U117"/>
  <c r="T117"/>
  <c r="S117"/>
  <c r="R117"/>
  <c r="Q117"/>
  <c r="P117"/>
  <c r="O117"/>
  <c r="M117"/>
  <c r="L117"/>
  <c r="K117"/>
  <c r="Z116"/>
  <c r="Y116"/>
  <c r="X116"/>
  <c r="W116"/>
  <c r="V116"/>
  <c r="U116"/>
  <c r="T116"/>
  <c r="S116"/>
  <c r="R116"/>
  <c r="Q116"/>
  <c r="P116"/>
  <c r="N116"/>
  <c r="M116"/>
  <c r="H116"/>
  <c r="Z115"/>
  <c r="Y115"/>
  <c r="X115"/>
  <c r="W115"/>
  <c r="V115"/>
  <c r="U115"/>
  <c r="T115"/>
  <c r="S115"/>
  <c r="R115"/>
  <c r="Q115"/>
  <c r="P115"/>
  <c r="N115"/>
  <c r="Z114"/>
  <c r="Y114"/>
  <c r="X114"/>
  <c r="W114"/>
  <c r="V114"/>
  <c r="U114"/>
  <c r="T114"/>
  <c r="S114"/>
  <c r="R114"/>
  <c r="Q114"/>
  <c r="P114"/>
  <c r="O114"/>
  <c r="N114"/>
  <c r="J114"/>
  <c r="Z112"/>
  <c r="Y112"/>
  <c r="X112"/>
  <c r="W112"/>
  <c r="V112"/>
  <c r="U112"/>
  <c r="T112"/>
  <c r="S112"/>
  <c r="R112"/>
  <c r="Q112"/>
  <c r="P112"/>
  <c r="O112"/>
  <c r="N112"/>
  <c r="M112"/>
  <c r="L112"/>
  <c r="K112"/>
  <c r="J112"/>
  <c r="I112"/>
  <c r="H112"/>
  <c r="Z111"/>
  <c r="Y111"/>
  <c r="X111"/>
  <c r="W111"/>
  <c r="V111"/>
  <c r="U111"/>
  <c r="T111"/>
  <c r="S111"/>
  <c r="R111"/>
  <c r="Q111"/>
  <c r="P111"/>
  <c r="O111"/>
  <c r="N111"/>
  <c r="M111"/>
  <c r="L111"/>
  <c r="K111"/>
  <c r="J111"/>
  <c r="I111"/>
  <c r="H111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Z109"/>
  <c r="Y109"/>
  <c r="X109"/>
  <c r="W109"/>
  <c r="V109"/>
  <c r="U109"/>
  <c r="T109"/>
  <c r="S109"/>
  <c r="R109"/>
  <c r="P109"/>
  <c r="O109"/>
  <c r="N109"/>
  <c r="M109"/>
  <c r="H109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Z106"/>
  <c r="Y106"/>
  <c r="X106"/>
  <c r="W106"/>
  <c r="V106"/>
  <c r="U106"/>
  <c r="T106"/>
  <c r="S106"/>
  <c r="R106"/>
  <c r="Q106"/>
  <c r="P106"/>
  <c r="O106"/>
  <c r="N106"/>
  <c r="M106"/>
  <c r="K106"/>
  <c r="J106"/>
  <c r="I106"/>
  <c r="H106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Z104"/>
  <c r="Y104"/>
  <c r="X104"/>
  <c r="W104"/>
  <c r="V104"/>
  <c r="U104"/>
  <c r="T104"/>
  <c r="S104"/>
  <c r="R104"/>
  <c r="Q104"/>
  <c r="P104"/>
  <c r="O104"/>
  <c r="N104"/>
  <c r="M104"/>
  <c r="L104"/>
  <c r="K104"/>
  <c r="I104"/>
  <c r="Z103"/>
  <c r="Y103"/>
  <c r="X103"/>
  <c r="W103"/>
  <c r="V103"/>
  <c r="U103"/>
  <c r="T103"/>
  <c r="S103"/>
  <c r="R103"/>
  <c r="Q103"/>
  <c r="P103"/>
  <c r="O103"/>
  <c r="N103"/>
  <c r="L103"/>
  <c r="K103"/>
  <c r="J103"/>
  <c r="I103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Z101"/>
  <c r="Y101"/>
  <c r="X101"/>
  <c r="W101"/>
  <c r="V101"/>
  <c r="U101"/>
  <c r="T101"/>
  <c r="S101"/>
  <c r="R101"/>
  <c r="Q101"/>
  <c r="P101"/>
  <c r="O101"/>
  <c r="N101"/>
  <c r="M101"/>
  <c r="L101"/>
  <c r="K101"/>
  <c r="J101"/>
  <c r="I101"/>
  <c r="H101"/>
  <c r="Z100"/>
  <c r="Y100"/>
  <c r="X100"/>
  <c r="W100"/>
  <c r="V100"/>
  <c r="U100"/>
  <c r="T100"/>
  <c r="AB100" s="1"/>
  <c r="S100"/>
  <c r="R100"/>
  <c r="Q100"/>
  <c r="P100"/>
  <c r="O100"/>
  <c r="M100"/>
  <c r="L100"/>
  <c r="J100"/>
  <c r="I100"/>
  <c r="H100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Z96"/>
  <c r="Y96"/>
  <c r="X96"/>
  <c r="W96"/>
  <c r="V96"/>
  <c r="U96"/>
  <c r="T96"/>
  <c r="S96"/>
  <c r="R96"/>
  <c r="Q96"/>
  <c r="P96"/>
  <c r="O96"/>
  <c r="L96"/>
  <c r="K96"/>
  <c r="I96"/>
  <c r="H96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AA94" s="1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Z92"/>
  <c r="Y92"/>
  <c r="X92"/>
  <c r="W92"/>
  <c r="V92"/>
  <c r="U92"/>
  <c r="T92"/>
  <c r="S92"/>
  <c r="AB92"/>
  <c r="R92"/>
  <c r="Q92"/>
  <c r="P92"/>
  <c r="O92"/>
  <c r="N92"/>
  <c r="M92"/>
  <c r="L92"/>
  <c r="K92"/>
  <c r="J92"/>
  <c r="I92"/>
  <c r="H92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Z89"/>
  <c r="Y89"/>
  <c r="X89"/>
  <c r="W89"/>
  <c r="V89"/>
  <c r="U89"/>
  <c r="T89"/>
  <c r="S89"/>
  <c r="R89"/>
  <c r="Q89"/>
  <c r="P89"/>
  <c r="O89"/>
  <c r="N89"/>
  <c r="M89"/>
  <c r="K89"/>
  <c r="J89"/>
  <c r="I89"/>
  <c r="H89"/>
  <c r="Z88"/>
  <c r="Y88"/>
  <c r="X88"/>
  <c r="W88"/>
  <c r="V88"/>
  <c r="U88"/>
  <c r="T88"/>
  <c r="S88"/>
  <c r="R88"/>
  <c r="O88"/>
  <c r="M88"/>
  <c r="L88"/>
  <c r="J88"/>
  <c r="I88"/>
  <c r="H88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Z85"/>
  <c r="Y85"/>
  <c r="X85"/>
  <c r="W85"/>
  <c r="V85"/>
  <c r="U85"/>
  <c r="T85"/>
  <c r="S85"/>
  <c r="R85"/>
  <c r="Q85"/>
  <c r="P85"/>
  <c r="O85"/>
  <c r="N85"/>
  <c r="M85"/>
  <c r="K85"/>
  <c r="J85"/>
  <c r="I85"/>
  <c r="H85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Z82"/>
  <c r="Y82"/>
  <c r="X82"/>
  <c r="W82"/>
  <c r="V82"/>
  <c r="U82"/>
  <c r="T82"/>
  <c r="S82"/>
  <c r="R82"/>
  <c r="Q82"/>
  <c r="P82"/>
  <c r="O82"/>
  <c r="N82"/>
  <c r="M82"/>
  <c r="K82"/>
  <c r="I82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Z78"/>
  <c r="Y78"/>
  <c r="X78"/>
  <c r="W78"/>
  <c r="AC78" s="1"/>
  <c r="V78"/>
  <c r="U78"/>
  <c r="T78"/>
  <c r="S78"/>
  <c r="R78"/>
  <c r="Q78"/>
  <c r="P78"/>
  <c r="O78"/>
  <c r="N78"/>
  <c r="M78"/>
  <c r="L78"/>
  <c r="K78"/>
  <c r="J78"/>
  <c r="I78"/>
  <c r="H78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Z76"/>
  <c r="Y76"/>
  <c r="X76"/>
  <c r="W76"/>
  <c r="V76"/>
  <c r="U76"/>
  <c r="T76"/>
  <c r="S76"/>
  <c r="R76"/>
  <c r="Q76"/>
  <c r="P76"/>
  <c r="N76"/>
  <c r="M76"/>
  <c r="J76"/>
  <c r="H76"/>
  <c r="Z75"/>
  <c r="Y75"/>
  <c r="X75"/>
  <c r="W75"/>
  <c r="V75"/>
  <c r="U75"/>
  <c r="T75"/>
  <c r="S75"/>
  <c r="R75"/>
  <c r="Q75"/>
  <c r="P75"/>
  <c r="N75"/>
  <c r="M75"/>
  <c r="L75"/>
  <c r="K75"/>
  <c r="I75"/>
  <c r="H75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Z73"/>
  <c r="Y73"/>
  <c r="X73"/>
  <c r="W73"/>
  <c r="V73"/>
  <c r="U73"/>
  <c r="T73"/>
  <c r="S73"/>
  <c r="R73"/>
  <c r="Q73"/>
  <c r="P73"/>
  <c r="O73"/>
  <c r="M73"/>
  <c r="L73"/>
  <c r="K73"/>
  <c r="J73"/>
  <c r="I73"/>
  <c r="H73"/>
  <c r="Z72"/>
  <c r="Y72"/>
  <c r="X72"/>
  <c r="W72"/>
  <c r="V72"/>
  <c r="U72"/>
  <c r="T72"/>
  <c r="AB72" s="1"/>
  <c r="S72"/>
  <c r="R72"/>
  <c r="Q72"/>
  <c r="P72"/>
  <c r="N72"/>
  <c r="M72"/>
  <c r="K72"/>
  <c r="J72"/>
  <c r="I72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Z69"/>
  <c r="Y69"/>
  <c r="X69"/>
  <c r="W69"/>
  <c r="AC69" s="1"/>
  <c r="V69"/>
  <c r="U69"/>
  <c r="T69"/>
  <c r="S69"/>
  <c r="R69"/>
  <c r="P69"/>
  <c r="O69"/>
  <c r="N69"/>
  <c r="M69"/>
  <c r="K69"/>
  <c r="J69"/>
  <c r="I69"/>
  <c r="H69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Z66"/>
  <c r="Y66"/>
  <c r="X66"/>
  <c r="W66"/>
  <c r="V66"/>
  <c r="U66"/>
  <c r="T66"/>
  <c r="S66"/>
  <c r="R66"/>
  <c r="Q66"/>
  <c r="P66"/>
  <c r="O66"/>
  <c r="N66"/>
  <c r="M66"/>
  <c r="L66"/>
  <c r="J66"/>
  <c r="I66"/>
  <c r="H66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AF65" s="1"/>
  <c r="Z64"/>
  <c r="Y64"/>
  <c r="X64"/>
  <c r="W64"/>
  <c r="V64"/>
  <c r="U64"/>
  <c r="T64"/>
  <c r="S64"/>
  <c r="R64"/>
  <c r="P64"/>
  <c r="O64"/>
  <c r="N64"/>
  <c r="M64"/>
  <c r="L64"/>
  <c r="K64"/>
  <c r="J64"/>
  <c r="I64"/>
  <c r="H64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Z61"/>
  <c r="Y61"/>
  <c r="X61"/>
  <c r="W61"/>
  <c r="V61"/>
  <c r="U61"/>
  <c r="T61"/>
  <c r="S61"/>
  <c r="AB61" s="1"/>
  <c r="R61"/>
  <c r="Q61"/>
  <c r="P61"/>
  <c r="O61"/>
  <c r="N61"/>
  <c r="M61"/>
  <c r="L61"/>
  <c r="K61"/>
  <c r="J61"/>
  <c r="I61"/>
  <c r="H61"/>
  <c r="Z60"/>
  <c r="Y60"/>
  <c r="X60"/>
  <c r="W60"/>
  <c r="V60"/>
  <c r="U60"/>
  <c r="T60"/>
  <c r="S60"/>
  <c r="R60"/>
  <c r="Q60"/>
  <c r="P60"/>
  <c r="N60"/>
  <c r="M60"/>
  <c r="K60"/>
  <c r="J60"/>
  <c r="I60"/>
  <c r="H60"/>
  <c r="Z59"/>
  <c r="Y59"/>
  <c r="X59"/>
  <c r="W59"/>
  <c r="V59"/>
  <c r="U59"/>
  <c r="T59"/>
  <c r="S59"/>
  <c r="R59"/>
  <c r="Q59"/>
  <c r="P59"/>
  <c r="O59"/>
  <c r="N59"/>
  <c r="M59"/>
  <c r="L59"/>
  <c r="K59"/>
  <c r="I59"/>
  <c r="H59"/>
  <c r="Z58"/>
  <c r="Y58"/>
  <c r="X58"/>
  <c r="W58"/>
  <c r="V58"/>
  <c r="U58"/>
  <c r="T58"/>
  <c r="S58"/>
  <c r="R58"/>
  <c r="Q58"/>
  <c r="O58"/>
  <c r="N58"/>
  <c r="M58"/>
  <c r="L58"/>
  <c r="K58"/>
  <c r="J58"/>
  <c r="H58"/>
  <c r="Z57"/>
  <c r="Y57"/>
  <c r="X57"/>
  <c r="W57"/>
  <c r="V57"/>
  <c r="U57"/>
  <c r="T57"/>
  <c r="S57"/>
  <c r="R57"/>
  <c r="Q57"/>
  <c r="P57"/>
  <c r="O57"/>
  <c r="N57"/>
  <c r="M57"/>
  <c r="L57"/>
  <c r="J57"/>
  <c r="I57"/>
  <c r="H57"/>
  <c r="Z56"/>
  <c r="Y56"/>
  <c r="X56"/>
  <c r="W56"/>
  <c r="V56"/>
  <c r="U56"/>
  <c r="T56"/>
  <c r="S56"/>
  <c r="R56"/>
  <c r="Q56"/>
  <c r="P56"/>
  <c r="N56"/>
  <c r="J56"/>
  <c r="I56"/>
  <c r="H56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Z53"/>
  <c r="Y53"/>
  <c r="X53"/>
  <c r="W53"/>
  <c r="V53"/>
  <c r="U53"/>
  <c r="T53"/>
  <c r="S53"/>
  <c r="R53"/>
  <c r="Q53"/>
  <c r="P53"/>
  <c r="O53"/>
  <c r="N53"/>
  <c r="M53"/>
  <c r="L53"/>
  <c r="K53"/>
  <c r="I53"/>
  <c r="H53"/>
  <c r="Z52"/>
  <c r="Y52"/>
  <c r="X52"/>
  <c r="W52"/>
  <c r="V52"/>
  <c r="U52"/>
  <c r="T52"/>
  <c r="S52"/>
  <c r="R52"/>
  <c r="Q52"/>
  <c r="P52"/>
  <c r="N52"/>
  <c r="L52"/>
  <c r="J52"/>
  <c r="I52"/>
  <c r="H52"/>
  <c r="Z51"/>
  <c r="Y51"/>
  <c r="X51"/>
  <c r="W51"/>
  <c r="V51"/>
  <c r="U51"/>
  <c r="T51"/>
  <c r="S51"/>
  <c r="AB51"/>
  <c r="R51"/>
  <c r="Q51"/>
  <c r="P51"/>
  <c r="O51"/>
  <c r="N51"/>
  <c r="M51"/>
  <c r="L51"/>
  <c r="J51"/>
  <c r="H51"/>
  <c r="Z50"/>
  <c r="Y50"/>
  <c r="X50"/>
  <c r="W50"/>
  <c r="V50"/>
  <c r="U50"/>
  <c r="T50"/>
  <c r="S50"/>
  <c r="R50"/>
  <c r="Q50"/>
  <c r="O50"/>
  <c r="N50"/>
  <c r="M50"/>
  <c r="L50"/>
  <c r="K50"/>
  <c r="H50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Z47"/>
  <c r="Y47"/>
  <c r="X47"/>
  <c r="W47"/>
  <c r="AC47" s="1"/>
  <c r="V47"/>
  <c r="U47"/>
  <c r="T47"/>
  <c r="S47"/>
  <c r="R47"/>
  <c r="Q47"/>
  <c r="P47"/>
  <c r="O47"/>
  <c r="N47"/>
  <c r="M47"/>
  <c r="L47"/>
  <c r="K47"/>
  <c r="J47"/>
  <c r="I47"/>
  <c r="H47"/>
  <c r="Z46"/>
  <c r="Y46"/>
  <c r="X46"/>
  <c r="W46"/>
  <c r="V46"/>
  <c r="U46"/>
  <c r="T46"/>
  <c r="S46"/>
  <c r="R46"/>
  <c r="Q46"/>
  <c r="P46"/>
  <c r="O46"/>
  <c r="N46"/>
  <c r="M46"/>
  <c r="L46"/>
  <c r="J46"/>
  <c r="I46"/>
  <c r="H46"/>
  <c r="Z45"/>
  <c r="Y45"/>
  <c r="X45"/>
  <c r="W45"/>
  <c r="V45"/>
  <c r="U45"/>
  <c r="T45"/>
  <c r="S45"/>
  <c r="R45"/>
  <c r="Q45"/>
  <c r="N45"/>
  <c r="M45"/>
  <c r="K45"/>
  <c r="H45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Z43"/>
  <c r="Y43"/>
  <c r="X43"/>
  <c r="W43"/>
  <c r="V43"/>
  <c r="U43"/>
  <c r="T43"/>
  <c r="S43"/>
  <c r="R43"/>
  <c r="Q43"/>
  <c r="P43"/>
  <c r="O43"/>
  <c r="N43"/>
  <c r="M43"/>
  <c r="K43"/>
  <c r="H43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Z40"/>
  <c r="Y40"/>
  <c r="X40"/>
  <c r="W40"/>
  <c r="AC40" s="1"/>
  <c r="V40"/>
  <c r="U40"/>
  <c r="T40"/>
  <c r="S40"/>
  <c r="R40"/>
  <c r="Q40"/>
  <c r="P40"/>
  <c r="O40"/>
  <c r="N40"/>
  <c r="M40"/>
  <c r="L40"/>
  <c r="K40"/>
  <c r="I40"/>
  <c r="H40"/>
  <c r="Z39"/>
  <c r="Y39"/>
  <c r="X39"/>
  <c r="W39"/>
  <c r="V39"/>
  <c r="U39"/>
  <c r="T39"/>
  <c r="S39"/>
  <c r="R39"/>
  <c r="P39"/>
  <c r="O39"/>
  <c r="M39"/>
  <c r="L39"/>
  <c r="J39"/>
  <c r="I39"/>
  <c r="H39"/>
  <c r="Z38"/>
  <c r="Y38"/>
  <c r="X38"/>
  <c r="W38"/>
  <c r="V38"/>
  <c r="U38"/>
  <c r="T38"/>
  <c r="S38"/>
  <c r="R38"/>
  <c r="Q38"/>
  <c r="P38"/>
  <c r="M38"/>
  <c r="L38"/>
  <c r="I38"/>
  <c r="H38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Z36"/>
  <c r="Y36"/>
  <c r="X36"/>
  <c r="W36"/>
  <c r="V36"/>
  <c r="U36"/>
  <c r="T36"/>
  <c r="S36"/>
  <c r="R36"/>
  <c r="Q36"/>
  <c r="P36"/>
  <c r="O36"/>
  <c r="N36"/>
  <c r="L36"/>
  <c r="K36"/>
  <c r="H36"/>
  <c r="Z35"/>
  <c r="Y35"/>
  <c r="X35"/>
  <c r="W35"/>
  <c r="V35"/>
  <c r="U35"/>
  <c r="T35"/>
  <c r="S35"/>
  <c r="R35"/>
  <c r="Q35"/>
  <c r="P35"/>
  <c r="O35"/>
  <c r="N35"/>
  <c r="M35"/>
  <c r="L35"/>
  <c r="K35"/>
  <c r="J35"/>
  <c r="H35"/>
  <c r="Z34"/>
  <c r="Y34"/>
  <c r="X34"/>
  <c r="W34"/>
  <c r="V34"/>
  <c r="U34"/>
  <c r="T34"/>
  <c r="S34"/>
  <c r="R34"/>
  <c r="Q34"/>
  <c r="P34"/>
  <c r="O34"/>
  <c r="N34"/>
  <c r="M34"/>
  <c r="Z33"/>
  <c r="Y33"/>
  <c r="X33"/>
  <c r="W33"/>
  <c r="V33"/>
  <c r="U33"/>
  <c r="T33"/>
  <c r="AB33"/>
  <c r="S33"/>
  <c r="R33"/>
  <c r="Q33"/>
  <c r="P33"/>
  <c r="O33"/>
  <c r="N33"/>
  <c r="M33"/>
  <c r="L33"/>
  <c r="J33"/>
  <c r="I33"/>
  <c r="Z32"/>
  <c r="Y32"/>
  <c r="X32"/>
  <c r="W32"/>
  <c r="V32"/>
  <c r="U32"/>
  <c r="T32"/>
  <c r="S32"/>
  <c r="R32"/>
  <c r="Q32"/>
  <c r="P32"/>
  <c r="N32"/>
  <c r="L32"/>
  <c r="K32"/>
  <c r="J32"/>
  <c r="I32"/>
  <c r="H32"/>
  <c r="Z31"/>
  <c r="Y31"/>
  <c r="X31"/>
  <c r="W31"/>
  <c r="V31"/>
  <c r="U31"/>
  <c r="T31"/>
  <c r="S31"/>
  <c r="R31"/>
  <c r="Q31"/>
  <c r="P31"/>
  <c r="O31"/>
  <c r="N31"/>
  <c r="M31"/>
  <c r="K31"/>
  <c r="J31"/>
  <c r="I31"/>
  <c r="H31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Z29"/>
  <c r="Y29"/>
  <c r="X29"/>
  <c r="W29"/>
  <c r="V29"/>
  <c r="U29"/>
  <c r="T29"/>
  <c r="S29"/>
  <c r="AB29" s="1"/>
  <c r="R29"/>
  <c r="Q29"/>
  <c r="P29"/>
  <c r="O29"/>
  <c r="N29"/>
  <c r="M29"/>
  <c r="L29"/>
  <c r="I29"/>
  <c r="H29"/>
  <c r="Z28"/>
  <c r="Y28"/>
  <c r="X28"/>
  <c r="W28"/>
  <c r="V28"/>
  <c r="U28"/>
  <c r="T28"/>
  <c r="S28"/>
  <c r="AB28" s="1"/>
  <c r="R28"/>
  <c r="Q28"/>
  <c r="P28"/>
  <c r="O28"/>
  <c r="N28"/>
  <c r="M28"/>
  <c r="L28"/>
  <c r="K28"/>
  <c r="J28"/>
  <c r="I28"/>
  <c r="H28"/>
  <c r="Z27"/>
  <c r="Y27"/>
  <c r="X27"/>
  <c r="W27"/>
  <c r="V27"/>
  <c r="U27"/>
  <c r="T27"/>
  <c r="S27"/>
  <c r="R27"/>
  <c r="Q27"/>
  <c r="P27"/>
  <c r="O27"/>
  <c r="N27"/>
  <c r="M27"/>
  <c r="L27"/>
  <c r="K27"/>
  <c r="J27"/>
  <c r="H27"/>
  <c r="Z26"/>
  <c r="Y26"/>
  <c r="X26"/>
  <c r="W26"/>
  <c r="V26"/>
  <c r="U26"/>
  <c r="T26"/>
  <c r="S26"/>
  <c r="R26"/>
  <c r="Q26"/>
  <c r="P26"/>
  <c r="N26"/>
  <c r="M26"/>
  <c r="I26"/>
  <c r="H26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Z23"/>
  <c r="Y23"/>
  <c r="X23"/>
  <c r="W23"/>
  <c r="V23"/>
  <c r="U23"/>
  <c r="T23"/>
  <c r="S23"/>
  <c r="R23"/>
  <c r="Q23"/>
  <c r="P23"/>
  <c r="O23"/>
  <c r="N23"/>
  <c r="L23"/>
  <c r="K23"/>
  <c r="I23"/>
  <c r="H23"/>
  <c r="Z22"/>
  <c r="Y22"/>
  <c r="X22"/>
  <c r="W22"/>
  <c r="V22"/>
  <c r="U22"/>
  <c r="T22"/>
  <c r="S22"/>
  <c r="R22"/>
  <c r="Q22"/>
  <c r="P22"/>
  <c r="O22"/>
  <c r="N22"/>
  <c r="M22"/>
  <c r="L22"/>
  <c r="K22"/>
  <c r="Z21"/>
  <c r="Y21"/>
  <c r="X21"/>
  <c r="W21"/>
  <c r="V21"/>
  <c r="U21"/>
  <c r="T21"/>
  <c r="S21"/>
  <c r="R21"/>
  <c r="P21"/>
  <c r="O21"/>
  <c r="N21"/>
  <c r="M21"/>
  <c r="L21"/>
  <c r="Z20"/>
  <c r="Y20"/>
  <c r="X20"/>
  <c r="W20"/>
  <c r="V20"/>
  <c r="U20"/>
  <c r="T20"/>
  <c r="S20"/>
  <c r="R20"/>
  <c r="Q20"/>
  <c r="P20"/>
  <c r="O20"/>
  <c r="N20"/>
  <c r="M20"/>
  <c r="L20"/>
  <c r="K20"/>
  <c r="H20"/>
  <c r="Z19"/>
  <c r="Y19"/>
  <c r="X19"/>
  <c r="W19"/>
  <c r="V19"/>
  <c r="U19"/>
  <c r="T19"/>
  <c r="S19"/>
  <c r="R19"/>
  <c r="Q19"/>
  <c r="P19"/>
  <c r="O19"/>
  <c r="N19"/>
  <c r="M19"/>
  <c r="L19"/>
  <c r="I19"/>
  <c r="H19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Z15"/>
  <c r="Y15"/>
  <c r="X15"/>
  <c r="W15"/>
  <c r="V15"/>
  <c r="U15"/>
  <c r="T15"/>
  <c r="S15"/>
  <c r="AB15"/>
  <c r="R15"/>
  <c r="Q15"/>
  <c r="P15"/>
  <c r="O15"/>
  <c r="N15"/>
  <c r="M15"/>
  <c r="L15"/>
  <c r="K15"/>
  <c r="J15"/>
  <c r="I15"/>
  <c r="H15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Z13"/>
  <c r="Y13"/>
  <c r="X13"/>
  <c r="W13"/>
  <c r="V13"/>
  <c r="U13"/>
  <c r="T13"/>
  <c r="S13"/>
  <c r="R13"/>
  <c r="Q13"/>
  <c r="P13"/>
  <c r="O13"/>
  <c r="N13"/>
  <c r="M13"/>
  <c r="K13"/>
  <c r="I13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Z10"/>
  <c r="Y10"/>
  <c r="X10"/>
  <c r="W10"/>
  <c r="V10"/>
  <c r="U10"/>
  <c r="T10"/>
  <c r="S10"/>
  <c r="R10"/>
  <c r="Q10"/>
  <c r="P10"/>
  <c r="O10"/>
  <c r="N10"/>
  <c r="M10"/>
  <c r="L10"/>
  <c r="K10"/>
  <c r="J10"/>
  <c r="H10"/>
  <c r="Z9"/>
  <c r="Y9"/>
  <c r="X9"/>
  <c r="W9"/>
  <c r="V9"/>
  <c r="U9"/>
  <c r="T9"/>
  <c r="S9"/>
  <c r="R9"/>
  <c r="Q9"/>
  <c r="P9"/>
  <c r="O9"/>
  <c r="N9"/>
  <c r="M9"/>
  <c r="L9"/>
  <c r="K9"/>
  <c r="J9"/>
  <c r="I9"/>
  <c r="H9"/>
  <c r="Z8"/>
  <c r="Y8"/>
  <c r="X8"/>
  <c r="W8"/>
  <c r="V8"/>
  <c r="U8"/>
  <c r="T8"/>
  <c r="S8"/>
  <c r="R8"/>
  <c r="Q8"/>
  <c r="P8"/>
  <c r="O8"/>
  <c r="N8"/>
  <c r="M8"/>
  <c r="L8"/>
  <c r="K8"/>
  <c r="J8"/>
  <c r="I8"/>
  <c r="Z7"/>
  <c r="Y7"/>
  <c r="X7"/>
  <c r="W7"/>
  <c r="V7"/>
  <c r="U7"/>
  <c r="T7"/>
  <c r="S7"/>
  <c r="R7"/>
  <c r="Q7"/>
  <c r="P7"/>
  <c r="O7"/>
  <c r="N7"/>
  <c r="M7"/>
  <c r="L7"/>
  <c r="K7"/>
  <c r="Z6"/>
  <c r="Y6"/>
  <c r="X6"/>
  <c r="W6"/>
  <c r="V6"/>
  <c r="U6"/>
  <c r="T6"/>
  <c r="S6"/>
  <c r="R6"/>
  <c r="Q6"/>
  <c r="P6"/>
  <c r="O6"/>
  <c r="N6"/>
  <c r="M6"/>
  <c r="L6"/>
  <c r="K6"/>
  <c r="I6"/>
  <c r="Z5"/>
  <c r="Y5"/>
  <c r="X5"/>
  <c r="W5"/>
  <c r="V5"/>
  <c r="U5"/>
  <c r="T5"/>
  <c r="S5"/>
  <c r="R5"/>
  <c r="Q5"/>
  <c r="P5"/>
  <c r="O5"/>
  <c r="N5"/>
  <c r="M5"/>
  <c r="L5"/>
  <c r="K5"/>
  <c r="Z4"/>
  <c r="Y4"/>
  <c r="X4"/>
  <c r="W4"/>
  <c r="V4"/>
  <c r="U4"/>
  <c r="T4"/>
  <c r="S4"/>
  <c r="R4"/>
  <c r="Q4"/>
  <c r="P4"/>
  <c r="O4"/>
  <c r="N4"/>
  <c r="L4"/>
  <c r="K4"/>
  <c r="J4"/>
  <c r="H4"/>
  <c r="Z3"/>
  <c r="Y3"/>
  <c r="X3"/>
  <c r="W3"/>
  <c r="V3"/>
  <c r="U3"/>
  <c r="T3"/>
  <c r="S3"/>
  <c r="R3"/>
  <c r="Q3"/>
  <c r="P3"/>
  <c r="O3"/>
  <c r="N3"/>
  <c r="M3"/>
  <c r="L3"/>
  <c r="K3"/>
  <c r="J3"/>
  <c r="I3"/>
  <c r="H3"/>
  <c r="AH2"/>
  <c r="N251"/>
  <c r="M178"/>
  <c r="M115"/>
  <c r="M148"/>
  <c r="L207"/>
  <c r="L338"/>
  <c r="L303"/>
  <c r="L209"/>
  <c r="L183"/>
  <c r="L82"/>
  <c r="K57"/>
  <c r="K56"/>
  <c r="K100"/>
  <c r="K203"/>
  <c r="K38"/>
  <c r="K46"/>
  <c r="K39"/>
  <c r="K66"/>
  <c r="K190"/>
  <c r="J337"/>
  <c r="J135"/>
  <c r="J246"/>
  <c r="J40"/>
  <c r="J19"/>
  <c r="J167"/>
  <c r="J6"/>
  <c r="J117"/>
  <c r="J159"/>
  <c r="J115"/>
  <c r="J323"/>
  <c r="J179"/>
  <c r="I134"/>
  <c r="I144"/>
  <c r="O3" i="3"/>
  <c r="B2" i="20"/>
  <c r="B2" i="21"/>
  <c r="B2" i="24"/>
  <c r="B2" i="25"/>
  <c r="B2" i="10"/>
  <c r="B2" i="11"/>
  <c r="B2" i="12"/>
  <c r="B2" i="13"/>
  <c r="B2" i="14"/>
  <c r="B2" i="15"/>
  <c r="B2" i="16"/>
  <c r="B2" i="17"/>
  <c r="B2" i="18"/>
  <c r="B2" i="7"/>
  <c r="B2" i="8"/>
  <c r="B2" i="2"/>
  <c r="B2" i="9"/>
  <c r="F5" i="20"/>
  <c r="F4"/>
  <c r="F5" i="21"/>
  <c r="F4"/>
  <c r="F5" i="22"/>
  <c r="F4"/>
  <c r="F5" i="23"/>
  <c r="F4"/>
  <c r="F5" i="7"/>
  <c r="F4"/>
  <c r="B2" i="26"/>
  <c r="B1"/>
  <c r="P3" i="3"/>
  <c r="Q3"/>
  <c r="I3"/>
  <c r="R3"/>
  <c r="J3"/>
  <c r="K3"/>
  <c r="L3"/>
  <c r="S3"/>
  <c r="T3"/>
  <c r="W3"/>
  <c r="X3"/>
  <c r="Y3"/>
  <c r="V3"/>
  <c r="AB3"/>
  <c r="AC3"/>
  <c r="AA3"/>
  <c r="AD3"/>
  <c r="H7" i="27"/>
  <c r="H124"/>
  <c r="H271"/>
  <c r="I10"/>
  <c r="I27"/>
  <c r="I181"/>
  <c r="I272"/>
  <c r="H21"/>
  <c r="H104"/>
  <c r="H34"/>
  <c r="J104"/>
  <c r="H33"/>
  <c r="J34"/>
  <c r="J281"/>
  <c r="H6"/>
  <c r="J122"/>
  <c r="J124"/>
  <c r="J271"/>
  <c r="J22"/>
  <c r="J332"/>
  <c r="J121"/>
  <c r="J123"/>
  <c r="J272"/>
  <c r="J5"/>
  <c r="J176"/>
  <c r="J240"/>
  <c r="J249"/>
  <c r="AE249" s="1"/>
  <c r="J175"/>
  <c r="J170"/>
  <c r="I248"/>
  <c r="I289"/>
  <c r="I180"/>
  <c r="J287"/>
  <c r="J164"/>
  <c r="J329"/>
  <c r="J338"/>
  <c r="I357"/>
  <c r="J23"/>
  <c r="J257"/>
  <c r="J59"/>
  <c r="J20"/>
  <c r="J29"/>
  <c r="J13"/>
  <c r="L133"/>
  <c r="L323"/>
  <c r="L329"/>
  <c r="L121"/>
  <c r="L331"/>
  <c r="J339"/>
  <c r="L200"/>
  <c r="L243"/>
  <c r="J158"/>
  <c r="K19"/>
  <c r="K122"/>
  <c r="K353"/>
  <c r="L85"/>
  <c r="K119"/>
  <c r="J163"/>
  <c r="J142"/>
  <c r="J43"/>
  <c r="K271"/>
  <c r="K294"/>
  <c r="K322"/>
  <c r="I7"/>
  <c r="L69"/>
  <c r="I4"/>
  <c r="L354"/>
  <c r="I51"/>
  <c r="K21"/>
  <c r="K52"/>
  <c r="J36"/>
  <c r="J261"/>
  <c r="K109"/>
  <c r="K272"/>
  <c r="L13"/>
  <c r="L89"/>
  <c r="L76"/>
  <c r="J328"/>
  <c r="L106"/>
  <c r="J153"/>
  <c r="J333"/>
  <c r="L26"/>
  <c r="L353"/>
  <c r="N117"/>
  <c r="N179"/>
  <c r="N195"/>
  <c r="N119"/>
  <c r="N96"/>
  <c r="N218"/>
  <c r="N281"/>
  <c r="N100"/>
  <c r="N38"/>
  <c r="I146"/>
  <c r="I239"/>
  <c r="J233"/>
  <c r="L146"/>
  <c r="M121"/>
  <c r="M152"/>
  <c r="M233"/>
  <c r="H248"/>
  <c r="L352"/>
  <c r="J53"/>
  <c r="J166"/>
  <c r="K29"/>
  <c r="I22"/>
  <c r="H22"/>
  <c r="I159"/>
  <c r="M36"/>
  <c r="H128"/>
  <c r="H103"/>
  <c r="K26"/>
  <c r="M4"/>
  <c r="M324"/>
  <c r="M170"/>
  <c r="M133"/>
  <c r="M323"/>
  <c r="M96"/>
  <c r="M141"/>
  <c r="M270"/>
  <c r="M114"/>
  <c r="M132"/>
  <c r="M210"/>
  <c r="M217"/>
  <c r="M199"/>
  <c r="H329"/>
  <c r="H120"/>
  <c r="H324"/>
  <c r="I34"/>
  <c r="I122"/>
  <c r="I271"/>
  <c r="I58"/>
  <c r="AD58" s="1"/>
  <c r="I332"/>
  <c r="I327"/>
  <c r="I138"/>
  <c r="H8"/>
  <c r="H123"/>
  <c r="I329"/>
  <c r="R221" i="3"/>
  <c r="R223"/>
  <c r="R224"/>
  <c r="R250"/>
  <c r="R292"/>
  <c r="R322"/>
  <c r="R109"/>
  <c r="R110"/>
  <c r="R111"/>
  <c r="R662"/>
  <c r="G31" i="2"/>
  <c r="G87"/>
  <c r="G153"/>
  <c r="G40"/>
  <c r="G72"/>
  <c r="G104"/>
  <c r="G136"/>
  <c r="G168"/>
  <c r="G200"/>
  <c r="D181"/>
  <c r="G14" i="9"/>
  <c r="G30"/>
  <c r="G46"/>
  <c r="G62"/>
  <c r="G78"/>
  <c r="G94"/>
  <c r="G110"/>
  <c r="G126"/>
  <c r="G142"/>
  <c r="G158"/>
  <c r="G174"/>
  <c r="G190"/>
  <c r="G14" i="7"/>
  <c r="G30"/>
  <c r="G46"/>
  <c r="G62"/>
  <c r="G78"/>
  <c r="G94"/>
  <c r="G110"/>
  <c r="G126"/>
  <c r="G142"/>
  <c r="G158"/>
  <c r="G174"/>
  <c r="G190"/>
  <c r="G96" i="17"/>
  <c r="G159"/>
  <c r="D192"/>
  <c r="D189" i="16"/>
  <c r="G80" i="15"/>
  <c r="G17" i="2"/>
  <c r="G89"/>
  <c r="G151"/>
  <c r="G185"/>
  <c r="D195"/>
  <c r="G15" i="8"/>
  <c r="G31"/>
  <c r="G47"/>
  <c r="G63"/>
  <c r="G79"/>
  <c r="G95"/>
  <c r="G111"/>
  <c r="G127"/>
  <c r="G143"/>
  <c r="G159"/>
  <c r="G175"/>
  <c r="G191"/>
  <c r="D8" i="7"/>
  <c r="D24"/>
  <c r="D40"/>
  <c r="D56"/>
  <c r="D72"/>
  <c r="D88"/>
  <c r="D104"/>
  <c r="D120"/>
  <c r="D136"/>
  <c r="D152"/>
  <c r="D168"/>
  <c r="D184"/>
  <c r="D200"/>
  <c r="G67" i="18"/>
  <c r="G83"/>
  <c r="G107"/>
  <c r="G76" i="17"/>
  <c r="D182"/>
  <c r="G92" i="15"/>
  <c r="G144"/>
  <c r="D171"/>
  <c r="G21" i="2"/>
  <c r="G53"/>
  <c r="G85"/>
  <c r="G117"/>
  <c r="G149"/>
  <c r="G181"/>
  <c r="D198"/>
  <c r="G63"/>
  <c r="G121"/>
  <c r="G24"/>
  <c r="G56"/>
  <c r="G88"/>
  <c r="G120"/>
  <c r="G152"/>
  <c r="G184"/>
  <c r="D197"/>
  <c r="G6" i="9"/>
  <c r="G22"/>
  <c r="G38"/>
  <c r="G54"/>
  <c r="G70"/>
  <c r="G86"/>
  <c r="G102"/>
  <c r="G118"/>
  <c r="G134"/>
  <c r="G150"/>
  <c r="G166"/>
  <c r="G182"/>
  <c r="G198"/>
  <c r="G6" i="7"/>
  <c r="G22"/>
  <c r="G38"/>
  <c r="G54"/>
  <c r="G70"/>
  <c r="G86"/>
  <c r="G102"/>
  <c r="G118"/>
  <c r="G134"/>
  <c r="G150"/>
  <c r="G166"/>
  <c r="G182"/>
  <c r="G198"/>
  <c r="D180" i="18"/>
  <c r="G128" i="17"/>
  <c r="D176"/>
  <c r="D181" i="16"/>
  <c r="D197"/>
  <c r="G112" i="15"/>
  <c r="G49" i="2"/>
  <c r="G119"/>
  <c r="G169"/>
  <c r="G201"/>
  <c r="D179"/>
  <c r="G7" i="8"/>
  <c r="G23"/>
  <c r="G39"/>
  <c r="G55"/>
  <c r="G71"/>
  <c r="G87"/>
  <c r="G103"/>
  <c r="G119"/>
  <c r="G135"/>
  <c r="G151"/>
  <c r="G167"/>
  <c r="G183"/>
  <c r="G199"/>
  <c r="D16" i="7"/>
  <c r="D32"/>
  <c r="D48"/>
  <c r="D64"/>
  <c r="D80"/>
  <c r="D96"/>
  <c r="D112"/>
  <c r="D128"/>
  <c r="D144"/>
  <c r="D160"/>
  <c r="D176"/>
  <c r="D192"/>
  <c r="G59" i="18"/>
  <c r="G75"/>
  <c r="G91"/>
  <c r="G99"/>
  <c r="G115"/>
  <c r="G108" i="17"/>
  <c r="D166"/>
  <c r="D198"/>
  <c r="G124" i="15"/>
  <c r="G160"/>
  <c r="G37" i="2"/>
  <c r="G101"/>
  <c r="G165"/>
  <c r="D182"/>
  <c r="G6" i="8"/>
  <c r="G22"/>
  <c r="G38"/>
  <c r="G54"/>
  <c r="G70"/>
  <c r="G86"/>
  <c r="G102"/>
  <c r="G118"/>
  <c r="G134"/>
  <c r="G150"/>
  <c r="G166"/>
  <c r="G182"/>
  <c r="G198"/>
  <c r="D15" i="7"/>
  <c r="D31"/>
  <c r="D47"/>
  <c r="D63"/>
  <c r="D79"/>
  <c r="D95"/>
  <c r="D111"/>
  <c r="D127"/>
  <c r="D143"/>
  <c r="D159"/>
  <c r="D175"/>
  <c r="D191"/>
  <c r="G58" i="18"/>
  <c r="G74"/>
  <c r="G92"/>
  <c r="G116"/>
  <c r="G47" i="2"/>
  <c r="G105"/>
  <c r="G16"/>
  <c r="G48"/>
  <c r="G80"/>
  <c r="G112"/>
  <c r="G144"/>
  <c r="G176"/>
  <c r="G6"/>
  <c r="D173"/>
  <c r="G18" i="9"/>
  <c r="G34"/>
  <c r="G50"/>
  <c r="G66"/>
  <c r="G82"/>
  <c r="G98"/>
  <c r="G114"/>
  <c r="G130"/>
  <c r="G146"/>
  <c r="G162"/>
  <c r="G178"/>
  <c r="G194"/>
  <c r="G18" i="7"/>
  <c r="G34"/>
  <c r="G50"/>
  <c r="G66"/>
  <c r="G82"/>
  <c r="G98"/>
  <c r="G114"/>
  <c r="G130"/>
  <c r="G146"/>
  <c r="G162"/>
  <c r="G178"/>
  <c r="G194"/>
  <c r="D176" i="18"/>
  <c r="G112" i="17"/>
  <c r="D168"/>
  <c r="D200"/>
  <c r="D193" i="16"/>
  <c r="G96" i="15"/>
  <c r="G33" i="2"/>
  <c r="G103"/>
  <c r="G161"/>
  <c r="G193"/>
  <c r="D187"/>
  <c r="G19" i="8"/>
  <c r="G35"/>
  <c r="G51"/>
  <c r="G67"/>
  <c r="G83"/>
  <c r="G99"/>
  <c r="G115"/>
  <c r="G131"/>
  <c r="G147"/>
  <c r="G163"/>
  <c r="G179"/>
  <c r="G195"/>
  <c r="D12" i="7"/>
  <c r="D28"/>
  <c r="D44"/>
  <c r="D60"/>
  <c r="D76"/>
  <c r="D92"/>
  <c r="D108"/>
  <c r="D124"/>
  <c r="D140"/>
  <c r="D156"/>
  <c r="D172"/>
  <c r="D188"/>
  <c r="D204"/>
  <c r="G71" i="18"/>
  <c r="G87"/>
  <c r="G95"/>
  <c r="G111"/>
  <c r="G92" i="17"/>
  <c r="G155"/>
  <c r="D190"/>
  <c r="G108" i="15"/>
  <c r="G152"/>
  <c r="D175"/>
  <c r="G29" i="2"/>
  <c r="G61"/>
  <c r="G93"/>
  <c r="G125"/>
  <c r="G157"/>
  <c r="G189"/>
  <c r="D190"/>
  <c r="G18" i="8"/>
  <c r="G34"/>
  <c r="G50"/>
  <c r="G66"/>
  <c r="G82"/>
  <c r="G98"/>
  <c r="G114"/>
  <c r="G130"/>
  <c r="G146"/>
  <c r="G162"/>
  <c r="G178"/>
  <c r="G194"/>
  <c r="D11" i="7"/>
  <c r="D27"/>
  <c r="D43"/>
  <c r="D59"/>
  <c r="D75"/>
  <c r="D91"/>
  <c r="D107"/>
  <c r="D123"/>
  <c r="D139"/>
  <c r="D155"/>
  <c r="D171"/>
  <c r="D187"/>
  <c r="D203"/>
  <c r="G70" i="18"/>
  <c r="G86"/>
  <c r="G108"/>
  <c r="G41" i="2"/>
  <c r="G95"/>
  <c r="G11"/>
  <c r="G42"/>
  <c r="G74"/>
  <c r="G106"/>
  <c r="G138"/>
  <c r="G170"/>
  <c r="G202"/>
  <c r="D177"/>
  <c r="G16" i="9"/>
  <c r="G32"/>
  <c r="G48"/>
  <c r="G64"/>
  <c r="G80"/>
  <c r="G96"/>
  <c r="G112"/>
  <c r="G128"/>
  <c r="G144"/>
  <c r="G160"/>
  <c r="G176"/>
  <c r="G192"/>
  <c r="D183" i="15"/>
  <c r="G69" i="2"/>
  <c r="G133"/>
  <c r="G197"/>
  <c r="G14" i="8"/>
  <c r="G30"/>
  <c r="G46"/>
  <c r="G62"/>
  <c r="G78"/>
  <c r="G94"/>
  <c r="G110"/>
  <c r="G126"/>
  <c r="G142"/>
  <c r="G158"/>
  <c r="G174"/>
  <c r="G190"/>
  <c r="D7" i="7"/>
  <c r="D23"/>
  <c r="D39"/>
  <c r="D55"/>
  <c r="D71"/>
  <c r="D87"/>
  <c r="D103"/>
  <c r="D119"/>
  <c r="D135"/>
  <c r="D151"/>
  <c r="D167"/>
  <c r="D183"/>
  <c r="D199"/>
  <c r="G66" i="18"/>
  <c r="G82"/>
  <c r="G100"/>
  <c r="G15" i="2"/>
  <c r="G73"/>
  <c r="G137"/>
  <c r="G32"/>
  <c r="G64"/>
  <c r="G96"/>
  <c r="G128"/>
  <c r="G160"/>
  <c r="G192"/>
  <c r="D189"/>
  <c r="G10" i="9"/>
  <c r="G26"/>
  <c r="G42"/>
  <c r="G58"/>
  <c r="G74"/>
  <c r="G90"/>
  <c r="G106"/>
  <c r="G122"/>
  <c r="G138"/>
  <c r="G154"/>
  <c r="G170"/>
  <c r="G186"/>
  <c r="G202"/>
  <c r="G10" i="7"/>
  <c r="G26"/>
  <c r="G42"/>
  <c r="G58"/>
  <c r="G74"/>
  <c r="G90"/>
  <c r="G106"/>
  <c r="G122"/>
  <c r="G138"/>
  <c r="G154"/>
  <c r="G170"/>
  <c r="G186"/>
  <c r="G202"/>
  <c r="G80" i="17"/>
  <c r="G143"/>
  <c r="D184"/>
  <c r="D185" i="16"/>
  <c r="D201"/>
  <c r="G128" i="15"/>
  <c r="G65" i="2"/>
  <c r="G135"/>
  <c r="G177"/>
  <c r="D203"/>
  <c r="D171"/>
  <c r="G11" i="8"/>
  <c r="G27"/>
  <c r="G43"/>
  <c r="G59"/>
  <c r="G75"/>
  <c r="G91"/>
  <c r="G107"/>
  <c r="G123"/>
  <c r="G139"/>
  <c r="G155"/>
  <c r="G171"/>
  <c r="G187"/>
  <c r="G203"/>
  <c r="D20" i="7"/>
  <c r="D36"/>
  <c r="D52"/>
  <c r="D68"/>
  <c r="D84"/>
  <c r="D100"/>
  <c r="D116"/>
  <c r="D132"/>
  <c r="D148"/>
  <c r="D164"/>
  <c r="D180"/>
  <c r="D196"/>
  <c r="G63" i="18"/>
  <c r="G79"/>
  <c r="G103"/>
  <c r="G119"/>
  <c r="G124" i="17"/>
  <c r="D174"/>
  <c r="G5" i="15"/>
  <c r="G136"/>
  <c r="G13" i="2"/>
  <c r="G45"/>
  <c r="G77"/>
  <c r="G109"/>
  <c r="G141"/>
  <c r="G173"/>
  <c r="G5"/>
  <c r="D174"/>
  <c r="G10" i="8"/>
  <c r="G26"/>
  <c r="G42"/>
  <c r="G58"/>
  <c r="G74"/>
  <c r="G90"/>
  <c r="G106"/>
  <c r="G122"/>
  <c r="G138"/>
  <c r="G154"/>
  <c r="G170"/>
  <c r="G186"/>
  <c r="G202"/>
  <c r="D19" i="7"/>
  <c r="D35"/>
  <c r="D51"/>
  <c r="D67"/>
  <c r="D83"/>
  <c r="D99"/>
  <c r="D115"/>
  <c r="D131"/>
  <c r="D147"/>
  <c r="D163"/>
  <c r="D179"/>
  <c r="D195"/>
  <c r="G62" i="18"/>
  <c r="G78"/>
  <c r="G124"/>
  <c r="G71" i="2"/>
  <c r="G127"/>
  <c r="G26"/>
  <c r="G58"/>
  <c r="G90"/>
  <c r="G122"/>
  <c r="G154"/>
  <c r="G186"/>
  <c r="D193"/>
  <c r="G8" i="9"/>
  <c r="G24"/>
  <c r="G40"/>
  <c r="G56"/>
  <c r="G72"/>
  <c r="G88"/>
  <c r="G104"/>
  <c r="G120"/>
  <c r="G136"/>
  <c r="G152"/>
  <c r="G168"/>
  <c r="G184"/>
  <c r="G200"/>
  <c r="G16" i="7"/>
  <c r="G32"/>
  <c r="G48"/>
  <c r="G64"/>
  <c r="G80"/>
  <c r="G96"/>
  <c r="G112"/>
  <c r="G128"/>
  <c r="G144"/>
  <c r="G160"/>
  <c r="G176"/>
  <c r="G192"/>
  <c r="G104" i="17"/>
  <c r="D196"/>
  <c r="D191" i="16"/>
  <c r="G81" i="2"/>
  <c r="G34"/>
  <c r="G98"/>
  <c r="G162"/>
  <c r="D185"/>
  <c r="G12" i="9"/>
  <c r="G44"/>
  <c r="G76"/>
  <c r="G108"/>
  <c r="G140"/>
  <c r="G172"/>
  <c r="G204"/>
  <c r="G28" i="7"/>
  <c r="G60"/>
  <c r="G92"/>
  <c r="G124"/>
  <c r="G156"/>
  <c r="G188"/>
  <c r="G88" i="17"/>
  <c r="D188"/>
  <c r="D199" i="16"/>
  <c r="G120" i="15"/>
  <c r="G55" i="2"/>
  <c r="G129"/>
  <c r="G175"/>
  <c r="G4"/>
  <c r="D175"/>
  <c r="G9" i="8"/>
  <c r="G25"/>
  <c r="G41"/>
  <c r="G57"/>
  <c r="G73"/>
  <c r="G89"/>
  <c r="G105"/>
  <c r="G121"/>
  <c r="G137"/>
  <c r="G153"/>
  <c r="G169"/>
  <c r="G185"/>
  <c r="G201"/>
  <c r="D18" i="7"/>
  <c r="D34"/>
  <c r="D50"/>
  <c r="D66"/>
  <c r="D82"/>
  <c r="D98"/>
  <c r="D114"/>
  <c r="D130"/>
  <c r="D146"/>
  <c r="D162"/>
  <c r="D178"/>
  <c r="D194"/>
  <c r="G61" i="18"/>
  <c r="G77"/>
  <c r="G93"/>
  <c r="G101"/>
  <c r="G117"/>
  <c r="G116" i="17"/>
  <c r="D170"/>
  <c r="G155" i="16"/>
  <c r="G132" i="15"/>
  <c r="G10" i="2"/>
  <c r="G43"/>
  <c r="G75"/>
  <c r="G107"/>
  <c r="G139"/>
  <c r="G171"/>
  <c r="G203"/>
  <c r="D178"/>
  <c r="G8" i="8"/>
  <c r="G24"/>
  <c r="G40"/>
  <c r="G56"/>
  <c r="G72"/>
  <c r="G88"/>
  <c r="G104"/>
  <c r="G120"/>
  <c r="G136"/>
  <c r="G152"/>
  <c r="G168"/>
  <c r="G184"/>
  <c r="G200"/>
  <c r="D17" i="7"/>
  <c r="D33"/>
  <c r="D49"/>
  <c r="D65"/>
  <c r="D81"/>
  <c r="D97"/>
  <c r="D113"/>
  <c r="D129"/>
  <c r="D145"/>
  <c r="D161"/>
  <c r="D177"/>
  <c r="D193"/>
  <c r="G60" i="18"/>
  <c r="G76"/>
  <c r="G120"/>
  <c r="G140"/>
  <c r="G156"/>
  <c r="G69" i="17"/>
  <c r="G101"/>
  <c r="G133"/>
  <c r="G162"/>
  <c r="G178"/>
  <c r="G194"/>
  <c r="D186" i="16"/>
  <c r="D202"/>
  <c r="G103" i="15"/>
  <c r="G135"/>
  <c r="G179"/>
  <c r="G197"/>
  <c r="G106" i="14"/>
  <c r="G138"/>
  <c r="G166"/>
  <c r="G182"/>
  <c r="G198"/>
  <c r="G50" i="13"/>
  <c r="G99"/>
  <c r="G131"/>
  <c r="G54" i="12"/>
  <c r="G86"/>
  <c r="G118"/>
  <c r="G150"/>
  <c r="G172"/>
  <c r="G188"/>
  <c r="G204"/>
  <c r="D175" i="11"/>
  <c r="D191"/>
  <c r="G8" i="10"/>
  <c r="G24"/>
  <c r="G40"/>
  <c r="G56"/>
  <c r="G72"/>
  <c r="G88"/>
  <c r="G104"/>
  <c r="G120"/>
  <c r="G136"/>
  <c r="G152"/>
  <c r="G168"/>
  <c r="G184"/>
  <c r="G200"/>
  <c r="G17" i="25"/>
  <c r="G176" i="15"/>
  <c r="G192"/>
  <c r="G97" i="14"/>
  <c r="G129"/>
  <c r="G161"/>
  <c r="D179"/>
  <c r="D195"/>
  <c r="G56" i="13"/>
  <c r="G80"/>
  <c r="G112"/>
  <c r="G141"/>
  <c r="G157"/>
  <c r="G173"/>
  <c r="G65" i="12"/>
  <c r="G97"/>
  <c r="G129"/>
  <c r="G161"/>
  <c r="D178"/>
  <c r="D194"/>
  <c r="G129" i="18"/>
  <c r="G145"/>
  <c r="G161"/>
  <c r="G78" i="17"/>
  <c r="G110"/>
  <c r="G141"/>
  <c r="D167"/>
  <c r="D183"/>
  <c r="D199"/>
  <c r="G171" i="16"/>
  <c r="G187"/>
  <c r="G203"/>
  <c r="G106" i="15"/>
  <c r="G138"/>
  <c r="G14" i="2"/>
  <c r="G46"/>
  <c r="G78"/>
  <c r="G110"/>
  <c r="G142"/>
  <c r="G174"/>
  <c r="D204"/>
  <c r="D172"/>
  <c r="G19" i="9"/>
  <c r="G35"/>
  <c r="G51"/>
  <c r="G67"/>
  <c r="G83"/>
  <c r="G99"/>
  <c r="G115"/>
  <c r="G131"/>
  <c r="G147"/>
  <c r="G163"/>
  <c r="G179"/>
  <c r="G195"/>
  <c r="G111" i="2"/>
  <c r="G50"/>
  <c r="G114"/>
  <c r="G178"/>
  <c r="D169"/>
  <c r="G20" i="9"/>
  <c r="G52"/>
  <c r="G84"/>
  <c r="G116"/>
  <c r="G148"/>
  <c r="G180"/>
  <c r="G4" i="7"/>
  <c r="G36"/>
  <c r="G68"/>
  <c r="G100"/>
  <c r="G132"/>
  <c r="G164"/>
  <c r="G196"/>
  <c r="G120" i="17"/>
  <c r="G159" i="16"/>
  <c r="D203"/>
  <c r="G8" i="2"/>
  <c r="G79"/>
  <c r="G145"/>
  <c r="G183"/>
  <c r="D199"/>
  <c r="G13" i="8"/>
  <c r="G29"/>
  <c r="G45"/>
  <c r="G61"/>
  <c r="G77"/>
  <c r="G93"/>
  <c r="G109"/>
  <c r="G125"/>
  <c r="G141"/>
  <c r="G157"/>
  <c r="G173"/>
  <c r="G189"/>
  <c r="D6" i="7"/>
  <c r="D22"/>
  <c r="D38"/>
  <c r="D54"/>
  <c r="D70"/>
  <c r="D86"/>
  <c r="D102"/>
  <c r="D118"/>
  <c r="D134"/>
  <c r="D150"/>
  <c r="D166"/>
  <c r="D182"/>
  <c r="D198"/>
  <c r="G65" i="18"/>
  <c r="G81"/>
  <c r="G105"/>
  <c r="G5" i="17"/>
  <c r="G132"/>
  <c r="D178"/>
  <c r="G84" i="15"/>
  <c r="G140"/>
  <c r="D169"/>
  <c r="G19" i="2"/>
  <c r="G51"/>
  <c r="G83"/>
  <c r="G115"/>
  <c r="G147"/>
  <c r="G179"/>
  <c r="D202"/>
  <c r="D170"/>
  <c r="G12" i="8"/>
  <c r="G28"/>
  <c r="G44"/>
  <c r="G60"/>
  <c r="G76"/>
  <c r="G92"/>
  <c r="G108"/>
  <c r="G124"/>
  <c r="G140"/>
  <c r="G156"/>
  <c r="G172"/>
  <c r="G188"/>
  <c r="G204"/>
  <c r="D21" i="7"/>
  <c r="D37"/>
  <c r="D53"/>
  <c r="D69"/>
  <c r="D85"/>
  <c r="D101"/>
  <c r="D117"/>
  <c r="D133"/>
  <c r="D149"/>
  <c r="D165"/>
  <c r="D181"/>
  <c r="D197"/>
  <c r="G64" i="18"/>
  <c r="G80"/>
  <c r="G96"/>
  <c r="G128"/>
  <c r="G144"/>
  <c r="G160"/>
  <c r="G170"/>
  <c r="G77" i="17"/>
  <c r="G109"/>
  <c r="G140"/>
  <c r="G166"/>
  <c r="G182"/>
  <c r="G198"/>
  <c r="D190" i="16"/>
  <c r="G79" i="15"/>
  <c r="G111"/>
  <c r="G143"/>
  <c r="G185"/>
  <c r="G82" i="14"/>
  <c r="G114"/>
  <c r="G146"/>
  <c r="G170"/>
  <c r="G186"/>
  <c r="G202"/>
  <c r="G59" i="13"/>
  <c r="G75"/>
  <c r="G107"/>
  <c r="D171"/>
  <c r="G62" i="12"/>
  <c r="G94"/>
  <c r="G126"/>
  <c r="G158"/>
  <c r="G176"/>
  <c r="G192"/>
  <c r="G208"/>
  <c r="G8" i="7"/>
  <c r="G24"/>
  <c r="G40"/>
  <c r="G56"/>
  <c r="G72"/>
  <c r="G88"/>
  <c r="G104"/>
  <c r="G120"/>
  <c r="G136"/>
  <c r="G152"/>
  <c r="G168"/>
  <c r="G184"/>
  <c r="G200"/>
  <c r="G72" i="17"/>
  <c r="G136"/>
  <c r="D180"/>
  <c r="D183" i="16"/>
  <c r="G25" i="2"/>
  <c r="G143"/>
  <c r="G66"/>
  <c r="G130"/>
  <c r="G194"/>
  <c r="G28" i="9"/>
  <c r="G60"/>
  <c r="G92"/>
  <c r="G124"/>
  <c r="G156"/>
  <c r="G188"/>
  <c r="G12" i="7"/>
  <c r="G44"/>
  <c r="G76"/>
  <c r="G108"/>
  <c r="G140"/>
  <c r="G172"/>
  <c r="G204"/>
  <c r="G151" i="17"/>
  <c r="D187" i="16"/>
  <c r="G88" i="15"/>
  <c r="G23" i="2"/>
  <c r="G97"/>
  <c r="G159"/>
  <c r="G191"/>
  <c r="D191"/>
  <c r="G17" i="8"/>
  <c r="G33"/>
  <c r="G49"/>
  <c r="G65"/>
  <c r="G81"/>
  <c r="G97"/>
  <c r="G113"/>
  <c r="G129"/>
  <c r="G145"/>
  <c r="G161"/>
  <c r="G177"/>
  <c r="G193"/>
  <c r="D10" i="7"/>
  <c r="D26"/>
  <c r="D42"/>
  <c r="D58"/>
  <c r="D74"/>
  <c r="D90"/>
  <c r="D106"/>
  <c r="D122"/>
  <c r="D138"/>
  <c r="D154"/>
  <c r="D170"/>
  <c r="D186"/>
  <c r="D202"/>
  <c r="G69" i="18"/>
  <c r="G85"/>
  <c r="G109"/>
  <c r="G84" i="17"/>
  <c r="G147"/>
  <c r="D186"/>
  <c r="G100" i="15"/>
  <c r="G148"/>
  <c r="D173"/>
  <c r="G27" i="2"/>
  <c r="G59"/>
  <c r="G91"/>
  <c r="G123"/>
  <c r="G155"/>
  <c r="G187"/>
  <c r="D194"/>
  <c r="G16" i="8"/>
  <c r="G32"/>
  <c r="G48"/>
  <c r="G64"/>
  <c r="G80"/>
  <c r="G96"/>
  <c r="G112"/>
  <c r="G128"/>
  <c r="G144"/>
  <c r="G160"/>
  <c r="G176"/>
  <c r="G192"/>
  <c r="D9" i="7"/>
  <c r="D25"/>
  <c r="D41"/>
  <c r="D57"/>
  <c r="D73"/>
  <c r="D89"/>
  <c r="D105"/>
  <c r="D121"/>
  <c r="D137"/>
  <c r="D153"/>
  <c r="D169"/>
  <c r="D185"/>
  <c r="D201"/>
  <c r="G68" i="18"/>
  <c r="G84"/>
  <c r="G104"/>
  <c r="G132"/>
  <c r="G148"/>
  <c r="G164"/>
  <c r="G173"/>
  <c r="G85" i="17"/>
  <c r="G117"/>
  <c r="G148"/>
  <c r="G170"/>
  <c r="G186"/>
  <c r="G154" i="16"/>
  <c r="D194"/>
  <c r="G87" i="15"/>
  <c r="G119"/>
  <c r="G151"/>
  <c r="G189"/>
  <c r="G90" i="14"/>
  <c r="G122"/>
  <c r="G154"/>
  <c r="G174"/>
  <c r="G190"/>
  <c r="G18" i="13"/>
  <c r="G67"/>
  <c r="G83"/>
  <c r="G115"/>
  <c r="D175"/>
  <c r="G70" i="12"/>
  <c r="G102"/>
  <c r="G134"/>
  <c r="G164"/>
  <c r="G180"/>
  <c r="G196"/>
  <c r="D183" i="11"/>
  <c r="D199"/>
  <c r="G16" i="10"/>
  <c r="G32"/>
  <c r="G48"/>
  <c r="G64"/>
  <c r="G80"/>
  <c r="G96"/>
  <c r="G112"/>
  <c r="G128"/>
  <c r="G144"/>
  <c r="G160"/>
  <c r="G176"/>
  <c r="G192"/>
  <c r="G168" i="15"/>
  <c r="G184"/>
  <c r="G81" i="14"/>
  <c r="G113"/>
  <c r="G145"/>
  <c r="D171"/>
  <c r="D187"/>
  <c r="D203"/>
  <c r="G96" i="13"/>
  <c r="G128"/>
  <c r="G149"/>
  <c r="G165"/>
  <c r="G49" i="12"/>
  <c r="G81"/>
  <c r="G113"/>
  <c r="G145"/>
  <c r="D170"/>
  <c r="D186"/>
  <c r="D202"/>
  <c r="G121" i="18"/>
  <c r="G137"/>
  <c r="G153"/>
  <c r="G167"/>
  <c r="G178"/>
  <c r="G94" i="17"/>
  <c r="G126"/>
  <c r="G157"/>
  <c r="D175"/>
  <c r="D191"/>
  <c r="G163" i="16"/>
  <c r="G179"/>
  <c r="G195"/>
  <c r="G90" i="15"/>
  <c r="G122"/>
  <c r="G154"/>
  <c r="G177"/>
  <c r="G30" i="2"/>
  <c r="G62"/>
  <c r="G94"/>
  <c r="G126"/>
  <c r="G158"/>
  <c r="G190"/>
  <c r="D188"/>
  <c r="G11" i="9"/>
  <c r="G27"/>
  <c r="G43"/>
  <c r="G59"/>
  <c r="G75"/>
  <c r="G91"/>
  <c r="G107"/>
  <c r="G123"/>
  <c r="G139"/>
  <c r="G155"/>
  <c r="G171"/>
  <c r="G187"/>
  <c r="G203"/>
  <c r="G57" i="2"/>
  <c r="G18"/>
  <c r="G82"/>
  <c r="G146"/>
  <c r="D201"/>
  <c r="G4" i="9"/>
  <c r="G36"/>
  <c r="G68"/>
  <c r="G100"/>
  <c r="G132"/>
  <c r="G164"/>
  <c r="G196"/>
  <c r="G20" i="7"/>
  <c r="G52"/>
  <c r="G84"/>
  <c r="G116"/>
  <c r="G148"/>
  <c r="G180"/>
  <c r="D178" i="18"/>
  <c r="D172" i="17"/>
  <c r="D195" i="16"/>
  <c r="G104" i="15"/>
  <c r="G39" i="2"/>
  <c r="G113"/>
  <c r="G167"/>
  <c r="G199"/>
  <c r="D183"/>
  <c r="G5" i="8"/>
  <c r="G21"/>
  <c r="G37"/>
  <c r="G53"/>
  <c r="G69"/>
  <c r="G85"/>
  <c r="G101"/>
  <c r="G117"/>
  <c r="G133"/>
  <c r="G149"/>
  <c r="G165"/>
  <c r="G181"/>
  <c r="G197"/>
  <c r="D14" i="7"/>
  <c r="D30"/>
  <c r="D46"/>
  <c r="D62"/>
  <c r="D78"/>
  <c r="D94"/>
  <c r="D110"/>
  <c r="D126"/>
  <c r="D142"/>
  <c r="D158"/>
  <c r="D174"/>
  <c r="D190"/>
  <c r="G5" i="18"/>
  <c r="G73"/>
  <c r="G89"/>
  <c r="G97"/>
  <c r="G113"/>
  <c r="G100" i="17"/>
  <c r="D194"/>
  <c r="G116" i="15"/>
  <c r="G156"/>
  <c r="D179"/>
  <c r="G35" i="2"/>
  <c r="G67"/>
  <c r="G99"/>
  <c r="G131"/>
  <c r="G163"/>
  <c r="G195"/>
  <c r="D186"/>
  <c r="G4" i="8"/>
  <c r="G20"/>
  <c r="G36"/>
  <c r="G52"/>
  <c r="G68"/>
  <c r="G84"/>
  <c r="G100"/>
  <c r="G116"/>
  <c r="G132"/>
  <c r="G148"/>
  <c r="G164"/>
  <c r="G180"/>
  <c r="G196"/>
  <c r="D13" i="7"/>
  <c r="D29"/>
  <c r="D45"/>
  <c r="D61"/>
  <c r="D77"/>
  <c r="D93"/>
  <c r="D109"/>
  <c r="D125"/>
  <c r="D141"/>
  <c r="D157"/>
  <c r="D173"/>
  <c r="D189"/>
  <c r="G4" i="18"/>
  <c r="G72"/>
  <c r="G88"/>
  <c r="G112"/>
  <c r="G136"/>
  <c r="G152"/>
  <c r="G177"/>
  <c r="G93" i="17"/>
  <c r="G125"/>
  <c r="G156"/>
  <c r="G174"/>
  <c r="G190"/>
  <c r="D182" i="16"/>
  <c r="D198"/>
  <c r="G95" i="15"/>
  <c r="G127"/>
  <c r="G159"/>
  <c r="G193"/>
  <c r="G98" i="14"/>
  <c r="G130"/>
  <c r="G162"/>
  <c r="G178"/>
  <c r="G194"/>
  <c r="G36" i="13"/>
  <c r="G91"/>
  <c r="G123"/>
  <c r="D179"/>
  <c r="G78" i="12"/>
  <c r="G110"/>
  <c r="G142"/>
  <c r="G168"/>
  <c r="G184"/>
  <c r="G200"/>
  <c r="D171" i="11"/>
  <c r="D187"/>
  <c r="G4" i="10"/>
  <c r="G20"/>
  <c r="G36"/>
  <c r="G52"/>
  <c r="G68"/>
  <c r="G84"/>
  <c r="G100"/>
  <c r="D179" i="11"/>
  <c r="G12" i="10"/>
  <c r="G44"/>
  <c r="G76"/>
  <c r="G108"/>
  <c r="G124"/>
  <c r="G140"/>
  <c r="G156"/>
  <c r="G172"/>
  <c r="G188"/>
  <c r="G204"/>
  <c r="G164" i="15"/>
  <c r="G180"/>
  <c r="G196"/>
  <c r="G105" i="14"/>
  <c r="G137"/>
  <c r="D183"/>
  <c r="D199"/>
  <c r="G64" i="13"/>
  <c r="G88"/>
  <c r="G120"/>
  <c r="G145"/>
  <c r="G161"/>
  <c r="G177"/>
  <c r="G73" i="12"/>
  <c r="G105"/>
  <c r="G137"/>
  <c r="D182"/>
  <c r="D198"/>
  <c r="G133" i="18"/>
  <c r="G149"/>
  <c r="G165"/>
  <c r="G174"/>
  <c r="G86" i="17"/>
  <c r="G118"/>
  <c r="G149"/>
  <c r="D171"/>
  <c r="D187"/>
  <c r="G157" i="16"/>
  <c r="G175"/>
  <c r="G191"/>
  <c r="G82" i="15"/>
  <c r="G114"/>
  <c r="G146"/>
  <c r="D172"/>
  <c r="G22" i="2"/>
  <c r="G54"/>
  <c r="G86"/>
  <c r="G118"/>
  <c r="G150"/>
  <c r="G182"/>
  <c r="D196"/>
  <c r="G7" i="9"/>
  <c r="G23"/>
  <c r="G39"/>
  <c r="G55"/>
  <c r="G71"/>
  <c r="G87"/>
  <c r="G103"/>
  <c r="G119"/>
  <c r="G135"/>
  <c r="G151"/>
  <c r="G167"/>
  <c r="G183"/>
  <c r="G199"/>
  <c r="G7" i="7"/>
  <c r="G23"/>
  <c r="G31"/>
  <c r="G47"/>
  <c r="G63"/>
  <c r="G79"/>
  <c r="G95"/>
  <c r="G111"/>
  <c r="G127"/>
  <c r="G143"/>
  <c r="G159"/>
  <c r="G175"/>
  <c r="G191"/>
  <c r="G83" i="17"/>
  <c r="G115"/>
  <c r="G146"/>
  <c r="G169"/>
  <c r="G185"/>
  <c r="G5" i="16"/>
  <c r="G172"/>
  <c r="G188"/>
  <c r="G73" i="15"/>
  <c r="G109"/>
  <c r="G141"/>
  <c r="D185"/>
  <c r="G5" i="14"/>
  <c r="G112"/>
  <c r="G144"/>
  <c r="D170"/>
  <c r="D186"/>
  <c r="D202"/>
  <c r="G57" i="13"/>
  <c r="G77"/>
  <c r="G109"/>
  <c r="D172"/>
  <c r="G64" i="12"/>
  <c r="G96"/>
  <c r="G128"/>
  <c r="G160"/>
  <c r="G177"/>
  <c r="G193"/>
  <c r="D174" i="10"/>
  <c r="D190"/>
  <c r="G5" i="25"/>
  <c r="G165" i="15"/>
  <c r="D182"/>
  <c r="D198"/>
  <c r="G107" i="14"/>
  <c r="G139"/>
  <c r="G167"/>
  <c r="G183"/>
  <c r="G199"/>
  <c r="G62" i="13"/>
  <c r="G86"/>
  <c r="G118"/>
  <c r="G144"/>
  <c r="G160"/>
  <c r="G176"/>
  <c r="G71" i="12"/>
  <c r="G103"/>
  <c r="G135"/>
  <c r="D181"/>
  <c r="D197"/>
  <c r="D174" i="11"/>
  <c r="D190"/>
  <c r="G7" i="10"/>
  <c r="G23"/>
  <c r="G39"/>
  <c r="G55"/>
  <c r="G71"/>
  <c r="G87"/>
  <c r="G103"/>
  <c r="G119"/>
  <c r="G135"/>
  <c r="G151"/>
  <c r="G167"/>
  <c r="G183"/>
  <c r="G106" i="18"/>
  <c r="G122"/>
  <c r="G138"/>
  <c r="G154"/>
  <c r="G168"/>
  <c r="G179"/>
  <c r="G97" i="17"/>
  <c r="G129"/>
  <c r="G160"/>
  <c r="G176"/>
  <c r="G192"/>
  <c r="D184" i="16"/>
  <c r="D200"/>
  <c r="G99" i="15"/>
  <c r="G131"/>
  <c r="G175"/>
  <c r="G195"/>
  <c r="G102" i="14"/>
  <c r="G134"/>
  <c r="G164"/>
  <c r="G180"/>
  <c r="G196"/>
  <c r="G44" i="13"/>
  <c r="G95"/>
  <c r="G127"/>
  <c r="G50" i="12"/>
  <c r="G82"/>
  <c r="G114"/>
  <c r="G146"/>
  <c r="G170"/>
  <c r="G186"/>
  <c r="G202"/>
  <c r="D173" i="11"/>
  <c r="D189"/>
  <c r="G6" i="10"/>
  <c r="G22"/>
  <c r="G38"/>
  <c r="G54"/>
  <c r="G70"/>
  <c r="G86"/>
  <c r="G102"/>
  <c r="G118"/>
  <c r="G134"/>
  <c r="G150"/>
  <c r="G166"/>
  <c r="G182"/>
  <c r="G198"/>
  <c r="G174" i="15"/>
  <c r="G190"/>
  <c r="G93" i="14"/>
  <c r="G125"/>
  <c r="G157"/>
  <c r="D177"/>
  <c r="D193"/>
  <c r="G47" i="13"/>
  <c r="G76"/>
  <c r="G108"/>
  <c r="G139"/>
  <c r="G155"/>
  <c r="G171"/>
  <c r="G61" i="12"/>
  <c r="G93"/>
  <c r="G125"/>
  <c r="G157"/>
  <c r="D176"/>
  <c r="D192"/>
  <c r="D208"/>
  <c r="G127" i="18"/>
  <c r="G143"/>
  <c r="G159"/>
  <c r="G169"/>
  <c r="G74" i="17"/>
  <c r="G106"/>
  <c r="G138"/>
  <c r="D165"/>
  <c r="D181"/>
  <c r="D197"/>
  <c r="G169" i="16"/>
  <c r="G185"/>
  <c r="G201"/>
  <c r="G102" i="15"/>
  <c r="G134"/>
  <c r="G12" i="2"/>
  <c r="G44"/>
  <c r="G76"/>
  <c r="G108"/>
  <c r="G140"/>
  <c r="G172"/>
  <c r="G204"/>
  <c r="D176"/>
  <c r="G17" i="9"/>
  <c r="G33"/>
  <c r="G49"/>
  <c r="G65"/>
  <c r="G81"/>
  <c r="G97"/>
  <c r="G113"/>
  <c r="G129"/>
  <c r="G145"/>
  <c r="G161"/>
  <c r="G177"/>
  <c r="G193"/>
  <c r="G17" i="7"/>
  <c r="G33"/>
  <c r="G49"/>
  <c r="G65"/>
  <c r="G81"/>
  <c r="G97"/>
  <c r="G113"/>
  <c r="G129"/>
  <c r="G145"/>
  <c r="G161"/>
  <c r="G177"/>
  <c r="G193"/>
  <c r="D175" i="18"/>
  <c r="G87" i="17"/>
  <c r="G119"/>
  <c r="G150"/>
  <c r="G171"/>
  <c r="G187"/>
  <c r="G156" i="16"/>
  <c r="G174"/>
  <c r="G190"/>
  <c r="G81" i="15"/>
  <c r="G113"/>
  <c r="G145"/>
  <c r="D187"/>
  <c r="G84" i="14"/>
  <c r="G116"/>
  <c r="G148"/>
  <c r="D172"/>
  <c r="D188"/>
  <c r="D204"/>
  <c r="G61" i="13"/>
  <c r="G81"/>
  <c r="G113"/>
  <c r="D174"/>
  <c r="G68" i="12"/>
  <c r="G100"/>
  <c r="G132"/>
  <c r="G163"/>
  <c r="G179"/>
  <c r="G195"/>
  <c r="D176" i="10"/>
  <c r="D192"/>
  <c r="G7" i="25"/>
  <c r="G167" i="15"/>
  <c r="D184"/>
  <c r="G4" i="14"/>
  <c r="G111"/>
  <c r="G143"/>
  <c r="G169"/>
  <c r="G185"/>
  <c r="G201"/>
  <c r="G68" i="13"/>
  <c r="G90"/>
  <c r="G122"/>
  <c r="G146"/>
  <c r="G162"/>
  <c r="G178"/>
  <c r="G75" i="12"/>
  <c r="G107"/>
  <c r="G139"/>
  <c r="D183"/>
  <c r="D199"/>
  <c r="D176" i="11"/>
  <c r="D192"/>
  <c r="G9" i="10"/>
  <c r="G25"/>
  <c r="G41"/>
  <c r="G57"/>
  <c r="G73"/>
  <c r="G89"/>
  <c r="G105"/>
  <c r="G121"/>
  <c r="G137"/>
  <c r="G153"/>
  <c r="G169"/>
  <c r="G185"/>
  <c r="D178" i="25"/>
  <c r="D194"/>
  <c r="G11" i="24"/>
  <c r="G27"/>
  <c r="G43"/>
  <c r="G59"/>
  <c r="G75"/>
  <c r="G91"/>
  <c r="G107"/>
  <c r="G123"/>
  <c r="G139"/>
  <c r="G155"/>
  <c r="G171"/>
  <c r="G187"/>
  <c r="D204"/>
  <c r="D22" i="23"/>
  <c r="D38"/>
  <c r="D54"/>
  <c r="D70"/>
  <c r="D86"/>
  <c r="D102"/>
  <c r="D118"/>
  <c r="D134"/>
  <c r="D150"/>
  <c r="D166"/>
  <c r="D182"/>
  <c r="G8" i="22"/>
  <c r="G24"/>
  <c r="G40"/>
  <c r="G56"/>
  <c r="D195" i="11"/>
  <c r="G28" i="10"/>
  <c r="G60"/>
  <c r="G92"/>
  <c r="G116"/>
  <c r="G132"/>
  <c r="G148"/>
  <c r="G164"/>
  <c r="G180"/>
  <c r="G196"/>
  <c r="G172" i="15"/>
  <c r="G188"/>
  <c r="G89" i="14"/>
  <c r="G121"/>
  <c r="G153"/>
  <c r="D175"/>
  <c r="D191"/>
  <c r="G35" i="13"/>
  <c r="G72"/>
  <c r="G104"/>
  <c r="G136"/>
  <c r="G153"/>
  <c r="G169"/>
  <c r="G57" i="12"/>
  <c r="G89"/>
  <c r="G121"/>
  <c r="G153"/>
  <c r="D174"/>
  <c r="D190"/>
  <c r="D206"/>
  <c r="G125" i="18"/>
  <c r="G141"/>
  <c r="G157"/>
  <c r="G70" i="17"/>
  <c r="G102"/>
  <c r="G134"/>
  <c r="D179"/>
  <c r="D195"/>
  <c r="G167" i="16"/>
  <c r="G183"/>
  <c r="G199"/>
  <c r="G98" i="15"/>
  <c r="G130"/>
  <c r="G7" i="2"/>
  <c r="G38"/>
  <c r="G70"/>
  <c r="G102"/>
  <c r="G134"/>
  <c r="G166"/>
  <c r="G198"/>
  <c r="D180"/>
  <c r="G15" i="9"/>
  <c r="G31"/>
  <c r="G47"/>
  <c r="G63"/>
  <c r="G79"/>
  <c r="G95"/>
  <c r="G111"/>
  <c r="G127"/>
  <c r="G143"/>
  <c r="G159"/>
  <c r="G175"/>
  <c r="G191"/>
  <c r="G15" i="7"/>
  <c r="G19"/>
  <c r="G39"/>
  <c r="G55"/>
  <c r="G71"/>
  <c r="G87"/>
  <c r="G103"/>
  <c r="G119"/>
  <c r="G135"/>
  <c r="G151"/>
  <c r="G167"/>
  <c r="G183"/>
  <c r="G199"/>
  <c r="G4" i="17"/>
  <c r="G99"/>
  <c r="G131"/>
  <c r="G161"/>
  <c r="G177"/>
  <c r="G193"/>
  <c r="G164" i="16"/>
  <c r="G180"/>
  <c r="G196"/>
  <c r="G93" i="15"/>
  <c r="G125"/>
  <c r="G157"/>
  <c r="D193"/>
  <c r="G96" i="14"/>
  <c r="G128"/>
  <c r="G160"/>
  <c r="D178"/>
  <c r="D194"/>
  <c r="G34" i="13"/>
  <c r="G93"/>
  <c r="G125"/>
  <c r="G4" i="12"/>
  <c r="G80"/>
  <c r="G112"/>
  <c r="G144"/>
  <c r="G169"/>
  <c r="G185"/>
  <c r="G201"/>
  <c r="D182" i="10"/>
  <c r="D198"/>
  <c r="G13" i="25"/>
  <c r="G173" i="15"/>
  <c r="D190"/>
  <c r="G91" i="14"/>
  <c r="G123"/>
  <c r="G155"/>
  <c r="G175"/>
  <c r="G191"/>
  <c r="G37" i="13"/>
  <c r="G102"/>
  <c r="G134"/>
  <c r="G152"/>
  <c r="G168"/>
  <c r="G55" i="12"/>
  <c r="G87"/>
  <c r="G119"/>
  <c r="G151"/>
  <c r="D173"/>
  <c r="D189"/>
  <c r="D205"/>
  <c r="D182" i="11"/>
  <c r="D198"/>
  <c r="G15" i="10"/>
  <c r="G31"/>
  <c r="G47"/>
  <c r="G63"/>
  <c r="G79"/>
  <c r="G95"/>
  <c r="G111"/>
  <c r="G127"/>
  <c r="G143"/>
  <c r="G159"/>
  <c r="G175"/>
  <c r="G90" i="18"/>
  <c r="G98"/>
  <c r="G114"/>
  <c r="G130"/>
  <c r="G146"/>
  <c r="G162"/>
  <c r="G171"/>
  <c r="G81" i="17"/>
  <c r="G113"/>
  <c r="G144"/>
  <c r="G168"/>
  <c r="G184"/>
  <c r="G200"/>
  <c r="D192" i="16"/>
  <c r="G83" i="15"/>
  <c r="G115"/>
  <c r="G147"/>
  <c r="G187"/>
  <c r="G86" i="14"/>
  <c r="G118"/>
  <c r="G150"/>
  <c r="G172"/>
  <c r="G188"/>
  <c r="G204"/>
  <c r="G63" i="13"/>
  <c r="G79"/>
  <c r="G111"/>
  <c r="D173"/>
  <c r="G66" i="12"/>
  <c r="G98"/>
  <c r="G130"/>
  <c r="G162"/>
  <c r="G178"/>
  <c r="G194"/>
  <c r="D181" i="11"/>
  <c r="D197"/>
  <c r="G14" i="10"/>
  <c r="G30"/>
  <c r="G46"/>
  <c r="G62"/>
  <c r="G78"/>
  <c r="G94"/>
  <c r="G110"/>
  <c r="G126"/>
  <c r="G142"/>
  <c r="G158"/>
  <c r="G174"/>
  <c r="G190"/>
  <c r="G166" i="15"/>
  <c r="G182"/>
  <c r="G198"/>
  <c r="G109" i="14"/>
  <c r="G141"/>
  <c r="D169"/>
  <c r="D185"/>
  <c r="D201"/>
  <c r="G70" i="13"/>
  <c r="G92"/>
  <c r="G124"/>
  <c r="G147"/>
  <c r="G163"/>
  <c r="G179"/>
  <c r="G77" i="12"/>
  <c r="G109"/>
  <c r="G141"/>
  <c r="D184"/>
  <c r="D200"/>
  <c r="G135" i="18"/>
  <c r="G151"/>
  <c r="G176"/>
  <c r="G90" i="17"/>
  <c r="G122"/>
  <c r="G153"/>
  <c r="D173"/>
  <c r="D189"/>
  <c r="G161" i="16"/>
  <c r="G177"/>
  <c r="G193"/>
  <c r="G86" i="15"/>
  <c r="G118"/>
  <c r="G150"/>
  <c r="D174"/>
  <c r="G28" i="2"/>
  <c r="G60"/>
  <c r="G92"/>
  <c r="G124"/>
  <c r="G156"/>
  <c r="G188"/>
  <c r="D192"/>
  <c r="G9" i="9"/>
  <c r="G25"/>
  <c r="G41"/>
  <c r="G57"/>
  <c r="G73"/>
  <c r="G89"/>
  <c r="G105"/>
  <c r="G121"/>
  <c r="G137"/>
  <c r="G153"/>
  <c r="G169"/>
  <c r="G185"/>
  <c r="G201"/>
  <c r="G9" i="7"/>
  <c r="G25"/>
  <c r="G41"/>
  <c r="G57"/>
  <c r="G73"/>
  <c r="G89"/>
  <c r="G105"/>
  <c r="G121"/>
  <c r="G137"/>
  <c r="G153"/>
  <c r="G169"/>
  <c r="G185"/>
  <c r="G201"/>
  <c r="G71" i="17"/>
  <c r="G103"/>
  <c r="G135"/>
  <c r="G163"/>
  <c r="G179"/>
  <c r="G195"/>
  <c r="G166" i="16"/>
  <c r="G182"/>
  <c r="G198"/>
  <c r="G97" i="15"/>
  <c r="G129"/>
  <c r="G162"/>
  <c r="D195"/>
  <c r="G100" i="14"/>
  <c r="G132"/>
  <c r="D180"/>
  <c r="D196"/>
  <c r="G42" i="13"/>
  <c r="G97"/>
  <c r="G129"/>
  <c r="G52" i="12"/>
  <c r="G84"/>
  <c r="G116"/>
  <c r="G148"/>
  <c r="G171"/>
  <c r="G187"/>
  <c r="G203"/>
  <c r="D184" i="10"/>
  <c r="D200"/>
  <c r="G15" i="25"/>
  <c r="D176" i="15"/>
  <c r="D192"/>
  <c r="G95" i="14"/>
  <c r="G127"/>
  <c r="G159"/>
  <c r="G177"/>
  <c r="G193"/>
  <c r="G49" i="13"/>
  <c r="G74"/>
  <c r="G106"/>
  <c r="G138"/>
  <c r="G154"/>
  <c r="G170"/>
  <c r="G59" i="12"/>
  <c r="G91"/>
  <c r="G123"/>
  <c r="G155"/>
  <c r="D175"/>
  <c r="D191"/>
  <c r="D207"/>
  <c r="D184" i="11"/>
  <c r="D200"/>
  <c r="G17" i="10"/>
  <c r="G33"/>
  <c r="G49"/>
  <c r="G65"/>
  <c r="G81"/>
  <c r="G97"/>
  <c r="G113"/>
  <c r="G129"/>
  <c r="G145"/>
  <c r="G161"/>
  <c r="G177"/>
  <c r="G197"/>
  <c r="D170" i="25"/>
  <c r="D186"/>
  <c r="D202"/>
  <c r="G19" i="24"/>
  <c r="G35"/>
  <c r="G51"/>
  <c r="G67"/>
  <c r="G83"/>
  <c r="G99"/>
  <c r="G115"/>
  <c r="G131"/>
  <c r="G147"/>
  <c r="G163"/>
  <c r="G179"/>
  <c r="D196"/>
  <c r="D14" i="23"/>
  <c r="D30"/>
  <c r="D46"/>
  <c r="D62"/>
  <c r="D78"/>
  <c r="D94"/>
  <c r="D110"/>
  <c r="D126"/>
  <c r="D142"/>
  <c r="D158"/>
  <c r="D174"/>
  <c r="G16" i="22"/>
  <c r="G48"/>
  <c r="G72"/>
  <c r="D181" i="10"/>
  <c r="D197"/>
  <c r="G12" i="25"/>
  <c r="G26"/>
  <c r="G42"/>
  <c r="G58"/>
  <c r="G73"/>
  <c r="G89"/>
  <c r="G105"/>
  <c r="G120"/>
  <c r="G136"/>
  <c r="G152"/>
  <c r="G168"/>
  <c r="G184"/>
  <c r="G200"/>
  <c r="D179" i="24"/>
  <c r="D195"/>
  <c r="G12" i="23"/>
  <c r="G28"/>
  <c r="G44"/>
  <c r="G60"/>
  <c r="G76"/>
  <c r="G92"/>
  <c r="G108"/>
  <c r="G124"/>
  <c r="G140"/>
  <c r="G156"/>
  <c r="G172"/>
  <c r="G188"/>
  <c r="D16" i="22"/>
  <c r="D32"/>
  <c r="D48"/>
  <c r="D64"/>
  <c r="D80"/>
  <c r="D96"/>
  <c r="G23" i="25"/>
  <c r="G39"/>
  <c r="G55"/>
  <c r="G86"/>
  <c r="G102"/>
  <c r="G117"/>
  <c r="G133"/>
  <c r="G149"/>
  <c r="G165"/>
  <c r="G181"/>
  <c r="G197"/>
  <c r="D176" i="24"/>
  <c r="D192"/>
  <c r="D9" i="23"/>
  <c r="D25"/>
  <c r="D41"/>
  <c r="D57"/>
  <c r="D73"/>
  <c r="D89"/>
  <c r="D105"/>
  <c r="D121"/>
  <c r="D137"/>
  <c r="D153"/>
  <c r="D169"/>
  <c r="D185"/>
  <c r="G11" i="22"/>
  <c r="G27"/>
  <c r="G43"/>
  <c r="G59"/>
  <c r="G75"/>
  <c r="G91"/>
  <c r="D108"/>
  <c r="D121"/>
  <c r="D137"/>
  <c r="D153"/>
  <c r="D169"/>
  <c r="D185"/>
  <c r="D201"/>
  <c r="G16" i="21"/>
  <c r="G32"/>
  <c r="G48"/>
  <c r="G64"/>
  <c r="G80"/>
  <c r="G96"/>
  <c r="G112"/>
  <c r="G128"/>
  <c r="G144"/>
  <c r="G160"/>
  <c r="G176"/>
  <c r="G192"/>
  <c r="D9" i="20"/>
  <c r="D25"/>
  <c r="G84" i="22"/>
  <c r="G100"/>
  <c r="D171" i="25"/>
  <c r="D187"/>
  <c r="G4" i="24"/>
  <c r="G20"/>
  <c r="G36"/>
  <c r="G52"/>
  <c r="G68"/>
  <c r="G84"/>
  <c r="G100"/>
  <c r="G116"/>
  <c r="G132"/>
  <c r="G148"/>
  <c r="G164"/>
  <c r="G180"/>
  <c r="G196"/>
  <c r="G13" i="23"/>
  <c r="G29"/>
  <c r="G45"/>
  <c r="G61"/>
  <c r="G77"/>
  <c r="G93"/>
  <c r="G109"/>
  <c r="G125"/>
  <c r="G141"/>
  <c r="G157"/>
  <c r="G173"/>
  <c r="G189"/>
  <c r="D17" i="22"/>
  <c r="D33"/>
  <c r="D49"/>
  <c r="D65"/>
  <c r="D81"/>
  <c r="D97"/>
  <c r="G109"/>
  <c r="G125"/>
  <c r="G141"/>
  <c r="G157"/>
  <c r="G173"/>
  <c r="G189"/>
  <c r="D6" i="21"/>
  <c r="D22"/>
  <c r="D38"/>
  <c r="D54"/>
  <c r="D70"/>
  <c r="D86"/>
  <c r="D102"/>
  <c r="D118"/>
  <c r="D134"/>
  <c r="D150"/>
  <c r="D166"/>
  <c r="D182"/>
  <c r="D198"/>
  <c r="D43" i="20"/>
  <c r="D114" i="22"/>
  <c r="G21" i="20"/>
  <c r="G37"/>
  <c r="G69"/>
  <c r="G126" i="22"/>
  <c r="G142"/>
  <c r="G158"/>
  <c r="G174"/>
  <c r="G190"/>
  <c r="D7" i="21"/>
  <c r="D23"/>
  <c r="D39"/>
  <c r="D55"/>
  <c r="D71"/>
  <c r="D101"/>
  <c r="D133"/>
  <c r="D165"/>
  <c r="D197"/>
  <c r="G28" i="20"/>
  <c r="G44"/>
  <c r="G187" i="10"/>
  <c r="G203"/>
  <c r="D176" i="25"/>
  <c r="D192"/>
  <c r="G9" i="24"/>
  <c r="G25"/>
  <c r="G41"/>
  <c r="G57"/>
  <c r="G73"/>
  <c r="G89"/>
  <c r="G105"/>
  <c r="G121"/>
  <c r="G137"/>
  <c r="G153"/>
  <c r="G169"/>
  <c r="G185"/>
  <c r="D202"/>
  <c r="D20" i="23"/>
  <c r="D36"/>
  <c r="D52"/>
  <c r="D68"/>
  <c r="D84"/>
  <c r="D100"/>
  <c r="D116"/>
  <c r="D132"/>
  <c r="D148"/>
  <c r="D164"/>
  <c r="D180"/>
  <c r="G6" i="22"/>
  <c r="G22"/>
  <c r="G38"/>
  <c r="G54"/>
  <c r="G70"/>
  <c r="D179" i="10"/>
  <c r="D195"/>
  <c r="G10" i="25"/>
  <c r="G24"/>
  <c r="G40"/>
  <c r="G56"/>
  <c r="G71"/>
  <c r="G87"/>
  <c r="G103"/>
  <c r="G118"/>
  <c r="G134"/>
  <c r="G150"/>
  <c r="G166"/>
  <c r="G182"/>
  <c r="G198"/>
  <c r="D177" i="24"/>
  <c r="D193"/>
  <c r="G10" i="23"/>
  <c r="G26"/>
  <c r="G42"/>
  <c r="G58"/>
  <c r="G74"/>
  <c r="G90"/>
  <c r="G106"/>
  <c r="G122"/>
  <c r="G138"/>
  <c r="G154"/>
  <c r="G170"/>
  <c r="G186"/>
  <c r="D14" i="22"/>
  <c r="D30"/>
  <c r="D46"/>
  <c r="D62"/>
  <c r="D78"/>
  <c r="D94"/>
  <c r="G21" i="25"/>
  <c r="G37"/>
  <c r="G53"/>
  <c r="G69"/>
  <c r="G84"/>
  <c r="G100"/>
  <c r="G115"/>
  <c r="G131"/>
  <c r="G147"/>
  <c r="G163"/>
  <c r="G179"/>
  <c r="G195"/>
  <c r="D174" i="24"/>
  <c r="D190"/>
  <c r="G5" i="23"/>
  <c r="D23"/>
  <c r="D39"/>
  <c r="D55"/>
  <c r="D71"/>
  <c r="D87"/>
  <c r="D103"/>
  <c r="D119"/>
  <c r="D135"/>
  <c r="D151"/>
  <c r="D167"/>
  <c r="D183"/>
  <c r="G9" i="22"/>
  <c r="G25"/>
  <c r="G41"/>
  <c r="G57"/>
  <c r="G73"/>
  <c r="G89"/>
  <c r="G105"/>
  <c r="D119"/>
  <c r="D135"/>
  <c r="D151"/>
  <c r="D167"/>
  <c r="D183"/>
  <c r="D199"/>
  <c r="G14" i="21"/>
  <c r="G30"/>
  <c r="G46"/>
  <c r="G62"/>
  <c r="G78"/>
  <c r="G94"/>
  <c r="G110"/>
  <c r="G126"/>
  <c r="G142"/>
  <c r="G158"/>
  <c r="G174"/>
  <c r="G190"/>
  <c r="D7" i="20"/>
  <c r="D23"/>
  <c r="G82" i="22"/>
  <c r="G98"/>
  <c r="D169" i="25"/>
  <c r="D185"/>
  <c r="D201"/>
  <c r="G18" i="24"/>
  <c r="G34"/>
  <c r="G50"/>
  <c r="G66"/>
  <c r="G82"/>
  <c r="G98"/>
  <c r="G114"/>
  <c r="G130"/>
  <c r="G146"/>
  <c r="G162"/>
  <c r="G178"/>
  <c r="G194"/>
  <c r="G11" i="23"/>
  <c r="G27"/>
  <c r="G43"/>
  <c r="G59"/>
  <c r="G75"/>
  <c r="G91"/>
  <c r="G107"/>
  <c r="G123"/>
  <c r="G139"/>
  <c r="G155"/>
  <c r="G171"/>
  <c r="G187"/>
  <c r="D15" i="22"/>
  <c r="D31"/>
  <c r="D47"/>
  <c r="D63"/>
  <c r="D79"/>
  <c r="D95"/>
  <c r="G107"/>
  <c r="G123"/>
  <c r="G139"/>
  <c r="G155"/>
  <c r="G171"/>
  <c r="G187"/>
  <c r="G203"/>
  <c r="D20" i="21"/>
  <c r="D36"/>
  <c r="D52"/>
  <c r="D68"/>
  <c r="D84"/>
  <c r="D100"/>
  <c r="D116"/>
  <c r="D132"/>
  <c r="D148"/>
  <c r="D164"/>
  <c r="D180"/>
  <c r="D196"/>
  <c r="D39" i="20"/>
  <c r="D112" i="22"/>
  <c r="G19" i="20"/>
  <c r="G35"/>
  <c r="G65"/>
  <c r="G124" i="22"/>
  <c r="G140"/>
  <c r="G156"/>
  <c r="G172"/>
  <c r="G188"/>
  <c r="G204"/>
  <c r="D21" i="21"/>
  <c r="D37"/>
  <c r="D53"/>
  <c r="D69"/>
  <c r="D97"/>
  <c r="D129"/>
  <c r="D161"/>
  <c r="D193"/>
  <c r="G24" i="20"/>
  <c r="G40"/>
  <c r="G72"/>
  <c r="G88"/>
  <c r="G104"/>
  <c r="G120"/>
  <c r="G136"/>
  <c r="D152"/>
  <c r="D168"/>
  <c r="D184"/>
  <c r="D200"/>
  <c r="D132" i="22"/>
  <c r="D148"/>
  <c r="D164"/>
  <c r="D180"/>
  <c r="D196"/>
  <c r="G11" i="21"/>
  <c r="G27"/>
  <c r="G43"/>
  <c r="G59"/>
  <c r="G75"/>
  <c r="G91"/>
  <c r="G107"/>
  <c r="G123"/>
  <c r="G139"/>
  <c r="G155"/>
  <c r="G171"/>
  <c r="G187"/>
  <c r="G203"/>
  <c r="D20" i="20"/>
  <c r="D36"/>
  <c r="G67"/>
  <c r="D52"/>
  <c r="D68"/>
  <c r="D84"/>
  <c r="D100"/>
  <c r="D116"/>
  <c r="D132"/>
  <c r="G44" i="12"/>
  <c r="G150" i="20"/>
  <c r="G166"/>
  <c r="G182"/>
  <c r="G198"/>
  <c r="G46" i="12"/>
  <c r="G83" i="20"/>
  <c r="G99"/>
  <c r="G115"/>
  <c r="G131"/>
  <c r="G147"/>
  <c r="G163"/>
  <c r="G179"/>
  <c r="G195"/>
  <c r="G12" i="13"/>
  <c r="D79" i="20"/>
  <c r="D95"/>
  <c r="D111"/>
  <c r="D127"/>
  <c r="D143"/>
  <c r="D159"/>
  <c r="D175"/>
  <c r="D191"/>
  <c r="D7" i="23"/>
  <c r="D75" i="21"/>
  <c r="D91"/>
  <c r="D107"/>
  <c r="D123"/>
  <c r="D139"/>
  <c r="D155"/>
  <c r="D171"/>
  <c r="D187"/>
  <c r="D203"/>
  <c r="G18" i="20"/>
  <c r="G34"/>
  <c r="D65"/>
  <c r="G50"/>
  <c r="G66"/>
  <c r="G82"/>
  <c r="G98"/>
  <c r="G114"/>
  <c r="G130"/>
  <c r="D146"/>
  <c r="D162"/>
  <c r="D178"/>
  <c r="G27" i="7"/>
  <c r="G43"/>
  <c r="G59"/>
  <c r="G75"/>
  <c r="G91"/>
  <c r="G107"/>
  <c r="G123"/>
  <c r="G139"/>
  <c r="G155"/>
  <c r="G171"/>
  <c r="G187"/>
  <c r="G203"/>
  <c r="G75" i="17"/>
  <c r="G107"/>
  <c r="G139"/>
  <c r="G165"/>
  <c r="G181"/>
  <c r="G197"/>
  <c r="G168" i="16"/>
  <c r="G184"/>
  <c r="G200"/>
  <c r="G101" i="15"/>
  <c r="G133"/>
  <c r="D177"/>
  <c r="D197"/>
  <c r="G104" i="14"/>
  <c r="G136"/>
  <c r="D182"/>
  <c r="D198"/>
  <c r="G46" i="13"/>
  <c r="G101"/>
  <c r="G133"/>
  <c r="G56" i="12"/>
  <c r="G88"/>
  <c r="G120"/>
  <c r="G152"/>
  <c r="G173"/>
  <c r="G189"/>
  <c r="G205"/>
  <c r="D170" i="10"/>
  <c r="D186"/>
  <c r="D202"/>
  <c r="D178" i="15"/>
  <c r="D194"/>
  <c r="G99" i="14"/>
  <c r="G131"/>
  <c r="G163"/>
  <c r="G179"/>
  <c r="G195"/>
  <c r="G54" i="13"/>
  <c r="G78"/>
  <c r="G110"/>
  <c r="G140"/>
  <c r="G156"/>
  <c r="G172"/>
  <c r="G63" i="12"/>
  <c r="G95"/>
  <c r="G127"/>
  <c r="G159"/>
  <c r="D177"/>
  <c r="D193"/>
  <c r="D170" i="11"/>
  <c r="D186"/>
  <c r="D202"/>
  <c r="G19" i="10"/>
  <c r="G35"/>
  <c r="G51"/>
  <c r="G67"/>
  <c r="G83"/>
  <c r="G99"/>
  <c r="G115"/>
  <c r="G131"/>
  <c r="G147"/>
  <c r="G163"/>
  <c r="G179"/>
  <c r="G102" i="18"/>
  <c r="G118"/>
  <c r="G134"/>
  <c r="G150"/>
  <c r="G166"/>
  <c r="G175"/>
  <c r="G89" i="17"/>
  <c r="G121"/>
  <c r="G152"/>
  <c r="G172"/>
  <c r="G188"/>
  <c r="G158" i="16"/>
  <c r="D196"/>
  <c r="G91" i="15"/>
  <c r="G123"/>
  <c r="G155"/>
  <c r="G191"/>
  <c r="G94" i="14"/>
  <c r="G126"/>
  <c r="G158"/>
  <c r="G176"/>
  <c r="G192"/>
  <c r="G31" i="13"/>
  <c r="G71"/>
  <c r="G87"/>
  <c r="G119"/>
  <c r="D177"/>
  <c r="G74" i="12"/>
  <c r="G106"/>
  <c r="G138"/>
  <c r="G166"/>
  <c r="G182"/>
  <c r="G198"/>
  <c r="D169" i="11"/>
  <c r="D185"/>
  <c r="D201"/>
  <c r="G18" i="10"/>
  <c r="G34"/>
  <c r="G50"/>
  <c r="G66"/>
  <c r="G82"/>
  <c r="G98"/>
  <c r="G114"/>
  <c r="G130"/>
  <c r="G146"/>
  <c r="G162"/>
  <c r="G178"/>
  <c r="G194"/>
  <c r="G170" i="15"/>
  <c r="G186"/>
  <c r="G85" i="14"/>
  <c r="G117"/>
  <c r="G149"/>
  <c r="D173"/>
  <c r="D189"/>
  <c r="G4" i="13"/>
  <c r="G100"/>
  <c r="G132"/>
  <c r="G151"/>
  <c r="G167"/>
  <c r="G53" i="12"/>
  <c r="G85"/>
  <c r="G117"/>
  <c r="G149"/>
  <c r="D172"/>
  <c r="D188"/>
  <c r="D204"/>
  <c r="G123" i="18"/>
  <c r="G139"/>
  <c r="G155"/>
  <c r="G180"/>
  <c r="G98" i="17"/>
  <c r="G130"/>
  <c r="D177"/>
  <c r="D193"/>
  <c r="G165" i="16"/>
  <c r="G181"/>
  <c r="G197"/>
  <c r="G94" i="15"/>
  <c r="G126"/>
  <c r="G158"/>
  <c r="G181"/>
  <c r="G36" i="2"/>
  <c r="G68"/>
  <c r="G100"/>
  <c r="G132"/>
  <c r="G164"/>
  <c r="G196"/>
  <c r="D184"/>
  <c r="G13" i="9"/>
  <c r="G29"/>
  <c r="G45"/>
  <c r="G61"/>
  <c r="G77"/>
  <c r="G93"/>
  <c r="G109"/>
  <c r="G125"/>
  <c r="G141"/>
  <c r="G157"/>
  <c r="G173"/>
  <c r="G189"/>
  <c r="G13" i="7"/>
  <c r="G29"/>
  <c r="G45"/>
  <c r="G61"/>
  <c r="G77"/>
  <c r="G93"/>
  <c r="G109"/>
  <c r="G125"/>
  <c r="G141"/>
  <c r="G157"/>
  <c r="G173"/>
  <c r="G189"/>
  <c r="G79" i="17"/>
  <c r="G111"/>
  <c r="G142"/>
  <c r="G167"/>
  <c r="G183"/>
  <c r="G199"/>
  <c r="G170" i="16"/>
  <c r="G186"/>
  <c r="G202"/>
  <c r="G105" i="15"/>
  <c r="G137"/>
  <c r="D181"/>
  <c r="D199"/>
  <c r="G108" i="14"/>
  <c r="G140"/>
  <c r="D184"/>
  <c r="D200"/>
  <c r="G52" i="13"/>
  <c r="G73"/>
  <c r="G105"/>
  <c r="G137"/>
  <c r="D170"/>
  <c r="G60" i="12"/>
  <c r="G92"/>
  <c r="G124"/>
  <c r="G156"/>
  <c r="G175"/>
  <c r="G191"/>
  <c r="G207"/>
  <c r="D172" i="10"/>
  <c r="D188"/>
  <c r="D204"/>
  <c r="G163" i="15"/>
  <c r="D180"/>
  <c r="D196"/>
  <c r="G103" i="14"/>
  <c r="G135"/>
  <c r="G165"/>
  <c r="G181"/>
  <c r="G197"/>
  <c r="G58" i="13"/>
  <c r="G82"/>
  <c r="G114"/>
  <c r="G142"/>
  <c r="G158"/>
  <c r="G174"/>
  <c r="G67" i="12"/>
  <c r="G99"/>
  <c r="G131"/>
  <c r="D179"/>
  <c r="D195"/>
  <c r="D172" i="11"/>
  <c r="D188"/>
  <c r="G5" i="10"/>
  <c r="G21"/>
  <c r="G37"/>
  <c r="G53"/>
  <c r="G69"/>
  <c r="G85"/>
  <c r="G101"/>
  <c r="G117"/>
  <c r="G133"/>
  <c r="G149"/>
  <c r="G165"/>
  <c r="G181"/>
  <c r="G201"/>
  <c r="G19" i="25"/>
  <c r="D174"/>
  <c r="D190"/>
  <c r="G7" i="24"/>
  <c r="G23"/>
  <c r="G39"/>
  <c r="G55"/>
  <c r="G71"/>
  <c r="G87"/>
  <c r="G103"/>
  <c r="G119"/>
  <c r="G135"/>
  <c r="G151"/>
  <c r="G167"/>
  <c r="G183"/>
  <c r="D200"/>
  <c r="D18" i="23"/>
  <c r="D34"/>
  <c r="D50"/>
  <c r="D66"/>
  <c r="D190"/>
  <c r="G32" i="22"/>
  <c r="G64"/>
  <c r="G80"/>
  <c r="D173" i="10"/>
  <c r="D189"/>
  <c r="G4" i="25"/>
  <c r="G18"/>
  <c r="G34"/>
  <c r="G50"/>
  <c r="G66"/>
  <c r="G81"/>
  <c r="G97"/>
  <c r="G112"/>
  <c r="G128"/>
  <c r="G144"/>
  <c r="G160"/>
  <c r="G176"/>
  <c r="G192"/>
  <c r="D171" i="24"/>
  <c r="D187"/>
  <c r="D203"/>
  <c r="G20" i="23"/>
  <c r="G36"/>
  <c r="G52"/>
  <c r="G68"/>
  <c r="G84"/>
  <c r="G100"/>
  <c r="G116"/>
  <c r="G132"/>
  <c r="G148"/>
  <c r="G164"/>
  <c r="G180"/>
  <c r="D8" i="22"/>
  <c r="D24"/>
  <c r="D40"/>
  <c r="D56"/>
  <c r="D72"/>
  <c r="D88"/>
  <c r="D104"/>
  <c r="G31" i="25"/>
  <c r="G47"/>
  <c r="G63"/>
  <c r="G78"/>
  <c r="G94"/>
  <c r="G109"/>
  <c r="G125"/>
  <c r="G141"/>
  <c r="G157"/>
  <c r="G173"/>
  <c r="G189"/>
  <c r="D184" i="24"/>
  <c r="G199"/>
  <c r="D17" i="23"/>
  <c r="D33"/>
  <c r="D49"/>
  <c r="D65"/>
  <c r="D81"/>
  <c r="D97"/>
  <c r="D113"/>
  <c r="D129"/>
  <c r="D145"/>
  <c r="D161"/>
  <c r="D177"/>
  <c r="D193"/>
  <c r="G19" i="22"/>
  <c r="G35"/>
  <c r="G51"/>
  <c r="G67"/>
  <c r="G83"/>
  <c r="G99"/>
  <c r="D113"/>
  <c r="D129"/>
  <c r="D145"/>
  <c r="D161"/>
  <c r="D177"/>
  <c r="D193"/>
  <c r="G8" i="21"/>
  <c r="G24"/>
  <c r="G40"/>
  <c r="G56"/>
  <c r="G72"/>
  <c r="G88"/>
  <c r="G104"/>
  <c r="G120"/>
  <c r="G136"/>
  <c r="G152"/>
  <c r="G168"/>
  <c r="G184"/>
  <c r="G200"/>
  <c r="D17" i="20"/>
  <c r="D33"/>
  <c r="G92" i="22"/>
  <c r="D179" i="25"/>
  <c r="D195"/>
  <c r="G12" i="24"/>
  <c r="G28"/>
  <c r="G44"/>
  <c r="G60"/>
  <c r="G76"/>
  <c r="G92"/>
  <c r="G108"/>
  <c r="G124"/>
  <c r="G140"/>
  <c r="G156"/>
  <c r="G172"/>
  <c r="G188"/>
  <c r="G204"/>
  <c r="G21" i="23"/>
  <c r="G37"/>
  <c r="G53"/>
  <c r="G69"/>
  <c r="G85"/>
  <c r="G101"/>
  <c r="G117"/>
  <c r="G133"/>
  <c r="G149"/>
  <c r="G165"/>
  <c r="G181"/>
  <c r="D9" i="22"/>
  <c r="D25"/>
  <c r="D41"/>
  <c r="D57"/>
  <c r="D73"/>
  <c r="D89"/>
  <c r="D105"/>
  <c r="G117"/>
  <c r="G133"/>
  <c r="G149"/>
  <c r="G165"/>
  <c r="G181"/>
  <c r="G197"/>
  <c r="D14" i="21"/>
  <c r="D30"/>
  <c r="D46"/>
  <c r="D62"/>
  <c r="D78"/>
  <c r="D94"/>
  <c r="D110"/>
  <c r="D126"/>
  <c r="D142"/>
  <c r="D158"/>
  <c r="D174"/>
  <c r="D190"/>
  <c r="G5" i="20"/>
  <c r="D59"/>
  <c r="G13"/>
  <c r="G29"/>
  <c r="G53"/>
  <c r="G118" i="22"/>
  <c r="G134"/>
  <c r="G150"/>
  <c r="G166"/>
  <c r="G182"/>
  <c r="G198"/>
  <c r="D15" i="21"/>
  <c r="D31"/>
  <c r="D47"/>
  <c r="D63"/>
  <c r="D85"/>
  <c r="D117"/>
  <c r="D149"/>
  <c r="D181"/>
  <c r="G12" i="20"/>
  <c r="D53"/>
  <c r="G60"/>
  <c r="G195" i="10"/>
  <c r="D184" i="25"/>
  <c r="D200"/>
  <c r="G17" i="24"/>
  <c r="G33"/>
  <c r="G49"/>
  <c r="G65"/>
  <c r="G81"/>
  <c r="G97"/>
  <c r="G113"/>
  <c r="G129"/>
  <c r="G145"/>
  <c r="G161"/>
  <c r="G177"/>
  <c r="D194"/>
  <c r="D12" i="23"/>
  <c r="D28"/>
  <c r="D44"/>
  <c r="D60"/>
  <c r="D76"/>
  <c r="D92"/>
  <c r="D108"/>
  <c r="D124"/>
  <c r="D140"/>
  <c r="D156"/>
  <c r="D172"/>
  <c r="D188"/>
  <c r="G14" i="22"/>
  <c r="G30"/>
  <c r="G46"/>
  <c r="G62"/>
  <c r="G78"/>
  <c r="D171" i="10"/>
  <c r="D187"/>
  <c r="D203"/>
  <c r="G16" i="25"/>
  <c r="G32"/>
  <c r="G48"/>
  <c r="G64"/>
  <c r="G79"/>
  <c r="G95"/>
  <c r="G110"/>
  <c r="G126"/>
  <c r="G142"/>
  <c r="G158"/>
  <c r="G174"/>
  <c r="G190"/>
  <c r="D169" i="24"/>
  <c r="D185"/>
  <c r="D201"/>
  <c r="G18" i="23"/>
  <c r="G34"/>
  <c r="G50"/>
  <c r="G66"/>
  <c r="G82"/>
  <c r="G98"/>
  <c r="G114"/>
  <c r="G130"/>
  <c r="G146"/>
  <c r="G162"/>
  <c r="G178"/>
  <c r="D6" i="22"/>
  <c r="D22"/>
  <c r="D38"/>
  <c r="D54"/>
  <c r="D70"/>
  <c r="D86"/>
  <c r="D102"/>
  <c r="G29" i="25"/>
  <c r="G45"/>
  <c r="G61"/>
  <c r="G76"/>
  <c r="G92"/>
  <c r="G107"/>
  <c r="G123"/>
  <c r="G139"/>
  <c r="G155"/>
  <c r="G171"/>
  <c r="G187"/>
  <c r="D182" i="24"/>
  <c r="G197"/>
  <c r="D15" i="23"/>
  <c r="D31"/>
  <c r="D47"/>
  <c r="D63"/>
  <c r="D79"/>
  <c r="D95"/>
  <c r="D111"/>
  <c r="D127"/>
  <c r="D143"/>
  <c r="D159"/>
  <c r="D175"/>
  <c r="D191"/>
  <c r="G17" i="22"/>
  <c r="G33"/>
  <c r="G49"/>
  <c r="G65"/>
  <c r="G81"/>
  <c r="G97"/>
  <c r="D111"/>
  <c r="D127"/>
  <c r="D143"/>
  <c r="D159"/>
  <c r="D175"/>
  <c r="D191"/>
  <c r="G6" i="21"/>
  <c r="G22"/>
  <c r="G38"/>
  <c r="G54"/>
  <c r="G70"/>
  <c r="G86"/>
  <c r="G102"/>
  <c r="G118"/>
  <c r="G134"/>
  <c r="G150"/>
  <c r="G166"/>
  <c r="G182"/>
  <c r="G198"/>
  <c r="D15" i="20"/>
  <c r="D31"/>
  <c r="G90" i="22"/>
  <c r="G108"/>
  <c r="D177" i="25"/>
  <c r="D193"/>
  <c r="G10" i="24"/>
  <c r="G26"/>
  <c r="G42"/>
  <c r="G58"/>
  <c r="G74"/>
  <c r="G90"/>
  <c r="G106"/>
  <c r="G122"/>
  <c r="G138"/>
  <c r="G154"/>
  <c r="G170"/>
  <c r="G186"/>
  <c r="G202"/>
  <c r="G19" i="23"/>
  <c r="G35"/>
  <c r="G51"/>
  <c r="G67"/>
  <c r="G83"/>
  <c r="G99"/>
  <c r="G115"/>
  <c r="G131"/>
  <c r="G147"/>
  <c r="G163"/>
  <c r="G179"/>
  <c r="D7" i="22"/>
  <c r="D23"/>
  <c r="D39"/>
  <c r="D55"/>
  <c r="D71"/>
  <c r="D87"/>
  <c r="D103"/>
  <c r="G115"/>
  <c r="G131"/>
  <c r="G147"/>
  <c r="G163"/>
  <c r="G179"/>
  <c r="G195"/>
  <c r="D12" i="21"/>
  <c r="D28"/>
  <c r="D44"/>
  <c r="D60"/>
  <c r="D76"/>
  <c r="D92"/>
  <c r="D108"/>
  <c r="D124"/>
  <c r="D140"/>
  <c r="D156"/>
  <c r="D172"/>
  <c r="D188"/>
  <c r="D204"/>
  <c r="D55" i="20"/>
  <c r="G11"/>
  <c r="G27"/>
  <c r="G49"/>
  <c r="G116" i="22"/>
  <c r="G132"/>
  <c r="G148"/>
  <c r="G164"/>
  <c r="G180"/>
  <c r="G196"/>
  <c r="D13" i="21"/>
  <c r="D29"/>
  <c r="D45"/>
  <c r="D61"/>
  <c r="D81"/>
  <c r="D113"/>
  <c r="D145"/>
  <c r="D177"/>
  <c r="G8" i="20"/>
  <c r="D45"/>
  <c r="G56"/>
  <c r="G80"/>
  <c r="G96"/>
  <c r="G112"/>
  <c r="G128"/>
  <c r="D144"/>
  <c r="D160"/>
  <c r="D176"/>
  <c r="D192"/>
  <c r="G40" i="12"/>
  <c r="D124" i="22"/>
  <c r="D140"/>
  <c r="D156"/>
  <c r="D172"/>
  <c r="D188"/>
  <c r="D204"/>
  <c r="G19" i="21"/>
  <c r="G35"/>
  <c r="G51"/>
  <c r="G67"/>
  <c r="G83"/>
  <c r="G99"/>
  <c r="G115"/>
  <c r="G131"/>
  <c r="G147"/>
  <c r="G163"/>
  <c r="G179"/>
  <c r="G195"/>
  <c r="D12" i="20"/>
  <c r="D28"/>
  <c r="G51"/>
  <c r="D44"/>
  <c r="D60"/>
  <c r="D76"/>
  <c r="D92"/>
  <c r="D108"/>
  <c r="D124"/>
  <c r="D140"/>
  <c r="G158"/>
  <c r="G174"/>
  <c r="G190"/>
  <c r="G46" i="15"/>
  <c r="G75" i="20"/>
  <c r="G91"/>
  <c r="G107"/>
  <c r="G123"/>
  <c r="G139"/>
  <c r="G155"/>
  <c r="G171"/>
  <c r="G187"/>
  <c r="G203"/>
  <c r="D71"/>
  <c r="D87"/>
  <c r="D103"/>
  <c r="D119"/>
  <c r="D135"/>
  <c r="D151"/>
  <c r="D167"/>
  <c r="D183"/>
  <c r="D199"/>
  <c r="G41" i="12"/>
  <c r="D83" i="21"/>
  <c r="D99"/>
  <c r="D115"/>
  <c r="D131"/>
  <c r="D147"/>
  <c r="D163"/>
  <c r="D179"/>
  <c r="D195"/>
  <c r="G10" i="20"/>
  <c r="G26"/>
  <c r="D49"/>
  <c r="G42"/>
  <c r="G58"/>
  <c r="G74"/>
  <c r="G90"/>
  <c r="G106"/>
  <c r="G122"/>
  <c r="G138"/>
  <c r="D154"/>
  <c r="D170"/>
  <c r="G11" i="7"/>
  <c r="G35"/>
  <c r="G51"/>
  <c r="G67"/>
  <c r="G83"/>
  <c r="G99"/>
  <c r="G115"/>
  <c r="G131"/>
  <c r="G147"/>
  <c r="G163"/>
  <c r="G179"/>
  <c r="G195"/>
  <c r="D177" i="18"/>
  <c r="G91" i="17"/>
  <c r="G123"/>
  <c r="G154"/>
  <c r="G173"/>
  <c r="G189"/>
  <c r="G160" i="16"/>
  <c r="G176"/>
  <c r="G192"/>
  <c r="G85" i="15"/>
  <c r="G117"/>
  <c r="G149"/>
  <c r="D189"/>
  <c r="G88" i="14"/>
  <c r="G120"/>
  <c r="G152"/>
  <c r="D174"/>
  <c r="D190"/>
  <c r="G5" i="13"/>
  <c r="G65"/>
  <c r="G85"/>
  <c r="G117"/>
  <c r="D176"/>
  <c r="G72" i="12"/>
  <c r="G104"/>
  <c r="G136"/>
  <c r="G165"/>
  <c r="G181"/>
  <c r="G197"/>
  <c r="D178" i="10"/>
  <c r="D194"/>
  <c r="G9" i="25"/>
  <c r="G169" i="15"/>
  <c r="D186"/>
  <c r="G83" i="14"/>
  <c r="G115"/>
  <c r="G147"/>
  <c r="G171"/>
  <c r="G187"/>
  <c r="G203"/>
  <c r="G94" i="13"/>
  <c r="G126"/>
  <c r="G148"/>
  <c r="G164"/>
  <c r="G5" i="12"/>
  <c r="G79"/>
  <c r="G111"/>
  <c r="G143"/>
  <c r="D169"/>
  <c r="D185"/>
  <c r="D201"/>
  <c r="D178" i="11"/>
  <c r="D194"/>
  <c r="G11" i="10"/>
  <c r="G27"/>
  <c r="G43"/>
  <c r="G59"/>
  <c r="G75"/>
  <c r="G91"/>
  <c r="G107"/>
  <c r="G123"/>
  <c r="G139"/>
  <c r="G155"/>
  <c r="G171"/>
  <c r="G189"/>
  <c r="G94" i="18"/>
  <c r="G110"/>
  <c r="G126"/>
  <c r="G142"/>
  <c r="G158"/>
  <c r="G73" i="17"/>
  <c r="G105"/>
  <c r="G137"/>
  <c r="G164"/>
  <c r="G180"/>
  <c r="G196"/>
  <c r="D188" i="16"/>
  <c r="G4" i="15"/>
  <c r="G107"/>
  <c r="G139"/>
  <c r="G183"/>
  <c r="G199"/>
  <c r="G110" i="14"/>
  <c r="G142"/>
  <c r="G168"/>
  <c r="G184"/>
  <c r="G200"/>
  <c r="G55" i="13"/>
  <c r="G103"/>
  <c r="G135"/>
  <c r="D169"/>
  <c r="G58" i="12"/>
  <c r="G90"/>
  <c r="G122"/>
  <c r="G154"/>
  <c r="G174"/>
  <c r="G190"/>
  <c r="G206"/>
  <c r="D177" i="11"/>
  <c r="D193"/>
  <c r="G10" i="10"/>
  <c r="G26"/>
  <c r="G42"/>
  <c r="G58"/>
  <c r="G74"/>
  <c r="G90"/>
  <c r="G106"/>
  <c r="G122"/>
  <c r="G138"/>
  <c r="G154"/>
  <c r="G170"/>
  <c r="G186"/>
  <c r="G202"/>
  <c r="G161" i="15"/>
  <c r="G178"/>
  <c r="G194"/>
  <c r="G101" i="14"/>
  <c r="G133"/>
  <c r="D181"/>
  <c r="D197"/>
  <c r="G60" i="13"/>
  <c r="G84"/>
  <c r="G116"/>
  <c r="G143"/>
  <c r="G159"/>
  <c r="G175"/>
  <c r="G69" i="12"/>
  <c r="G101"/>
  <c r="G133"/>
  <c r="D180"/>
  <c r="D196"/>
  <c r="G131" i="18"/>
  <c r="G147"/>
  <c r="G163"/>
  <c r="G172"/>
  <c r="G82" i="17"/>
  <c r="G114"/>
  <c r="G145"/>
  <c r="D169"/>
  <c r="D185"/>
  <c r="G4" i="16"/>
  <c r="G173"/>
  <c r="G189"/>
  <c r="G78" i="15"/>
  <c r="G110"/>
  <c r="G142"/>
  <c r="D170"/>
  <c r="G20" i="2"/>
  <c r="G52"/>
  <c r="G84"/>
  <c r="G116"/>
  <c r="G148"/>
  <c r="G180"/>
  <c r="D200"/>
  <c r="G5" i="9"/>
  <c r="G21"/>
  <c r="G37"/>
  <c r="G53"/>
  <c r="G69"/>
  <c r="G85"/>
  <c r="G101"/>
  <c r="G117"/>
  <c r="G133"/>
  <c r="G149"/>
  <c r="G165"/>
  <c r="G181"/>
  <c r="G197"/>
  <c r="G5" i="7"/>
  <c r="G21"/>
  <c r="G37"/>
  <c r="G53"/>
  <c r="G69"/>
  <c r="G85"/>
  <c r="G101"/>
  <c r="G117"/>
  <c r="G133"/>
  <c r="G149"/>
  <c r="G165"/>
  <c r="G181"/>
  <c r="G197"/>
  <c r="D179" i="18"/>
  <c r="G95" i="17"/>
  <c r="G127"/>
  <c r="G158"/>
  <c r="G175"/>
  <c r="G191"/>
  <c r="G162" i="16"/>
  <c r="G178"/>
  <c r="G194"/>
  <c r="G89" i="15"/>
  <c r="G121"/>
  <c r="G153"/>
  <c r="D191"/>
  <c r="G92" i="14"/>
  <c r="G124"/>
  <c r="G156"/>
  <c r="D176"/>
  <c r="D192"/>
  <c r="G21" i="13"/>
  <c r="G69"/>
  <c r="G89"/>
  <c r="G121"/>
  <c r="D178"/>
  <c r="G76" i="12"/>
  <c r="G108"/>
  <c r="G140"/>
  <c r="G167"/>
  <c r="G183"/>
  <c r="G199"/>
  <c r="D180" i="10"/>
  <c r="D196"/>
  <c r="G11" i="25"/>
  <c r="G171" i="15"/>
  <c r="D188"/>
  <c r="G87" i="14"/>
  <c r="G119"/>
  <c r="G151"/>
  <c r="G173"/>
  <c r="G189"/>
  <c r="G8" i="13"/>
  <c r="G98"/>
  <c r="G130"/>
  <c r="G150"/>
  <c r="G166"/>
  <c r="G51" i="12"/>
  <c r="G83"/>
  <c r="G115"/>
  <c r="G147"/>
  <c r="D171"/>
  <c r="D187"/>
  <c r="D203"/>
  <c r="D180" i="11"/>
  <c r="D196"/>
  <c r="G13" i="10"/>
  <c r="G29"/>
  <c r="G45"/>
  <c r="G61"/>
  <c r="G77"/>
  <c r="G93"/>
  <c r="G109"/>
  <c r="G125"/>
  <c r="G141"/>
  <c r="G157"/>
  <c r="G173"/>
  <c r="G193"/>
  <c r="D182" i="25"/>
  <c r="D198"/>
  <c r="G15" i="24"/>
  <c r="G31"/>
  <c r="G47"/>
  <c r="G63"/>
  <c r="G79"/>
  <c r="G95"/>
  <c r="G111"/>
  <c r="G127"/>
  <c r="G143"/>
  <c r="G159"/>
  <c r="G175"/>
  <c r="G191"/>
  <c r="D10" i="23"/>
  <c r="D26"/>
  <c r="D42"/>
  <c r="D58"/>
  <c r="D74"/>
  <c r="D90"/>
  <c r="D106"/>
  <c r="D122"/>
  <c r="D138"/>
  <c r="D154"/>
  <c r="D170"/>
  <c r="D186"/>
  <c r="G12" i="22"/>
  <c r="D98" i="23"/>
  <c r="D130"/>
  <c r="D162"/>
  <c r="G4" i="22"/>
  <c r="G28"/>
  <c r="G44"/>
  <c r="G60"/>
  <c r="G76"/>
  <c r="D169" i="10"/>
  <c r="D185"/>
  <c r="D201"/>
  <c r="G30" i="25"/>
  <c r="G46"/>
  <c r="G62"/>
  <c r="G77"/>
  <c r="G93"/>
  <c r="G108"/>
  <c r="G124"/>
  <c r="G140"/>
  <c r="G156"/>
  <c r="G172"/>
  <c r="G188"/>
  <c r="D183" i="24"/>
  <c r="D199"/>
  <c r="G16" i="23"/>
  <c r="G32"/>
  <c r="G48"/>
  <c r="G64"/>
  <c r="G80"/>
  <c r="G96"/>
  <c r="G112"/>
  <c r="G128"/>
  <c r="G144"/>
  <c r="G160"/>
  <c r="G176"/>
  <c r="G192"/>
  <c r="D20" i="22"/>
  <c r="D36"/>
  <c r="D52"/>
  <c r="D68"/>
  <c r="D84"/>
  <c r="D100"/>
  <c r="G27" i="25"/>
  <c r="G43"/>
  <c r="G59"/>
  <c r="G74"/>
  <c r="G90"/>
  <c r="G121"/>
  <c r="G137"/>
  <c r="G153"/>
  <c r="G169"/>
  <c r="G185"/>
  <c r="G201"/>
  <c r="D180" i="24"/>
  <c r="G195"/>
  <c r="D13" i="23"/>
  <c r="D29"/>
  <c r="D45"/>
  <c r="D61"/>
  <c r="D77"/>
  <c r="D93"/>
  <c r="D109"/>
  <c r="D125"/>
  <c r="D141"/>
  <c r="D157"/>
  <c r="D173"/>
  <c r="D189"/>
  <c r="G15" i="22"/>
  <c r="G31"/>
  <c r="G47"/>
  <c r="G63"/>
  <c r="G79"/>
  <c r="G95"/>
  <c r="D109"/>
  <c r="D125"/>
  <c r="D141"/>
  <c r="D157"/>
  <c r="D173"/>
  <c r="D189"/>
  <c r="G4" i="21"/>
  <c r="G20"/>
  <c r="G36"/>
  <c r="G52"/>
  <c r="G68"/>
  <c r="G84"/>
  <c r="G100"/>
  <c r="G116"/>
  <c r="G132"/>
  <c r="G148"/>
  <c r="G164"/>
  <c r="G180"/>
  <c r="G196"/>
  <c r="D13" i="20"/>
  <c r="D29"/>
  <c r="G88" i="22"/>
  <c r="G104"/>
  <c r="D175" i="25"/>
  <c r="D191"/>
  <c r="G8" i="24"/>
  <c r="G24"/>
  <c r="G40"/>
  <c r="G56"/>
  <c r="G72"/>
  <c r="G88"/>
  <c r="G104"/>
  <c r="G120"/>
  <c r="G136"/>
  <c r="G152"/>
  <c r="G168"/>
  <c r="G184"/>
  <c r="G200"/>
  <c r="G17" i="23"/>
  <c r="G33"/>
  <c r="G49"/>
  <c r="G65"/>
  <c r="G81"/>
  <c r="G97"/>
  <c r="G113"/>
  <c r="G129"/>
  <c r="G145"/>
  <c r="G161"/>
  <c r="G177"/>
  <c r="G193"/>
  <c r="D21" i="22"/>
  <c r="D37"/>
  <c r="D53"/>
  <c r="D69"/>
  <c r="D85"/>
  <c r="D101"/>
  <c r="G113"/>
  <c r="G129"/>
  <c r="G145"/>
  <c r="G161"/>
  <c r="G177"/>
  <c r="G193"/>
  <c r="D10" i="21"/>
  <c r="D26"/>
  <c r="D42"/>
  <c r="D58"/>
  <c r="D74"/>
  <c r="D90"/>
  <c r="D106"/>
  <c r="D122"/>
  <c r="D138"/>
  <c r="D154"/>
  <c r="D170"/>
  <c r="D186"/>
  <c r="D202"/>
  <c r="D51" i="20"/>
  <c r="D118" i="22"/>
  <c r="G25" i="20"/>
  <c r="G45"/>
  <c r="G114" i="22"/>
  <c r="G130"/>
  <c r="G146"/>
  <c r="G162"/>
  <c r="G178"/>
  <c r="G194"/>
  <c r="D11" i="21"/>
  <c r="D27"/>
  <c r="D43"/>
  <c r="D59"/>
  <c r="D77"/>
  <c r="D109"/>
  <c r="D141"/>
  <c r="D173"/>
  <c r="G4" i="20"/>
  <c r="G36"/>
  <c r="G52"/>
  <c r="G191" i="10"/>
  <c r="D180" i="25"/>
  <c r="D196"/>
  <c r="G13" i="24"/>
  <c r="G29"/>
  <c r="G45"/>
  <c r="G61"/>
  <c r="G77"/>
  <c r="G93"/>
  <c r="G109"/>
  <c r="G125"/>
  <c r="G141"/>
  <c r="G157"/>
  <c r="G173"/>
  <c r="G189"/>
  <c r="G6" i="23"/>
  <c r="D24"/>
  <c r="D40"/>
  <c r="D56"/>
  <c r="D72"/>
  <c r="D88"/>
  <c r="D104"/>
  <c r="D120"/>
  <c r="D136"/>
  <c r="D152"/>
  <c r="D168"/>
  <c r="D184"/>
  <c r="G10" i="22"/>
  <c r="G26"/>
  <c r="G42"/>
  <c r="G58"/>
  <c r="G74"/>
  <c r="D183" i="10"/>
  <c r="D199"/>
  <c r="G14" i="25"/>
  <c r="G28"/>
  <c r="G44"/>
  <c r="G60"/>
  <c r="G75"/>
  <c r="G91"/>
  <c r="G106"/>
  <c r="G122"/>
  <c r="G138"/>
  <c r="G154"/>
  <c r="G170"/>
  <c r="G186"/>
  <c r="G202"/>
  <c r="D181" i="24"/>
  <c r="D197"/>
  <c r="G14" i="23"/>
  <c r="G30"/>
  <c r="G46"/>
  <c r="G62"/>
  <c r="G78"/>
  <c r="G94"/>
  <c r="G110"/>
  <c r="G126"/>
  <c r="G142"/>
  <c r="G158"/>
  <c r="G174"/>
  <c r="G190"/>
  <c r="D18" i="22"/>
  <c r="D34"/>
  <c r="D50"/>
  <c r="D66"/>
  <c r="D82"/>
  <c r="D98"/>
  <c r="G25" i="25"/>
  <c r="G41"/>
  <c r="G57"/>
  <c r="G72"/>
  <c r="G88"/>
  <c r="G104"/>
  <c r="G119"/>
  <c r="G135"/>
  <c r="G151"/>
  <c r="G167"/>
  <c r="G183"/>
  <c r="G199"/>
  <c r="D178" i="24"/>
  <c r="G193"/>
  <c r="D11" i="23"/>
  <c r="D27"/>
  <c r="D43"/>
  <c r="D59"/>
  <c r="D75"/>
  <c r="D91"/>
  <c r="D107"/>
  <c r="D123"/>
  <c r="D139"/>
  <c r="D155"/>
  <c r="D171"/>
  <c r="D187"/>
  <c r="G13" i="22"/>
  <c r="G29"/>
  <c r="G45"/>
  <c r="G61"/>
  <c r="G77"/>
  <c r="G93"/>
  <c r="D107"/>
  <c r="D123"/>
  <c r="D139"/>
  <c r="D155"/>
  <c r="D171"/>
  <c r="D187"/>
  <c r="D203"/>
  <c r="G18" i="21"/>
  <c r="G34"/>
  <c r="G50"/>
  <c r="G66"/>
  <c r="G82"/>
  <c r="G98"/>
  <c r="G114"/>
  <c r="G130"/>
  <c r="G146"/>
  <c r="G162"/>
  <c r="G178"/>
  <c r="G194"/>
  <c r="D11" i="20"/>
  <c r="D27"/>
  <c r="G86" i="22"/>
  <c r="G102"/>
  <c r="D173" i="25"/>
  <c r="D189"/>
  <c r="G6" i="24"/>
  <c r="G22"/>
  <c r="G38"/>
  <c r="G54"/>
  <c r="G70"/>
  <c r="G86"/>
  <c r="G102"/>
  <c r="G118"/>
  <c r="G134"/>
  <c r="G150"/>
  <c r="G166"/>
  <c r="G182"/>
  <c r="G198"/>
  <c r="G15" i="23"/>
  <c r="G31"/>
  <c r="G47"/>
  <c r="G63"/>
  <c r="G79"/>
  <c r="G95"/>
  <c r="G111"/>
  <c r="G127"/>
  <c r="G143"/>
  <c r="G159"/>
  <c r="G175"/>
  <c r="G191"/>
  <c r="D19" i="22"/>
  <c r="D35"/>
  <c r="D51"/>
  <c r="D67"/>
  <c r="D83"/>
  <c r="D99"/>
  <c r="G111"/>
  <c r="G127"/>
  <c r="G143"/>
  <c r="G159"/>
  <c r="G175"/>
  <c r="G191"/>
  <c r="D8" i="21"/>
  <c r="D24"/>
  <c r="D40"/>
  <c r="D56"/>
  <c r="D72"/>
  <c r="D88"/>
  <c r="D104"/>
  <c r="D120"/>
  <c r="D136"/>
  <c r="D152"/>
  <c r="D168"/>
  <c r="D184"/>
  <c r="D200"/>
  <c r="D47" i="20"/>
  <c r="D116" i="22"/>
  <c r="G23" i="20"/>
  <c r="G41"/>
  <c r="G112" i="22"/>
  <c r="G128"/>
  <c r="G144"/>
  <c r="G160"/>
  <c r="G176"/>
  <c r="G192"/>
  <c r="D9" i="21"/>
  <c r="D25"/>
  <c r="D41"/>
  <c r="D57"/>
  <c r="D73"/>
  <c r="D105"/>
  <c r="D137"/>
  <c r="D169"/>
  <c r="D201"/>
  <c r="G32" i="20"/>
  <c r="G48"/>
  <c r="G76"/>
  <c r="G92"/>
  <c r="G108"/>
  <c r="G124"/>
  <c r="G140"/>
  <c r="D156"/>
  <c r="D172"/>
  <c r="D188"/>
  <c r="D204"/>
  <c r="D120" i="22"/>
  <c r="D136"/>
  <c r="D152"/>
  <c r="D168"/>
  <c r="D184"/>
  <c r="D200"/>
  <c r="G15" i="21"/>
  <c r="G31"/>
  <c r="G47"/>
  <c r="G63"/>
  <c r="G79"/>
  <c r="G95"/>
  <c r="G111"/>
  <c r="G127"/>
  <c r="G143"/>
  <c r="G159"/>
  <c r="G175"/>
  <c r="G191"/>
  <c r="D8" i="20"/>
  <c r="D24"/>
  <c r="G43"/>
  <c r="D40"/>
  <c r="D56"/>
  <c r="D72"/>
  <c r="D88"/>
  <c r="D104"/>
  <c r="D120"/>
  <c r="D136"/>
  <c r="G154"/>
  <c r="G170"/>
  <c r="G186"/>
  <c r="G202"/>
  <c r="G71"/>
  <c r="G87"/>
  <c r="G103"/>
  <c r="G119"/>
  <c r="G135"/>
  <c r="G151"/>
  <c r="G167"/>
  <c r="G183"/>
  <c r="G199"/>
  <c r="G43" i="12"/>
  <c r="D83" i="20"/>
  <c r="D99"/>
  <c r="D115"/>
  <c r="D131"/>
  <c r="D147"/>
  <c r="D163"/>
  <c r="D179"/>
  <c r="D195"/>
  <c r="G7" i="13"/>
  <c r="D79" i="21"/>
  <c r="D95"/>
  <c r="D111"/>
  <c r="D127"/>
  <c r="D143"/>
  <c r="D159"/>
  <c r="D175"/>
  <c r="D191"/>
  <c r="G6" i="20"/>
  <c r="G22"/>
  <c r="D41"/>
  <c r="G38"/>
  <c r="G54"/>
  <c r="G70"/>
  <c r="G86"/>
  <c r="G102"/>
  <c r="G118"/>
  <c r="G134"/>
  <c r="D150"/>
  <c r="D166"/>
  <c r="D182"/>
  <c r="D198"/>
  <c r="D130" i="22"/>
  <c r="D146"/>
  <c r="D162"/>
  <c r="D178"/>
  <c r="D194"/>
  <c r="G9" i="21"/>
  <c r="G25"/>
  <c r="G41"/>
  <c r="D194" i="20"/>
  <c r="D142" i="22"/>
  <c r="D174"/>
  <c r="G5" i="21"/>
  <c r="G37"/>
  <c r="G61"/>
  <c r="G77"/>
  <c r="G93"/>
  <c r="G109"/>
  <c r="G125"/>
  <c r="G141"/>
  <c r="G157"/>
  <c r="G173"/>
  <c r="G189"/>
  <c r="D6" i="20"/>
  <c r="D22"/>
  <c r="G39"/>
  <c r="D38"/>
  <c r="D54"/>
  <c r="D70"/>
  <c r="D86"/>
  <c r="D102"/>
  <c r="D118"/>
  <c r="D134"/>
  <c r="G152"/>
  <c r="G168"/>
  <c r="G184"/>
  <c r="G200"/>
  <c r="G85"/>
  <c r="G101"/>
  <c r="G117"/>
  <c r="G133"/>
  <c r="G149"/>
  <c r="G165"/>
  <c r="G181"/>
  <c r="G197"/>
  <c r="G19" i="12"/>
  <c r="D81" i="20"/>
  <c r="D97"/>
  <c r="D113"/>
  <c r="D129"/>
  <c r="D145"/>
  <c r="D161"/>
  <c r="D177"/>
  <c r="D193"/>
  <c r="G52" i="15"/>
  <c r="G38" i="18"/>
  <c r="G46"/>
  <c r="G52"/>
  <c r="G35" i="17"/>
  <c r="G55"/>
  <c r="G63"/>
  <c r="G71" i="16"/>
  <c r="G115"/>
  <c r="G123"/>
  <c r="G131"/>
  <c r="G139"/>
  <c r="G147"/>
  <c r="G34" i="15"/>
  <c r="G66"/>
  <c r="G75"/>
  <c r="G70" i="14"/>
  <c r="G80"/>
  <c r="G26" i="13"/>
  <c r="G43"/>
  <c r="G6" i="17"/>
  <c r="G17"/>
  <c r="G25"/>
  <c r="G36"/>
  <c r="G43"/>
  <c r="G13" i="16"/>
  <c r="G22"/>
  <c r="G31"/>
  <c r="G40"/>
  <c r="G48"/>
  <c r="G56"/>
  <c r="G64"/>
  <c r="G73"/>
  <c r="G82"/>
  <c r="G92"/>
  <c r="G100"/>
  <c r="G112"/>
  <c r="G11" i="15"/>
  <c r="G19"/>
  <c r="G28"/>
  <c r="G40"/>
  <c r="G54"/>
  <c r="G62"/>
  <c r="G12" i="14"/>
  <c r="G20"/>
  <c r="G29"/>
  <c r="G37"/>
  <c r="G46"/>
  <c r="G55"/>
  <c r="G65"/>
  <c r="G9" i="13"/>
  <c r="G6" i="12"/>
  <c r="G15"/>
  <c r="G26"/>
  <c r="G39"/>
  <c r="G8" i="18"/>
  <c r="G15"/>
  <c r="G22"/>
  <c r="G30"/>
  <c r="G41"/>
  <c r="G51"/>
  <c r="G32" i="17"/>
  <c r="G54"/>
  <c r="G62"/>
  <c r="G39" i="16"/>
  <c r="G109"/>
  <c r="G122"/>
  <c r="G130"/>
  <c r="G138"/>
  <c r="G146"/>
  <c r="G23" i="15"/>
  <c r="G65"/>
  <c r="G74"/>
  <c r="G60" i="14"/>
  <c r="G79"/>
  <c r="G25" i="13"/>
  <c r="G41"/>
  <c r="G35" i="12"/>
  <c r="G12" i="17"/>
  <c r="G22"/>
  <c r="G31"/>
  <c r="G40"/>
  <c r="G49"/>
  <c r="G10" i="16"/>
  <c r="G19"/>
  <c r="G27"/>
  <c r="G36"/>
  <c r="G45"/>
  <c r="G53"/>
  <c r="G61"/>
  <c r="G69"/>
  <c r="G78"/>
  <c r="G88"/>
  <c r="G97"/>
  <c r="G107"/>
  <c r="G8" i="15"/>
  <c r="G16"/>
  <c r="G25"/>
  <c r="G35"/>
  <c r="G49"/>
  <c r="G59"/>
  <c r="G8" i="14"/>
  <c r="G17"/>
  <c r="G26"/>
  <c r="G34"/>
  <c r="G42"/>
  <c r="G52"/>
  <c r="G62"/>
  <c r="G71"/>
  <c r="G19" i="13"/>
  <c r="G12" i="12"/>
  <c r="G22"/>
  <c r="G36"/>
  <c r="G8"/>
  <c r="G19" i="18"/>
  <c r="G27"/>
  <c r="G35"/>
  <c r="D177" i="16"/>
  <c r="D202" i="20"/>
  <c r="D150" i="22"/>
  <c r="D182"/>
  <c r="G13" i="21"/>
  <c r="G45"/>
  <c r="G65"/>
  <c r="G81"/>
  <c r="G97"/>
  <c r="G113"/>
  <c r="G129"/>
  <c r="G145"/>
  <c r="G161"/>
  <c r="G177"/>
  <c r="G193"/>
  <c r="D10" i="20"/>
  <c r="D26"/>
  <c r="G47"/>
  <c r="D42"/>
  <c r="D58"/>
  <c r="D74"/>
  <c r="D90"/>
  <c r="D106"/>
  <c r="D122"/>
  <c r="D138"/>
  <c r="G156"/>
  <c r="G172"/>
  <c r="G188"/>
  <c r="G204"/>
  <c r="G73"/>
  <c r="G89"/>
  <c r="G105"/>
  <c r="G121"/>
  <c r="G137"/>
  <c r="G153"/>
  <c r="G169"/>
  <c r="G185"/>
  <c r="G201"/>
  <c r="G47" i="12"/>
  <c r="D85" i="20"/>
  <c r="D101"/>
  <c r="D117"/>
  <c r="D133"/>
  <c r="D149"/>
  <c r="D165"/>
  <c r="D181"/>
  <c r="D197"/>
  <c r="G29" i="13"/>
  <c r="D82" i="23"/>
  <c r="D114"/>
  <c r="D146"/>
  <c r="D178"/>
  <c r="G20" i="22"/>
  <c r="G36"/>
  <c r="G52"/>
  <c r="G68"/>
  <c r="D177" i="10"/>
  <c r="D193"/>
  <c r="G8" i="25"/>
  <c r="G22"/>
  <c r="G38"/>
  <c r="G54"/>
  <c r="G70"/>
  <c r="G85"/>
  <c r="G101"/>
  <c r="G116"/>
  <c r="G132"/>
  <c r="G148"/>
  <c r="G164"/>
  <c r="G180"/>
  <c r="G196"/>
  <c r="D175" i="24"/>
  <c r="D191"/>
  <c r="G8" i="23"/>
  <c r="G24"/>
  <c r="G40"/>
  <c r="G56"/>
  <c r="G72"/>
  <c r="G88"/>
  <c r="G104"/>
  <c r="G120"/>
  <c r="G136"/>
  <c r="G152"/>
  <c r="G168"/>
  <c r="G184"/>
  <c r="D12" i="22"/>
  <c r="D28"/>
  <c r="D44"/>
  <c r="D60"/>
  <c r="D76"/>
  <c r="D92"/>
  <c r="D110"/>
  <c r="G35" i="25"/>
  <c r="G51"/>
  <c r="G67"/>
  <c r="G82"/>
  <c r="G98"/>
  <c r="G113"/>
  <c r="G129"/>
  <c r="G145"/>
  <c r="G161"/>
  <c r="G177"/>
  <c r="G193"/>
  <c r="D172" i="24"/>
  <c r="D188"/>
  <c r="G203"/>
  <c r="D21" i="23"/>
  <c r="D37"/>
  <c r="D53"/>
  <c r="D69"/>
  <c r="D85"/>
  <c r="D101"/>
  <c r="D117"/>
  <c r="D133"/>
  <c r="D149"/>
  <c r="D165"/>
  <c r="D181"/>
  <c r="G7" i="22"/>
  <c r="G23"/>
  <c r="G39"/>
  <c r="G55"/>
  <c r="G71"/>
  <c r="G87"/>
  <c r="G103"/>
  <c r="D117"/>
  <c r="D133"/>
  <c r="D149"/>
  <c r="D165"/>
  <c r="D181"/>
  <c r="D197"/>
  <c r="G12" i="21"/>
  <c r="G28"/>
  <c r="G44"/>
  <c r="G60"/>
  <c r="G76"/>
  <c r="G92"/>
  <c r="G108"/>
  <c r="G124"/>
  <c r="G140"/>
  <c r="G156"/>
  <c r="G172"/>
  <c r="G188"/>
  <c r="G204"/>
  <c r="D21" i="20"/>
  <c r="D37"/>
  <c r="G96" i="22"/>
  <c r="D183" i="25"/>
  <c r="D199"/>
  <c r="G16" i="24"/>
  <c r="G32"/>
  <c r="G48"/>
  <c r="G64"/>
  <c r="G80"/>
  <c r="G96"/>
  <c r="G112"/>
  <c r="G128"/>
  <c r="G144"/>
  <c r="G160"/>
  <c r="G176"/>
  <c r="G192"/>
  <c r="G9" i="23"/>
  <c r="G25"/>
  <c r="G41"/>
  <c r="G57"/>
  <c r="G73"/>
  <c r="G89"/>
  <c r="G105"/>
  <c r="G121"/>
  <c r="G137"/>
  <c r="G153"/>
  <c r="G169"/>
  <c r="G185"/>
  <c r="D13" i="22"/>
  <c r="D29"/>
  <c r="D45"/>
  <c r="D61"/>
  <c r="D77"/>
  <c r="D93"/>
  <c r="G110"/>
  <c r="G121"/>
  <c r="G137"/>
  <c r="G153"/>
  <c r="G169"/>
  <c r="G185"/>
  <c r="G201"/>
  <c r="D18" i="21"/>
  <c r="D34"/>
  <c r="D50"/>
  <c r="D66"/>
  <c r="D82"/>
  <c r="D98"/>
  <c r="D114"/>
  <c r="D130"/>
  <c r="D146"/>
  <c r="D162"/>
  <c r="D178"/>
  <c r="D194"/>
  <c r="G9" i="20"/>
  <c r="D67"/>
  <c r="G17"/>
  <c r="G33"/>
  <c r="G61"/>
  <c r="G122" i="22"/>
  <c r="G138"/>
  <c r="G154"/>
  <c r="G170"/>
  <c r="G186"/>
  <c r="G202"/>
  <c r="D19" i="21"/>
  <c r="D35"/>
  <c r="D51"/>
  <c r="D67"/>
  <c r="D93"/>
  <c r="D125"/>
  <c r="D157"/>
  <c r="D189"/>
  <c r="G20" i="20"/>
  <c r="D69"/>
  <c r="G68"/>
  <c r="G199" i="10"/>
  <c r="D172" i="25"/>
  <c r="D188"/>
  <c r="G5" i="24"/>
  <c r="G21"/>
  <c r="G37"/>
  <c r="G53"/>
  <c r="G69"/>
  <c r="G85"/>
  <c r="G101"/>
  <c r="G117"/>
  <c r="G133"/>
  <c r="G149"/>
  <c r="G165"/>
  <c r="G181"/>
  <c r="D198"/>
  <c r="D16" i="23"/>
  <c r="D32"/>
  <c r="D48"/>
  <c r="D64"/>
  <c r="D80"/>
  <c r="D96"/>
  <c r="D112"/>
  <c r="D128"/>
  <c r="D144"/>
  <c r="D160"/>
  <c r="D176"/>
  <c r="D192"/>
  <c r="G18" i="22"/>
  <c r="G34"/>
  <c r="G50"/>
  <c r="G66"/>
  <c r="D175" i="10"/>
  <c r="D191"/>
  <c r="G6" i="25"/>
  <c r="G20"/>
  <c r="G36"/>
  <c r="G52"/>
  <c r="G68"/>
  <c r="G83"/>
  <c r="G99"/>
  <c r="G114"/>
  <c r="G130"/>
  <c r="G146"/>
  <c r="G162"/>
  <c r="G178"/>
  <c r="G194"/>
  <c r="D173" i="24"/>
  <c r="D189"/>
  <c r="G4" i="23"/>
  <c r="G22"/>
  <c r="G38"/>
  <c r="G54"/>
  <c r="G70"/>
  <c r="G86"/>
  <c r="G102"/>
  <c r="G118"/>
  <c r="G134"/>
  <c r="G150"/>
  <c r="G166"/>
  <c r="G182"/>
  <c r="D10" i="22"/>
  <c r="D26"/>
  <c r="D42"/>
  <c r="D58"/>
  <c r="D74"/>
  <c r="D90"/>
  <c r="D106"/>
  <c r="G33" i="25"/>
  <c r="G49"/>
  <c r="G65"/>
  <c r="G80"/>
  <c r="G96"/>
  <c r="G111"/>
  <c r="G127"/>
  <c r="G143"/>
  <c r="G159"/>
  <c r="G175"/>
  <c r="G191"/>
  <c r="D170" i="24"/>
  <c r="D186"/>
  <c r="G201"/>
  <c r="D19" i="23"/>
  <c r="D35"/>
  <c r="D51"/>
  <c r="D67"/>
  <c r="D83"/>
  <c r="D99"/>
  <c r="D115"/>
  <c r="D131"/>
  <c r="D147"/>
  <c r="D163"/>
  <c r="D179"/>
  <c r="G5" i="22"/>
  <c r="G21"/>
  <c r="G37"/>
  <c r="G53"/>
  <c r="G69"/>
  <c r="G85"/>
  <c r="G101"/>
  <c r="D115"/>
  <c r="D131"/>
  <c r="D147"/>
  <c r="D163"/>
  <c r="D179"/>
  <c r="D195"/>
  <c r="G10" i="21"/>
  <c r="G26"/>
  <c r="G42"/>
  <c r="G58"/>
  <c r="G74"/>
  <c r="G90"/>
  <c r="G106"/>
  <c r="G122"/>
  <c r="G138"/>
  <c r="G154"/>
  <c r="G170"/>
  <c r="G186"/>
  <c r="G202"/>
  <c r="D19" i="20"/>
  <c r="D35"/>
  <c r="G94" i="22"/>
  <c r="D181" i="25"/>
  <c r="D197"/>
  <c r="G14" i="24"/>
  <c r="G30"/>
  <c r="G46"/>
  <c r="G62"/>
  <c r="G78"/>
  <c r="G94"/>
  <c r="G110"/>
  <c r="G126"/>
  <c r="G142"/>
  <c r="G158"/>
  <c r="G174"/>
  <c r="G190"/>
  <c r="G7" i="23"/>
  <c r="G23"/>
  <c r="G39"/>
  <c r="G55"/>
  <c r="G71"/>
  <c r="G87"/>
  <c r="G103"/>
  <c r="G119"/>
  <c r="G135"/>
  <c r="G151"/>
  <c r="G167"/>
  <c r="G183"/>
  <c r="D11" i="22"/>
  <c r="D27"/>
  <c r="D43"/>
  <c r="D59"/>
  <c r="D75"/>
  <c r="D91"/>
  <c r="G106"/>
  <c r="G119"/>
  <c r="G135"/>
  <c r="G151"/>
  <c r="G167"/>
  <c r="G183"/>
  <c r="G199"/>
  <c r="D16" i="21"/>
  <c r="D32"/>
  <c r="D48"/>
  <c r="D64"/>
  <c r="D80"/>
  <c r="D96"/>
  <c r="D112"/>
  <c r="D128"/>
  <c r="D144"/>
  <c r="D160"/>
  <c r="D176"/>
  <c r="D192"/>
  <c r="G7" i="20"/>
  <c r="D63"/>
  <c r="G15"/>
  <c r="G31"/>
  <c r="G57"/>
  <c r="G120" i="22"/>
  <c r="G136"/>
  <c r="G152"/>
  <c r="G168"/>
  <c r="G184"/>
  <c r="G200"/>
  <c r="D17" i="21"/>
  <c r="D33"/>
  <c r="D49"/>
  <c r="D65"/>
  <c r="D89"/>
  <c r="D121"/>
  <c r="D153"/>
  <c r="D185"/>
  <c r="G16" i="20"/>
  <c r="D61"/>
  <c r="G64"/>
  <c r="G84"/>
  <c r="G100"/>
  <c r="G116"/>
  <c r="G132"/>
  <c r="D148"/>
  <c r="D164"/>
  <c r="D180"/>
  <c r="D196"/>
  <c r="D128" i="22"/>
  <c r="D144"/>
  <c r="D160"/>
  <c r="D176"/>
  <c r="D192"/>
  <c r="G7" i="21"/>
  <c r="G23"/>
  <c r="G39"/>
  <c r="G55"/>
  <c r="G71"/>
  <c r="G87"/>
  <c r="G103"/>
  <c r="G119"/>
  <c r="G135"/>
  <c r="G151"/>
  <c r="G167"/>
  <c r="G183"/>
  <c r="G199"/>
  <c r="D16" i="20"/>
  <c r="D32"/>
  <c r="G59"/>
  <c r="D48"/>
  <c r="D64"/>
  <c r="D80"/>
  <c r="D96"/>
  <c r="D112"/>
  <c r="D128"/>
  <c r="D6" i="23"/>
  <c r="G146" i="20"/>
  <c r="G162"/>
  <c r="G178"/>
  <c r="G194"/>
  <c r="G33" i="12"/>
  <c r="G79" i="20"/>
  <c r="G95"/>
  <c r="G111"/>
  <c r="G127"/>
  <c r="G143"/>
  <c r="G159"/>
  <c r="G175"/>
  <c r="G191"/>
  <c r="D8" i="23"/>
  <c r="D75" i="20"/>
  <c r="D91"/>
  <c r="D107"/>
  <c r="D123"/>
  <c r="D139"/>
  <c r="D155"/>
  <c r="D171"/>
  <c r="D187"/>
  <c r="D203"/>
  <c r="D87" i="21"/>
  <c r="D103"/>
  <c r="D119"/>
  <c r="D135"/>
  <c r="D151"/>
  <c r="D167"/>
  <c r="D183"/>
  <c r="D199"/>
  <c r="G14" i="20"/>
  <c r="G30"/>
  <c r="D57"/>
  <c r="G46"/>
  <c r="G62"/>
  <c r="G78"/>
  <c r="G94"/>
  <c r="G110"/>
  <c r="G126"/>
  <c r="G142"/>
  <c r="D158"/>
  <c r="D174"/>
  <c r="D190"/>
  <c r="G10" i="13"/>
  <c r="D122" i="22"/>
  <c r="D138"/>
  <c r="D154"/>
  <c r="D170"/>
  <c r="D186"/>
  <c r="D202"/>
  <c r="G17" i="21"/>
  <c r="G33"/>
  <c r="G49"/>
  <c r="G48" i="12"/>
  <c r="D126" i="22"/>
  <c r="D158"/>
  <c r="D190"/>
  <c r="G21" i="21"/>
  <c r="G53"/>
  <c r="G69"/>
  <c r="G85"/>
  <c r="G101"/>
  <c r="G117"/>
  <c r="G133"/>
  <c r="G149"/>
  <c r="G165"/>
  <c r="G181"/>
  <c r="G197"/>
  <c r="D14" i="20"/>
  <c r="D30"/>
  <c r="G55"/>
  <c r="D46"/>
  <c r="D62"/>
  <c r="D78"/>
  <c r="D94"/>
  <c r="D110"/>
  <c r="D126"/>
  <c r="D142"/>
  <c r="G144"/>
  <c r="G160"/>
  <c r="G176"/>
  <c r="G192"/>
  <c r="G13" i="13"/>
  <c r="G77" i="20"/>
  <c r="G93"/>
  <c r="G109"/>
  <c r="G125"/>
  <c r="G141"/>
  <c r="G157"/>
  <c r="G173"/>
  <c r="G189"/>
  <c r="G9" i="2"/>
  <c r="D73" i="20"/>
  <c r="D89"/>
  <c r="D105"/>
  <c r="D121"/>
  <c r="D137"/>
  <c r="D153"/>
  <c r="D169"/>
  <c r="D185"/>
  <c r="D201"/>
  <c r="G45" i="12"/>
  <c r="G42" i="18"/>
  <c r="G49"/>
  <c r="G56"/>
  <c r="G46" i="17"/>
  <c r="G59"/>
  <c r="G67"/>
  <c r="G103" i="16"/>
  <c r="G119"/>
  <c r="G127"/>
  <c r="G135"/>
  <c r="G143"/>
  <c r="G151"/>
  <c r="G45" i="15"/>
  <c r="G70"/>
  <c r="G45" i="14"/>
  <c r="G76"/>
  <c r="G22" i="13"/>
  <c r="G38"/>
  <c r="G53"/>
  <c r="G10" i="17"/>
  <c r="G21"/>
  <c r="G30"/>
  <c r="G38"/>
  <c r="G48"/>
  <c r="G9" i="16"/>
  <c r="G18"/>
  <c r="G26"/>
  <c r="G35"/>
  <c r="G44"/>
  <c r="G52"/>
  <c r="G60"/>
  <c r="G68"/>
  <c r="G77"/>
  <c r="G87"/>
  <c r="G96"/>
  <c r="G106"/>
  <c r="G7" i="15"/>
  <c r="G15"/>
  <c r="G24"/>
  <c r="G33"/>
  <c r="G47"/>
  <c r="G58"/>
  <c r="G7" i="14"/>
  <c r="G16"/>
  <c r="G25"/>
  <c r="G33"/>
  <c r="G41"/>
  <c r="G51"/>
  <c r="G61"/>
  <c r="G69"/>
  <c r="G17" i="13"/>
  <c r="G11" i="12"/>
  <c r="G20"/>
  <c r="G34"/>
  <c r="G13" i="17"/>
  <c r="G12" i="18"/>
  <c r="G18"/>
  <c r="G26"/>
  <c r="G34"/>
  <c r="G37"/>
  <c r="G45"/>
  <c r="G55"/>
  <c r="G39" i="17"/>
  <c r="G58"/>
  <c r="G66"/>
  <c r="G90" i="16"/>
  <c r="G118"/>
  <c r="G126"/>
  <c r="G134"/>
  <c r="G142"/>
  <c r="G150"/>
  <c r="G41" i="15"/>
  <c r="G69"/>
  <c r="G23" i="14"/>
  <c r="G75"/>
  <c r="G20" i="13"/>
  <c r="G32"/>
  <c r="G51"/>
  <c r="G7" i="17"/>
  <c r="G18"/>
  <c r="G27"/>
  <c r="G44"/>
  <c r="G6" i="16"/>
  <c r="G14"/>
  <c r="G23"/>
  <c r="G32"/>
  <c r="G41"/>
  <c r="G49"/>
  <c r="G57"/>
  <c r="G65"/>
  <c r="G74"/>
  <c r="G83"/>
  <c r="G93"/>
  <c r="G101"/>
  <c r="G113"/>
  <c r="G12" i="15"/>
  <c r="G20"/>
  <c r="G30"/>
  <c r="G42"/>
  <c r="G55"/>
  <c r="G63"/>
  <c r="G13" i="14"/>
  <c r="G21"/>
  <c r="G30"/>
  <c r="G38"/>
  <c r="G48"/>
  <c r="G56"/>
  <c r="G66"/>
  <c r="G7" i="12"/>
  <c r="G16"/>
  <c r="G27"/>
  <c r="G21"/>
  <c r="G9" i="18"/>
  <c r="G23"/>
  <c r="G31"/>
  <c r="D6"/>
  <c r="D173" i="16"/>
  <c r="D186" i="20"/>
  <c r="D134" i="22"/>
  <c r="D166"/>
  <c r="D198"/>
  <c r="G29" i="21"/>
  <c r="G57"/>
  <c r="G73"/>
  <c r="G89"/>
  <c r="G105"/>
  <c r="G121"/>
  <c r="G137"/>
  <c r="G153"/>
  <c r="G169"/>
  <c r="G185"/>
  <c r="G201"/>
  <c r="D18" i="20"/>
  <c r="D34"/>
  <c r="G63"/>
  <c r="D50"/>
  <c r="D66"/>
  <c r="D82"/>
  <c r="D98"/>
  <c r="D114"/>
  <c r="D130"/>
  <c r="G16" i="13"/>
  <c r="G148" i="20"/>
  <c r="G164"/>
  <c r="G180"/>
  <c r="G196"/>
  <c r="G42" i="12"/>
  <c r="G81" i="20"/>
  <c r="G97"/>
  <c r="G113"/>
  <c r="G129"/>
  <c r="G145"/>
  <c r="G161"/>
  <c r="G177"/>
  <c r="G193"/>
  <c r="G6" i="13"/>
  <c r="D77" i="20"/>
  <c r="D93"/>
  <c r="D109"/>
  <c r="D125"/>
  <c r="D141"/>
  <c r="D157"/>
  <c r="D173"/>
  <c r="D189"/>
  <c r="G36" i="18"/>
  <c r="G44"/>
  <c r="G50"/>
  <c r="G11" i="17"/>
  <c r="G53"/>
  <c r="G61"/>
  <c r="G28" i="16"/>
  <c r="G108"/>
  <c r="G121"/>
  <c r="G129"/>
  <c r="G137"/>
  <c r="G145"/>
  <c r="G153"/>
  <c r="G53" i="15"/>
  <c r="G72"/>
  <c r="G57" i="14"/>
  <c r="G78"/>
  <c r="G24" i="13"/>
  <c r="G40"/>
  <c r="G28" i="12"/>
  <c r="G14" i="17"/>
  <c r="G23"/>
  <c r="G33"/>
  <c r="G41"/>
  <c r="G50"/>
  <c r="G11" i="16"/>
  <c r="G20"/>
  <c r="G29"/>
  <c r="G37"/>
  <c r="G46"/>
  <c r="G54"/>
  <c r="G62"/>
  <c r="G70"/>
  <c r="G80"/>
  <c r="G89"/>
  <c r="G98"/>
  <c r="G110"/>
  <c r="G9" i="15"/>
  <c r="G17"/>
  <c r="G26"/>
  <c r="G37"/>
  <c r="G50"/>
  <c r="G60"/>
  <c r="G9" i="14"/>
  <c r="G18"/>
  <c r="G27"/>
  <c r="G35"/>
  <c r="G43"/>
  <c r="G53"/>
  <c r="G63"/>
  <c r="G72"/>
  <c r="G27" i="13"/>
  <c r="G13" i="12"/>
  <c r="G23"/>
  <c r="G37"/>
  <c r="G6" i="18"/>
  <c r="G13"/>
  <c r="G20"/>
  <c r="G28"/>
  <c r="G39"/>
  <c r="G47"/>
  <c r="G57"/>
  <c r="G52" i="17"/>
  <c r="G60"/>
  <c r="G68"/>
  <c r="G104" i="16"/>
  <c r="G120"/>
  <c r="G128"/>
  <c r="G136"/>
  <c r="G144"/>
  <c r="G152"/>
  <c r="G48" i="15"/>
  <c r="G71"/>
  <c r="G47" i="14"/>
  <c r="G77"/>
  <c r="G23" i="13"/>
  <c r="G39"/>
  <c r="G66"/>
  <c r="G25" i="12"/>
  <c r="G9" i="17"/>
  <c r="G20"/>
  <c r="G29"/>
  <c r="G47"/>
  <c r="G8" i="16"/>
  <c r="G17"/>
  <c r="G25"/>
  <c r="G34"/>
  <c r="G43"/>
  <c r="G51"/>
  <c r="G59"/>
  <c r="G67"/>
  <c r="G76"/>
  <c r="G85"/>
  <c r="G95"/>
  <c r="G105"/>
  <c r="G6" i="15"/>
  <c r="G14"/>
  <c r="G22"/>
  <c r="G32"/>
  <c r="G44"/>
  <c r="G57"/>
  <c r="G6" i="14"/>
  <c r="G15"/>
  <c r="G24"/>
  <c r="G32"/>
  <c r="G40"/>
  <c r="G50"/>
  <c r="G59"/>
  <c r="G68"/>
  <c r="G10" i="12"/>
  <c r="G18"/>
  <c r="G32"/>
  <c r="G31"/>
  <c r="G11" i="18"/>
  <c r="G17"/>
  <c r="G25"/>
  <c r="G33"/>
  <c r="D172" i="16"/>
  <c r="D176"/>
  <c r="D180"/>
  <c r="D171"/>
  <c r="D179"/>
  <c r="G40" i="18"/>
  <c r="G48"/>
  <c r="G54"/>
  <c r="G37" i="17"/>
  <c r="G57"/>
  <c r="G65"/>
  <c r="G86" i="16"/>
  <c r="G117"/>
  <c r="G125"/>
  <c r="G133"/>
  <c r="G141"/>
  <c r="G149"/>
  <c r="G39" i="15"/>
  <c r="G68"/>
  <c r="G77"/>
  <c r="G74" i="14"/>
  <c r="G14" i="13"/>
  <c r="G30"/>
  <c r="G48"/>
  <c r="G8" i="17"/>
  <c r="G19"/>
  <c r="G28"/>
  <c r="G45"/>
  <c r="G7" i="16"/>
  <c r="G15"/>
  <c r="G24"/>
  <c r="G33"/>
  <c r="G42"/>
  <c r="G50"/>
  <c r="G58"/>
  <c r="G66"/>
  <c r="G75"/>
  <c r="G84"/>
  <c r="G94"/>
  <c r="G102"/>
  <c r="G114"/>
  <c r="G13" i="15"/>
  <c r="G21"/>
  <c r="G31"/>
  <c r="G43"/>
  <c r="G56"/>
  <c r="G64"/>
  <c r="G14" i="14"/>
  <c r="G22"/>
  <c r="G31"/>
  <c r="G39"/>
  <c r="G49"/>
  <c r="G58"/>
  <c r="G67"/>
  <c r="G15" i="13"/>
  <c r="G9" i="12"/>
  <c r="G17"/>
  <c r="G30"/>
  <c r="G29"/>
  <c r="G10" i="18"/>
  <c r="G16"/>
  <c r="G24"/>
  <c r="G32"/>
  <c r="G43"/>
  <c r="G53"/>
  <c r="G56" i="17"/>
  <c r="G64"/>
  <c r="G79" i="16"/>
  <c r="G116"/>
  <c r="G124"/>
  <c r="G132"/>
  <c r="G140"/>
  <c r="G148"/>
  <c r="G36" i="15"/>
  <c r="G67"/>
  <c r="G76"/>
  <c r="G73" i="14"/>
  <c r="G11" i="13"/>
  <c r="G28"/>
  <c r="G45"/>
  <c r="G15" i="17"/>
  <c r="G16"/>
  <c r="G24"/>
  <c r="G34"/>
  <c r="G42"/>
  <c r="G51"/>
  <c r="G12" i="16"/>
  <c r="G21"/>
  <c r="G30"/>
  <c r="G38"/>
  <c r="G47"/>
  <c r="G55"/>
  <c r="G63"/>
  <c r="G72"/>
  <c r="G81"/>
  <c r="G91"/>
  <c r="G99"/>
  <c r="G111"/>
  <c r="G10" i="15"/>
  <c r="G18"/>
  <c r="G27"/>
  <c r="G38"/>
  <c r="G51"/>
  <c r="G61"/>
  <c r="G10" i="14"/>
  <c r="G19"/>
  <c r="G28"/>
  <c r="G36"/>
  <c r="G44"/>
  <c r="G54"/>
  <c r="G64"/>
  <c r="G33" i="13"/>
  <c r="G14" i="12"/>
  <c r="G24"/>
  <c r="G38"/>
  <c r="G7" i="18"/>
  <c r="G14"/>
  <c r="G21"/>
  <c r="G29"/>
  <c r="G11" i="14"/>
  <c r="D170" i="16"/>
  <c r="D174"/>
  <c r="D178"/>
  <c r="D175"/>
  <c r="T584" i="3"/>
  <c r="K584"/>
  <c r="AA584"/>
  <c r="L584"/>
  <c r="AB584"/>
  <c r="O584"/>
  <c r="X584"/>
  <c r="J584"/>
  <c r="R584"/>
  <c r="Q584"/>
  <c r="V584"/>
  <c r="P584"/>
  <c r="W584"/>
  <c r="AD584"/>
  <c r="S584"/>
  <c r="AC584"/>
  <c r="Y584"/>
  <c r="T585"/>
  <c r="AD585"/>
  <c r="K585"/>
  <c r="AA585"/>
  <c r="P585"/>
  <c r="W585"/>
  <c r="R585"/>
  <c r="X585"/>
  <c r="J585"/>
  <c r="Y585"/>
  <c r="Q585"/>
  <c r="V585"/>
  <c r="AC585"/>
  <c r="L585"/>
  <c r="AB585"/>
  <c r="S585"/>
  <c r="J583"/>
  <c r="Y583"/>
  <c r="Q583"/>
  <c r="V583"/>
  <c r="AC583"/>
  <c r="AB583"/>
  <c r="R583"/>
  <c r="X583"/>
  <c r="T583"/>
  <c r="AD583"/>
  <c r="K583"/>
  <c r="AA583"/>
  <c r="P583"/>
  <c r="W583"/>
  <c r="O583"/>
  <c r="C183" i="2"/>
  <c r="F183" s="1"/>
  <c r="C199"/>
  <c r="F199"/>
  <c r="C179"/>
  <c r="F179" s="1"/>
  <c r="C195"/>
  <c r="F195"/>
  <c r="C165" i="17"/>
  <c r="F165" s="1"/>
  <c r="C167"/>
  <c r="F167"/>
  <c r="C169"/>
  <c r="F169" s="1"/>
  <c r="C171"/>
  <c r="F171"/>
  <c r="C173"/>
  <c r="F173" s="1"/>
  <c r="C175"/>
  <c r="F175"/>
  <c r="C177"/>
  <c r="F177" s="1"/>
  <c r="C179"/>
  <c r="F179"/>
  <c r="C181"/>
  <c r="F181" s="1"/>
  <c r="C183"/>
  <c r="F183"/>
  <c r="C185"/>
  <c r="F185" s="1"/>
  <c r="C187"/>
  <c r="F187"/>
  <c r="C189"/>
  <c r="F189" s="1"/>
  <c r="C191"/>
  <c r="F191"/>
  <c r="C193"/>
  <c r="F193" s="1"/>
  <c r="C195"/>
  <c r="F195"/>
  <c r="C197"/>
  <c r="F197" s="1"/>
  <c r="C199"/>
  <c r="F199"/>
  <c r="C170" i="15"/>
  <c r="F170" s="1"/>
  <c r="C172"/>
  <c r="F172"/>
  <c r="C174"/>
  <c r="F174" s="1"/>
  <c r="C170" i="13"/>
  <c r="F170"/>
  <c r="C172"/>
  <c r="F172" s="1"/>
  <c r="C174"/>
  <c r="F174"/>
  <c r="C176"/>
  <c r="F176" s="1"/>
  <c r="C178"/>
  <c r="F178"/>
  <c r="C193" i="24"/>
  <c r="F193" s="1"/>
  <c r="C195"/>
  <c r="F195"/>
  <c r="C197"/>
  <c r="F197" s="1"/>
  <c r="C199"/>
  <c r="F199"/>
  <c r="C201"/>
  <c r="F201" s="1"/>
  <c r="C203"/>
  <c r="F203"/>
  <c r="C175" i="12"/>
  <c r="F175" s="1"/>
  <c r="C177"/>
  <c r="F177"/>
  <c r="C179"/>
  <c r="F179" s="1"/>
  <c r="C181"/>
  <c r="F181"/>
  <c r="C183"/>
  <c r="F183" s="1"/>
  <c r="C185"/>
  <c r="F185"/>
  <c r="C187"/>
  <c r="F187" s="1"/>
  <c r="C189"/>
  <c r="F189"/>
  <c r="C191"/>
  <c r="F191" s="1"/>
  <c r="C193"/>
  <c r="F193"/>
  <c r="C195"/>
  <c r="F195" s="1"/>
  <c r="C197"/>
  <c r="F197"/>
  <c r="C199"/>
  <c r="F199" s="1"/>
  <c r="C201"/>
  <c r="F201"/>
  <c r="C203"/>
  <c r="F203" s="1"/>
  <c r="C205"/>
  <c r="F205"/>
  <c r="C207"/>
  <c r="F207" s="1"/>
  <c r="O94" i="3"/>
  <c r="O606"/>
  <c r="Q403"/>
  <c r="C6" i="23"/>
  <c r="F6"/>
  <c r="O305" i="3"/>
  <c r="I267"/>
  <c r="I58"/>
  <c r="C173" i="2"/>
  <c r="F173"/>
  <c r="C180"/>
  <c r="F180" s="1"/>
  <c r="C182"/>
  <c r="F182"/>
  <c r="C189"/>
  <c r="F189" s="1"/>
  <c r="C196"/>
  <c r="F196"/>
  <c r="C198"/>
  <c r="F198" s="1"/>
  <c r="C9" i="7"/>
  <c r="F9"/>
  <c r="C13"/>
  <c r="F13" s="1"/>
  <c r="C17"/>
  <c r="F17"/>
  <c r="C21"/>
  <c r="F21" s="1"/>
  <c r="C25"/>
  <c r="F25"/>
  <c r="C29"/>
  <c r="F29" s="1"/>
  <c r="C33"/>
  <c r="F33"/>
  <c r="C37"/>
  <c r="F37" s="1"/>
  <c r="C41"/>
  <c r="F41"/>
  <c r="C45"/>
  <c r="F45" s="1"/>
  <c r="C51"/>
  <c r="F51"/>
  <c r="C59"/>
  <c r="F59" s="1"/>
  <c r="C67"/>
  <c r="F67"/>
  <c r="C75"/>
  <c r="F75" s="1"/>
  <c r="C83"/>
  <c r="F83"/>
  <c r="C91"/>
  <c r="F91" s="1"/>
  <c r="C99"/>
  <c r="F99"/>
  <c r="C107"/>
  <c r="F107" s="1"/>
  <c r="C115"/>
  <c r="F115"/>
  <c r="C123"/>
  <c r="F123" s="1"/>
  <c r="C131"/>
  <c r="F131"/>
  <c r="C139"/>
  <c r="F139" s="1"/>
  <c r="C147"/>
  <c r="F147"/>
  <c r="C155"/>
  <c r="F155" s="1"/>
  <c r="C163"/>
  <c r="F163"/>
  <c r="C171"/>
  <c r="F171" s="1"/>
  <c r="C179"/>
  <c r="F179"/>
  <c r="C187"/>
  <c r="F187" s="1"/>
  <c r="C195"/>
  <c r="F195"/>
  <c r="C203"/>
  <c r="F203" s="1"/>
  <c r="C175" i="2"/>
  <c r="F175"/>
  <c r="C191"/>
  <c r="F191" s="1"/>
  <c r="C171"/>
  <c r="F171"/>
  <c r="C187"/>
  <c r="F187" s="1"/>
  <c r="C203"/>
  <c r="F203"/>
  <c r="C166" i="17"/>
  <c r="F166" s="1"/>
  <c r="C168"/>
  <c r="F168"/>
  <c r="C170"/>
  <c r="F170" s="1"/>
  <c r="C172"/>
  <c r="F172"/>
  <c r="C174"/>
  <c r="F174" s="1"/>
  <c r="C176"/>
  <c r="F176"/>
  <c r="C178"/>
  <c r="F178" s="1"/>
  <c r="C180"/>
  <c r="F180"/>
  <c r="C182"/>
  <c r="F182" s="1"/>
  <c r="C184"/>
  <c r="F184"/>
  <c r="C186"/>
  <c r="F186" s="1"/>
  <c r="C188"/>
  <c r="F188"/>
  <c r="C190"/>
  <c r="F190" s="1"/>
  <c r="C192"/>
  <c r="F192"/>
  <c r="C194"/>
  <c r="F194" s="1"/>
  <c r="C196"/>
  <c r="F196"/>
  <c r="C198"/>
  <c r="F198" s="1"/>
  <c r="C200"/>
  <c r="F200"/>
  <c r="C169" i="15"/>
  <c r="F169" s="1"/>
  <c r="C171"/>
  <c r="F171"/>
  <c r="C173"/>
  <c r="F173" s="1"/>
  <c r="C169" i="13"/>
  <c r="F169"/>
  <c r="C171"/>
  <c r="F171" s="1"/>
  <c r="C173"/>
  <c r="F173"/>
  <c r="C175"/>
  <c r="F175" s="1"/>
  <c r="C177"/>
  <c r="F177"/>
  <c r="C179"/>
  <c r="F179" s="1"/>
  <c r="C194" i="24"/>
  <c r="F194"/>
  <c r="C196"/>
  <c r="F196" s="1"/>
  <c r="C198"/>
  <c r="F198"/>
  <c r="C200"/>
  <c r="F200" s="1"/>
  <c r="C202"/>
  <c r="F202"/>
  <c r="C204"/>
  <c r="F204" s="1"/>
  <c r="C176" i="12"/>
  <c r="F176"/>
  <c r="C178"/>
  <c r="F178" s="1"/>
  <c r="C180"/>
  <c r="F180"/>
  <c r="C182"/>
  <c r="F182" s="1"/>
  <c r="C184"/>
  <c r="F184"/>
  <c r="C186"/>
  <c r="F186" s="1"/>
  <c r="C188"/>
  <c r="F188"/>
  <c r="C190"/>
  <c r="F190" s="1"/>
  <c r="C192"/>
  <c r="F192"/>
  <c r="C194"/>
  <c r="F194" s="1"/>
  <c r="C196"/>
  <c r="F196"/>
  <c r="C198"/>
  <c r="F198" s="1"/>
  <c r="C200"/>
  <c r="F200"/>
  <c r="C202"/>
  <c r="F202" s="1"/>
  <c r="C204"/>
  <c r="F204"/>
  <c r="C206"/>
  <c r="F206" s="1"/>
  <c r="C208"/>
  <c r="F208"/>
  <c r="O326" i="3"/>
  <c r="Q401"/>
  <c r="I590"/>
  <c r="C172" i="2"/>
  <c r="F172" s="1"/>
  <c r="C174"/>
  <c r="F174"/>
  <c r="C181"/>
  <c r="F181" s="1"/>
  <c r="C188"/>
  <c r="F188"/>
  <c r="C190"/>
  <c r="F190" s="1"/>
  <c r="C197"/>
  <c r="F197"/>
  <c r="C204"/>
  <c r="F204" s="1"/>
  <c r="C7" i="7"/>
  <c r="F7"/>
  <c r="C11"/>
  <c r="F11" s="1"/>
  <c r="C15"/>
  <c r="F15"/>
  <c r="C19"/>
  <c r="F19" s="1"/>
  <c r="C23"/>
  <c r="F23"/>
  <c r="C27"/>
  <c r="F27" s="1"/>
  <c r="C31"/>
  <c r="F31"/>
  <c r="C35"/>
  <c r="F35" s="1"/>
  <c r="C39"/>
  <c r="F39"/>
  <c r="C43"/>
  <c r="F43" s="1"/>
  <c r="C47"/>
  <c r="F47"/>
  <c r="C55"/>
  <c r="F55" s="1"/>
  <c r="C63"/>
  <c r="F63"/>
  <c r="C71"/>
  <c r="F71" s="1"/>
  <c r="C79"/>
  <c r="F79"/>
  <c r="C87"/>
  <c r="F87" s="1"/>
  <c r="C95"/>
  <c r="F95"/>
  <c r="C103"/>
  <c r="F103" s="1"/>
  <c r="C111"/>
  <c r="F111"/>
  <c r="C119"/>
  <c r="F119" s="1"/>
  <c r="C127"/>
  <c r="F127"/>
  <c r="C135"/>
  <c r="F135" s="1"/>
  <c r="C143"/>
  <c r="F143"/>
  <c r="C151"/>
  <c r="F151" s="1"/>
  <c r="C159"/>
  <c r="F159"/>
  <c r="C167"/>
  <c r="F167" s="1"/>
  <c r="C175"/>
  <c r="F175"/>
  <c r="C183"/>
  <c r="F183" s="1"/>
  <c r="C191"/>
  <c r="F191"/>
  <c r="C199"/>
  <c r="F199" s="1"/>
  <c r="C49"/>
  <c r="F49"/>
  <c r="C53"/>
  <c r="F53" s="1"/>
  <c r="C57"/>
  <c r="F57"/>
  <c r="C61"/>
  <c r="F61" s="1"/>
  <c r="C65"/>
  <c r="F65"/>
  <c r="C69"/>
  <c r="F69" s="1"/>
  <c r="C73"/>
  <c r="F73"/>
  <c r="C77"/>
  <c r="F77" s="1"/>
  <c r="C81"/>
  <c r="F81"/>
  <c r="C85"/>
  <c r="F85" s="1"/>
  <c r="C89"/>
  <c r="F89"/>
  <c r="C93"/>
  <c r="F93" s="1"/>
  <c r="C97"/>
  <c r="F97"/>
  <c r="C101"/>
  <c r="F101" s="1"/>
  <c r="C105"/>
  <c r="F105"/>
  <c r="C109"/>
  <c r="F109" s="1"/>
  <c r="C113"/>
  <c r="F113"/>
  <c r="C117"/>
  <c r="F117" s="1"/>
  <c r="C121"/>
  <c r="F121"/>
  <c r="C125"/>
  <c r="F125" s="1"/>
  <c r="C129"/>
  <c r="F129"/>
  <c r="C133"/>
  <c r="F133" s="1"/>
  <c r="C137"/>
  <c r="F137"/>
  <c r="C141"/>
  <c r="F141" s="1"/>
  <c r="C145"/>
  <c r="F145"/>
  <c r="C149"/>
  <c r="F149" s="1"/>
  <c r="C153"/>
  <c r="F153"/>
  <c r="C157"/>
  <c r="F157" s="1"/>
  <c r="C161"/>
  <c r="F161"/>
  <c r="C165"/>
  <c r="F165" s="1"/>
  <c r="C169"/>
  <c r="F169"/>
  <c r="C173"/>
  <c r="F173" s="1"/>
  <c r="C177"/>
  <c r="F177"/>
  <c r="C181"/>
  <c r="F181" s="1"/>
  <c r="C185"/>
  <c r="F185"/>
  <c r="C189"/>
  <c r="F189" s="1"/>
  <c r="C193"/>
  <c r="F193"/>
  <c r="C197"/>
  <c r="F197" s="1"/>
  <c r="C201"/>
  <c r="F201"/>
  <c r="C176" i="15"/>
  <c r="F176" s="1"/>
  <c r="H125" i="27"/>
  <c r="F167" i="18"/>
  <c r="F174"/>
  <c r="C178"/>
  <c r="F178" s="1"/>
  <c r="C184" i="15"/>
  <c r="F184"/>
  <c r="C188"/>
  <c r="F188" s="1"/>
  <c r="C192"/>
  <c r="F192"/>
  <c r="C196"/>
  <c r="F196" s="1"/>
  <c r="C169" i="14"/>
  <c r="F169"/>
  <c r="C173"/>
  <c r="F173" s="1"/>
  <c r="C177"/>
  <c r="F177"/>
  <c r="C181"/>
  <c r="F181" s="1"/>
  <c r="C185"/>
  <c r="F185"/>
  <c r="C189"/>
  <c r="F189" s="1"/>
  <c r="C193"/>
  <c r="F193"/>
  <c r="C197"/>
  <c r="F197" s="1"/>
  <c r="C201"/>
  <c r="F201"/>
  <c r="L725" i="3"/>
  <c r="L386"/>
  <c r="L387"/>
  <c r="L388"/>
  <c r="L389"/>
  <c r="C171" i="10"/>
  <c r="F171"/>
  <c r="C175"/>
  <c r="F175" s="1"/>
  <c r="C179"/>
  <c r="F179"/>
  <c r="C183"/>
  <c r="F183" s="1"/>
  <c r="C187"/>
  <c r="F187"/>
  <c r="C191"/>
  <c r="F191" s="1"/>
  <c r="C195"/>
  <c r="F195"/>
  <c r="C199"/>
  <c r="F199" s="1"/>
  <c r="C203"/>
  <c r="F203"/>
  <c r="C177" i="15"/>
  <c r="F177" s="1"/>
  <c r="C181"/>
  <c r="F181"/>
  <c r="C185"/>
  <c r="F185" s="1"/>
  <c r="C189"/>
  <c r="F189"/>
  <c r="C193"/>
  <c r="F193" s="1"/>
  <c r="C197"/>
  <c r="F197"/>
  <c r="F168" i="18"/>
  <c r="F171"/>
  <c r="C175"/>
  <c r="F175"/>
  <c r="C179"/>
  <c r="F179" s="1"/>
  <c r="C184" i="16"/>
  <c r="F184"/>
  <c r="C188"/>
  <c r="F188" s="1"/>
  <c r="C192"/>
  <c r="F192"/>
  <c r="C196"/>
  <c r="F196" s="1"/>
  <c r="C200"/>
  <c r="F200"/>
  <c r="C169" i="2"/>
  <c r="F169" s="1"/>
  <c r="C176"/>
  <c r="F176"/>
  <c r="C178"/>
  <c r="F178" s="1"/>
  <c r="C185"/>
  <c r="F185"/>
  <c r="C192"/>
  <c r="F192" s="1"/>
  <c r="C194"/>
  <c r="F194"/>
  <c r="C201"/>
  <c r="F201" s="1"/>
  <c r="C6" i="7"/>
  <c r="F6"/>
  <c r="C10"/>
  <c r="F10" s="1"/>
  <c r="C14"/>
  <c r="F14"/>
  <c r="C18"/>
  <c r="F18" s="1"/>
  <c r="C22"/>
  <c r="F22"/>
  <c r="C26"/>
  <c r="F26" s="1"/>
  <c r="C30"/>
  <c r="F30"/>
  <c r="C34"/>
  <c r="F34" s="1"/>
  <c r="C38"/>
  <c r="F38"/>
  <c r="C42"/>
  <c r="F42" s="1"/>
  <c r="C46"/>
  <c r="F46"/>
  <c r="C50"/>
  <c r="F50" s="1"/>
  <c r="C54"/>
  <c r="F54"/>
  <c r="C58"/>
  <c r="F58" s="1"/>
  <c r="C62"/>
  <c r="F62"/>
  <c r="C66"/>
  <c r="F66" s="1"/>
  <c r="C70"/>
  <c r="F70"/>
  <c r="C74"/>
  <c r="F74" s="1"/>
  <c r="C78"/>
  <c r="F78"/>
  <c r="C82"/>
  <c r="F82" s="1"/>
  <c r="C86"/>
  <c r="F86"/>
  <c r="C90"/>
  <c r="F90" s="1"/>
  <c r="C94"/>
  <c r="F94"/>
  <c r="C98"/>
  <c r="F98" s="1"/>
  <c r="C102"/>
  <c r="F102"/>
  <c r="C106"/>
  <c r="F106" s="1"/>
  <c r="C110"/>
  <c r="F110"/>
  <c r="C114"/>
  <c r="F114" s="1"/>
  <c r="C118"/>
  <c r="F118"/>
  <c r="C122"/>
  <c r="F122" s="1"/>
  <c r="C126"/>
  <c r="F126"/>
  <c r="C130"/>
  <c r="F130" s="1"/>
  <c r="C134"/>
  <c r="F134"/>
  <c r="C138"/>
  <c r="F138" s="1"/>
  <c r="C142"/>
  <c r="F142"/>
  <c r="C146"/>
  <c r="F146" s="1"/>
  <c r="C150"/>
  <c r="F150"/>
  <c r="C154"/>
  <c r="F154" s="1"/>
  <c r="C158"/>
  <c r="F158"/>
  <c r="C162"/>
  <c r="F162" s="1"/>
  <c r="C166"/>
  <c r="F166"/>
  <c r="C170"/>
  <c r="F170" s="1"/>
  <c r="C174"/>
  <c r="F174"/>
  <c r="C178"/>
  <c r="F178" s="1"/>
  <c r="C182"/>
  <c r="F182"/>
  <c r="C186"/>
  <c r="F186" s="1"/>
  <c r="C190"/>
  <c r="F190"/>
  <c r="C194"/>
  <c r="F194" s="1"/>
  <c r="C198"/>
  <c r="F198"/>
  <c r="C202"/>
  <c r="F202" s="1"/>
  <c r="C181" i="16"/>
  <c r="F181"/>
  <c r="C185"/>
  <c r="F185" s="1"/>
  <c r="C189"/>
  <c r="F189"/>
  <c r="C193"/>
  <c r="F193" s="1"/>
  <c r="C197"/>
  <c r="F197"/>
  <c r="C201"/>
  <c r="F201" s="1"/>
  <c r="C178" i="15"/>
  <c r="F178"/>
  <c r="K343" i="3"/>
  <c r="K237"/>
  <c r="K350"/>
  <c r="C172" i="11"/>
  <c r="F172"/>
  <c r="C176"/>
  <c r="F176" s="1"/>
  <c r="C180"/>
  <c r="F180"/>
  <c r="C184"/>
  <c r="F184" s="1"/>
  <c r="C188"/>
  <c r="F188"/>
  <c r="C192"/>
  <c r="F192" s="1"/>
  <c r="C196"/>
  <c r="F196"/>
  <c r="C200"/>
  <c r="F200" s="1"/>
  <c r="S629" i="3"/>
  <c r="C170" i="14"/>
  <c r="F170" s="1"/>
  <c r="C174"/>
  <c r="F174"/>
  <c r="C178"/>
  <c r="F178" s="1"/>
  <c r="C182"/>
  <c r="F182"/>
  <c r="C186"/>
  <c r="F186" s="1"/>
  <c r="C190"/>
  <c r="F190"/>
  <c r="C194"/>
  <c r="F194" s="1"/>
  <c r="C198"/>
  <c r="F198"/>
  <c r="C202"/>
  <c r="F202" s="1"/>
  <c r="L724" i="3"/>
  <c r="L385"/>
  <c r="C170" i="10"/>
  <c r="F170" s="1"/>
  <c r="C174"/>
  <c r="F174"/>
  <c r="C178"/>
  <c r="F178" s="1"/>
  <c r="C182"/>
  <c r="F182"/>
  <c r="C186"/>
  <c r="F186" s="1"/>
  <c r="C190"/>
  <c r="F190"/>
  <c r="C194"/>
  <c r="F194" s="1"/>
  <c r="C198"/>
  <c r="F198"/>
  <c r="C202"/>
  <c r="F202" s="1"/>
  <c r="C170" i="24"/>
  <c r="F170"/>
  <c r="C174"/>
  <c r="F174" s="1"/>
  <c r="C178"/>
  <c r="F178"/>
  <c r="C182"/>
  <c r="F182" s="1"/>
  <c r="C186"/>
  <c r="F186"/>
  <c r="C190"/>
  <c r="F190" s="1"/>
  <c r="C7" i="22"/>
  <c r="F7"/>
  <c r="C11"/>
  <c r="F11" s="1"/>
  <c r="C15"/>
  <c r="F15"/>
  <c r="C19"/>
  <c r="F19" s="1"/>
  <c r="C23"/>
  <c r="F23"/>
  <c r="C27"/>
  <c r="F27" s="1"/>
  <c r="C31"/>
  <c r="F31"/>
  <c r="C35"/>
  <c r="F35" s="1"/>
  <c r="C39"/>
  <c r="F39"/>
  <c r="C43"/>
  <c r="F43" s="1"/>
  <c r="C47"/>
  <c r="F47"/>
  <c r="C51"/>
  <c r="F51" s="1"/>
  <c r="C55"/>
  <c r="F55" s="1"/>
  <c r="C59"/>
  <c r="F59"/>
  <c r="C63"/>
  <c r="F63" s="1"/>
  <c r="C67"/>
  <c r="F67" s="1"/>
  <c r="C71"/>
  <c r="F71" s="1"/>
  <c r="C75"/>
  <c r="F75"/>
  <c r="C79"/>
  <c r="F79" s="1"/>
  <c r="K338" i="3"/>
  <c r="K351"/>
  <c r="K349"/>
  <c r="K340"/>
  <c r="C169" i="11"/>
  <c r="F169" s="1"/>
  <c r="C173"/>
  <c r="F173" s="1"/>
  <c r="C177"/>
  <c r="F177"/>
  <c r="C181"/>
  <c r="F181" s="1"/>
  <c r="C185"/>
  <c r="F185" s="1"/>
  <c r="C189"/>
  <c r="F189" s="1"/>
  <c r="C193"/>
  <c r="F193"/>
  <c r="C197"/>
  <c r="F197" s="1"/>
  <c r="C201"/>
  <c r="F201" s="1"/>
  <c r="S628" i="3"/>
  <c r="S631"/>
  <c r="S632"/>
  <c r="S654"/>
  <c r="S732"/>
  <c r="S744"/>
  <c r="S749"/>
  <c r="S139"/>
  <c r="S141"/>
  <c r="S146"/>
  <c r="S150"/>
  <c r="S152"/>
  <c r="S579"/>
  <c r="S587"/>
  <c r="C169" i="25"/>
  <c r="F169" s="1"/>
  <c r="C173"/>
  <c r="F173" s="1"/>
  <c r="C177"/>
  <c r="F177"/>
  <c r="C181"/>
  <c r="F181" s="1"/>
  <c r="C185"/>
  <c r="F185" s="1"/>
  <c r="C189"/>
  <c r="F189" s="1"/>
  <c r="C193"/>
  <c r="F193"/>
  <c r="C197"/>
  <c r="F197" s="1"/>
  <c r="C201"/>
  <c r="F201" s="1"/>
  <c r="C11" i="23"/>
  <c r="F11" s="1"/>
  <c r="C15"/>
  <c r="F15"/>
  <c r="C19"/>
  <c r="F19" s="1"/>
  <c r="C23"/>
  <c r="F23" s="1"/>
  <c r="C27"/>
  <c r="F27" s="1"/>
  <c r="C31"/>
  <c r="F31"/>
  <c r="C35"/>
  <c r="F35" s="1"/>
  <c r="C39"/>
  <c r="F39" s="1"/>
  <c r="C43"/>
  <c r="F43" s="1"/>
  <c r="C47"/>
  <c r="F47"/>
  <c r="C51"/>
  <c r="F51" s="1"/>
  <c r="C55"/>
  <c r="F55" s="1"/>
  <c r="C59"/>
  <c r="F59" s="1"/>
  <c r="C63"/>
  <c r="F63"/>
  <c r="C67"/>
  <c r="F67" s="1"/>
  <c r="C71"/>
  <c r="F71" s="1"/>
  <c r="C75"/>
  <c r="F75" s="1"/>
  <c r="C79"/>
  <c r="F79"/>
  <c r="C83"/>
  <c r="F83" s="1"/>
  <c r="C87"/>
  <c r="F87" s="1"/>
  <c r="C91"/>
  <c r="F91" s="1"/>
  <c r="C95"/>
  <c r="F95"/>
  <c r="C99"/>
  <c r="F99" s="1"/>
  <c r="C103"/>
  <c r="F103" s="1"/>
  <c r="C107"/>
  <c r="F107" s="1"/>
  <c r="C111"/>
  <c r="F111"/>
  <c r="C115"/>
  <c r="F115" s="1"/>
  <c r="C119"/>
  <c r="F119" s="1"/>
  <c r="C123"/>
  <c r="F123" s="1"/>
  <c r="C127"/>
  <c r="F127"/>
  <c r="C131"/>
  <c r="F131" s="1"/>
  <c r="C135"/>
  <c r="F135" s="1"/>
  <c r="C139"/>
  <c r="F139" s="1"/>
  <c r="C143"/>
  <c r="F143"/>
  <c r="C147"/>
  <c r="F147" s="1"/>
  <c r="C151"/>
  <c r="F151" s="1"/>
  <c r="C155"/>
  <c r="F155" s="1"/>
  <c r="C159"/>
  <c r="F159"/>
  <c r="C163"/>
  <c r="F163" s="1"/>
  <c r="C167"/>
  <c r="F167" s="1"/>
  <c r="C171"/>
  <c r="F171" s="1"/>
  <c r="C175"/>
  <c r="F175"/>
  <c r="C179"/>
  <c r="F179" s="1"/>
  <c r="C183"/>
  <c r="F183" s="1"/>
  <c r="C187"/>
  <c r="F187" s="1"/>
  <c r="C191"/>
  <c r="F191"/>
  <c r="C107" i="22"/>
  <c r="F107" s="1"/>
  <c r="S656" i="3"/>
  <c r="S746"/>
  <c r="S748"/>
  <c r="S143"/>
  <c r="S145"/>
  <c r="S149"/>
  <c r="S586"/>
  <c r="C172" i="25"/>
  <c r="F172"/>
  <c r="C176"/>
  <c r="F176"/>
  <c r="C180"/>
  <c r="F180"/>
  <c r="C184"/>
  <c r="F184"/>
  <c r="C188"/>
  <c r="F188"/>
  <c r="C192"/>
  <c r="F192"/>
  <c r="C196"/>
  <c r="F196"/>
  <c r="C200"/>
  <c r="F200"/>
  <c r="C6" i="22"/>
  <c r="F6"/>
  <c r="C10"/>
  <c r="F10"/>
  <c r="C14"/>
  <c r="F14"/>
  <c r="C18"/>
  <c r="F18"/>
  <c r="C22"/>
  <c r="F22"/>
  <c r="C26"/>
  <c r="F26"/>
  <c r="C30"/>
  <c r="F30"/>
  <c r="C34"/>
  <c r="F34"/>
  <c r="C38"/>
  <c r="F38"/>
  <c r="C42"/>
  <c r="F42"/>
  <c r="C46"/>
  <c r="F46"/>
  <c r="C50"/>
  <c r="F50"/>
  <c r="C54"/>
  <c r="F54"/>
  <c r="C58"/>
  <c r="F58"/>
  <c r="C62"/>
  <c r="F62"/>
  <c r="C66"/>
  <c r="F66"/>
  <c r="C70"/>
  <c r="F70"/>
  <c r="C74"/>
  <c r="F74"/>
  <c r="C78"/>
  <c r="F78"/>
  <c r="C82"/>
  <c r="F82"/>
  <c r="C86"/>
  <c r="F86"/>
  <c r="C90"/>
  <c r="F90"/>
  <c r="C94"/>
  <c r="F94"/>
  <c r="C98"/>
  <c r="F98"/>
  <c r="C102"/>
  <c r="F102"/>
  <c r="C109"/>
  <c r="F109"/>
  <c r="C9" i="21"/>
  <c r="F9"/>
  <c r="C13"/>
  <c r="F13"/>
  <c r="C17"/>
  <c r="F17"/>
  <c r="C21"/>
  <c r="F21"/>
  <c r="C25"/>
  <c r="F25"/>
  <c r="C29"/>
  <c r="F29"/>
  <c r="C33"/>
  <c r="F33"/>
  <c r="C37"/>
  <c r="F37"/>
  <c r="C41"/>
  <c r="F41"/>
  <c r="C45"/>
  <c r="F45"/>
  <c r="C49"/>
  <c r="F49"/>
  <c r="C53"/>
  <c r="F53"/>
  <c r="C57"/>
  <c r="F57"/>
  <c r="C61"/>
  <c r="F61" s="1"/>
  <c r="C65"/>
  <c r="F65"/>
  <c r="C69"/>
  <c r="F69" s="1"/>
  <c r="C73"/>
  <c r="F73"/>
  <c r="C77"/>
  <c r="F77" s="1"/>
  <c r="C81"/>
  <c r="F81"/>
  <c r="C85"/>
  <c r="F85" s="1"/>
  <c r="C89"/>
  <c r="F89"/>
  <c r="C93"/>
  <c r="F93" s="1"/>
  <c r="C97"/>
  <c r="F97"/>
  <c r="C101"/>
  <c r="F101" s="1"/>
  <c r="C105"/>
  <c r="F105"/>
  <c r="C109"/>
  <c r="F109" s="1"/>
  <c r="C113"/>
  <c r="F113"/>
  <c r="C117"/>
  <c r="F117" s="1"/>
  <c r="C121"/>
  <c r="F121"/>
  <c r="C125"/>
  <c r="F125" s="1"/>
  <c r="C129"/>
  <c r="F129"/>
  <c r="C133"/>
  <c r="F133" s="1"/>
  <c r="C137"/>
  <c r="F137"/>
  <c r="C141"/>
  <c r="F141" s="1"/>
  <c r="C145"/>
  <c r="F145"/>
  <c r="C149"/>
  <c r="F149" s="1"/>
  <c r="C153"/>
  <c r="F153"/>
  <c r="C157"/>
  <c r="F157" s="1"/>
  <c r="C161"/>
  <c r="F161"/>
  <c r="C165"/>
  <c r="F165" s="1"/>
  <c r="C169"/>
  <c r="F169"/>
  <c r="C173"/>
  <c r="F173" s="1"/>
  <c r="C177"/>
  <c r="F177"/>
  <c r="C181"/>
  <c r="F181" s="1"/>
  <c r="C185"/>
  <c r="F185"/>
  <c r="C189"/>
  <c r="F189" s="1"/>
  <c r="C193"/>
  <c r="F193"/>
  <c r="C197"/>
  <c r="F197" s="1"/>
  <c r="C201"/>
  <c r="F201"/>
  <c r="C40" i="20"/>
  <c r="F40" s="1"/>
  <c r="C48"/>
  <c r="F48"/>
  <c r="C56"/>
  <c r="F56" s="1"/>
  <c r="C64"/>
  <c r="F64"/>
  <c r="C83" i="22"/>
  <c r="F83" s="1"/>
  <c r="C87"/>
  <c r="F87"/>
  <c r="C91"/>
  <c r="F91" s="1"/>
  <c r="C95"/>
  <c r="F95"/>
  <c r="C99"/>
  <c r="F99" s="1"/>
  <c r="C103"/>
  <c r="F103"/>
  <c r="C171" i="24"/>
  <c r="F171" s="1"/>
  <c r="C175"/>
  <c r="F175"/>
  <c r="C179"/>
  <c r="F179" s="1"/>
  <c r="C183"/>
  <c r="F183"/>
  <c r="C187"/>
  <c r="F187" s="1"/>
  <c r="C191"/>
  <c r="F191"/>
  <c r="C12" i="23"/>
  <c r="F12" s="1"/>
  <c r="C16"/>
  <c r="F16"/>
  <c r="C20"/>
  <c r="F20" s="1"/>
  <c r="C24"/>
  <c r="F24"/>
  <c r="C28"/>
  <c r="F28" s="1"/>
  <c r="C32"/>
  <c r="F32"/>
  <c r="C36"/>
  <c r="F36" s="1"/>
  <c r="C40"/>
  <c r="F40"/>
  <c r="C44"/>
  <c r="F44" s="1"/>
  <c r="C48"/>
  <c r="F48"/>
  <c r="C52"/>
  <c r="F52" s="1"/>
  <c r="C56"/>
  <c r="F56"/>
  <c r="C60"/>
  <c r="F60" s="1"/>
  <c r="C64"/>
  <c r="F64"/>
  <c r="C68"/>
  <c r="F68" s="1"/>
  <c r="C72"/>
  <c r="F72"/>
  <c r="C76"/>
  <c r="F76" s="1"/>
  <c r="C80"/>
  <c r="F80"/>
  <c r="C84"/>
  <c r="F84" s="1"/>
  <c r="C88"/>
  <c r="F88"/>
  <c r="C92"/>
  <c r="F92" s="1"/>
  <c r="C96"/>
  <c r="F96"/>
  <c r="C100"/>
  <c r="F100" s="1"/>
  <c r="C104"/>
  <c r="F104"/>
  <c r="C108"/>
  <c r="F108" s="1"/>
  <c r="C112"/>
  <c r="F112"/>
  <c r="C116"/>
  <c r="F116" s="1"/>
  <c r="C120"/>
  <c r="F120"/>
  <c r="C124"/>
  <c r="F124" s="1"/>
  <c r="C128"/>
  <c r="F128"/>
  <c r="C132"/>
  <c r="F132" s="1"/>
  <c r="C136"/>
  <c r="F136"/>
  <c r="C140"/>
  <c r="F140" s="1"/>
  <c r="C144"/>
  <c r="F144"/>
  <c r="C148"/>
  <c r="F148" s="1"/>
  <c r="C152"/>
  <c r="F152"/>
  <c r="C156"/>
  <c r="F156" s="1"/>
  <c r="C160"/>
  <c r="F160"/>
  <c r="C164"/>
  <c r="F164" s="1"/>
  <c r="C168"/>
  <c r="F168"/>
  <c r="C172"/>
  <c r="F172" s="1"/>
  <c r="C176"/>
  <c r="F176"/>
  <c r="C180"/>
  <c r="F180" s="1"/>
  <c r="C184"/>
  <c r="F184"/>
  <c r="C188"/>
  <c r="F188" s="1"/>
  <c r="C192"/>
  <c r="F192"/>
  <c r="C108" i="22"/>
  <c r="F108" s="1"/>
  <c r="C112"/>
  <c r="F112"/>
  <c r="C116"/>
  <c r="F116" s="1"/>
  <c r="C120"/>
  <c r="F120"/>
  <c r="C124"/>
  <c r="F124" s="1"/>
  <c r="C128"/>
  <c r="F128"/>
  <c r="C132"/>
  <c r="F132" s="1"/>
  <c r="C136"/>
  <c r="F136"/>
  <c r="C140"/>
  <c r="F140" s="1"/>
  <c r="C144"/>
  <c r="F144"/>
  <c r="C148"/>
  <c r="F148" s="1"/>
  <c r="C152"/>
  <c r="F152"/>
  <c r="C156"/>
  <c r="F156" s="1"/>
  <c r="C160"/>
  <c r="F160"/>
  <c r="C164"/>
  <c r="F164" s="1"/>
  <c r="C168"/>
  <c r="F168"/>
  <c r="C172"/>
  <c r="F172" s="1"/>
  <c r="C176"/>
  <c r="F176"/>
  <c r="C180"/>
  <c r="F180" s="1"/>
  <c r="C184"/>
  <c r="F184"/>
  <c r="C188"/>
  <c r="F188" s="1"/>
  <c r="C192"/>
  <c r="F192"/>
  <c r="C196"/>
  <c r="F196" s="1"/>
  <c r="C200"/>
  <c r="F200"/>
  <c r="C204"/>
  <c r="F204" s="1"/>
  <c r="C8" i="20"/>
  <c r="F8"/>
  <c r="C12"/>
  <c r="F12" s="1"/>
  <c r="C16"/>
  <c r="F16"/>
  <c r="C20"/>
  <c r="F20" s="1"/>
  <c r="C24"/>
  <c r="F24"/>
  <c r="C28"/>
  <c r="F28" s="1"/>
  <c r="C32"/>
  <c r="F32"/>
  <c r="C36"/>
  <c r="F36" s="1"/>
  <c r="C115" i="22"/>
  <c r="F115"/>
  <c r="C119"/>
  <c r="F119" s="1"/>
  <c r="C123"/>
  <c r="F123"/>
  <c r="C127"/>
  <c r="F127" s="1"/>
  <c r="C131"/>
  <c r="F131"/>
  <c r="C135"/>
  <c r="F135" s="1"/>
  <c r="C139"/>
  <c r="F139"/>
  <c r="C143"/>
  <c r="F143" s="1"/>
  <c r="C147"/>
  <c r="F147"/>
  <c r="C151"/>
  <c r="F151" s="1"/>
  <c r="C155"/>
  <c r="F155"/>
  <c r="C159"/>
  <c r="F159" s="1"/>
  <c r="C163"/>
  <c r="F163"/>
  <c r="C167"/>
  <c r="F167" s="1"/>
  <c r="C171"/>
  <c r="F171"/>
  <c r="C175"/>
  <c r="F175" s="1"/>
  <c r="C179"/>
  <c r="F179"/>
  <c r="C183"/>
  <c r="F183" s="1"/>
  <c r="C187"/>
  <c r="F187"/>
  <c r="C191"/>
  <c r="F191" s="1"/>
  <c r="C195"/>
  <c r="F195"/>
  <c r="C199"/>
  <c r="F199" s="1"/>
  <c r="C203"/>
  <c r="F203"/>
  <c r="C9" i="20"/>
  <c r="F9" s="1"/>
  <c r="C13"/>
  <c r="F13"/>
  <c r="C17"/>
  <c r="F17" s="1"/>
  <c r="C21"/>
  <c r="F21"/>
  <c r="C25"/>
  <c r="F25" s="1"/>
  <c r="C29"/>
  <c r="F29"/>
  <c r="C33"/>
  <c r="F33" s="1"/>
  <c r="C37"/>
  <c r="F37"/>
  <c r="C42"/>
  <c r="F42" s="1"/>
  <c r="C50"/>
  <c r="F50"/>
  <c r="C58"/>
  <c r="F58" s="1"/>
  <c r="C66"/>
  <c r="F66"/>
  <c r="C41"/>
  <c r="F41" s="1"/>
  <c r="C45"/>
  <c r="F45"/>
  <c r="C49"/>
  <c r="F49" s="1"/>
  <c r="C53"/>
  <c r="F53"/>
  <c r="C57"/>
  <c r="F57" s="1"/>
  <c r="C61"/>
  <c r="F61"/>
  <c r="C65"/>
  <c r="F65" s="1"/>
  <c r="C69"/>
  <c r="F69"/>
  <c r="C73"/>
  <c r="F73" s="1"/>
  <c r="C77"/>
  <c r="F77"/>
  <c r="C81"/>
  <c r="F81" s="1"/>
  <c r="C85"/>
  <c r="F85"/>
  <c r="C89"/>
  <c r="F89" s="1"/>
  <c r="C93"/>
  <c r="F93"/>
  <c r="C97"/>
  <c r="F97" s="1"/>
  <c r="C101"/>
  <c r="F101"/>
  <c r="C105"/>
  <c r="F105" s="1"/>
  <c r="C109"/>
  <c r="F109"/>
  <c r="C113"/>
  <c r="F113" s="1"/>
  <c r="C117"/>
  <c r="F117"/>
  <c r="C121"/>
  <c r="F121" s="1"/>
  <c r="C125"/>
  <c r="F125"/>
  <c r="C129"/>
  <c r="F129" s="1"/>
  <c r="C133"/>
  <c r="F133" s="1"/>
  <c r="C137"/>
  <c r="F137" s="1"/>
  <c r="C141"/>
  <c r="F141"/>
  <c r="C171" i="12"/>
  <c r="F171" s="1"/>
  <c r="C8" i="21"/>
  <c r="F8" s="1"/>
  <c r="C12"/>
  <c r="F12" s="1"/>
  <c r="C16"/>
  <c r="F16"/>
  <c r="C20"/>
  <c r="F20" s="1"/>
  <c r="C24"/>
  <c r="F24" s="1"/>
  <c r="C28"/>
  <c r="F28" s="1"/>
  <c r="C32"/>
  <c r="F32"/>
  <c r="C36"/>
  <c r="F36" s="1"/>
  <c r="C40"/>
  <c r="F40" s="1"/>
  <c r="C44"/>
  <c r="F44" s="1"/>
  <c r="C48"/>
  <c r="F48"/>
  <c r="C52"/>
  <c r="F52" s="1"/>
  <c r="C56"/>
  <c r="F56" s="1"/>
  <c r="C60"/>
  <c r="F60" s="1"/>
  <c r="C64"/>
  <c r="F64"/>
  <c r="C68"/>
  <c r="F68" s="1"/>
  <c r="C72"/>
  <c r="F72" s="1"/>
  <c r="C76"/>
  <c r="F76" s="1"/>
  <c r="C80"/>
  <c r="F80"/>
  <c r="C84"/>
  <c r="F84" s="1"/>
  <c r="C88"/>
  <c r="F88" s="1"/>
  <c r="C92"/>
  <c r="F92" s="1"/>
  <c r="C96"/>
  <c r="F96"/>
  <c r="C100"/>
  <c r="F100" s="1"/>
  <c r="C104"/>
  <c r="F104" s="1"/>
  <c r="C108"/>
  <c r="F108" s="1"/>
  <c r="C112"/>
  <c r="F112"/>
  <c r="C116"/>
  <c r="F116" s="1"/>
  <c r="C120"/>
  <c r="F120" s="1"/>
  <c r="C124"/>
  <c r="F124" s="1"/>
  <c r="C128"/>
  <c r="F128"/>
  <c r="C132"/>
  <c r="F132" s="1"/>
  <c r="C136"/>
  <c r="F136" s="1"/>
  <c r="I585" i="3"/>
  <c r="M103" i="27"/>
  <c r="AD103"/>
  <c r="M23"/>
  <c r="AA23"/>
  <c r="M346"/>
  <c r="I583" i="3"/>
  <c r="C140" i="21"/>
  <c r="F140"/>
  <c r="C144"/>
  <c r="F144"/>
  <c r="C148"/>
  <c r="F148"/>
  <c r="C152"/>
  <c r="F152"/>
  <c r="C156"/>
  <c r="F156"/>
  <c r="C160"/>
  <c r="F160"/>
  <c r="C164"/>
  <c r="F164"/>
  <c r="C168"/>
  <c r="F168"/>
  <c r="C172"/>
  <c r="F172" s="1"/>
  <c r="C176"/>
  <c r="F176"/>
  <c r="C180"/>
  <c r="F180" s="1"/>
  <c r="C184"/>
  <c r="F184"/>
  <c r="C188"/>
  <c r="F188" s="1"/>
  <c r="C192"/>
  <c r="F192"/>
  <c r="C196"/>
  <c r="F196" s="1"/>
  <c r="C200"/>
  <c r="F200"/>
  <c r="C204"/>
  <c r="F204" s="1"/>
  <c r="C173" i="12"/>
  <c r="F173"/>
  <c r="C145" i="20"/>
  <c r="F145" s="1"/>
  <c r="C149"/>
  <c r="F149"/>
  <c r="C153"/>
  <c r="F153" s="1"/>
  <c r="C157"/>
  <c r="F157"/>
  <c r="C161"/>
  <c r="F161" s="1"/>
  <c r="C165"/>
  <c r="F165"/>
  <c r="C169"/>
  <c r="F169" s="1"/>
  <c r="C173"/>
  <c r="F173"/>
  <c r="C177"/>
  <c r="F177" s="1"/>
  <c r="C181"/>
  <c r="F181"/>
  <c r="C185"/>
  <c r="F185" s="1"/>
  <c r="C189"/>
  <c r="F189"/>
  <c r="C193"/>
  <c r="F193" s="1"/>
  <c r="C197"/>
  <c r="F197"/>
  <c r="C201"/>
  <c r="F201" s="1"/>
  <c r="O306" i="3"/>
  <c r="O332"/>
  <c r="O310"/>
  <c r="O312"/>
  <c r="O315"/>
  <c r="Q402"/>
  <c r="Q405"/>
  <c r="C70" i="20"/>
  <c r="F70" s="1"/>
  <c r="C74"/>
  <c r="F74"/>
  <c r="C78"/>
  <c r="F78" s="1"/>
  <c r="C82"/>
  <c r="F82" s="1"/>
  <c r="C86"/>
  <c r="F86" s="1"/>
  <c r="C90"/>
  <c r="F90" s="1"/>
  <c r="C94"/>
  <c r="F94" s="1"/>
  <c r="C98"/>
  <c r="F98"/>
  <c r="C102"/>
  <c r="F102" s="1"/>
  <c r="C106"/>
  <c r="F106"/>
  <c r="C110"/>
  <c r="F110" s="1"/>
  <c r="C114"/>
  <c r="F114" s="1"/>
  <c r="C118"/>
  <c r="F118" s="1"/>
  <c r="C122"/>
  <c r="F122" s="1"/>
  <c r="C126"/>
  <c r="F126" s="1"/>
  <c r="C130"/>
  <c r="F130"/>
  <c r="C134"/>
  <c r="F134" s="1"/>
  <c r="C138"/>
  <c r="F138"/>
  <c r="C142"/>
  <c r="F142" s="1"/>
  <c r="C146"/>
  <c r="F146" s="1"/>
  <c r="C150"/>
  <c r="F150" s="1"/>
  <c r="C154"/>
  <c r="F154" s="1"/>
  <c r="C158"/>
  <c r="F158" s="1"/>
  <c r="C162"/>
  <c r="F162"/>
  <c r="C166"/>
  <c r="F166" s="1"/>
  <c r="C170"/>
  <c r="F170"/>
  <c r="C174"/>
  <c r="F174" s="1"/>
  <c r="C178"/>
  <c r="F178" s="1"/>
  <c r="C182"/>
  <c r="F182" s="1"/>
  <c r="C186"/>
  <c r="F186" s="1"/>
  <c r="C190"/>
  <c r="F190" s="1"/>
  <c r="C194"/>
  <c r="F194"/>
  <c r="C198"/>
  <c r="F198" s="1"/>
  <c r="C202"/>
  <c r="F202"/>
  <c r="C170" i="12"/>
  <c r="F170" s="1"/>
  <c r="C174"/>
  <c r="F174" s="1"/>
  <c r="O319" i="3"/>
  <c r="I285"/>
  <c r="I257"/>
  <c r="I593"/>
  <c r="I271"/>
  <c r="R46"/>
  <c r="I279"/>
  <c r="I281"/>
  <c r="I57"/>
  <c r="I681"/>
  <c r="H269" i="27"/>
  <c r="C180" i="15"/>
  <c r="F180"/>
  <c r="F169" i="18"/>
  <c r="F172"/>
  <c r="C176"/>
  <c r="F176"/>
  <c r="C180"/>
  <c r="F180"/>
  <c r="C186" i="15"/>
  <c r="F186"/>
  <c r="C190"/>
  <c r="F190"/>
  <c r="C194"/>
  <c r="F194"/>
  <c r="C198"/>
  <c r="F198"/>
  <c r="C171" i="14"/>
  <c r="F171"/>
  <c r="C175"/>
  <c r="F175"/>
  <c r="C179"/>
  <c r="F179"/>
  <c r="C183"/>
  <c r="F183"/>
  <c r="C187"/>
  <c r="F187"/>
  <c r="C191"/>
  <c r="F191"/>
  <c r="C195"/>
  <c r="F195" s="1"/>
  <c r="C199"/>
  <c r="F199"/>
  <c r="C203"/>
  <c r="F203" s="1"/>
  <c r="L384" i="3"/>
  <c r="C169" i="10"/>
  <c r="F169"/>
  <c r="C173"/>
  <c r="F173" s="1"/>
  <c r="C177"/>
  <c r="F177" s="1"/>
  <c r="C181"/>
  <c r="F181" s="1"/>
  <c r="C185"/>
  <c r="F185"/>
  <c r="C189"/>
  <c r="F189" s="1"/>
  <c r="C193"/>
  <c r="F193" s="1"/>
  <c r="C197"/>
  <c r="F197" s="1"/>
  <c r="C201"/>
  <c r="F201"/>
  <c r="C175" i="15"/>
  <c r="F175" s="1"/>
  <c r="C179"/>
  <c r="F179" s="1"/>
  <c r="C183"/>
  <c r="F183" s="1"/>
  <c r="C187"/>
  <c r="F187"/>
  <c r="C191"/>
  <c r="F191" s="1"/>
  <c r="C195"/>
  <c r="F195" s="1"/>
  <c r="C199"/>
  <c r="F199" s="1"/>
  <c r="F170" i="18"/>
  <c r="F173"/>
  <c r="C177"/>
  <c r="F177" s="1"/>
  <c r="C182" i="16"/>
  <c r="F182" s="1"/>
  <c r="C186"/>
  <c r="F186" s="1"/>
  <c r="C190"/>
  <c r="F190"/>
  <c r="C194"/>
  <c r="F194" s="1"/>
  <c r="C198"/>
  <c r="F198" s="1"/>
  <c r="C202"/>
  <c r="F202" s="1"/>
  <c r="C170" i="2"/>
  <c r="F170"/>
  <c r="C177"/>
  <c r="F177" s="1"/>
  <c r="C184"/>
  <c r="F184" s="1"/>
  <c r="C186"/>
  <c r="F186" s="1"/>
  <c r="C193"/>
  <c r="F193"/>
  <c r="C200"/>
  <c r="F200" s="1"/>
  <c r="C202"/>
  <c r="F202" s="1"/>
  <c r="C8" i="7"/>
  <c r="F8" s="1"/>
  <c r="C12"/>
  <c r="F12"/>
  <c r="C16"/>
  <c r="F16" s="1"/>
  <c r="C20"/>
  <c r="F20" s="1"/>
  <c r="C24"/>
  <c r="F24" s="1"/>
  <c r="C28"/>
  <c r="F28"/>
  <c r="C32"/>
  <c r="F32" s="1"/>
  <c r="C36"/>
  <c r="F36" s="1"/>
  <c r="C40"/>
  <c r="F40" s="1"/>
  <c r="C44"/>
  <c r="F44"/>
  <c r="C48"/>
  <c r="F48" s="1"/>
  <c r="C52"/>
  <c r="F52" s="1"/>
  <c r="C56"/>
  <c r="F56" s="1"/>
  <c r="C60"/>
  <c r="F60"/>
  <c r="C64"/>
  <c r="F64" s="1"/>
  <c r="C68"/>
  <c r="F68" s="1"/>
  <c r="C72"/>
  <c r="F72" s="1"/>
  <c r="C76"/>
  <c r="F76"/>
  <c r="C80"/>
  <c r="F80" s="1"/>
  <c r="C84"/>
  <c r="F84" s="1"/>
  <c r="C88"/>
  <c r="F88" s="1"/>
  <c r="C92"/>
  <c r="F92"/>
  <c r="C96"/>
  <c r="F96" s="1"/>
  <c r="C100"/>
  <c r="F100" s="1"/>
  <c r="C104"/>
  <c r="F104" s="1"/>
  <c r="C108"/>
  <c r="F108"/>
  <c r="C112"/>
  <c r="F112" s="1"/>
  <c r="C116"/>
  <c r="F116" s="1"/>
  <c r="C120"/>
  <c r="F120" s="1"/>
  <c r="C124"/>
  <c r="F124"/>
  <c r="C128"/>
  <c r="F128" s="1"/>
  <c r="C132"/>
  <c r="F132" s="1"/>
  <c r="C136"/>
  <c r="F136" s="1"/>
  <c r="C140"/>
  <c r="F140"/>
  <c r="C144"/>
  <c r="F144" s="1"/>
  <c r="C148"/>
  <c r="F148" s="1"/>
  <c r="C152"/>
  <c r="F152" s="1"/>
  <c r="C156"/>
  <c r="F156"/>
  <c r="C160"/>
  <c r="F160" s="1"/>
  <c r="C164"/>
  <c r="F164" s="1"/>
  <c r="C168"/>
  <c r="F168" s="1"/>
  <c r="C172"/>
  <c r="F172"/>
  <c r="C176"/>
  <c r="F176" s="1"/>
  <c r="C180"/>
  <c r="F180" s="1"/>
  <c r="C184"/>
  <c r="F184" s="1"/>
  <c r="C188"/>
  <c r="F188"/>
  <c r="C192"/>
  <c r="F192" s="1"/>
  <c r="C196"/>
  <c r="F196" s="1"/>
  <c r="C200"/>
  <c r="F200" s="1"/>
  <c r="C204"/>
  <c r="F204"/>
  <c r="C183" i="16"/>
  <c r="F183" s="1"/>
  <c r="C187"/>
  <c r="F187" s="1"/>
  <c r="C191"/>
  <c r="F191" s="1"/>
  <c r="C195"/>
  <c r="F195"/>
  <c r="C199"/>
  <c r="F199" s="1"/>
  <c r="C203"/>
  <c r="F203" s="1"/>
  <c r="C182" i="15"/>
  <c r="F182" s="1"/>
  <c r="K348" i="3"/>
  <c r="C170" i="11"/>
  <c r="F170" s="1"/>
  <c r="C174"/>
  <c r="F174"/>
  <c r="C178"/>
  <c r="F178" s="1"/>
  <c r="C182"/>
  <c r="F182"/>
  <c r="C186"/>
  <c r="F186" s="1"/>
  <c r="C190"/>
  <c r="F190"/>
  <c r="C194"/>
  <c r="F194" s="1"/>
  <c r="C198"/>
  <c r="F198"/>
  <c r="C202"/>
  <c r="F202" s="1"/>
  <c r="S630" i="3"/>
  <c r="C172" i="14"/>
  <c r="F172"/>
  <c r="C176"/>
  <c r="F176" s="1"/>
  <c r="C180"/>
  <c r="F180" s="1"/>
  <c r="C184"/>
  <c r="F184" s="1"/>
  <c r="C188"/>
  <c r="F188"/>
  <c r="C192"/>
  <c r="F192" s="1"/>
  <c r="C196"/>
  <c r="F196" s="1"/>
  <c r="C200"/>
  <c r="F200" s="1"/>
  <c r="C204"/>
  <c r="F204"/>
  <c r="K345" i="3"/>
  <c r="C172" i="10"/>
  <c r="F172"/>
  <c r="C176"/>
  <c r="F176" s="1"/>
  <c r="C180"/>
  <c r="F180"/>
  <c r="C184"/>
  <c r="F184" s="1"/>
  <c r="C188"/>
  <c r="F188"/>
  <c r="C192"/>
  <c r="F192" s="1"/>
  <c r="C196"/>
  <c r="F196"/>
  <c r="C200"/>
  <c r="F200" s="1"/>
  <c r="C204"/>
  <c r="F204"/>
  <c r="C172" i="24"/>
  <c r="F172" s="1"/>
  <c r="C176"/>
  <c r="F176"/>
  <c r="C180"/>
  <c r="F180" s="1"/>
  <c r="C184"/>
  <c r="F184"/>
  <c r="C188"/>
  <c r="F188" s="1"/>
  <c r="C192"/>
  <c r="F192"/>
  <c r="C9" i="22"/>
  <c r="F9" s="1"/>
  <c r="C13"/>
  <c r="F13"/>
  <c r="C17"/>
  <c r="F17" s="1"/>
  <c r="C21"/>
  <c r="F21"/>
  <c r="C25"/>
  <c r="F25" s="1"/>
  <c r="C29"/>
  <c r="F29"/>
  <c r="C33"/>
  <c r="F33" s="1"/>
  <c r="C37"/>
  <c r="F37"/>
  <c r="C41"/>
  <c r="F41" s="1"/>
  <c r="C45"/>
  <c r="F45"/>
  <c r="C49"/>
  <c r="F49" s="1"/>
  <c r="C53"/>
  <c r="F53"/>
  <c r="C57"/>
  <c r="F57" s="1"/>
  <c r="C61"/>
  <c r="F61"/>
  <c r="C65"/>
  <c r="F65" s="1"/>
  <c r="C69"/>
  <c r="F69"/>
  <c r="C73"/>
  <c r="F73" s="1"/>
  <c r="C77"/>
  <c r="F77"/>
  <c r="C81"/>
  <c r="F81" s="1"/>
  <c r="K337" i="3"/>
  <c r="K339"/>
  <c r="K341"/>
  <c r="C171" i="11"/>
  <c r="F171" s="1"/>
  <c r="C175"/>
  <c r="F175" s="1"/>
  <c r="C179"/>
  <c r="F179" s="1"/>
  <c r="C183"/>
  <c r="F183"/>
  <c r="C187"/>
  <c r="F187" s="1"/>
  <c r="C191"/>
  <c r="F191" s="1"/>
  <c r="C195"/>
  <c r="F195" s="1"/>
  <c r="C199"/>
  <c r="F199"/>
  <c r="S655" i="3"/>
  <c r="S747"/>
  <c r="S750"/>
  <c r="S142"/>
  <c r="F142" s="1"/>
  <c r="S144"/>
  <c r="S147"/>
  <c r="S148"/>
  <c r="S408"/>
  <c r="F408" s="1"/>
  <c r="S581"/>
  <c r="C171" i="25"/>
  <c r="F171"/>
  <c r="C175"/>
  <c r="F175"/>
  <c r="C179"/>
  <c r="F179"/>
  <c r="C183"/>
  <c r="F183"/>
  <c r="C187"/>
  <c r="F187"/>
  <c r="C191"/>
  <c r="F191"/>
  <c r="C195"/>
  <c r="F195"/>
  <c r="C199"/>
  <c r="F199"/>
  <c r="C9" i="23"/>
  <c r="F9"/>
  <c r="C13"/>
  <c r="F13"/>
  <c r="C17"/>
  <c r="F17"/>
  <c r="C21"/>
  <c r="F21"/>
  <c r="C25"/>
  <c r="F25"/>
  <c r="C29"/>
  <c r="F29"/>
  <c r="C33"/>
  <c r="F33"/>
  <c r="C37"/>
  <c r="F37"/>
  <c r="C41"/>
  <c r="F41"/>
  <c r="C45"/>
  <c r="F45"/>
  <c r="C49"/>
  <c r="F49"/>
  <c r="C53"/>
  <c r="F53"/>
  <c r="C57"/>
  <c r="F57"/>
  <c r="C61"/>
  <c r="F61"/>
  <c r="C65"/>
  <c r="F65"/>
  <c r="C69"/>
  <c r="F69"/>
  <c r="C73"/>
  <c r="F73"/>
  <c r="C77"/>
  <c r="F77"/>
  <c r="C81"/>
  <c r="F81"/>
  <c r="C85"/>
  <c r="F85"/>
  <c r="C89"/>
  <c r="F89"/>
  <c r="C93"/>
  <c r="F93"/>
  <c r="C97"/>
  <c r="F97"/>
  <c r="C101"/>
  <c r="F101"/>
  <c r="C105"/>
  <c r="F105"/>
  <c r="C109"/>
  <c r="F109"/>
  <c r="C113"/>
  <c r="F113"/>
  <c r="C117"/>
  <c r="F117"/>
  <c r="C121"/>
  <c r="F121"/>
  <c r="C125"/>
  <c r="F125"/>
  <c r="C129"/>
  <c r="F129"/>
  <c r="C133"/>
  <c r="F133"/>
  <c r="C137"/>
  <c r="F137"/>
  <c r="C141"/>
  <c r="F141"/>
  <c r="C145"/>
  <c r="F145"/>
  <c r="C149"/>
  <c r="F149"/>
  <c r="C153"/>
  <c r="F153"/>
  <c r="C157"/>
  <c r="F157"/>
  <c r="C161"/>
  <c r="F161"/>
  <c r="C165"/>
  <c r="F165"/>
  <c r="C169"/>
  <c r="F169"/>
  <c r="C173"/>
  <c r="F173"/>
  <c r="C177"/>
  <c r="F177"/>
  <c r="C181"/>
  <c r="F181"/>
  <c r="C185"/>
  <c r="F185"/>
  <c r="C189"/>
  <c r="F189"/>
  <c r="C193"/>
  <c r="F193"/>
  <c r="C111" i="22"/>
  <c r="F111"/>
  <c r="S657" i="3"/>
  <c r="S745"/>
  <c r="S580"/>
  <c r="C170" i="25"/>
  <c r="F170"/>
  <c r="C174"/>
  <c r="F174" s="1"/>
  <c r="C178"/>
  <c r="F178"/>
  <c r="C182"/>
  <c r="F182" s="1"/>
  <c r="C186"/>
  <c r="F186" s="1"/>
  <c r="C190"/>
  <c r="F190" s="1"/>
  <c r="C194"/>
  <c r="F194"/>
  <c r="C198"/>
  <c r="F198" s="1"/>
  <c r="C202"/>
  <c r="F202"/>
  <c r="C8" i="22"/>
  <c r="F8" s="1"/>
  <c r="C12"/>
  <c r="F12"/>
  <c r="C16"/>
  <c r="F16" s="1"/>
  <c r="C20"/>
  <c r="F20" s="1"/>
  <c r="C24"/>
  <c r="F24" s="1"/>
  <c r="C28"/>
  <c r="F28"/>
  <c r="C32"/>
  <c r="F32" s="1"/>
  <c r="C36"/>
  <c r="F36"/>
  <c r="C40"/>
  <c r="F40" s="1"/>
  <c r="C44"/>
  <c r="F44"/>
  <c r="C48"/>
  <c r="F48" s="1"/>
  <c r="C52"/>
  <c r="F52" s="1"/>
  <c r="C56"/>
  <c r="F56" s="1"/>
  <c r="C60"/>
  <c r="F60"/>
  <c r="C64"/>
  <c r="F64" s="1"/>
  <c r="C68"/>
  <c r="F68"/>
  <c r="C72"/>
  <c r="F72" s="1"/>
  <c r="C76"/>
  <c r="F76"/>
  <c r="C80"/>
  <c r="F80" s="1"/>
  <c r="C84"/>
  <c r="F84" s="1"/>
  <c r="C88"/>
  <c r="F88" s="1"/>
  <c r="C92"/>
  <c r="F92"/>
  <c r="C96"/>
  <c r="F96" s="1"/>
  <c r="C100"/>
  <c r="F100"/>
  <c r="C104"/>
  <c r="F104" s="1"/>
  <c r="C7" i="21"/>
  <c r="F7"/>
  <c r="C11"/>
  <c r="F11" s="1"/>
  <c r="C15"/>
  <c r="F15" s="1"/>
  <c r="C19"/>
  <c r="F19" s="1"/>
  <c r="C23"/>
  <c r="F23"/>
  <c r="C27"/>
  <c r="F27" s="1"/>
  <c r="C31"/>
  <c r="F31"/>
  <c r="C35"/>
  <c r="F35" s="1"/>
  <c r="C39"/>
  <c r="F39"/>
  <c r="C43"/>
  <c r="F43" s="1"/>
  <c r="C47"/>
  <c r="F47" s="1"/>
  <c r="C51"/>
  <c r="F51" s="1"/>
  <c r="C55"/>
  <c r="F55"/>
  <c r="C59"/>
  <c r="F59" s="1"/>
  <c r="C63"/>
  <c r="F63"/>
  <c r="C67"/>
  <c r="F67" s="1"/>
  <c r="C71"/>
  <c r="F71"/>
  <c r="C75"/>
  <c r="F75" s="1"/>
  <c r="C79"/>
  <c r="F79" s="1"/>
  <c r="C83"/>
  <c r="F83" s="1"/>
  <c r="C87"/>
  <c r="F87"/>
  <c r="C91"/>
  <c r="F91" s="1"/>
  <c r="C95"/>
  <c r="F95"/>
  <c r="C99"/>
  <c r="F99" s="1"/>
  <c r="C103"/>
  <c r="F103"/>
  <c r="C107"/>
  <c r="F107" s="1"/>
  <c r="C111"/>
  <c r="F111" s="1"/>
  <c r="C115"/>
  <c r="F115" s="1"/>
  <c r="C119"/>
  <c r="F119"/>
  <c r="C123"/>
  <c r="F123" s="1"/>
  <c r="C127"/>
  <c r="F127"/>
  <c r="C131"/>
  <c r="F131" s="1"/>
  <c r="C135"/>
  <c r="F135"/>
  <c r="C139"/>
  <c r="F139" s="1"/>
  <c r="C143"/>
  <c r="F143" s="1"/>
  <c r="C147"/>
  <c r="F147" s="1"/>
  <c r="C151"/>
  <c r="F151"/>
  <c r="C155"/>
  <c r="F155" s="1"/>
  <c r="C159"/>
  <c r="F159"/>
  <c r="C163"/>
  <c r="F163" s="1"/>
  <c r="C167"/>
  <c r="F167"/>
  <c r="C171"/>
  <c r="F171" s="1"/>
  <c r="C175"/>
  <c r="F175" s="1"/>
  <c r="C179"/>
  <c r="F179" s="1"/>
  <c r="C183"/>
  <c r="F183"/>
  <c r="C187"/>
  <c r="F187" s="1"/>
  <c r="C191"/>
  <c r="F191"/>
  <c r="C195"/>
  <c r="F195" s="1"/>
  <c r="C199"/>
  <c r="F199"/>
  <c r="C203"/>
  <c r="F203" s="1"/>
  <c r="C44" i="20"/>
  <c r="F44" s="1"/>
  <c r="C52"/>
  <c r="F52" s="1"/>
  <c r="C60"/>
  <c r="F60"/>
  <c r="C68"/>
  <c r="F68" s="1"/>
  <c r="C85" i="22"/>
  <c r="F85"/>
  <c r="C89"/>
  <c r="F89" s="1"/>
  <c r="C93"/>
  <c r="F93"/>
  <c r="C97"/>
  <c r="F97" s="1"/>
  <c r="C101"/>
  <c r="F101" s="1"/>
  <c r="C105"/>
  <c r="F105" s="1"/>
  <c r="C169" i="24"/>
  <c r="F169"/>
  <c r="C173"/>
  <c r="F173" s="1"/>
  <c r="C177"/>
  <c r="F177"/>
  <c r="C181"/>
  <c r="F181" s="1"/>
  <c r="C185"/>
  <c r="F185"/>
  <c r="C189"/>
  <c r="F189" s="1"/>
  <c r="C10" i="23"/>
  <c r="F10" s="1"/>
  <c r="C14"/>
  <c r="F14" s="1"/>
  <c r="C18"/>
  <c r="F18"/>
  <c r="C22"/>
  <c r="F22" s="1"/>
  <c r="C26"/>
  <c r="F26"/>
  <c r="C30"/>
  <c r="F30" s="1"/>
  <c r="C34"/>
  <c r="F34"/>
  <c r="C38"/>
  <c r="F38" s="1"/>
  <c r="C42"/>
  <c r="F42" s="1"/>
  <c r="C46"/>
  <c r="F46" s="1"/>
  <c r="C50"/>
  <c r="F50"/>
  <c r="C54"/>
  <c r="F54" s="1"/>
  <c r="C58"/>
  <c r="F58"/>
  <c r="C62"/>
  <c r="F62" s="1"/>
  <c r="C66"/>
  <c r="F66"/>
  <c r="C70"/>
  <c r="F70" s="1"/>
  <c r="C74"/>
  <c r="F74" s="1"/>
  <c r="C78"/>
  <c r="F78" s="1"/>
  <c r="C82"/>
  <c r="F82"/>
  <c r="C86"/>
  <c r="F86" s="1"/>
  <c r="C90"/>
  <c r="F90"/>
  <c r="C94"/>
  <c r="F94" s="1"/>
  <c r="C98"/>
  <c r="F98"/>
  <c r="C102"/>
  <c r="F102" s="1"/>
  <c r="C106"/>
  <c r="F106" s="1"/>
  <c r="C110"/>
  <c r="F110" s="1"/>
  <c r="C114"/>
  <c r="F114"/>
  <c r="C118"/>
  <c r="F118" s="1"/>
  <c r="C122"/>
  <c r="F122"/>
  <c r="C126"/>
  <c r="F126" s="1"/>
  <c r="C130"/>
  <c r="F130"/>
  <c r="C134"/>
  <c r="F134" s="1"/>
  <c r="C138"/>
  <c r="F138" s="1"/>
  <c r="C142"/>
  <c r="F142" s="1"/>
  <c r="C146"/>
  <c r="F146"/>
  <c r="C150"/>
  <c r="F150" s="1"/>
  <c r="C154"/>
  <c r="F154"/>
  <c r="C158"/>
  <c r="F158" s="1"/>
  <c r="C162"/>
  <c r="F162"/>
  <c r="C166"/>
  <c r="F166" s="1"/>
  <c r="C170"/>
  <c r="F170" s="1"/>
  <c r="C174"/>
  <c r="F174" s="1"/>
  <c r="C178"/>
  <c r="F178"/>
  <c r="C182"/>
  <c r="F182" s="1"/>
  <c r="C186"/>
  <c r="F186"/>
  <c r="C190"/>
  <c r="F190" s="1"/>
  <c r="C106" i="22"/>
  <c r="F106"/>
  <c r="C110"/>
  <c r="F110" s="1"/>
  <c r="C114"/>
  <c r="F114"/>
  <c r="C118"/>
  <c r="F118" s="1"/>
  <c r="C122"/>
  <c r="F122"/>
  <c r="C126"/>
  <c r="F126" s="1"/>
  <c r="C130"/>
  <c r="F130"/>
  <c r="C134"/>
  <c r="F134" s="1"/>
  <c r="C138"/>
  <c r="F138"/>
  <c r="C142"/>
  <c r="F142" s="1"/>
  <c r="C146"/>
  <c r="F146"/>
  <c r="C150"/>
  <c r="F150" s="1"/>
  <c r="C154"/>
  <c r="F154"/>
  <c r="C158"/>
  <c r="F158" s="1"/>
  <c r="C162"/>
  <c r="F162"/>
  <c r="C166"/>
  <c r="F166" s="1"/>
  <c r="C170"/>
  <c r="F170"/>
  <c r="C174"/>
  <c r="F174" s="1"/>
  <c r="C178"/>
  <c r="F178"/>
  <c r="C182"/>
  <c r="F182" s="1"/>
  <c r="C186"/>
  <c r="F186"/>
  <c r="C190"/>
  <c r="F190" s="1"/>
  <c r="C194"/>
  <c r="F194"/>
  <c r="C198"/>
  <c r="F198" s="1"/>
  <c r="C202"/>
  <c r="F202"/>
  <c r="C6" i="20"/>
  <c r="F6" s="1"/>
  <c r="C10"/>
  <c r="F10"/>
  <c r="C14"/>
  <c r="F14" s="1"/>
  <c r="C18"/>
  <c r="F18"/>
  <c r="C22"/>
  <c r="F22" s="1"/>
  <c r="C26"/>
  <c r="F26"/>
  <c r="C30"/>
  <c r="F30" s="1"/>
  <c r="C34"/>
  <c r="F34"/>
  <c r="C113" i="22"/>
  <c r="F113" s="1"/>
  <c r="C117"/>
  <c r="F117" s="1"/>
  <c r="C121"/>
  <c r="F121" s="1"/>
  <c r="C125"/>
  <c r="F125" s="1"/>
  <c r="C129"/>
  <c r="F129" s="1"/>
  <c r="C133"/>
  <c r="F133" s="1"/>
  <c r="C137"/>
  <c r="F137" s="1"/>
  <c r="C141"/>
  <c r="F141" s="1"/>
  <c r="C145"/>
  <c r="F145" s="1"/>
  <c r="C149"/>
  <c r="F149" s="1"/>
  <c r="C153"/>
  <c r="F153" s="1"/>
  <c r="C157"/>
  <c r="F157" s="1"/>
  <c r="C161"/>
  <c r="F161" s="1"/>
  <c r="C165"/>
  <c r="F165" s="1"/>
  <c r="C169"/>
  <c r="F169" s="1"/>
  <c r="C173"/>
  <c r="F173" s="1"/>
  <c r="C177"/>
  <c r="F177" s="1"/>
  <c r="C181"/>
  <c r="F181" s="1"/>
  <c r="C185"/>
  <c r="F185" s="1"/>
  <c r="C189"/>
  <c r="F189" s="1"/>
  <c r="C193"/>
  <c r="F193" s="1"/>
  <c r="C197"/>
  <c r="F197" s="1"/>
  <c r="C201"/>
  <c r="F201" s="1"/>
  <c r="C7" i="20"/>
  <c r="F7" s="1"/>
  <c r="C11"/>
  <c r="F11" s="1"/>
  <c r="C15"/>
  <c r="F15" s="1"/>
  <c r="C19"/>
  <c r="F19" s="1"/>
  <c r="C23"/>
  <c r="F23" s="1"/>
  <c r="C27"/>
  <c r="F27" s="1"/>
  <c r="C31"/>
  <c r="F31" s="1"/>
  <c r="C35"/>
  <c r="F35" s="1"/>
  <c r="C38"/>
  <c r="F38" s="1"/>
  <c r="C46"/>
  <c r="F46" s="1"/>
  <c r="C54"/>
  <c r="F54" s="1"/>
  <c r="C62"/>
  <c r="F62" s="1"/>
  <c r="C39"/>
  <c r="F39" s="1"/>
  <c r="C43"/>
  <c r="F43" s="1"/>
  <c r="C47"/>
  <c r="F47" s="1"/>
  <c r="C51"/>
  <c r="F51" s="1"/>
  <c r="C55"/>
  <c r="F55" s="1"/>
  <c r="C59"/>
  <c r="F59" s="1"/>
  <c r="C63"/>
  <c r="F63" s="1"/>
  <c r="C67"/>
  <c r="F67" s="1"/>
  <c r="C71"/>
  <c r="F71" s="1"/>
  <c r="C75"/>
  <c r="F75" s="1"/>
  <c r="C79"/>
  <c r="F79" s="1"/>
  <c r="C83"/>
  <c r="F83" s="1"/>
  <c r="C87"/>
  <c r="F87" s="1"/>
  <c r="C91"/>
  <c r="F91" s="1"/>
  <c r="C95"/>
  <c r="F95" s="1"/>
  <c r="C99"/>
  <c r="F99" s="1"/>
  <c r="C103"/>
  <c r="F103" s="1"/>
  <c r="C107"/>
  <c r="F107" s="1"/>
  <c r="C111"/>
  <c r="F111" s="1"/>
  <c r="C115"/>
  <c r="F115" s="1"/>
  <c r="C119"/>
  <c r="F119" s="1"/>
  <c r="C123"/>
  <c r="F123" s="1"/>
  <c r="C127"/>
  <c r="F127" s="1"/>
  <c r="C131"/>
  <c r="F131" s="1"/>
  <c r="C135"/>
  <c r="F135" s="1"/>
  <c r="C139"/>
  <c r="F139" s="1"/>
  <c r="C7" i="23"/>
  <c r="F7" s="1"/>
  <c r="C6" i="21"/>
  <c r="F6" s="1"/>
  <c r="C10"/>
  <c r="F10" s="1"/>
  <c r="C14"/>
  <c r="F14" s="1"/>
  <c r="C18"/>
  <c r="F18" s="1"/>
  <c r="C22"/>
  <c r="F22" s="1"/>
  <c r="C26"/>
  <c r="F26" s="1"/>
  <c r="C30"/>
  <c r="F30" s="1"/>
  <c r="C34"/>
  <c r="F34" s="1"/>
  <c r="C38"/>
  <c r="F38" s="1"/>
  <c r="C42"/>
  <c r="F42" s="1"/>
  <c r="C46"/>
  <c r="F46" s="1"/>
  <c r="C50"/>
  <c r="F50" s="1"/>
  <c r="C54"/>
  <c r="F54" s="1"/>
  <c r="C58"/>
  <c r="F58" s="1"/>
  <c r="C62"/>
  <c r="F62" s="1"/>
  <c r="C66"/>
  <c r="F66" s="1"/>
  <c r="C70"/>
  <c r="F70" s="1"/>
  <c r="C74"/>
  <c r="F74" s="1"/>
  <c r="C78"/>
  <c r="F78" s="1"/>
  <c r="C82"/>
  <c r="F82" s="1"/>
  <c r="C86"/>
  <c r="F86" s="1"/>
  <c r="C90"/>
  <c r="F90" s="1"/>
  <c r="C94"/>
  <c r="F94" s="1"/>
  <c r="C98"/>
  <c r="F98" s="1"/>
  <c r="C102"/>
  <c r="F102" s="1"/>
  <c r="C106"/>
  <c r="F106" s="1"/>
  <c r="C110"/>
  <c r="F110" s="1"/>
  <c r="C114"/>
  <c r="F114" s="1"/>
  <c r="C118"/>
  <c r="F118" s="1"/>
  <c r="C122"/>
  <c r="F122" s="1"/>
  <c r="C126"/>
  <c r="F126" s="1"/>
  <c r="C130"/>
  <c r="F130" s="1"/>
  <c r="C134"/>
  <c r="F134" s="1"/>
  <c r="C138"/>
  <c r="F138" s="1"/>
  <c r="C142"/>
  <c r="F142" s="1"/>
  <c r="C146"/>
  <c r="F146" s="1"/>
  <c r="C150"/>
  <c r="F150" s="1"/>
  <c r="C154"/>
  <c r="F154" s="1"/>
  <c r="C158"/>
  <c r="F158" s="1"/>
  <c r="C162"/>
  <c r="F162" s="1"/>
  <c r="C166"/>
  <c r="F166" s="1"/>
  <c r="C170"/>
  <c r="F170" s="1"/>
  <c r="C174"/>
  <c r="F174" s="1"/>
  <c r="C178"/>
  <c r="F178" s="1"/>
  <c r="C182"/>
  <c r="F182" s="1"/>
  <c r="C186"/>
  <c r="F186" s="1"/>
  <c r="C190"/>
  <c r="F190" s="1"/>
  <c r="C194"/>
  <c r="F194" s="1"/>
  <c r="C198"/>
  <c r="F198" s="1"/>
  <c r="C202"/>
  <c r="F202" s="1"/>
  <c r="C8" i="23"/>
  <c r="F8" s="1"/>
  <c r="C169" i="12"/>
  <c r="F169" s="1"/>
  <c r="C143" i="20"/>
  <c r="F143" s="1"/>
  <c r="C147"/>
  <c r="F147" s="1"/>
  <c r="C151"/>
  <c r="F151" s="1"/>
  <c r="C155"/>
  <c r="F155" s="1"/>
  <c r="C159"/>
  <c r="F159" s="1"/>
  <c r="C163"/>
  <c r="F163" s="1"/>
  <c r="C167"/>
  <c r="F167" s="1"/>
  <c r="C171"/>
  <c r="F171" s="1"/>
  <c r="C175"/>
  <c r="F175" s="1"/>
  <c r="C179"/>
  <c r="F179" s="1"/>
  <c r="C183"/>
  <c r="F183" s="1"/>
  <c r="C187"/>
  <c r="F187" s="1"/>
  <c r="C191"/>
  <c r="F191" s="1"/>
  <c r="C195"/>
  <c r="F195" s="1"/>
  <c r="C199"/>
  <c r="F199" s="1"/>
  <c r="C203"/>
  <c r="F203" s="1"/>
  <c r="O334" i="3"/>
  <c r="O313"/>
  <c r="O318"/>
  <c r="O702"/>
  <c r="O604"/>
  <c r="O320"/>
  <c r="Q404"/>
  <c r="C72" i="20"/>
  <c r="F72"/>
  <c r="C76"/>
  <c r="F76"/>
  <c r="C80"/>
  <c r="F80"/>
  <c r="C84"/>
  <c r="F84"/>
  <c r="C88"/>
  <c r="F88"/>
  <c r="C92"/>
  <c r="F92"/>
  <c r="C96"/>
  <c r="F96"/>
  <c r="C100"/>
  <c r="F100"/>
  <c r="C104"/>
  <c r="F104"/>
  <c r="C108"/>
  <c r="F108"/>
  <c r="C112"/>
  <c r="F112"/>
  <c r="C116"/>
  <c r="F116"/>
  <c r="C120"/>
  <c r="F120"/>
  <c r="C124"/>
  <c r="F124"/>
  <c r="C128"/>
  <c r="F128"/>
  <c r="C132"/>
  <c r="F132"/>
  <c r="C136"/>
  <c r="F136"/>
  <c r="C140"/>
  <c r="F140"/>
  <c r="C144"/>
  <c r="F144"/>
  <c r="C148"/>
  <c r="F148"/>
  <c r="C152"/>
  <c r="F152"/>
  <c r="C156"/>
  <c r="F156"/>
  <c r="C160"/>
  <c r="F160"/>
  <c r="C164"/>
  <c r="F164"/>
  <c r="C168"/>
  <c r="F168"/>
  <c r="C172"/>
  <c r="F172"/>
  <c r="C176"/>
  <c r="F176"/>
  <c r="C180"/>
  <c r="F180"/>
  <c r="C184"/>
  <c r="F184"/>
  <c r="C188"/>
  <c r="F188"/>
  <c r="C192"/>
  <c r="F192"/>
  <c r="C196"/>
  <c r="F196"/>
  <c r="C200"/>
  <c r="F200"/>
  <c r="C204"/>
  <c r="F204"/>
  <c r="C172" i="12"/>
  <c r="F172"/>
  <c r="O309" i="3"/>
  <c r="O335"/>
  <c r="O701"/>
  <c r="O330"/>
  <c r="O602"/>
  <c r="O608"/>
  <c r="Q406"/>
  <c r="Q407"/>
  <c r="I268"/>
  <c r="I45"/>
  <c r="I37"/>
  <c r="I680"/>
  <c r="I685"/>
  <c r="I287"/>
  <c r="R689"/>
  <c r="R287"/>
  <c r="I684"/>
  <c r="C6" i="18"/>
  <c r="F6" s="1"/>
  <c r="N196" i="3" s="1"/>
  <c r="O71"/>
  <c r="O97"/>
  <c r="O298"/>
  <c r="O327"/>
  <c r="O299"/>
  <c r="O300"/>
  <c r="O301"/>
  <c r="O322"/>
  <c r="O331"/>
  <c r="O78"/>
  <c r="O329"/>
  <c r="O323"/>
  <c r="O302"/>
  <c r="O303"/>
  <c r="O304"/>
  <c r="P116"/>
  <c r="P117"/>
  <c r="P328"/>
  <c r="P245"/>
  <c r="P118"/>
  <c r="P579"/>
  <c r="P82"/>
  <c r="P354"/>
  <c r="F354"/>
  <c r="P119"/>
  <c r="P27"/>
  <c r="P235"/>
  <c r="P11"/>
  <c r="P227"/>
  <c r="P616"/>
  <c r="P14"/>
  <c r="P617"/>
  <c r="P76"/>
  <c r="P96"/>
  <c r="P123"/>
  <c r="P591"/>
  <c r="P355"/>
  <c r="P202"/>
  <c r="P714"/>
  <c r="P91"/>
  <c r="P356"/>
  <c r="P357"/>
  <c r="P368"/>
  <c r="P363"/>
  <c r="Q624"/>
  <c r="Q625"/>
  <c r="Q626"/>
  <c r="Q627"/>
  <c r="Q729"/>
  <c r="Q730"/>
  <c r="Q189"/>
  <c r="Q190"/>
  <c r="F190" s="1"/>
  <c r="Q191"/>
  <c r="Q194"/>
  <c r="Q197"/>
  <c r="Q198"/>
  <c r="Q200"/>
  <c r="Q99"/>
  <c r="Q202"/>
  <c r="Q397"/>
  <c r="Q398"/>
  <c r="I47"/>
  <c r="I258"/>
  <c r="I369"/>
  <c r="I38"/>
  <c r="I35"/>
  <c r="I199"/>
  <c r="I260"/>
  <c r="I674"/>
  <c r="F674" s="1"/>
  <c r="I112"/>
  <c r="I6"/>
  <c r="I41"/>
  <c r="I51"/>
  <c r="I677"/>
  <c r="I263"/>
  <c r="I52"/>
  <c r="I53"/>
  <c r="I253"/>
  <c r="I54"/>
  <c r="I283"/>
  <c r="I193"/>
  <c r="I44"/>
  <c r="I254"/>
  <c r="R727"/>
  <c r="R728"/>
  <c r="R125"/>
  <c r="R126"/>
  <c r="R128"/>
  <c r="F128" s="1"/>
  <c r="R129"/>
  <c r="R391"/>
  <c r="R392"/>
  <c r="R393"/>
  <c r="R394"/>
  <c r="R395"/>
  <c r="R396"/>
  <c r="J62"/>
  <c r="J288"/>
  <c r="J59"/>
  <c r="J690"/>
  <c r="J63"/>
  <c r="J64"/>
  <c r="J292"/>
  <c r="J65"/>
  <c r="J293"/>
  <c r="J289"/>
  <c r="J66"/>
  <c r="J697"/>
  <c r="J694"/>
  <c r="J596"/>
  <c r="J295"/>
  <c r="J297"/>
  <c r="J296"/>
  <c r="J692"/>
  <c r="J695"/>
  <c r="J290"/>
  <c r="J700"/>
  <c r="J698"/>
  <c r="J595"/>
  <c r="J597"/>
  <c r="J699"/>
  <c r="P358"/>
  <c r="P317"/>
  <c r="P665"/>
  <c r="P111"/>
  <c r="P364"/>
  <c r="P241"/>
  <c r="P365"/>
  <c r="C170" i="16"/>
  <c r="F170"/>
  <c r="C171"/>
  <c r="F171"/>
  <c r="C172"/>
  <c r="F172"/>
  <c r="C173"/>
  <c r="F173"/>
  <c r="C174"/>
  <c r="F174"/>
  <c r="C175"/>
  <c r="F175"/>
  <c r="C176"/>
  <c r="F176"/>
  <c r="C177"/>
  <c r="F177"/>
  <c r="C178"/>
  <c r="F178"/>
  <c r="C179"/>
  <c r="F179"/>
  <c r="C180"/>
  <c r="F180"/>
  <c r="I586" i="3"/>
  <c r="O81"/>
  <c r="S424"/>
  <c r="S425"/>
  <c r="S426"/>
  <c r="P424"/>
  <c r="O580"/>
  <c r="S422"/>
  <c r="S423"/>
  <c r="S415"/>
  <c r="S419"/>
  <c r="S417"/>
  <c r="S410"/>
  <c r="L419"/>
  <c r="S416"/>
  <c r="S420"/>
  <c r="S418"/>
  <c r="F418"/>
  <c r="S411"/>
  <c r="S421"/>
  <c r="S413"/>
  <c r="S412"/>
  <c r="L580"/>
  <c r="P420"/>
  <c r="S409"/>
  <c r="Q427"/>
  <c r="S427"/>
  <c r="R127"/>
  <c r="I49"/>
  <c r="S140"/>
  <c r="S127"/>
  <c r="S151"/>
  <c r="O713"/>
  <c r="S583"/>
  <c r="P619"/>
  <c r="Q598"/>
  <c r="L598"/>
  <c r="Q69" i="27"/>
  <c r="S121" i="3"/>
  <c r="S200"/>
  <c r="S25"/>
  <c r="Q140" i="27"/>
  <c r="S49" i="3"/>
  <c r="Q346" i="27"/>
  <c r="S5" i="3"/>
  <c r="S716"/>
  <c r="Q300" i="27"/>
  <c r="AG300"/>
  <c r="S217" i="3"/>
  <c r="Q220" i="27"/>
  <c r="S373" i="3"/>
  <c r="S231"/>
  <c r="S265"/>
  <c r="S9"/>
  <c r="S713"/>
  <c r="S618"/>
  <c r="Q203" i="27"/>
  <c r="S668" i="3"/>
  <c r="Q323" i="27"/>
  <c r="S370" i="3"/>
  <c r="Q195" i="27"/>
  <c r="S362" i="3"/>
  <c r="Q296" i="27"/>
  <c r="Q306"/>
  <c r="S607" i="3"/>
  <c r="S198"/>
  <c r="Q133" i="27"/>
  <c r="J192" i="3"/>
  <c r="I196"/>
  <c r="I192"/>
  <c r="I138"/>
  <c r="Q133"/>
  <c r="Q132"/>
  <c r="Q134"/>
  <c r="Q131"/>
  <c r="Q130"/>
  <c r="P135"/>
  <c r="K193"/>
  <c r="K138"/>
  <c r="K196"/>
  <c r="L135"/>
  <c r="I46"/>
  <c r="O139"/>
  <c r="Q46"/>
  <c r="Q199"/>
  <c r="Q24"/>
  <c r="Q196"/>
  <c r="Q43"/>
  <c r="Q193"/>
  <c r="Q25"/>
  <c r="Q192"/>
  <c r="Q78"/>
  <c r="Q139"/>
  <c r="Q40"/>
  <c r="Q138"/>
  <c r="Q71"/>
  <c r="Q9"/>
  <c r="Q122"/>
  <c r="Q137"/>
  <c r="Q23"/>
  <c r="Q136"/>
  <c r="Q39"/>
  <c r="Q50"/>
  <c r="Q104"/>
  <c r="Q121"/>
  <c r="Q135"/>
  <c r="K51" i="27"/>
  <c r="Q73" i="3"/>
  <c r="P25"/>
  <c r="P192"/>
  <c r="P122"/>
  <c r="P137"/>
  <c r="P73"/>
  <c r="L124"/>
  <c r="L191"/>
  <c r="Q265"/>
  <c r="J291"/>
  <c r="P214"/>
  <c r="Q240"/>
  <c r="Q250"/>
  <c r="Q314"/>
  <c r="Q346"/>
  <c r="O314"/>
  <c r="K34" i="27"/>
  <c r="Q400" i="3"/>
  <c r="Q217"/>
  <c r="K233" i="27"/>
  <c r="Q399" i="3"/>
  <c r="Q214"/>
  <c r="I237"/>
  <c r="Q261"/>
  <c r="Q262"/>
  <c r="Q201"/>
  <c r="P217"/>
  <c r="Q361"/>
  <c r="Q237"/>
  <c r="K346"/>
  <c r="O308"/>
  <c r="Q308"/>
  <c r="P712"/>
  <c r="K328" i="27"/>
  <c r="AE328"/>
  <c r="Q731" i="3"/>
  <c r="Q676"/>
  <c r="I676"/>
  <c r="Q689"/>
  <c r="Q688"/>
  <c r="Q712"/>
  <c r="Q671"/>
  <c r="K324" i="27"/>
  <c r="AE324" s="1"/>
  <c r="I689" i="3"/>
  <c r="Q615"/>
  <c r="P615"/>
  <c r="O72"/>
  <c r="Q259"/>
  <c r="Q230"/>
  <c r="K218" i="27"/>
  <c r="Q220" i="3"/>
  <c r="K114" i="27"/>
  <c r="Q342" i="3"/>
  <c r="K178" i="27"/>
  <c r="Q347" i="3"/>
  <c r="K217" i="27"/>
  <c r="Q208" i="3"/>
  <c r="K115" i="27"/>
  <c r="K199"/>
  <c r="Q209" i="3"/>
  <c r="Q376"/>
  <c r="Q124"/>
  <c r="Q81"/>
  <c r="K76" i="27"/>
  <c r="AD76" s="1"/>
  <c r="K239"/>
  <c r="K243"/>
  <c r="Q264" i="3"/>
  <c r="K176" i="27"/>
  <c r="K231"/>
  <c r="K170"/>
  <c r="Q311" i="3"/>
  <c r="Q232"/>
  <c r="Q370"/>
  <c r="K245" i="27"/>
  <c r="K141"/>
  <c r="R61" i="3"/>
  <c r="M190" i="27"/>
  <c r="AA190"/>
  <c r="L382" i="3"/>
  <c r="I425"/>
  <c r="L426"/>
  <c r="L375"/>
  <c r="L425"/>
  <c r="L376"/>
  <c r="L372"/>
  <c r="L378"/>
  <c r="L369"/>
  <c r="L424"/>
  <c r="L371"/>
  <c r="L407"/>
  <c r="L722"/>
  <c r="L721"/>
  <c r="L716"/>
  <c r="L717"/>
  <c r="L726"/>
  <c r="L723"/>
  <c r="J383"/>
  <c r="F383"/>
  <c r="L623"/>
  <c r="L380"/>
  <c r="L720"/>
  <c r="L381"/>
  <c r="L377"/>
  <c r="L622"/>
  <c r="L374"/>
  <c r="L719"/>
  <c r="L379"/>
  <c r="F379"/>
  <c r="L718"/>
  <c r="L373"/>
  <c r="I282"/>
  <c r="L352"/>
  <c r="P125" i="27"/>
  <c r="L266" i="3"/>
  <c r="P361"/>
  <c r="K352"/>
  <c r="L282"/>
  <c r="L361"/>
  <c r="L265"/>
  <c r="L231"/>
  <c r="P120"/>
  <c r="L120"/>
  <c r="L256"/>
  <c r="I255"/>
  <c r="I246"/>
  <c r="P121"/>
  <c r="L114"/>
  <c r="L121"/>
  <c r="L255"/>
  <c r="L246"/>
  <c r="L370"/>
  <c r="L56"/>
  <c r="I256"/>
  <c r="P688"/>
  <c r="L688"/>
  <c r="P713"/>
  <c r="I587"/>
  <c r="L594"/>
  <c r="L589"/>
  <c r="L618"/>
  <c r="P618"/>
  <c r="I682"/>
  <c r="I594"/>
  <c r="I679"/>
  <c r="L713"/>
  <c r="L679"/>
  <c r="L583"/>
  <c r="L587"/>
  <c r="L198"/>
  <c r="P133" i="27"/>
  <c r="L88" i="3"/>
  <c r="P50" i="27"/>
  <c r="P231"/>
  <c r="L215" i="3"/>
  <c r="P670"/>
  <c r="J334" i="27"/>
  <c r="P598" i="3"/>
  <c r="P88"/>
  <c r="J50" i="27"/>
  <c r="P359" i="3"/>
  <c r="J7" i="27"/>
  <c r="P691" i="3"/>
  <c r="J321" i="27"/>
  <c r="J348"/>
  <c r="AG348" s="1"/>
  <c r="P715" i="3"/>
  <c r="J294" i="27"/>
  <c r="P621" i="3"/>
  <c r="P667"/>
  <c r="J331" i="27"/>
  <c r="P367" i="3"/>
  <c r="J253" i="27"/>
  <c r="J296"/>
  <c r="P5" i="3"/>
  <c r="P101"/>
  <c r="J203" i="27"/>
  <c r="J154"/>
  <c r="P360" i="3"/>
  <c r="J96" i="27"/>
  <c r="P362" i="3"/>
  <c r="J195" i="27"/>
  <c r="P353" i="3"/>
  <c r="J148" i="27"/>
  <c r="J133"/>
  <c r="P198" i="3"/>
  <c r="P115"/>
  <c r="J26" i="27"/>
  <c r="P607" i="3"/>
  <c r="J306" i="27"/>
  <c r="P333" i="3"/>
  <c r="J262" i="27"/>
  <c r="P316" i="3"/>
  <c r="J128" i="27"/>
  <c r="P249" i="3"/>
  <c r="J109" i="27"/>
  <c r="P307" i="3"/>
  <c r="J173" i="27"/>
  <c r="P215" i="3"/>
  <c r="J231" i="27"/>
  <c r="J38"/>
  <c r="J221"/>
  <c r="AF221"/>
  <c r="P366" i="3"/>
  <c r="P83"/>
  <c r="J21" i="27"/>
  <c r="P342" i="3"/>
  <c r="J178" i="27"/>
  <c r="J75"/>
  <c r="I265" i="3"/>
  <c r="O328"/>
  <c r="O317"/>
  <c r="F317"/>
  <c r="I50"/>
  <c r="O88"/>
  <c r="O73"/>
  <c r="I591"/>
  <c r="I620"/>
  <c r="O603"/>
  <c r="I266"/>
  <c r="I245"/>
  <c r="I244"/>
  <c r="I284"/>
  <c r="I252"/>
  <c r="I276"/>
  <c r="F276" s="1"/>
  <c r="I262"/>
  <c r="I261"/>
  <c r="K708"/>
  <c r="F708"/>
  <c r="K703"/>
  <c r="K705"/>
  <c r="K611"/>
  <c r="K244"/>
  <c r="K95"/>
  <c r="K710"/>
  <c r="K706"/>
  <c r="K336"/>
  <c r="K711"/>
  <c r="K612"/>
  <c r="K704"/>
  <c r="K106"/>
  <c r="K614"/>
  <c r="K609"/>
  <c r="K344"/>
  <c r="K709"/>
  <c r="K109"/>
  <c r="K252"/>
  <c r="I24"/>
  <c r="I43"/>
  <c r="I108"/>
  <c r="I42"/>
  <c r="I107"/>
  <c r="I20"/>
  <c r="I113"/>
  <c r="I34"/>
  <c r="I98"/>
  <c r="I40"/>
  <c r="I105"/>
  <c r="I5"/>
  <c r="I101"/>
  <c r="I39"/>
  <c r="I103"/>
  <c r="K43"/>
  <c r="K40"/>
  <c r="K105"/>
  <c r="K24"/>
  <c r="K20"/>
  <c r="K113"/>
  <c r="K34"/>
  <c r="K98"/>
  <c r="O75" i="27"/>
  <c r="K42" i="3"/>
  <c r="K107"/>
  <c r="K5"/>
  <c r="K39"/>
  <c r="K103"/>
  <c r="K33"/>
  <c r="K97"/>
  <c r="I688"/>
  <c r="O355" i="27"/>
  <c r="K707" i="3"/>
  <c r="K687"/>
  <c r="K683"/>
  <c r="J693"/>
  <c r="I683"/>
  <c r="K688"/>
  <c r="K678"/>
  <c r="I687"/>
  <c r="I592"/>
  <c r="K592"/>
  <c r="K248"/>
  <c r="O166" i="27"/>
  <c r="K273" i="3"/>
  <c r="O141" i="27"/>
  <c r="O256"/>
  <c r="K232" i="3"/>
  <c r="O152" i="27"/>
  <c r="K272" i="3"/>
  <c r="O246" i="27"/>
  <c r="O158"/>
  <c r="K208" i="3"/>
  <c r="O115" i="27"/>
  <c r="O235"/>
  <c r="K251" i="3"/>
  <c r="K668"/>
  <c r="O323" i="27"/>
  <c r="K264" i="3"/>
  <c r="O176" i="27"/>
  <c r="K247" i="3"/>
  <c r="O60" i="27"/>
  <c r="O45"/>
  <c r="K275" i="3"/>
  <c r="O80"/>
  <c r="O67"/>
  <c r="I678"/>
  <c r="I281" i="27"/>
  <c r="O605" i="3"/>
  <c r="O585"/>
  <c r="I306" i="27"/>
  <c r="O607" i="3"/>
  <c r="O87"/>
  <c r="O85"/>
  <c r="O90"/>
  <c r="O84"/>
  <c r="O93"/>
  <c r="O91"/>
  <c r="O83"/>
  <c r="O89"/>
  <c r="O68"/>
  <c r="O70"/>
  <c r="O74"/>
  <c r="O69"/>
  <c r="O316"/>
  <c r="O92"/>
  <c r="O75"/>
  <c r="I250"/>
  <c r="I123" i="27"/>
  <c r="I171"/>
  <c r="I158"/>
  <c r="O211" i="3"/>
  <c r="O214"/>
  <c r="O210"/>
  <c r="O201"/>
  <c r="I153" i="27"/>
  <c r="AD153"/>
  <c r="O321" i="3"/>
  <c r="I179" i="27"/>
  <c r="AA179" s="1"/>
  <c r="I127"/>
  <c r="I173"/>
  <c r="F173"/>
  <c r="O307" i="3"/>
  <c r="O206"/>
  <c r="I170" i="27"/>
  <c r="O311" i="3"/>
  <c r="I240" i="27"/>
  <c r="AG240"/>
  <c r="O325" i="3"/>
  <c r="I262" i="27"/>
  <c r="O333" i="3"/>
  <c r="O196"/>
  <c r="I164" i="27"/>
  <c r="O324" i="3"/>
  <c r="F324" s="1"/>
  <c r="J61"/>
  <c r="I36"/>
  <c r="I48"/>
  <c r="I50" i="27"/>
  <c r="AD50"/>
  <c r="I20"/>
  <c r="AF20"/>
  <c r="O79" i="3"/>
  <c r="O36"/>
  <c r="O61"/>
  <c r="I21" i="27"/>
  <c r="O48" i="3"/>
  <c r="O7"/>
  <c r="I76" i="27"/>
  <c r="O77" i="3"/>
  <c r="I36" i="27"/>
  <c r="AG36"/>
  <c r="F30" i="3"/>
  <c r="I43" i="27"/>
  <c r="O86" i="3"/>
  <c r="O28"/>
  <c r="I35" i="27"/>
  <c r="O76" i="3"/>
  <c r="I238" i="27"/>
  <c r="I128"/>
  <c r="AD128" s="1"/>
  <c r="O82" i="3"/>
  <c r="O215"/>
  <c r="I231" i="27"/>
  <c r="O275" i="3"/>
  <c r="O272"/>
  <c r="O230"/>
  <c r="I218" i="27"/>
  <c r="O220" i="3"/>
  <c r="I114" i="27"/>
  <c r="O208" i="3"/>
  <c r="I115" i="27"/>
  <c r="O242" i="3"/>
  <c r="I135" i="27"/>
  <c r="I5"/>
  <c r="O233" i="3"/>
  <c r="I119" i="27"/>
  <c r="I117"/>
  <c r="O209" i="3"/>
  <c r="I199" i="27"/>
  <c r="O198" i="3"/>
  <c r="I133" i="27"/>
  <c r="O225" i="3"/>
  <c r="I250" i="27"/>
  <c r="O691" i="3"/>
  <c r="I321" i="27"/>
  <c r="J686" i="3"/>
  <c r="N357" i="27"/>
  <c r="J696" i="3"/>
  <c r="N321" i="27"/>
  <c r="J691" i="3"/>
  <c r="I686"/>
  <c r="N134" i="27"/>
  <c r="F134"/>
  <c r="J294" i="3"/>
  <c r="J25"/>
  <c r="J9"/>
  <c r="J11"/>
  <c r="I25"/>
  <c r="N39" i="27"/>
  <c r="AD39" s="1"/>
  <c r="J60" i="3"/>
  <c r="I9"/>
  <c r="J668"/>
  <c r="N323" i="27"/>
  <c r="I277" i="3"/>
  <c r="L181" i="27"/>
  <c r="AD181"/>
  <c r="L176"/>
  <c r="I264" i="3"/>
  <c r="L245" i="27"/>
  <c r="I675" i="3"/>
  <c r="L280" i="27"/>
  <c r="I247" i="3"/>
  <c r="L60" i="27"/>
  <c r="I275" i="3"/>
  <c r="L45" i="27"/>
  <c r="L72"/>
  <c r="I22" i="3"/>
  <c r="I274"/>
  <c r="L122" i="27"/>
  <c r="AD122"/>
  <c r="I280" i="3"/>
  <c r="F280"/>
  <c r="L172" i="27"/>
  <c r="I278" i="3"/>
  <c r="L239" i="27"/>
  <c r="I55" i="3"/>
  <c r="L56" i="27"/>
  <c r="I251" i="3"/>
  <c r="L235" i="27"/>
  <c r="L109"/>
  <c r="I249" i="3"/>
  <c r="F249"/>
  <c r="I248"/>
  <c r="L166" i="27"/>
  <c r="I232" i="3"/>
  <c r="L152" i="27"/>
  <c r="L141"/>
  <c r="I273" i="3"/>
  <c r="I272"/>
  <c r="L246" i="27"/>
  <c r="I588" i="3"/>
  <c r="L286" i="27"/>
  <c r="I259" i="3"/>
  <c r="L116" i="27"/>
  <c r="I270" i="3"/>
  <c r="L155" i="27"/>
  <c r="M239"/>
  <c r="R278" i="3"/>
  <c r="R24"/>
  <c r="H218" i="27"/>
  <c r="M146"/>
  <c r="R243" i="3"/>
  <c r="H146" i="27"/>
  <c r="H119"/>
  <c r="H152"/>
  <c r="H162"/>
  <c r="AE162" s="1"/>
  <c r="H231"/>
  <c r="H331"/>
  <c r="AG331"/>
  <c r="H323"/>
  <c r="H115"/>
  <c r="H82"/>
  <c r="H114"/>
  <c r="H13"/>
  <c r="F13"/>
  <c r="H250"/>
  <c r="H44"/>
  <c r="H322"/>
  <c r="AD322"/>
  <c r="H72"/>
  <c r="H121"/>
  <c r="H117"/>
  <c r="H199"/>
  <c r="H133"/>
  <c r="H334"/>
  <c r="H337"/>
  <c r="H135"/>
  <c r="H5"/>
  <c r="K104" i="3"/>
  <c r="K99"/>
  <c r="K201"/>
  <c r="K250"/>
  <c r="K262"/>
  <c r="K22"/>
  <c r="K342"/>
  <c r="K245"/>
  <c r="K111"/>
  <c r="O72" i="27"/>
  <c r="K266" i="3"/>
  <c r="O225" i="27"/>
  <c r="K261" i="3"/>
  <c r="O217" i="27"/>
  <c r="O178"/>
  <c r="K284" i="3"/>
  <c r="K276"/>
  <c r="O232" i="27"/>
  <c r="K234" i="3"/>
  <c r="O243" i="27"/>
  <c r="I256"/>
  <c r="I232"/>
  <c r="O244" i="3"/>
  <c r="J82" i="27"/>
  <c r="P43" i="3"/>
  <c r="K116" i="27"/>
  <c r="K221" i="3"/>
  <c r="O116" i="27"/>
  <c r="K100" i="3"/>
  <c r="O56" i="27"/>
  <c r="K102" i="3"/>
  <c r="L250" i="27"/>
  <c r="K125"/>
  <c r="Q298" i="3"/>
  <c r="K152" i="27"/>
  <c r="K180"/>
  <c r="AF180" s="1"/>
  <c r="Q302" i="3"/>
  <c r="K289" i="27"/>
  <c r="L31"/>
  <c r="I70" i="3"/>
  <c r="I309"/>
  <c r="R672"/>
  <c r="F672"/>
  <c r="M355" i="27"/>
  <c r="R721" i="3"/>
  <c r="H178" i="27"/>
  <c r="I141"/>
  <c r="P221" i="3"/>
  <c r="I355" i="27"/>
  <c r="AE355" s="1"/>
  <c r="O76"/>
  <c r="K368" i="3"/>
  <c r="M281" i="27"/>
  <c r="O151"/>
  <c r="K378" i="3"/>
  <c r="M56" i="27"/>
  <c r="R102" i="3"/>
  <c r="G201" i="11"/>
  <c r="G197"/>
  <c r="G193"/>
  <c r="G189"/>
  <c r="G185"/>
  <c r="G181"/>
  <c r="G177"/>
  <c r="G173"/>
  <c r="G169"/>
  <c r="G165"/>
  <c r="G161"/>
  <c r="G157"/>
  <c r="G153"/>
  <c r="G149"/>
  <c r="G145"/>
  <c r="G141"/>
  <c r="G137"/>
  <c r="G133"/>
  <c r="G129"/>
  <c r="G125"/>
  <c r="G121"/>
  <c r="G117"/>
  <c r="G113"/>
  <c r="G109"/>
  <c r="G105"/>
  <c r="G101"/>
  <c r="G97"/>
  <c r="G93"/>
  <c r="G89"/>
  <c r="G85"/>
  <c r="G81"/>
  <c r="G5"/>
  <c r="D202" i="8"/>
  <c r="C201"/>
  <c r="F201"/>
  <c r="D198"/>
  <c r="C197"/>
  <c r="F197" s="1"/>
  <c r="D194"/>
  <c r="C193"/>
  <c r="F193"/>
  <c r="D190"/>
  <c r="C189"/>
  <c r="F189" s="1"/>
  <c r="D186"/>
  <c r="C185"/>
  <c r="F185"/>
  <c r="D182"/>
  <c r="C181"/>
  <c r="F181" s="1"/>
  <c r="D178"/>
  <c r="C177"/>
  <c r="F177"/>
  <c r="D174"/>
  <c r="C173"/>
  <c r="F173" s="1"/>
  <c r="D170"/>
  <c r="C169"/>
  <c r="F169"/>
  <c r="D166"/>
  <c r="C165"/>
  <c r="F165" s="1"/>
  <c r="D162"/>
  <c r="C161"/>
  <c r="F161"/>
  <c r="D158"/>
  <c r="C157"/>
  <c r="F157" s="1"/>
  <c r="D154"/>
  <c r="C153"/>
  <c r="F153"/>
  <c r="D150"/>
  <c r="C149"/>
  <c r="F149" s="1"/>
  <c r="D146"/>
  <c r="C145"/>
  <c r="F145"/>
  <c r="D142"/>
  <c r="C141"/>
  <c r="F141" s="1"/>
  <c r="D138"/>
  <c r="C137"/>
  <c r="F137"/>
  <c r="D134"/>
  <c r="C133"/>
  <c r="F133" s="1"/>
  <c r="D130"/>
  <c r="C129"/>
  <c r="F129"/>
  <c r="D126"/>
  <c r="C125"/>
  <c r="F125" s="1"/>
  <c r="D122"/>
  <c r="C121"/>
  <c r="F121"/>
  <c r="D118"/>
  <c r="C117"/>
  <c r="F117" s="1"/>
  <c r="D114"/>
  <c r="C113"/>
  <c r="F113"/>
  <c r="D110"/>
  <c r="C109"/>
  <c r="F109" s="1"/>
  <c r="D106"/>
  <c r="C105"/>
  <c r="F105"/>
  <c r="D102"/>
  <c r="C101"/>
  <c r="F101" s="1"/>
  <c r="D98"/>
  <c r="C97"/>
  <c r="F97"/>
  <c r="D94"/>
  <c r="C93"/>
  <c r="F93" s="1"/>
  <c r="D90"/>
  <c r="C89"/>
  <c r="F89"/>
  <c r="D86"/>
  <c r="C85"/>
  <c r="F85" s="1"/>
  <c r="D82"/>
  <c r="C81"/>
  <c r="F81"/>
  <c r="D78"/>
  <c r="C77"/>
  <c r="F77" s="1"/>
  <c r="D74"/>
  <c r="C73"/>
  <c r="F73"/>
  <c r="D70"/>
  <c r="C69"/>
  <c r="F69" s="1"/>
  <c r="D66"/>
  <c r="C65"/>
  <c r="F65"/>
  <c r="D62"/>
  <c r="C61"/>
  <c r="F61" s="1"/>
  <c r="D58"/>
  <c r="C57"/>
  <c r="F57"/>
  <c r="D54"/>
  <c r="C53"/>
  <c r="F53" s="1"/>
  <c r="D50"/>
  <c r="C49"/>
  <c r="F49"/>
  <c r="D46"/>
  <c r="C45"/>
  <c r="F45" s="1"/>
  <c r="D42"/>
  <c r="C41"/>
  <c r="F41"/>
  <c r="D38"/>
  <c r="C37"/>
  <c r="F37" s="1"/>
  <c r="D34"/>
  <c r="C33"/>
  <c r="F33"/>
  <c r="D30"/>
  <c r="G202" i="11"/>
  <c r="G198"/>
  <c r="G194"/>
  <c r="G190"/>
  <c r="G186"/>
  <c r="G182"/>
  <c r="G178"/>
  <c r="G174"/>
  <c r="G170"/>
  <c r="G166"/>
  <c r="G162"/>
  <c r="G158"/>
  <c r="G154"/>
  <c r="G150"/>
  <c r="G146"/>
  <c r="G142"/>
  <c r="G138"/>
  <c r="G134"/>
  <c r="G130"/>
  <c r="G126"/>
  <c r="G122"/>
  <c r="G118"/>
  <c r="G114"/>
  <c r="G110"/>
  <c r="G106"/>
  <c r="G102"/>
  <c r="G98"/>
  <c r="G94"/>
  <c r="G90"/>
  <c r="G86"/>
  <c r="G82"/>
  <c r="C204" i="8"/>
  <c r="F204"/>
  <c r="D201"/>
  <c r="C200"/>
  <c r="F200" s="1"/>
  <c r="D197"/>
  <c r="C196"/>
  <c r="F196"/>
  <c r="D193"/>
  <c r="C192"/>
  <c r="F192" s="1"/>
  <c r="D189"/>
  <c r="C188"/>
  <c r="F188"/>
  <c r="D185"/>
  <c r="C184"/>
  <c r="F184" s="1"/>
  <c r="D181"/>
  <c r="C180"/>
  <c r="F180"/>
  <c r="D177"/>
  <c r="C176"/>
  <c r="F176" s="1"/>
  <c r="D173"/>
  <c r="C172"/>
  <c r="F172"/>
  <c r="D169"/>
  <c r="C168"/>
  <c r="F168" s="1"/>
  <c r="D165"/>
  <c r="C164"/>
  <c r="F164"/>
  <c r="D161"/>
  <c r="C160"/>
  <c r="F160" s="1"/>
  <c r="D157"/>
  <c r="C156"/>
  <c r="F156"/>
  <c r="D153"/>
  <c r="C152"/>
  <c r="F152" s="1"/>
  <c r="D149"/>
  <c r="C148"/>
  <c r="F148"/>
  <c r="D145"/>
  <c r="C144"/>
  <c r="F144" s="1"/>
  <c r="D141"/>
  <c r="C140"/>
  <c r="F140"/>
  <c r="D137"/>
  <c r="C136"/>
  <c r="F136" s="1"/>
  <c r="D133"/>
  <c r="C132"/>
  <c r="F132"/>
  <c r="D129"/>
  <c r="C128"/>
  <c r="F128" s="1"/>
  <c r="D125"/>
  <c r="C124"/>
  <c r="F124"/>
  <c r="D121"/>
  <c r="C120"/>
  <c r="F120" s="1"/>
  <c r="D117"/>
  <c r="C116"/>
  <c r="F116"/>
  <c r="D113"/>
  <c r="C112"/>
  <c r="F112" s="1"/>
  <c r="D109"/>
  <c r="C108"/>
  <c r="F108"/>
  <c r="D105"/>
  <c r="C104"/>
  <c r="F104" s="1"/>
  <c r="D101"/>
  <c r="C100"/>
  <c r="F100"/>
  <c r="D97"/>
  <c r="C96"/>
  <c r="F96" s="1"/>
  <c r="D93"/>
  <c r="C92"/>
  <c r="F92"/>
  <c r="D89"/>
  <c r="C88"/>
  <c r="F88" s="1"/>
  <c r="D85"/>
  <c r="C84"/>
  <c r="F84"/>
  <c r="D81"/>
  <c r="C80"/>
  <c r="F80" s="1"/>
  <c r="D77"/>
  <c r="C76"/>
  <c r="F76"/>
  <c r="D73"/>
  <c r="C72"/>
  <c r="F72" s="1"/>
  <c r="D69"/>
  <c r="C68"/>
  <c r="F68"/>
  <c r="D65"/>
  <c r="C64"/>
  <c r="F64" s="1"/>
  <c r="D61"/>
  <c r="C60"/>
  <c r="F60"/>
  <c r="D57"/>
  <c r="C56"/>
  <c r="F56" s="1"/>
  <c r="D53"/>
  <c r="C52"/>
  <c r="F52"/>
  <c r="D49"/>
  <c r="C48"/>
  <c r="F48" s="1"/>
  <c r="D45"/>
  <c r="C44"/>
  <c r="F44"/>
  <c r="D41"/>
  <c r="C40"/>
  <c r="F40" s="1"/>
  <c r="D37"/>
  <c r="C36"/>
  <c r="F36"/>
  <c r="D33"/>
  <c r="C32"/>
  <c r="F32" s="1"/>
  <c r="D29"/>
  <c r="C28"/>
  <c r="F28"/>
  <c r="D25"/>
  <c r="C24"/>
  <c r="F24" s="1"/>
  <c r="D21"/>
  <c r="C20"/>
  <c r="F20"/>
  <c r="D17"/>
  <c r="C16"/>
  <c r="F16" s="1"/>
  <c r="D13"/>
  <c r="C12"/>
  <c r="F12"/>
  <c r="D9"/>
  <c r="C8"/>
  <c r="F8" s="1"/>
  <c r="D204" i="9"/>
  <c r="C203"/>
  <c r="F203"/>
  <c r="D200"/>
  <c r="C199"/>
  <c r="F199" s="1"/>
  <c r="D196"/>
  <c r="C195"/>
  <c r="F195"/>
  <c r="D192"/>
  <c r="C191"/>
  <c r="F191" s="1"/>
  <c r="D188"/>
  <c r="C187"/>
  <c r="F187"/>
  <c r="D184"/>
  <c r="C183"/>
  <c r="F183" s="1"/>
  <c r="D180"/>
  <c r="C179"/>
  <c r="F179"/>
  <c r="D176"/>
  <c r="C175"/>
  <c r="F175" s="1"/>
  <c r="D172"/>
  <c r="C171"/>
  <c r="F171"/>
  <c r="D168"/>
  <c r="C167"/>
  <c r="F167" s="1"/>
  <c r="D164"/>
  <c r="C163"/>
  <c r="F163"/>
  <c r="D160"/>
  <c r="C159"/>
  <c r="F159" s="1"/>
  <c r="D156"/>
  <c r="C155"/>
  <c r="F155"/>
  <c r="D152"/>
  <c r="C151"/>
  <c r="F151" s="1"/>
  <c r="D148"/>
  <c r="C147"/>
  <c r="F147"/>
  <c r="D144"/>
  <c r="C143"/>
  <c r="F143" s="1"/>
  <c r="D140"/>
  <c r="C139"/>
  <c r="F139"/>
  <c r="D136"/>
  <c r="C135"/>
  <c r="F135" s="1"/>
  <c r="D132"/>
  <c r="C131"/>
  <c r="F131"/>
  <c r="D128"/>
  <c r="C127"/>
  <c r="F127" s="1"/>
  <c r="D124"/>
  <c r="C123"/>
  <c r="F123"/>
  <c r="D120"/>
  <c r="C119"/>
  <c r="F119" s="1"/>
  <c r="D116"/>
  <c r="C115"/>
  <c r="F115"/>
  <c r="D112"/>
  <c r="C111"/>
  <c r="F111" s="1"/>
  <c r="D108"/>
  <c r="C107"/>
  <c r="F107"/>
  <c r="D104"/>
  <c r="G199" i="11"/>
  <c r="G195"/>
  <c r="G191"/>
  <c r="G187"/>
  <c r="G183"/>
  <c r="G179"/>
  <c r="G175"/>
  <c r="G171"/>
  <c r="G167"/>
  <c r="G163"/>
  <c r="G159"/>
  <c r="G155"/>
  <c r="G151"/>
  <c r="G147"/>
  <c r="G143"/>
  <c r="G139"/>
  <c r="G135"/>
  <c r="G131"/>
  <c r="G127"/>
  <c r="G123"/>
  <c r="G119"/>
  <c r="G115"/>
  <c r="G111"/>
  <c r="G107"/>
  <c r="G103"/>
  <c r="G99"/>
  <c r="G95"/>
  <c r="G91"/>
  <c r="G87"/>
  <c r="G83"/>
  <c r="D204" i="8"/>
  <c r="C203"/>
  <c r="F203"/>
  <c r="D200"/>
  <c r="C199"/>
  <c r="F199" s="1"/>
  <c r="D196"/>
  <c r="C195"/>
  <c r="F195"/>
  <c r="D192"/>
  <c r="C191"/>
  <c r="F191" s="1"/>
  <c r="D188"/>
  <c r="C187"/>
  <c r="F187"/>
  <c r="D184"/>
  <c r="C183"/>
  <c r="F183" s="1"/>
  <c r="D180"/>
  <c r="C179"/>
  <c r="F179"/>
  <c r="D176"/>
  <c r="C175"/>
  <c r="F175" s="1"/>
  <c r="D172"/>
  <c r="C171"/>
  <c r="F171"/>
  <c r="D168"/>
  <c r="C167"/>
  <c r="F167" s="1"/>
  <c r="D164"/>
  <c r="C163"/>
  <c r="F163"/>
  <c r="D160"/>
  <c r="C159"/>
  <c r="F159" s="1"/>
  <c r="D156"/>
  <c r="C155"/>
  <c r="F155"/>
  <c r="D152"/>
  <c r="C151"/>
  <c r="F151" s="1"/>
  <c r="D148"/>
  <c r="C147"/>
  <c r="F147"/>
  <c r="D144"/>
  <c r="C143"/>
  <c r="F143" s="1"/>
  <c r="D140"/>
  <c r="C139"/>
  <c r="F139"/>
  <c r="D136"/>
  <c r="C135"/>
  <c r="F135" s="1"/>
  <c r="D132"/>
  <c r="C131"/>
  <c r="F131"/>
  <c r="D128"/>
  <c r="C127"/>
  <c r="F127" s="1"/>
  <c r="D124"/>
  <c r="C123"/>
  <c r="F123"/>
  <c r="D120"/>
  <c r="C119"/>
  <c r="F119" s="1"/>
  <c r="D116"/>
  <c r="C115"/>
  <c r="F115"/>
  <c r="D112"/>
  <c r="C111"/>
  <c r="F111" s="1"/>
  <c r="D108"/>
  <c r="C107"/>
  <c r="F107"/>
  <c r="D104"/>
  <c r="C103"/>
  <c r="F103" s="1"/>
  <c r="D100"/>
  <c r="C99"/>
  <c r="F99"/>
  <c r="D96"/>
  <c r="C95"/>
  <c r="F95" s="1"/>
  <c r="D92"/>
  <c r="C91"/>
  <c r="F91"/>
  <c r="D88"/>
  <c r="C87"/>
  <c r="F87" s="1"/>
  <c r="D84"/>
  <c r="C83"/>
  <c r="F83"/>
  <c r="D80"/>
  <c r="C79"/>
  <c r="F79" s="1"/>
  <c r="D76"/>
  <c r="C75"/>
  <c r="F75"/>
  <c r="D72"/>
  <c r="C71"/>
  <c r="F71" s="1"/>
  <c r="D68"/>
  <c r="C67"/>
  <c r="F67"/>
  <c r="D64"/>
  <c r="C63"/>
  <c r="F63" s="1"/>
  <c r="D60"/>
  <c r="C59"/>
  <c r="F59"/>
  <c r="D56"/>
  <c r="C55"/>
  <c r="F55" s="1"/>
  <c r="D52"/>
  <c r="C51"/>
  <c r="F51"/>
  <c r="D48"/>
  <c r="C47"/>
  <c r="F47" s="1"/>
  <c r="D44"/>
  <c r="C43"/>
  <c r="F43"/>
  <c r="D40"/>
  <c r="C39"/>
  <c r="F39" s="1"/>
  <c r="D36"/>
  <c r="C35"/>
  <c r="F35"/>
  <c r="D32"/>
  <c r="C31"/>
  <c r="F31" s="1"/>
  <c r="D28"/>
  <c r="C27"/>
  <c r="F27"/>
  <c r="D24"/>
  <c r="C23"/>
  <c r="F23" s="1"/>
  <c r="D20"/>
  <c r="C19"/>
  <c r="F19"/>
  <c r="D16"/>
  <c r="C15"/>
  <c r="F15" s="1"/>
  <c r="D12"/>
  <c r="C11"/>
  <c r="F11"/>
  <c r="D8"/>
  <c r="C7"/>
  <c r="F7" s="1"/>
  <c r="D203" i="9"/>
  <c r="C202"/>
  <c r="F202"/>
  <c r="D199"/>
  <c r="C198"/>
  <c r="F198" s="1"/>
  <c r="D195"/>
  <c r="C194"/>
  <c r="F194"/>
  <c r="D191"/>
  <c r="C190"/>
  <c r="F190" s="1"/>
  <c r="D187"/>
  <c r="C186"/>
  <c r="F186"/>
  <c r="D183"/>
  <c r="C182"/>
  <c r="F182" s="1"/>
  <c r="D179"/>
  <c r="C178"/>
  <c r="F178"/>
  <c r="D175"/>
  <c r="C174"/>
  <c r="F174" s="1"/>
  <c r="D171"/>
  <c r="C170"/>
  <c r="F170"/>
  <c r="D167"/>
  <c r="C166"/>
  <c r="F166" s="1"/>
  <c r="D163"/>
  <c r="C162"/>
  <c r="F162"/>
  <c r="D159"/>
  <c r="C158"/>
  <c r="F158" s="1"/>
  <c r="D155"/>
  <c r="C154"/>
  <c r="F154"/>
  <c r="D151"/>
  <c r="C150"/>
  <c r="F150" s="1"/>
  <c r="D147"/>
  <c r="C146"/>
  <c r="F146"/>
  <c r="D143"/>
  <c r="C142"/>
  <c r="F142" s="1"/>
  <c r="D139"/>
  <c r="C138"/>
  <c r="F138"/>
  <c r="D135"/>
  <c r="C134"/>
  <c r="F134" s="1"/>
  <c r="D131"/>
  <c r="C130"/>
  <c r="F130"/>
  <c r="D127"/>
  <c r="C126"/>
  <c r="F126" s="1"/>
  <c r="D123"/>
  <c r="C122"/>
  <c r="F122"/>
  <c r="D119"/>
  <c r="D143" i="8"/>
  <c r="C154"/>
  <c r="F154"/>
  <c r="D159"/>
  <c r="C170"/>
  <c r="F170" s="1"/>
  <c r="D175"/>
  <c r="C186"/>
  <c r="F186"/>
  <c r="D191"/>
  <c r="C202"/>
  <c r="F202" s="1"/>
  <c r="G92" i="11"/>
  <c r="G108"/>
  <c r="G124"/>
  <c r="G140"/>
  <c r="G156"/>
  <c r="G172"/>
  <c r="G188"/>
  <c r="D167" i="8"/>
  <c r="C178"/>
  <c r="F178" s="1"/>
  <c r="D183"/>
  <c r="C194"/>
  <c r="F194"/>
  <c r="D199"/>
  <c r="G4" i="11"/>
  <c r="G84"/>
  <c r="G100"/>
  <c r="G116"/>
  <c r="G132"/>
  <c r="G148"/>
  <c r="G164"/>
  <c r="G180"/>
  <c r="G196"/>
  <c r="L277" i="3"/>
  <c r="P148" i="27"/>
  <c r="F174" i="3"/>
  <c r="J45" i="27"/>
  <c r="F45" s="1"/>
  <c r="I45"/>
  <c r="L115"/>
  <c r="Q149"/>
  <c r="S448" i="3"/>
  <c r="F448" s="1"/>
  <c r="L34" i="27"/>
  <c r="L114"/>
  <c r="R363" i="3"/>
  <c r="AE213" i="27"/>
  <c r="G213" s="1"/>
  <c r="S156" i="3"/>
  <c r="S158"/>
  <c r="S159"/>
  <c r="F159"/>
  <c r="AE16" i="27"/>
  <c r="AC108"/>
  <c r="AA118"/>
  <c r="AG169"/>
  <c r="AF186"/>
  <c r="AA188"/>
  <c r="AA214"/>
  <c r="AE219"/>
  <c r="F288"/>
  <c r="AA307"/>
  <c r="AE309"/>
  <c r="F332"/>
  <c r="AE336"/>
  <c r="AA340"/>
  <c r="AF345"/>
  <c r="AD335"/>
  <c r="G335" s="1"/>
  <c r="AA345"/>
  <c r="AF327"/>
  <c r="AC28"/>
  <c r="F105"/>
  <c r="AD156"/>
  <c r="AD174"/>
  <c r="AF193"/>
  <c r="AF198"/>
  <c r="AG201"/>
  <c r="AD222"/>
  <c r="AE229"/>
  <c r="AG285"/>
  <c r="F330"/>
  <c r="AD340"/>
  <c r="AE341"/>
  <c r="F333"/>
  <c r="AF343"/>
  <c r="AF175"/>
  <c r="AG9"/>
  <c r="AC19"/>
  <c r="F91"/>
  <c r="J129" i="3"/>
  <c r="F129" s="1"/>
  <c r="N148" i="27"/>
  <c r="Q280"/>
  <c r="AB49"/>
  <c r="F62"/>
  <c r="AC68"/>
  <c r="AB83"/>
  <c r="AA84"/>
  <c r="AD94"/>
  <c r="AB95"/>
  <c r="AG102"/>
  <c r="AC104"/>
  <c r="F112"/>
  <c r="AC121"/>
  <c r="J400" i="3"/>
  <c r="F400"/>
  <c r="N171" i="27"/>
  <c r="AE128"/>
  <c r="F186"/>
  <c r="AE187"/>
  <c r="AD198"/>
  <c r="F200"/>
  <c r="AA201"/>
  <c r="AE204"/>
  <c r="AD206"/>
  <c r="AD207"/>
  <c r="AA209"/>
  <c r="AD210"/>
  <c r="AA212"/>
  <c r="F213"/>
  <c r="F214"/>
  <c r="AE215"/>
  <c r="F216"/>
  <c r="AF219"/>
  <c r="AG236"/>
  <c r="AD242"/>
  <c r="AD259"/>
  <c r="AA290"/>
  <c r="AD304"/>
  <c r="AE330"/>
  <c r="AF332"/>
  <c r="F335"/>
  <c r="AF338"/>
  <c r="AF340"/>
  <c r="AF341"/>
  <c r="AG343"/>
  <c r="G343" s="1"/>
  <c r="AA344"/>
  <c r="AD345"/>
  <c r="AD349"/>
  <c r="F360"/>
  <c r="AD361"/>
  <c r="AF365"/>
  <c r="S638" i="3"/>
  <c r="F638"/>
  <c r="F613"/>
  <c r="F516"/>
  <c r="F520"/>
  <c r="F524"/>
  <c r="F528"/>
  <c r="F532"/>
  <c r="AG124" i="27"/>
  <c r="AE27"/>
  <c r="AB8"/>
  <c r="AB13"/>
  <c r="AB19"/>
  <c r="AB24"/>
  <c r="AC26"/>
  <c r="AC32"/>
  <c r="AB36"/>
  <c r="AB133"/>
  <c r="AA136"/>
  <c r="AF144"/>
  <c r="AB152"/>
  <c r="F156"/>
  <c r="AE160"/>
  <c r="AE167"/>
  <c r="AF169"/>
  <c r="AF174"/>
  <c r="AE180"/>
  <c r="F753" i="3"/>
  <c r="AA184" i="27"/>
  <c r="AG184"/>
  <c r="AE205"/>
  <c r="AA205"/>
  <c r="AF208"/>
  <c r="AG208"/>
  <c r="AD211"/>
  <c r="AE211"/>
  <c r="AF287"/>
  <c r="AD303"/>
  <c r="AA327"/>
  <c r="AG192"/>
  <c r="AA192"/>
  <c r="AF192"/>
  <c r="F194"/>
  <c r="AD194"/>
  <c r="AE194"/>
  <c r="F210"/>
  <c r="AE210"/>
  <c r="AG210"/>
  <c r="AD66"/>
  <c r="AD86"/>
  <c r="F206"/>
  <c r="AA213"/>
  <c r="AG99"/>
  <c r="AD83"/>
  <c r="AD201"/>
  <c r="AF201"/>
  <c r="AD215"/>
  <c r="AE198"/>
  <c r="AF27"/>
  <c r="AG333"/>
  <c r="AD333"/>
  <c r="AI333" s="1"/>
  <c r="B333"/>
  <c r="AE11"/>
  <c r="AD18"/>
  <c r="AE24"/>
  <c r="F177"/>
  <c r="AA177"/>
  <c r="AG365"/>
  <c r="AG345"/>
  <c r="AD180"/>
  <c r="G180" s="1"/>
  <c r="AF344"/>
  <c r="AG338"/>
  <c r="F723" i="3"/>
  <c r="Q125" i="27"/>
  <c r="AE125" s="1"/>
  <c r="L127"/>
  <c r="AE127" s="1"/>
  <c r="I92" i="3"/>
  <c r="F154"/>
  <c r="F160"/>
  <c r="F163"/>
  <c r="AF189" i="27"/>
  <c r="AG191"/>
  <c r="AD192"/>
  <c r="AG193"/>
  <c r="AG194"/>
  <c r="AD196"/>
  <c r="AA198"/>
  <c r="F201"/>
  <c r="AD202"/>
  <c r="AA204"/>
  <c r="AF205"/>
  <c r="AE206"/>
  <c r="F208"/>
  <c r="AA211"/>
  <c r="AD213"/>
  <c r="AG214"/>
  <c r="AF215"/>
  <c r="AE224"/>
  <c r="AE227"/>
  <c r="F241"/>
  <c r="AE242"/>
  <c r="AA252"/>
  <c r="AD255"/>
  <c r="AG258"/>
  <c r="AA265"/>
  <c r="AG267"/>
  <c r="AE274"/>
  <c r="AF275"/>
  <c r="AE276"/>
  <c r="AG277"/>
  <c r="AA282"/>
  <c r="AE293"/>
  <c r="F295"/>
  <c r="AA297"/>
  <c r="F301"/>
  <c r="F304"/>
  <c r="AG311"/>
  <c r="AD315"/>
  <c r="AG316"/>
  <c r="AF317"/>
  <c r="AD330"/>
  <c r="AB333"/>
  <c r="AF335"/>
  <c r="AA336"/>
  <c r="AB337"/>
  <c r="AG341"/>
  <c r="AF342"/>
  <c r="AA343"/>
  <c r="AG344"/>
  <c r="AE345"/>
  <c r="AD350"/>
  <c r="AE358"/>
  <c r="AF361"/>
  <c r="AD366"/>
  <c r="F367"/>
  <c r="F157" i="3"/>
  <c r="F162"/>
  <c r="AG31" i="27"/>
  <c r="P45"/>
  <c r="S271" i="3"/>
  <c r="L427"/>
  <c r="F534"/>
  <c r="F538"/>
  <c r="F542"/>
  <c r="F546"/>
  <c r="F550"/>
  <c r="F554"/>
  <c r="F558"/>
  <c r="F562"/>
  <c r="F566"/>
  <c r="F570"/>
  <c r="F574"/>
  <c r="F578"/>
  <c r="F433"/>
  <c r="F435"/>
  <c r="F439"/>
  <c r="F445"/>
  <c r="F493"/>
  <c r="F501"/>
  <c r="F305"/>
  <c r="F497"/>
  <c r="F500"/>
  <c r="F518"/>
  <c r="F522"/>
  <c r="F526"/>
  <c r="F530"/>
  <c r="F428"/>
  <c r="F437"/>
  <c r="F443"/>
  <c r="F452"/>
  <c r="F455"/>
  <c r="F496"/>
  <c r="F502"/>
  <c r="AB34" i="27"/>
  <c r="AB40"/>
  <c r="AB41"/>
  <c r="AB43"/>
  <c r="AC44"/>
  <c r="AB46"/>
  <c r="AC46"/>
  <c r="AB48"/>
  <c r="AC48"/>
  <c r="AC49"/>
  <c r="AB52"/>
  <c r="AC52"/>
  <c r="AC54"/>
  <c r="AB55"/>
  <c r="AB57"/>
  <c r="AC57"/>
  <c r="AC59"/>
  <c r="AC60"/>
  <c r="AE61"/>
  <c r="AB62"/>
  <c r="AB63"/>
  <c r="AC64"/>
  <c r="AC65"/>
  <c r="AC66"/>
  <c r="AC67"/>
  <c r="AB70"/>
  <c r="AC70"/>
  <c r="AG71"/>
  <c r="AC72"/>
  <c r="AB74"/>
  <c r="AC75"/>
  <c r="AC83"/>
  <c r="AF85"/>
  <c r="AB86"/>
  <c r="AC86"/>
  <c r="AB89"/>
  <c r="AC89"/>
  <c r="AD97"/>
  <c r="AC97"/>
  <c r="AC100"/>
  <c r="AB101"/>
  <c r="AA104"/>
  <c r="AF105"/>
  <c r="AB105"/>
  <c r="AB109"/>
  <c r="AB110"/>
  <c r="AB112"/>
  <c r="AB114"/>
  <c r="AB119"/>
  <c r="AB122"/>
  <c r="AC124"/>
  <c r="AB126"/>
  <c r="AC128"/>
  <c r="AC129"/>
  <c r="F131"/>
  <c r="AD136"/>
  <c r="AC136"/>
  <c r="AC137"/>
  <c r="AG139"/>
  <c r="AC139"/>
  <c r="AC140"/>
  <c r="AB144"/>
  <c r="AB145"/>
  <c r="AC146"/>
  <c r="AG150"/>
  <c r="AB153"/>
  <c r="AC153"/>
  <c r="F157"/>
  <c r="F161"/>
  <c r="AA167"/>
  <c r="AD184"/>
  <c r="AA185"/>
  <c r="AD186"/>
  <c r="AG187"/>
  <c r="F188"/>
  <c r="AG200"/>
  <c r="AE207"/>
  <c r="AD209"/>
  <c r="AF210"/>
  <c r="AG248"/>
  <c r="AF251"/>
  <c r="AE261"/>
  <c r="AG332"/>
  <c r="AF333"/>
  <c r="AE338"/>
  <c r="F536" i="3"/>
  <c r="F540"/>
  <c r="F544"/>
  <c r="F548"/>
  <c r="F552"/>
  <c r="F556"/>
  <c r="F560"/>
  <c r="F564"/>
  <c r="F568"/>
  <c r="F572"/>
  <c r="F576"/>
  <c r="AG162" i="27"/>
  <c r="AE37"/>
  <c r="AD41"/>
  <c r="AG42"/>
  <c r="AG46"/>
  <c r="AF48"/>
  <c r="F48"/>
  <c r="AG53"/>
  <c r="AF53"/>
  <c r="AF54"/>
  <c r="AA57"/>
  <c r="AG57"/>
  <c r="AA59"/>
  <c r="AD63"/>
  <c r="AE63"/>
  <c r="AF66"/>
  <c r="AG67"/>
  <c r="AD68"/>
  <c r="AD71"/>
  <c r="AA73"/>
  <c r="AF78"/>
  <c r="AE78"/>
  <c r="AG83"/>
  <c r="AG86"/>
  <c r="F86"/>
  <c r="AG87"/>
  <c r="F87"/>
  <c r="F90"/>
  <c r="AE92"/>
  <c r="AG94"/>
  <c r="AF94"/>
  <c r="AF101"/>
  <c r="AA101"/>
  <c r="AF102"/>
  <c r="AA107"/>
  <c r="F108"/>
  <c r="AD108"/>
  <c r="AG108"/>
  <c r="AG111"/>
  <c r="AG112"/>
  <c r="AF112"/>
  <c r="F118"/>
  <c r="AD145"/>
  <c r="AE145"/>
  <c r="AD147"/>
  <c r="AA156"/>
  <c r="AA160"/>
  <c r="AF160"/>
  <c r="F165"/>
  <c r="AG165"/>
  <c r="AA168"/>
  <c r="AD169"/>
  <c r="AE169"/>
  <c r="F169"/>
  <c r="AE174"/>
  <c r="AA174"/>
  <c r="AG175"/>
  <c r="AE175"/>
  <c r="AG177"/>
  <c r="AE177"/>
  <c r="AE208"/>
  <c r="AF200"/>
  <c r="Q58" i="3"/>
  <c r="K33" i="27"/>
  <c r="AE185"/>
  <c r="AA187"/>
  <c r="AE193"/>
  <c r="AA193"/>
  <c r="AA138"/>
  <c r="AD258"/>
  <c r="AF213"/>
  <c r="AF204"/>
  <c r="F204"/>
  <c r="AA186"/>
  <c r="F138"/>
  <c r="F215"/>
  <c r="AG211"/>
  <c r="AD343"/>
  <c r="AD332"/>
  <c r="F293"/>
  <c r="AD267"/>
  <c r="AF248"/>
  <c r="AG215"/>
  <c r="F211"/>
  <c r="AG206"/>
  <c r="AE201"/>
  <c r="F198"/>
  <c r="AA194"/>
  <c r="AF188"/>
  <c r="AE184"/>
  <c r="AG188"/>
  <c r="F341"/>
  <c r="AA335"/>
  <c r="AA333"/>
  <c r="AG189"/>
  <c r="AE188"/>
  <c r="AD214"/>
  <c r="AG183"/>
  <c r="AE304"/>
  <c r="AA215"/>
  <c r="F344"/>
  <c r="AE186"/>
  <c r="AG205"/>
  <c r="AE214"/>
  <c r="O261" i="3"/>
  <c r="AG213" i="27"/>
  <c r="AA200"/>
  <c r="AD338"/>
  <c r="AA210"/>
  <c r="AA330"/>
  <c r="AD190"/>
  <c r="F749" i="3"/>
  <c r="I116" i="27"/>
  <c r="O221" i="3"/>
  <c r="AD208" i="27"/>
  <c r="F205"/>
  <c r="AD204"/>
  <c r="AG186"/>
  <c r="AG198"/>
  <c r="AE343"/>
  <c r="AA332"/>
  <c r="F345"/>
  <c r="AD341"/>
  <c r="AE333"/>
  <c r="AE196"/>
  <c r="AD200"/>
  <c r="AE335"/>
  <c r="F282"/>
  <c r="AF330"/>
  <c r="AF187"/>
  <c r="AE344"/>
  <c r="AD344"/>
  <c r="AG330"/>
  <c r="AA208"/>
  <c r="AD205"/>
  <c r="AF214"/>
  <c r="AG202"/>
  <c r="AE200"/>
  <c r="AG196"/>
  <c r="AE332"/>
  <c r="AA341"/>
  <c r="F296" i="3"/>
  <c r="F304"/>
  <c r="AD187" i="27"/>
  <c r="AI187" s="1"/>
  <c r="B187" s="1"/>
  <c r="F187"/>
  <c r="AE192"/>
  <c r="F192"/>
  <c r="AD193"/>
  <c r="F193"/>
  <c r="AA338"/>
  <c r="F338"/>
  <c r="AE340"/>
  <c r="F340"/>
  <c r="F465" i="3"/>
  <c r="F476"/>
  <c r="F484"/>
  <c r="F492"/>
  <c r="F504"/>
  <c r="F512"/>
  <c r="AB181" i="27"/>
  <c r="AC190"/>
  <c r="AC209"/>
  <c r="F480" i="3"/>
  <c r="F488"/>
  <c r="AA134" i="27"/>
  <c r="AA354"/>
  <c r="F144"/>
  <c r="AD183"/>
  <c r="AF207"/>
  <c r="AB3"/>
  <c r="AC4"/>
  <c r="AA8"/>
  <c r="AB9"/>
  <c r="AB10"/>
  <c r="AB12"/>
  <c r="AC12"/>
  <c r="AC13"/>
  <c r="AA16"/>
  <c r="AC16"/>
  <c r="AB18"/>
  <c r="AB20"/>
  <c r="AC20"/>
  <c r="AC22"/>
  <c r="AB23"/>
  <c r="AB26"/>
  <c r="AB27"/>
  <c r="AC29"/>
  <c r="AB30"/>
  <c r="AB31"/>
  <c r="AC31"/>
  <c r="AC34"/>
  <c r="AB35"/>
  <c r="AD37"/>
  <c r="AB38"/>
  <c r="AB39"/>
  <c r="AC39"/>
  <c r="AG41"/>
  <c r="AB42"/>
  <c r="AC42"/>
  <c r="AF74"/>
  <c r="AB75"/>
  <c r="AB76"/>
  <c r="AF77"/>
  <c r="AB77"/>
  <c r="AC77"/>
  <c r="AB78"/>
  <c r="AB79"/>
  <c r="AC79"/>
  <c r="AB80"/>
  <c r="AC80"/>
  <c r="AB81"/>
  <c r="AC81"/>
  <c r="AB82"/>
  <c r="AC82"/>
  <c r="AA83"/>
  <c r="AB85"/>
  <c r="AC85"/>
  <c r="AA86"/>
  <c r="AE87"/>
  <c r="AB87"/>
  <c r="AB88"/>
  <c r="AG89"/>
  <c r="AG90"/>
  <c r="AB90"/>
  <c r="AC90"/>
  <c r="AB91"/>
  <c r="AC91"/>
  <c r="AG92"/>
  <c r="AC92"/>
  <c r="F93"/>
  <c r="AB93"/>
  <c r="AC93"/>
  <c r="AE94"/>
  <c r="AB94"/>
  <c r="AC95"/>
  <c r="AB96"/>
  <c r="AC96"/>
  <c r="AF98"/>
  <c r="AB98"/>
  <c r="AC98"/>
  <c r="F99"/>
  <c r="AB99"/>
  <c r="AC99"/>
  <c r="AG101"/>
  <c r="AB102"/>
  <c r="AC102"/>
  <c r="AA103"/>
  <c r="AC103"/>
  <c r="AB104"/>
  <c r="AA105"/>
  <c r="AC105"/>
  <c r="AC106"/>
  <c r="AB107"/>
  <c r="AC107"/>
  <c r="AA108"/>
  <c r="AB108"/>
  <c r="AC109"/>
  <c r="AC110"/>
  <c r="AA112"/>
  <c r="AC112"/>
  <c r="AC114"/>
  <c r="AB115"/>
  <c r="AC115"/>
  <c r="AB116"/>
  <c r="AC116"/>
  <c r="AC117"/>
  <c r="AF118"/>
  <c r="AB118"/>
  <c r="AC118"/>
  <c r="AC119"/>
  <c r="AE120"/>
  <c r="AC120"/>
  <c r="AB121"/>
  <c r="AC122"/>
  <c r="AB123"/>
  <c r="AB124"/>
  <c r="AC125"/>
  <c r="AC126"/>
  <c r="AB127"/>
  <c r="AB128"/>
  <c r="AG130"/>
  <c r="AC130"/>
  <c r="AB131"/>
  <c r="AC131"/>
  <c r="AG132"/>
  <c r="AC132"/>
  <c r="AC133"/>
  <c r="AB134"/>
  <c r="AC134"/>
  <c r="AC135"/>
  <c r="AG136"/>
  <c r="AB136"/>
  <c r="AB137"/>
  <c r="AB138"/>
  <c r="AB140"/>
  <c r="AB141"/>
  <c r="AD142"/>
  <c r="AB142"/>
  <c r="AB143"/>
  <c r="AC143"/>
  <c r="AC144"/>
  <c r="AA145"/>
  <c r="AE147"/>
  <c r="AC147"/>
  <c r="AB148"/>
  <c r="AC148"/>
  <c r="AB149"/>
  <c r="AB150"/>
  <c r="AC154"/>
  <c r="AC155"/>
  <c r="AF156"/>
  <c r="AG157"/>
  <c r="AC158"/>
  <c r="AC160"/>
  <c r="AC165"/>
  <c r="AB166"/>
  <c r="AC171"/>
  <c r="AB172"/>
  <c r="AC172"/>
  <c r="AA175"/>
  <c r="AF177"/>
  <c r="F171" i="3"/>
  <c r="F179"/>
  <c r="F183"/>
  <c r="F508"/>
  <c r="F738"/>
  <c r="F429"/>
  <c r="F431"/>
  <c r="F432"/>
  <c r="F436"/>
  <c r="F438"/>
  <c r="F440"/>
  <c r="F441"/>
  <c r="F442"/>
  <c r="F444"/>
  <c r="F446"/>
  <c r="F447"/>
  <c r="F449"/>
  <c r="F450"/>
  <c r="F453"/>
  <c r="F494"/>
  <c r="F498"/>
  <c r="F506"/>
  <c r="F510"/>
  <c r="F514"/>
  <c r="F642"/>
  <c r="F734"/>
  <c r="F459"/>
  <c r="F470"/>
  <c r="F478"/>
  <c r="F482"/>
  <c r="F486"/>
  <c r="F490"/>
  <c r="F495"/>
  <c r="F499"/>
  <c r="F477"/>
  <c r="F479"/>
  <c r="F481"/>
  <c r="F483"/>
  <c r="F485"/>
  <c r="F487"/>
  <c r="F489"/>
  <c r="F491"/>
  <c r="F503"/>
  <c r="F505"/>
  <c r="F507"/>
  <c r="F509"/>
  <c r="F511"/>
  <c r="F513"/>
  <c r="F515"/>
  <c r="F517"/>
  <c r="F519"/>
  <c r="F521"/>
  <c r="F523"/>
  <c r="F525"/>
  <c r="F527"/>
  <c r="F529"/>
  <c r="F531"/>
  <c r="F533"/>
  <c r="F535"/>
  <c r="F537"/>
  <c r="F539"/>
  <c r="F541"/>
  <c r="F543"/>
  <c r="F545"/>
  <c r="F547"/>
  <c r="F549"/>
  <c r="F551"/>
  <c r="F553"/>
  <c r="F555"/>
  <c r="F557"/>
  <c r="F559"/>
  <c r="F561"/>
  <c r="F563"/>
  <c r="F565"/>
  <c r="F567"/>
  <c r="F569"/>
  <c r="F571"/>
  <c r="F573"/>
  <c r="F575"/>
  <c r="F577"/>
  <c r="AF22" i="27"/>
  <c r="AG6"/>
  <c r="AF9"/>
  <c r="AA9"/>
  <c r="AF12"/>
  <c r="F12"/>
  <c r="AA12"/>
  <c r="AD12"/>
  <c r="F14"/>
  <c r="AD14"/>
  <c r="AD17"/>
  <c r="AI17" s="1"/>
  <c r="AG17"/>
  <c r="F17"/>
  <c r="AE18"/>
  <c r="AA18"/>
  <c r="AD19"/>
  <c r="AI19" s="1"/>
  <c r="AE19"/>
  <c r="AD24"/>
  <c r="AG27"/>
  <c r="F27"/>
  <c r="AD27"/>
  <c r="AE28"/>
  <c r="AD28"/>
  <c r="AA28"/>
  <c r="AG29"/>
  <c r="F29"/>
  <c r="AA31"/>
  <c r="F42"/>
  <c r="AE42"/>
  <c r="AD73"/>
  <c r="AG73"/>
  <c r="AF73"/>
  <c r="F79"/>
  <c r="AD79"/>
  <c r="AA79"/>
  <c r="AF79"/>
  <c r="F84"/>
  <c r="AD84"/>
  <c r="AG84"/>
  <c r="AE91"/>
  <c r="AD91"/>
  <c r="AA91"/>
  <c r="AF91"/>
  <c r="AG95"/>
  <c r="AD95"/>
  <c r="F95"/>
  <c r="AF95"/>
  <c r="AA95"/>
  <c r="AE95"/>
  <c r="AE102"/>
  <c r="AD102"/>
  <c r="AF110"/>
  <c r="AE110"/>
  <c r="AE111"/>
  <c r="AA111"/>
  <c r="AE124"/>
  <c r="AD124"/>
  <c r="F126"/>
  <c r="AD126"/>
  <c r="AF129"/>
  <c r="AE129"/>
  <c r="AG131"/>
  <c r="AE131"/>
  <c r="AD131"/>
  <c r="AF137"/>
  <c r="F137"/>
  <c r="AE137"/>
  <c r="AG137"/>
  <c r="AF139"/>
  <c r="AA139"/>
  <c r="AE150"/>
  <c r="F150"/>
  <c r="AF150"/>
  <c r="AA150"/>
  <c r="AA161"/>
  <c r="AG161"/>
  <c r="AA165"/>
  <c r="AE165"/>
  <c r="AF165"/>
  <c r="AD168"/>
  <c r="F168"/>
  <c r="AE168"/>
  <c r="AG168"/>
  <c r="F145" i="3"/>
  <c r="I246" i="27"/>
  <c r="AA246" s="1"/>
  <c r="O224" i="3"/>
  <c r="K148" i="27"/>
  <c r="Q277" i="3"/>
  <c r="F277"/>
  <c r="L197"/>
  <c r="F197"/>
  <c r="P178" i="27"/>
  <c r="F178"/>
  <c r="F152" i="3"/>
  <c r="F125"/>
  <c r="F207" i="27"/>
  <c r="AA144"/>
  <c r="AE134"/>
  <c r="AD3"/>
  <c r="F130" i="3"/>
  <c r="AF17" i="27"/>
  <c r="AA207"/>
  <c r="AE15"/>
  <c r="AD112"/>
  <c r="AG105"/>
  <c r="F101"/>
  <c r="F94"/>
  <c r="F78"/>
  <c r="AA147"/>
  <c r="AD134"/>
  <c r="AE156"/>
  <c r="F147"/>
  <c r="AA41"/>
  <c r="AG11"/>
  <c r="AD15"/>
  <c r="AD111"/>
  <c r="AA131"/>
  <c r="F18"/>
  <c r="AA19"/>
  <c r="AE17"/>
  <c r="AD74"/>
  <c r="AG37"/>
  <c r="AF15"/>
  <c r="AG19"/>
  <c r="AF42"/>
  <c r="AG91"/>
  <c r="AD150"/>
  <c r="AD87"/>
  <c r="AD161"/>
  <c r="AF136"/>
  <c r="AE73"/>
  <c r="F129"/>
  <c r="AE161"/>
  <c r="AB178"/>
  <c r="AC180"/>
  <c r="AC184"/>
  <c r="AB185"/>
  <c r="AB190"/>
  <c r="AC193"/>
  <c r="AB196"/>
  <c r="AB199"/>
  <c r="AB201"/>
  <c r="AC203"/>
  <c r="AB204"/>
  <c r="AC204"/>
  <c r="AC208"/>
  <c r="AC210"/>
  <c r="AB214"/>
  <c r="AC214"/>
  <c r="AB217"/>
  <c r="AC218"/>
  <c r="AB219"/>
  <c r="AC219"/>
  <c r="AB220"/>
  <c r="AC220"/>
  <c r="AC221"/>
  <c r="AF222"/>
  <c r="AB222"/>
  <c r="AC222"/>
  <c r="F223"/>
  <c r="AB224"/>
  <c r="AB225"/>
  <c r="AF226"/>
  <c r="AB226"/>
  <c r="AC226"/>
  <c r="AF227"/>
  <c r="AC227"/>
  <c r="AB228"/>
  <c r="AB229"/>
  <c r="AG230"/>
  <c r="AB230"/>
  <c r="AC230"/>
  <c r="AC231"/>
  <c r="AB232"/>
  <c r="AC232"/>
  <c r="AB233"/>
  <c r="AC234"/>
  <c r="AB235"/>
  <c r="AC235"/>
  <c r="AE236"/>
  <c r="AB236"/>
  <c r="AC236"/>
  <c r="AB238"/>
  <c r="F634" i="3"/>
  <c r="F649"/>
  <c r="AC145" i="27"/>
  <c r="AC149"/>
  <c r="AB161"/>
  <c r="AC161"/>
  <c r="F733" i="3"/>
  <c r="F736"/>
  <c r="F742"/>
  <c r="AB239" i="27"/>
  <c r="AC239"/>
  <c r="AC240"/>
  <c r="AA241"/>
  <c r="AB241"/>
  <c r="AG242"/>
  <c r="AC242"/>
  <c r="AB243"/>
  <c r="AC243"/>
  <c r="AC244"/>
  <c r="AC245"/>
  <c r="AB246"/>
  <c r="AC246"/>
  <c r="AA247"/>
  <c r="AB247"/>
  <c r="AE248"/>
  <c r="AC248"/>
  <c r="AB249"/>
  <c r="AB250"/>
  <c r="AC250"/>
  <c r="AE251"/>
  <c r="AB252"/>
  <c r="AC252"/>
  <c r="AB253"/>
  <c r="AC253"/>
  <c r="AB254"/>
  <c r="AB255"/>
  <c r="AB256"/>
  <c r="AC256"/>
  <c r="AB257"/>
  <c r="AC257"/>
  <c r="AA258"/>
  <c r="AC258"/>
  <c r="AB259"/>
  <c r="AC259"/>
  <c r="AF260"/>
  <c r="AB260"/>
  <c r="AC261"/>
  <c r="AB262"/>
  <c r="AC262"/>
  <c r="AB263"/>
  <c r="AC263"/>
  <c r="F265"/>
  <c r="AB265"/>
  <c r="AC265"/>
  <c r="AA266"/>
  <c r="AB266"/>
  <c r="AC266"/>
  <c r="AF267"/>
  <c r="AB267"/>
  <c r="AC267"/>
  <c r="AB269"/>
  <c r="AC269"/>
  <c r="F270"/>
  <c r="AB270"/>
  <c r="AC270"/>
  <c r="AC271"/>
  <c r="AB272"/>
  <c r="AC272"/>
  <c r="AE273"/>
  <c r="AB273"/>
  <c r="AB274"/>
  <c r="AC274"/>
  <c r="F275"/>
  <c r="AC275"/>
  <c r="AF276"/>
  <c r="AB276"/>
  <c r="AC276"/>
  <c r="AB277"/>
  <c r="AC277"/>
  <c r="AB278"/>
  <c r="AC278"/>
  <c r="AD279"/>
  <c r="AC279"/>
  <c r="AB280"/>
  <c r="AC280"/>
  <c r="AB281"/>
  <c r="AC281"/>
  <c r="AB282"/>
  <c r="AC282"/>
  <c r="AB283"/>
  <c r="AF284"/>
  <c r="AC284"/>
  <c r="AA285"/>
  <c r="AB285"/>
  <c r="AC285"/>
  <c r="AB286"/>
  <c r="AC286"/>
  <c r="AB288"/>
  <c r="AC288"/>
  <c r="AB289"/>
  <c r="AC290"/>
  <c r="AB291"/>
  <c r="AF292"/>
  <c r="AC292"/>
  <c r="AA293"/>
  <c r="AC293"/>
  <c r="AB294"/>
  <c r="AC294"/>
  <c r="AD295"/>
  <c r="AC295"/>
  <c r="AB296"/>
  <c r="AC296"/>
  <c r="AC297"/>
  <c r="AE298"/>
  <c r="AB298"/>
  <c r="AC300"/>
  <c r="AB301"/>
  <c r="AB302"/>
  <c r="AB303"/>
  <c r="AC303"/>
  <c r="AA304"/>
  <c r="AB304"/>
  <c r="AC304"/>
  <c r="AB306"/>
  <c r="AC306"/>
  <c r="AB307"/>
  <c r="AC307"/>
  <c r="AE308"/>
  <c r="AB308"/>
  <c r="AC309"/>
  <c r="AF310"/>
  <c r="AB310"/>
  <c r="AC310"/>
  <c r="F311"/>
  <c r="AB311"/>
  <c r="AC311"/>
  <c r="AB312"/>
  <c r="AC312"/>
  <c r="AC313"/>
  <c r="AA314"/>
  <c r="AC314"/>
  <c r="AE315"/>
  <c r="AB315"/>
  <c r="AC315"/>
  <c r="AC317"/>
  <c r="F318"/>
  <c r="AB318"/>
  <c r="AB320"/>
  <c r="AC320"/>
  <c r="AB321"/>
  <c r="AB322"/>
  <c r="AB323"/>
  <c r="AC323"/>
  <c r="AC324"/>
  <c r="AD325"/>
  <c r="AB326"/>
  <c r="AD327"/>
  <c r="AB327"/>
  <c r="AC327"/>
  <c r="AB328"/>
  <c r="AC328"/>
  <c r="AG329"/>
  <c r="AC329"/>
  <c r="AB331"/>
  <c r="AB335"/>
  <c r="AC337"/>
  <c r="AC338"/>
  <c r="AG340"/>
  <c r="AB340"/>
  <c r="AB341"/>
  <c r="AB342"/>
  <c r="AB346"/>
  <c r="AG347"/>
  <c r="AB347"/>
  <c r="AC347"/>
  <c r="AB348"/>
  <c r="AC348"/>
  <c r="AC349"/>
  <c r="AG350"/>
  <c r="AB350"/>
  <c r="AC350"/>
  <c r="AA351"/>
  <c r="AB351"/>
  <c r="AB352"/>
  <c r="AC353"/>
  <c r="AD354"/>
  <c r="AB354"/>
  <c r="AB355"/>
  <c r="AC356"/>
  <c r="AB357"/>
  <c r="AB358"/>
  <c r="AC358"/>
  <c r="AD359"/>
  <c r="AF360"/>
  <c r="AB360"/>
  <c r="F361"/>
  <c r="AB361"/>
  <c r="AC361"/>
  <c r="AB362"/>
  <c r="AA363"/>
  <c r="AB363"/>
  <c r="AF364"/>
  <c r="AC364"/>
  <c r="AA365"/>
  <c r="AB365"/>
  <c r="AB366"/>
  <c r="AC366"/>
  <c r="AB367"/>
  <c r="AC367"/>
  <c r="AD368"/>
  <c r="AB369"/>
  <c r="F169" i="3"/>
  <c r="F377"/>
  <c r="F617"/>
  <c r="F323"/>
  <c r="F253" i="27"/>
  <c r="AE269"/>
  <c r="AA300"/>
  <c r="AA348"/>
  <c r="AB111"/>
  <c r="AC150"/>
  <c r="L163"/>
  <c r="AE163" s="1"/>
  <c r="F621" i="3"/>
  <c r="F133"/>
  <c r="F637"/>
  <c r="F658"/>
  <c r="F751"/>
  <c r="F735"/>
  <c r="F737"/>
  <c r="F739"/>
  <c r="F741"/>
  <c r="AB156" i="27"/>
  <c r="AC157"/>
  <c r="AC159"/>
  <c r="AB162"/>
  <c r="AC163"/>
  <c r="AB164"/>
  <c r="AB165"/>
  <c r="AC167"/>
  <c r="AB168"/>
  <c r="AC168"/>
  <c r="AC169"/>
  <c r="AB171"/>
  <c r="AC173"/>
  <c r="AB175"/>
  <c r="AC175"/>
  <c r="AC176"/>
  <c r="AB179"/>
  <c r="AB180"/>
  <c r="AB182"/>
  <c r="AC182"/>
  <c r="AB184"/>
  <c r="AB186"/>
  <c r="AB187"/>
  <c r="AC187"/>
  <c r="AB189"/>
  <c r="AB191"/>
  <c r="AB193"/>
  <c r="AB195"/>
  <c r="AC195"/>
  <c r="AC196"/>
  <c r="AB198"/>
  <c r="AC198"/>
  <c r="AC199"/>
  <c r="AC200"/>
  <c r="AC201"/>
  <c r="AB202"/>
  <c r="AB203"/>
  <c r="AC205"/>
  <c r="AB206"/>
  <c r="AB209"/>
  <c r="AB210"/>
  <c r="AC211"/>
  <c r="AB212"/>
  <c r="AC212"/>
  <c r="AB213"/>
  <c r="AB215"/>
  <c r="AB216"/>
  <c r="AC216"/>
  <c r="AB330"/>
  <c r="AB332"/>
  <c r="AC332"/>
  <c r="AC333"/>
  <c r="AC335"/>
  <c r="AB336"/>
  <c r="AB338"/>
  <c r="AC340"/>
  <c r="AC342"/>
  <c r="AB344"/>
  <c r="AC344"/>
  <c r="AB345"/>
  <c r="F647" i="3"/>
  <c r="AG58" i="27"/>
  <c r="F219"/>
  <c r="AD219"/>
  <c r="AD221"/>
  <c r="AD229"/>
  <c r="AG229"/>
  <c r="AA229"/>
  <c r="AE234"/>
  <c r="AG234"/>
  <c r="AF234"/>
  <c r="AG244"/>
  <c r="AE244"/>
  <c r="AD244"/>
  <c r="F249"/>
  <c r="AG249"/>
  <c r="AE264"/>
  <c r="AF264"/>
  <c r="G264" s="1"/>
  <c r="AD264"/>
  <c r="F264"/>
  <c r="AG264"/>
  <c r="AE272"/>
  <c r="F283"/>
  <c r="AA283"/>
  <c r="AF283"/>
  <c r="AG283"/>
  <c r="G283" s="1"/>
  <c r="AD283"/>
  <c r="AG287"/>
  <c r="AD287"/>
  <c r="AG288"/>
  <c r="G288" s="1"/>
  <c r="AF288"/>
  <c r="AD288"/>
  <c r="AE288"/>
  <c r="AA288"/>
  <c r="AG291"/>
  <c r="AA291"/>
  <c r="AE291"/>
  <c r="AE297"/>
  <c r="AD297"/>
  <c r="AF303"/>
  <c r="AG303"/>
  <c r="F305"/>
  <c r="AA305"/>
  <c r="AG305"/>
  <c r="AF305"/>
  <c r="AD305"/>
  <c r="G305" s="1"/>
  <c r="AF312"/>
  <c r="AG312"/>
  <c r="AE312"/>
  <c r="AE313"/>
  <c r="F313"/>
  <c r="AE317"/>
  <c r="AG317"/>
  <c r="AD317"/>
  <c r="AA317"/>
  <c r="F317"/>
  <c r="AD320"/>
  <c r="AA320"/>
  <c r="AE353"/>
  <c r="AA358"/>
  <c r="F358"/>
  <c r="AG358"/>
  <c r="AD358"/>
  <c r="AE362"/>
  <c r="F362"/>
  <c r="AG362"/>
  <c r="AA362"/>
  <c r="AE367"/>
  <c r="AA367"/>
  <c r="AG367"/>
  <c r="AD367"/>
  <c r="F369"/>
  <c r="AE369"/>
  <c r="F720" i="3"/>
  <c r="AE252" i="27"/>
  <c r="AF252"/>
  <c r="AD252"/>
  <c r="F252"/>
  <c r="AD254"/>
  <c r="AE254"/>
  <c r="AG254"/>
  <c r="AA255"/>
  <c r="AG255"/>
  <c r="F255"/>
  <c r="AF255"/>
  <c r="AE257"/>
  <c r="G257" s="1"/>
  <c r="AA257"/>
  <c r="F259"/>
  <c r="AE259"/>
  <c r="AF261"/>
  <c r="AA261"/>
  <c r="AF263"/>
  <c r="AE263"/>
  <c r="AA277"/>
  <c r="AD277"/>
  <c r="F277"/>
  <c r="AF282"/>
  <c r="AG282"/>
  <c r="G282" s="1"/>
  <c r="AD282"/>
  <c r="AG290"/>
  <c r="F290"/>
  <c r="AF290"/>
  <c r="AF299"/>
  <c r="F299"/>
  <c r="AD299"/>
  <c r="AE299"/>
  <c r="AA299"/>
  <c r="AE301"/>
  <c r="AF301"/>
  <c r="AA301"/>
  <c r="AD301"/>
  <c r="AG301"/>
  <c r="AE307"/>
  <c r="AF307"/>
  <c r="G307" s="1"/>
  <c r="F307"/>
  <c r="AD309"/>
  <c r="F309"/>
  <c r="AD316"/>
  <c r="G316" s="1"/>
  <c r="AF316"/>
  <c r="AE316"/>
  <c r="AA316"/>
  <c r="AG326"/>
  <c r="F326"/>
  <c r="AF326"/>
  <c r="AE356"/>
  <c r="AG356"/>
  <c r="G356" s="1"/>
  <c r="AF356"/>
  <c r="AF366"/>
  <c r="F366"/>
  <c r="AE366"/>
  <c r="AI366" s="1"/>
  <c r="B366" s="1"/>
  <c r="AD13"/>
  <c r="F581" i="3"/>
  <c r="F600"/>
  <c r="F709"/>
  <c r="AA224" i="27"/>
  <c r="AD224"/>
  <c r="AE354"/>
  <c r="AD311"/>
  <c r="AI311" s="1"/>
  <c r="B311" s="1"/>
  <c r="F254"/>
  <c r="AD300"/>
  <c r="AG221"/>
  <c r="AF367"/>
  <c r="G367" s="1"/>
  <c r="F353"/>
  <c r="AE283"/>
  <c r="AF254"/>
  <c r="AF279"/>
  <c r="F356"/>
  <c r="AE58"/>
  <c r="AD313"/>
  <c r="AD326"/>
  <c r="AF309"/>
  <c r="AF320"/>
  <c r="AF359"/>
  <c r="AD291"/>
  <c r="AD308"/>
  <c r="AE277"/>
  <c r="AG222"/>
  <c r="AE255"/>
  <c r="AD356"/>
  <c r="AD312"/>
  <c r="F247"/>
  <c r="AF304"/>
  <c r="AI304" s="1"/>
  <c r="B304" s="1"/>
  <c r="F269"/>
  <c r="AD257"/>
  <c r="AD362"/>
  <c r="AF350"/>
  <c r="G350" s="1"/>
  <c r="AG304"/>
  <c r="AF277"/>
  <c r="AD364"/>
  <c r="AE284"/>
  <c r="AI284" s="1"/>
  <c r="B284" s="1"/>
  <c r="AG295"/>
  <c r="AE270"/>
  <c r="AD275"/>
  <c r="F365"/>
  <c r="AE350"/>
  <c r="AG327"/>
  <c r="AE303"/>
  <c r="AG293"/>
  <c r="G293" s="1"/>
  <c r="F285"/>
  <c r="AE275"/>
  <c r="AG261"/>
  <c r="AD248"/>
  <c r="AF236"/>
  <c r="AD347"/>
  <c r="AG310"/>
  <c r="AF266"/>
  <c r="AE258"/>
  <c r="AF58"/>
  <c r="AG227"/>
  <c r="F224"/>
  <c r="AE267"/>
  <c r="AA361"/>
  <c r="AD251"/>
  <c r="AG279"/>
  <c r="AE190"/>
  <c r="AF369"/>
  <c r="AE365"/>
  <c r="AE361"/>
  <c r="AI361" s="1"/>
  <c r="B361" s="1"/>
  <c r="AG354"/>
  <c r="AA350"/>
  <c r="AE327"/>
  <c r="AE311"/>
  <c r="AG307"/>
  <c r="AA303"/>
  <c r="AE287"/>
  <c r="AE285"/>
  <c r="F279"/>
  <c r="AA275"/>
  <c r="AG263"/>
  <c r="AD261"/>
  <c r="AI261" s="1"/>
  <c r="B261" s="1"/>
  <c r="AA254"/>
  <c r="AA244"/>
  <c r="AA218"/>
  <c r="AE305"/>
  <c r="F316"/>
  <c r="AA295"/>
  <c r="AG309"/>
  <c r="AE326"/>
  <c r="AA326"/>
  <c r="AG313"/>
  <c r="AG320"/>
  <c r="AF291"/>
  <c r="AE359"/>
  <c r="AG299"/>
  <c r="AG252"/>
  <c r="AF362"/>
  <c r="G362" s="1"/>
  <c r="AA264"/>
  <c r="AA219"/>
  <c r="AG219"/>
  <c r="AD241"/>
  <c r="F272"/>
  <c r="AD249"/>
  <c r="AA366"/>
  <c r="AA356"/>
  <c r="AA308"/>
  <c r="AE290"/>
  <c r="AG269"/>
  <c r="AG8"/>
  <c r="AI8" s="1"/>
  <c r="B8" s="1"/>
  <c r="F8"/>
  <c r="AE222"/>
  <c r="F222"/>
  <c r="AD228"/>
  <c r="AI228" s="1"/>
  <c r="B228" s="1"/>
  <c r="AE228"/>
  <c r="F228"/>
  <c r="AA228"/>
  <c r="AF228"/>
  <c r="AG228"/>
  <c r="AA236"/>
  <c r="F236"/>
  <c r="AE237"/>
  <c r="F237"/>
  <c r="AD237"/>
  <c r="AA237"/>
  <c r="AF237"/>
  <c r="AA242"/>
  <c r="AF242"/>
  <c r="AG247"/>
  <c r="AD247"/>
  <c r="AF247"/>
  <c r="AA248"/>
  <c r="F248"/>
  <c r="AE260"/>
  <c r="AA260"/>
  <c r="AG260"/>
  <c r="AD260"/>
  <c r="AD265"/>
  <c r="AG265"/>
  <c r="AE265"/>
  <c r="AF265"/>
  <c r="AF273"/>
  <c r="AG273"/>
  <c r="AA273"/>
  <c r="AD273"/>
  <c r="AA276"/>
  <c r="F276"/>
  <c r="AG276"/>
  <c r="AF293"/>
  <c r="AD293"/>
  <c r="AG298"/>
  <c r="AD298"/>
  <c r="AI298" s="1"/>
  <c r="F298"/>
  <c r="AA298"/>
  <c r="AD302"/>
  <c r="AA302"/>
  <c r="AF302"/>
  <c r="F302"/>
  <c r="AF308"/>
  <c r="F308"/>
  <c r="F315"/>
  <c r="AG315"/>
  <c r="AE325"/>
  <c r="AI325" s="1"/>
  <c r="AA325"/>
  <c r="AF325"/>
  <c r="F325"/>
  <c r="AG325"/>
  <c r="F351"/>
  <c r="AE351"/>
  <c r="AG351"/>
  <c r="AF351"/>
  <c r="AD351"/>
  <c r="AF357"/>
  <c r="AA357"/>
  <c r="F359"/>
  <c r="AG359"/>
  <c r="AF363"/>
  <c r="AD363"/>
  <c r="AE363"/>
  <c r="F363"/>
  <c r="AA164"/>
  <c r="AG164"/>
  <c r="F693" i="3"/>
  <c r="F258" i="27"/>
  <c r="F227"/>
  <c r="AF297"/>
  <c r="AA267"/>
  <c r="AD369"/>
  <c r="F350"/>
  <c r="F320"/>
  <c r="AA311"/>
  <c r="AG297"/>
  <c r="F287"/>
  <c r="AE279"/>
  <c r="AD263"/>
  <c r="F244"/>
  <c r="AA222"/>
  <c r="AD8"/>
  <c r="F266"/>
  <c r="F242"/>
  <c r="AA58"/>
  <c r="AA227"/>
  <c r="AG224"/>
  <c r="AA315"/>
  <c r="AF285"/>
  <c r="AF229"/>
  <c r="F297"/>
  <c r="AF295"/>
  <c r="AG251"/>
  <c r="AG369"/>
  <c r="AD365"/>
  <c r="AG361"/>
  <c r="F327"/>
  <c r="AF315"/>
  <c r="AF311"/>
  <c r="AD307"/>
  <c r="F303"/>
  <c r="AE295"/>
  <c r="AA287"/>
  <c r="AD285"/>
  <c r="AA279"/>
  <c r="AG275"/>
  <c r="F263"/>
  <c r="AA259"/>
  <c r="F251"/>
  <c r="AF244"/>
  <c r="AD236"/>
  <c r="F229"/>
  <c r="AG190"/>
  <c r="AE8"/>
  <c r="AG363"/>
  <c r="F273"/>
  <c r="AE241"/>
  <c r="AI241" s="1"/>
  <c r="B241" s="1"/>
  <c r="AA313"/>
  <c r="AA309"/>
  <c r="AF313"/>
  <c r="AG237"/>
  <c r="F291"/>
  <c r="AE302"/>
  <c r="AG302"/>
  <c r="AE247"/>
  <c r="G247" s="1"/>
  <c r="F312"/>
  <c r="AE282"/>
  <c r="AG308"/>
  <c r="AG241"/>
  <c r="AA359"/>
  <c r="AD276"/>
  <c r="AF241"/>
  <c r="AD227"/>
  <c r="AA249"/>
  <c r="AF224"/>
  <c r="AE320"/>
  <c r="AG366"/>
  <c r="AF358"/>
  <c r="AA312"/>
  <c r="AF298"/>
  <c r="F260"/>
  <c r="AD357"/>
  <c r="F341" i="3"/>
  <c r="F747"/>
  <c r="F150"/>
  <c r="F168"/>
  <c r="F172"/>
  <c r="F175"/>
  <c r="F176"/>
  <c r="F180"/>
  <c r="F184"/>
  <c r="F187"/>
  <c r="F188"/>
  <c r="F17"/>
  <c r="F112"/>
  <c r="AG60" i="27"/>
  <c r="F705" i="3"/>
  <c r="AF253" i="27"/>
  <c r="F348"/>
  <c r="S261" i="3"/>
  <c r="Q155" i="27"/>
  <c r="AF155" s="1"/>
  <c r="F75" i="3"/>
  <c r="F337"/>
  <c r="F338"/>
  <c r="AC224" i="27"/>
  <c r="AC237"/>
  <c r="AC255"/>
  <c r="AC260"/>
  <c r="AB264"/>
  <c r="AC264"/>
  <c r="AB275"/>
  <c r="AB279"/>
  <c r="AB287"/>
  <c r="AC287"/>
  <c r="AC291"/>
  <c r="AB299"/>
  <c r="AC299"/>
  <c r="AB305"/>
  <c r="AB316"/>
  <c r="AC316"/>
  <c r="AB325"/>
  <c r="AC325"/>
  <c r="F659" i="3"/>
  <c r="F661"/>
  <c r="AC123" i="27"/>
  <c r="AB139"/>
  <c r="AC141"/>
  <c r="AB151"/>
  <c r="AC151"/>
  <c r="AC152"/>
  <c r="AB154"/>
  <c r="AC174"/>
  <c r="AC177"/>
  <c r="AC192"/>
  <c r="AC207"/>
  <c r="F32" i="3"/>
  <c r="F47"/>
  <c r="F289"/>
  <c r="F229"/>
  <c r="AC331" i="27"/>
  <c r="AC336"/>
  <c r="AC341"/>
  <c r="AB343"/>
  <c r="O346"/>
  <c r="AB353"/>
  <c r="AB356"/>
  <c r="AB359"/>
  <c r="AC359"/>
  <c r="AC363"/>
  <c r="AC369"/>
  <c r="K726" i="3"/>
  <c r="F726"/>
  <c r="F639"/>
  <c r="F651"/>
  <c r="AG138" i="27"/>
  <c r="AD271"/>
  <c r="AA120"/>
  <c r="AA142"/>
  <c r="F329"/>
  <c r="AF249"/>
  <c r="F22"/>
  <c r="AG207"/>
  <c r="AA251"/>
  <c r="AB4"/>
  <c r="AC6"/>
  <c r="AB7"/>
  <c r="AF8"/>
  <c r="AC9"/>
  <c r="AG10"/>
  <c r="P217"/>
  <c r="AD217"/>
  <c r="F636" i="3"/>
  <c r="F641"/>
  <c r="F645"/>
  <c r="F653"/>
  <c r="F343"/>
  <c r="AF321" i="27"/>
  <c r="F45" i="3"/>
  <c r="F283"/>
  <c r="O32" i="27"/>
  <c r="K96" i="3"/>
  <c r="F325"/>
  <c r="F375"/>
  <c r="AE138" i="27"/>
  <c r="AI138" s="1"/>
  <c r="B138" s="1"/>
  <c r="AG153"/>
  <c r="F15" i="3"/>
  <c r="F117" i="27"/>
  <c r="AA96"/>
  <c r="AD253"/>
  <c r="AA13"/>
  <c r="F281" i="3"/>
  <c r="AD120" i="27"/>
  <c r="AI120" s="1"/>
  <c r="B120" s="1"/>
  <c r="F267" i="3"/>
  <c r="AE256" i="27"/>
  <c r="AE133"/>
  <c r="AA121"/>
  <c r="AF120"/>
  <c r="AG120"/>
  <c r="F286" i="3"/>
  <c r="F310"/>
  <c r="AE31" i="27"/>
  <c r="F162"/>
  <c r="AE281"/>
  <c r="AE221"/>
  <c r="F21" i="3"/>
  <c r="AA269" i="27"/>
  <c r="AD269"/>
  <c r="AF269"/>
  <c r="AD121"/>
  <c r="F104" i="3"/>
  <c r="F701"/>
  <c r="F293"/>
  <c r="AG253" i="27"/>
  <c r="F48" i="3"/>
  <c r="AE339" i="27"/>
  <c r="F31" i="3"/>
  <c r="F222"/>
  <c r="F270"/>
  <c r="F143"/>
  <c r="F656"/>
  <c r="AD270" i="27"/>
  <c r="AA270"/>
  <c r="F233"/>
  <c r="AF354"/>
  <c r="F354"/>
  <c r="AF353"/>
  <c r="AA272"/>
  <c r="AF272"/>
  <c r="AG144"/>
  <c r="AD144"/>
  <c r="AD167"/>
  <c r="AF167"/>
  <c r="AI167" s="1"/>
  <c r="B167" s="1"/>
  <c r="F183"/>
  <c r="AA183"/>
  <c r="AF183"/>
  <c r="AE3"/>
  <c r="AE4"/>
  <c r="F4"/>
  <c r="F81" i="3"/>
  <c r="F219"/>
  <c r="AF138" i="27"/>
  <c r="AE121"/>
  <c r="AG121"/>
  <c r="F218" i="3"/>
  <c r="AD138" i="27"/>
  <c r="F128"/>
  <c r="F13" i="3"/>
  <c r="AE117" i="27"/>
  <c r="AI117" s="1"/>
  <c r="B117" s="1"/>
  <c r="AE13"/>
  <c r="F339" i="3"/>
  <c r="F31" i="27"/>
  <c r="F120"/>
  <c r="AA173"/>
  <c r="F279" i="3"/>
  <c r="AE100" i="27"/>
  <c r="F655" i="3"/>
  <c r="F226"/>
  <c r="AA60" i="27"/>
  <c r="F52" i="3"/>
  <c r="J271"/>
  <c r="N88" i="27"/>
  <c r="AB130"/>
  <c r="AB135"/>
  <c r="AB146"/>
  <c r="AB155"/>
  <c r="AB160"/>
  <c r="AB163"/>
  <c r="AC164"/>
  <c r="AC166"/>
  <c r="AB167"/>
  <c r="AB169"/>
  <c r="AB173"/>
  <c r="AB174"/>
  <c r="AB176"/>
  <c r="AB177"/>
  <c r="AC179"/>
  <c r="AC181"/>
  <c r="AB183"/>
  <c r="AC183"/>
  <c r="AC185"/>
  <c r="AC186"/>
  <c r="AC189"/>
  <c r="AC191"/>
  <c r="AB192"/>
  <c r="AB194"/>
  <c r="AB197"/>
  <c r="AC197"/>
  <c r="AB200"/>
  <c r="AC202"/>
  <c r="AB205"/>
  <c r="AC206"/>
  <c r="AB207"/>
  <c r="AB208"/>
  <c r="AB211"/>
  <c r="AC213"/>
  <c r="AC215"/>
  <c r="AC217"/>
  <c r="AB218"/>
  <c r="AB221"/>
  <c r="AB223"/>
  <c r="AC223"/>
  <c r="AC225"/>
  <c r="AB227"/>
  <c r="AC228"/>
  <c r="AC229"/>
  <c r="AB231"/>
  <c r="AC233"/>
  <c r="AB237"/>
  <c r="AC238"/>
  <c r="AB240"/>
  <c r="AC241"/>
  <c r="AB244"/>
  <c r="AB245"/>
  <c r="AC247"/>
  <c r="AB248"/>
  <c r="AC249"/>
  <c r="AB251"/>
  <c r="AC251"/>
  <c r="AC254"/>
  <c r="AB261"/>
  <c r="AB271"/>
  <c r="AB284"/>
  <c r="F633" i="3"/>
  <c r="F635"/>
  <c r="F643"/>
  <c r="F644"/>
  <c r="F646"/>
  <c r="F648"/>
  <c r="F650"/>
  <c r="F652"/>
  <c r="R345"/>
  <c r="F345"/>
  <c r="AA50" i="27"/>
  <c r="F728" i="3"/>
  <c r="AF256" i="27"/>
  <c r="AE357"/>
  <c r="AI357" s="1"/>
  <c r="B357" s="1"/>
  <c r="F29" i="3"/>
  <c r="F357" i="27"/>
  <c r="F239" i="3"/>
  <c r="AG357" i="27"/>
  <c r="K346"/>
  <c r="Q694" i="3"/>
  <c r="O38" i="27"/>
  <c r="AE38" s="1"/>
  <c r="AG38"/>
  <c r="K121" i="3"/>
  <c r="F121" s="1"/>
  <c r="L302"/>
  <c r="P289" i="27"/>
  <c r="AG289"/>
  <c r="Q289"/>
  <c r="S302" i="3"/>
  <c r="F51"/>
  <c r="AB125" i="27"/>
  <c r="AB158"/>
  <c r="AB159"/>
  <c r="AC162"/>
  <c r="M52"/>
  <c r="AD52" s="1"/>
  <c r="R100" i="3"/>
  <c r="O334" i="27"/>
  <c r="K727" i="3"/>
  <c r="F727"/>
  <c r="AC289" i="27"/>
  <c r="AB290"/>
  <c r="AB292"/>
  <c r="AB293"/>
  <c r="AB295"/>
  <c r="AB297"/>
  <c r="AC298"/>
  <c r="AB300"/>
  <c r="AC301"/>
  <c r="AC308"/>
  <c r="AB314"/>
  <c r="AC318"/>
  <c r="AC321"/>
  <c r="AC322"/>
  <c r="AB324"/>
  <c r="AB329"/>
  <c r="AC330"/>
  <c r="AB334"/>
  <c r="AC334"/>
  <c r="AB339"/>
  <c r="AC339"/>
  <c r="AC343"/>
  <c r="AB349"/>
  <c r="AC351"/>
  <c r="AC352"/>
  <c r="AC354"/>
  <c r="AC355"/>
  <c r="AC357"/>
  <c r="AC360"/>
  <c r="AC362"/>
  <c r="AB364"/>
  <c r="AC365"/>
  <c r="AB368"/>
  <c r="AC368"/>
  <c r="F754" i="3"/>
  <c r="AB170" i="27"/>
  <c r="AE232"/>
  <c r="AG337"/>
  <c r="F242" i="3"/>
  <c r="F16"/>
  <c r="AG75" i="27"/>
  <c r="F75"/>
  <c r="F412" i="3"/>
  <c r="F260"/>
  <c r="F332"/>
  <c r="F103" i="27"/>
  <c r="F629" i="3"/>
  <c r="AG44" i="27"/>
  <c r="AD44"/>
  <c r="AF44"/>
  <c r="AA82"/>
  <c r="AD82"/>
  <c r="AG82"/>
  <c r="AA69"/>
  <c r="F424" i="3"/>
  <c r="F327"/>
  <c r="F257"/>
  <c r="AD232" i="27"/>
  <c r="F394" i="3"/>
  <c r="F393"/>
  <c r="AG181" i="27"/>
  <c r="AF181"/>
  <c r="AA181"/>
  <c r="F158"/>
  <c r="AF281"/>
  <c r="AA281"/>
  <c r="F423" i="3"/>
  <c r="F700"/>
  <c r="F292"/>
  <c r="F153"/>
  <c r="F405"/>
  <c r="F654"/>
  <c r="F349"/>
  <c r="AE337" i="27"/>
  <c r="AE181"/>
  <c r="F320" i="3"/>
  <c r="F139"/>
  <c r="F147"/>
  <c r="F580"/>
  <c r="AG25" i="27"/>
  <c r="AF30"/>
  <c r="AE44"/>
  <c r="F54"/>
  <c r="AC142"/>
  <c r="AB157"/>
  <c r="AC170"/>
  <c r="AC178"/>
  <c r="AB188"/>
  <c r="AC188"/>
  <c r="AC194"/>
  <c r="AB234"/>
  <c r="AB242"/>
  <c r="AB258"/>
  <c r="AC273"/>
  <c r="AC283"/>
  <c r="AC302"/>
  <c r="AC305"/>
  <c r="AB309"/>
  <c r="AB313"/>
  <c r="AB317"/>
  <c r="AC326"/>
  <c r="AC345"/>
  <c r="AC346"/>
  <c r="AG167"/>
  <c r="F261"/>
  <c r="F267"/>
  <c r="AE278"/>
  <c r="AD292"/>
  <c r="F310"/>
  <c r="AF347"/>
  <c r="F41" i="3"/>
  <c r="AA74" i="27"/>
  <c r="AA80"/>
  <c r="AF92"/>
  <c r="AF97"/>
  <c r="AF106"/>
  <c r="AA124"/>
  <c r="AD132"/>
  <c r="AE136"/>
  <c r="F139"/>
  <c r="AF142"/>
  <c r="AD157"/>
  <c r="AF206"/>
  <c r="G206"/>
  <c r="AF211"/>
  <c r="AF258"/>
  <c r="F678" i="3"/>
  <c r="F182"/>
  <c r="AA64" i="27"/>
  <c r="F28" i="3"/>
  <c r="F53"/>
  <c r="F79"/>
  <c r="F194"/>
  <c r="F225"/>
  <c r="F248"/>
  <c r="F406"/>
  <c r="F170"/>
  <c r="F173"/>
  <c r="F177"/>
  <c r="F181"/>
  <c r="F185"/>
  <c r="F397"/>
  <c r="F370"/>
  <c r="AE300" i="27"/>
  <c r="AF300"/>
  <c r="F300"/>
  <c r="F632" i="3"/>
  <c r="AE40" i="27"/>
  <c r="F40"/>
  <c r="AD48"/>
  <c r="AA48"/>
  <c r="AG48"/>
  <c r="AF51"/>
  <c r="AA51"/>
  <c r="AF55"/>
  <c r="F55"/>
  <c r="AD59"/>
  <c r="AF59"/>
  <c r="AE59"/>
  <c r="AG59"/>
  <c r="AD61"/>
  <c r="F61"/>
  <c r="AG61"/>
  <c r="AA61"/>
  <c r="F334" i="3"/>
  <c r="F38"/>
  <c r="F294"/>
  <c r="F269"/>
  <c r="F27"/>
  <c r="F213"/>
  <c r="F233"/>
  <c r="F140"/>
  <c r="F65" i="27"/>
  <c r="AG65"/>
  <c r="AD65"/>
  <c r="AE65"/>
  <c r="AA65"/>
  <c r="AA68"/>
  <c r="AE68"/>
  <c r="AF68"/>
  <c r="AG68"/>
  <c r="AA70"/>
  <c r="AF70"/>
  <c r="F70"/>
  <c r="AG70"/>
  <c r="AD70"/>
  <c r="AG77"/>
  <c r="AE77"/>
  <c r="AD77"/>
  <c r="AA77"/>
  <c r="AA81"/>
  <c r="AG81"/>
  <c r="AF81"/>
  <c r="AE81"/>
  <c r="AD81"/>
  <c r="AE82"/>
  <c r="F82"/>
  <c r="AE85"/>
  <c r="F85"/>
  <c r="AG85"/>
  <c r="AA85"/>
  <c r="AD85"/>
  <c r="G85" s="1"/>
  <c r="AE89"/>
  <c r="AF89"/>
  <c r="AA89"/>
  <c r="AD89"/>
  <c r="F89"/>
  <c r="AA93"/>
  <c r="AE93"/>
  <c r="AG93"/>
  <c r="AD93"/>
  <c r="G93" s="1"/>
  <c r="AD98"/>
  <c r="AG98"/>
  <c r="AA98"/>
  <c r="AE98"/>
  <c r="AI98" s="1"/>
  <c r="B98" s="1"/>
  <c r="F98"/>
  <c r="AD100"/>
  <c r="AG100"/>
  <c r="AA100"/>
  <c r="AF100"/>
  <c r="F100"/>
  <c r="AE104"/>
  <c r="AD104"/>
  <c r="AI104" s="1"/>
  <c r="B104" s="1"/>
  <c r="F104"/>
  <c r="AG104"/>
  <c r="AF104"/>
  <c r="F107"/>
  <c r="AG107"/>
  <c r="AF107"/>
  <c r="AE107"/>
  <c r="AG110"/>
  <c r="G110" s="1"/>
  <c r="AA110"/>
  <c r="AD110"/>
  <c r="F110"/>
  <c r="AG126"/>
  <c r="AI126" s="1"/>
  <c r="B126" s="1"/>
  <c r="AA126"/>
  <c r="AE126"/>
  <c r="AF126"/>
  <c r="AD130"/>
  <c r="AE130"/>
  <c r="AA130"/>
  <c r="AF130"/>
  <c r="F130"/>
  <c r="AA137"/>
  <c r="AD137"/>
  <c r="AD143"/>
  <c r="AG143"/>
  <c r="AA143"/>
  <c r="AE143"/>
  <c r="AF143"/>
  <c r="F143"/>
  <c r="AF153"/>
  <c r="F160"/>
  <c r="AG160"/>
  <c r="AF164"/>
  <c r="AI164" s="1"/>
  <c r="B164" s="1"/>
  <c r="F164"/>
  <c r="AD164"/>
  <c r="AE164"/>
  <c r="AE179"/>
  <c r="AG179"/>
  <c r="AG185"/>
  <c r="AF185"/>
  <c r="F185"/>
  <c r="AD185"/>
  <c r="AA189"/>
  <c r="F189"/>
  <c r="AE189"/>
  <c r="AD189"/>
  <c r="AA191"/>
  <c r="AF191"/>
  <c r="AE191"/>
  <c r="F191"/>
  <c r="AD191"/>
  <c r="F196"/>
  <c r="AF196"/>
  <c r="G196" s="1"/>
  <c r="AA196"/>
  <c r="AA202"/>
  <c r="F202"/>
  <c r="AF202"/>
  <c r="AE202"/>
  <c r="AG209"/>
  <c r="AF209"/>
  <c r="AE209"/>
  <c r="F209"/>
  <c r="AD212"/>
  <c r="F212"/>
  <c r="AF212"/>
  <c r="AG212"/>
  <c r="AE212"/>
  <c r="AG216"/>
  <c r="AA216"/>
  <c r="AE216"/>
  <c r="AF216"/>
  <c r="AD216"/>
  <c r="G216" s="1"/>
  <c r="AA223"/>
  <c r="AF223"/>
  <c r="AG223"/>
  <c r="AD223"/>
  <c r="G223" s="1"/>
  <c r="AE223"/>
  <c r="AA226"/>
  <c r="AE226"/>
  <c r="F226"/>
  <c r="AD226"/>
  <c r="AG226"/>
  <c r="AF230"/>
  <c r="AE230"/>
  <c r="AI230" s="1"/>
  <c r="B230" s="1"/>
  <c r="AA230"/>
  <c r="AD230"/>
  <c r="F230"/>
  <c r="AA256"/>
  <c r="AG256"/>
  <c r="AD256"/>
  <c r="F256"/>
  <c r="AG259"/>
  <c r="AI259" s="1"/>
  <c r="B259" s="1"/>
  <c r="AF259"/>
  <c r="AG270"/>
  <c r="AF270"/>
  <c r="F595" i="3"/>
  <c r="F608"/>
  <c r="F611"/>
  <c r="F663"/>
  <c r="F402"/>
  <c r="F744"/>
  <c r="F18"/>
  <c r="F19"/>
  <c r="F717"/>
  <c r="F116"/>
  <c r="F119"/>
  <c r="F358"/>
  <c r="F624"/>
  <c r="F625"/>
  <c r="F627"/>
  <c r="F241"/>
  <c r="F136"/>
  <c r="F752"/>
  <c r="AG274" i="27"/>
  <c r="F274"/>
  <c r="F278"/>
  <c r="AF278"/>
  <c r="AG278"/>
  <c r="AD278"/>
  <c r="AA284"/>
  <c r="F284"/>
  <c r="AD284"/>
  <c r="AA292"/>
  <c r="AE292"/>
  <c r="G292" s="1"/>
  <c r="AD294"/>
  <c r="AD314"/>
  <c r="F314"/>
  <c r="AG314"/>
  <c r="AG318"/>
  <c r="AE318"/>
  <c r="AA318"/>
  <c r="AD318"/>
  <c r="AF336"/>
  <c r="AG336"/>
  <c r="AG342"/>
  <c r="G342" s="1"/>
  <c r="AE342"/>
  <c r="AA342"/>
  <c r="F347"/>
  <c r="AA347"/>
  <c r="AG349"/>
  <c r="AE349"/>
  <c r="G349" s="1"/>
  <c r="AF349"/>
  <c r="F352"/>
  <c r="AG360"/>
  <c r="AA360"/>
  <c r="AG364"/>
  <c r="AA364"/>
  <c r="F364"/>
  <c r="AA368"/>
  <c r="AF368"/>
  <c r="AG368"/>
  <c r="AI368" s="1"/>
  <c r="B368" s="1"/>
  <c r="F368"/>
  <c r="F699" i="3"/>
  <c r="F704"/>
  <c r="F107"/>
  <c r="F344"/>
  <c r="F348"/>
  <c r="F231"/>
  <c r="F37"/>
  <c r="F64"/>
  <c r="F725"/>
  <c r="F118"/>
  <c r="F355"/>
  <c r="F357"/>
  <c r="F374"/>
  <c r="F623"/>
  <c r="F660"/>
  <c r="F384"/>
  <c r="F386"/>
  <c r="F389"/>
  <c r="F395"/>
  <c r="F167"/>
  <c r="F178"/>
  <c r="F186"/>
  <c r="F94"/>
  <c r="AA271" i="27"/>
  <c r="AG271"/>
  <c r="F271"/>
  <c r="AF271"/>
  <c r="G271" s="1"/>
  <c r="F414" i="3"/>
  <c r="AE368" i="27"/>
  <c r="AE360"/>
  <c r="AG352"/>
  <c r="F349"/>
  <c r="AE347"/>
  <c r="F336"/>
  <c r="AF314"/>
  <c r="AI314" s="1"/>
  <c r="B314" s="1"/>
  <c r="AD310"/>
  <c r="AG284"/>
  <c r="AD274"/>
  <c r="F294"/>
  <c r="F702" i="3"/>
  <c r="AA296" i="27"/>
  <c r="AF203"/>
  <c r="F411" i="3"/>
  <c r="F144"/>
  <c r="F342" i="27"/>
  <c r="AA274"/>
  <c r="AF274"/>
  <c r="AI274" s="1"/>
  <c r="B274" s="1"/>
  <c r="F696" i="3"/>
  <c r="AE364" i="27"/>
  <c r="AD360"/>
  <c r="AE352"/>
  <c r="AA349"/>
  <c r="AD342"/>
  <c r="AD336"/>
  <c r="AF318"/>
  <c r="G318" s="1"/>
  <c r="AA310"/>
  <c r="AE310"/>
  <c r="AG292"/>
  <c r="AA278"/>
  <c r="AD203"/>
  <c r="AF294"/>
  <c r="AE296"/>
  <c r="F292"/>
  <c r="F750" i="3"/>
  <c r="F148"/>
  <c r="F746"/>
  <c r="AA44" i="27"/>
  <c r="F136"/>
  <c r="AA5"/>
  <c r="AD25"/>
  <c r="AA25"/>
  <c r="AF25"/>
  <c r="AE30"/>
  <c r="F30"/>
  <c r="AD30"/>
  <c r="G30" s="1"/>
  <c r="AF47"/>
  <c r="AG47"/>
  <c r="AA47"/>
  <c r="AE47"/>
  <c r="F47"/>
  <c r="AD54"/>
  <c r="AE54"/>
  <c r="AF57"/>
  <c r="G57" s="1"/>
  <c r="F57"/>
  <c r="F60"/>
  <c r="AE60"/>
  <c r="AD64"/>
  <c r="AI64" s="1"/>
  <c r="B64" s="1"/>
  <c r="AE64"/>
  <c r="AG64"/>
  <c r="F64"/>
  <c r="AF64"/>
  <c r="AA67"/>
  <c r="F67"/>
  <c r="AF67"/>
  <c r="F74"/>
  <c r="AE74"/>
  <c r="F80"/>
  <c r="AF80"/>
  <c r="AG80"/>
  <c r="AI80" s="1"/>
  <c r="B80" s="1"/>
  <c r="AD80"/>
  <c r="AE80"/>
  <c r="AA92"/>
  <c r="AD92"/>
  <c r="G92" s="1"/>
  <c r="F97"/>
  <c r="AG97"/>
  <c r="AE97"/>
  <c r="AA97"/>
  <c r="AA106"/>
  <c r="AG106"/>
  <c r="AE106"/>
  <c r="AD106"/>
  <c r="AF124"/>
  <c r="G124"/>
  <c r="F124"/>
  <c r="AA129"/>
  <c r="AD129"/>
  <c r="AG129"/>
  <c r="AE132"/>
  <c r="F132"/>
  <c r="AA132"/>
  <c r="AF132"/>
  <c r="AE139"/>
  <c r="AI139" s="1"/>
  <c r="B139" s="1"/>
  <c r="AD139"/>
  <c r="AE142"/>
  <c r="F142"/>
  <c r="AG142"/>
  <c r="AI142" s="1"/>
  <c r="B142" s="1"/>
  <c r="F145"/>
  <c r="AF145"/>
  <c r="AG145"/>
  <c r="AA157"/>
  <c r="AE157"/>
  <c r="AF157"/>
  <c r="F234"/>
  <c r="AD234"/>
  <c r="G234" s="1"/>
  <c r="AA234"/>
  <c r="AE253"/>
  <c r="AA253"/>
  <c r="AD262"/>
  <c r="AG266"/>
  <c r="AD266"/>
  <c r="AE266"/>
  <c r="AI266" s="1"/>
  <c r="B266" s="1"/>
  <c r="F295" i="3"/>
  <c r="F313"/>
  <c r="F599"/>
  <c r="F675"/>
  <c r="F679"/>
  <c r="F240"/>
  <c r="F114"/>
  <c r="F619"/>
  <c r="F340"/>
  <c r="Q109" i="27"/>
  <c r="S230" i="3"/>
  <c r="F230"/>
  <c r="F695"/>
  <c r="F657"/>
  <c r="F630"/>
  <c r="F415"/>
  <c r="F146"/>
  <c r="AA11" i="27"/>
  <c r="F259" i="3"/>
  <c r="F618"/>
  <c r="F55"/>
  <c r="AD324" i="27"/>
  <c r="AA146"/>
  <c r="AE176"/>
  <c r="AG231"/>
  <c r="AA22"/>
  <c r="AE271"/>
  <c r="AC3"/>
  <c r="AD4"/>
  <c r="AB5"/>
  <c r="AC5"/>
  <c r="AB6"/>
  <c r="AD53"/>
  <c r="F25" i="3"/>
  <c r="F579"/>
  <c r="F121" i="27"/>
  <c r="AD31"/>
  <c r="AG39"/>
  <c r="F44"/>
  <c r="F59"/>
  <c r="AE144"/>
  <c r="G144" s="1"/>
  <c r="F167"/>
  <c r="AE183"/>
  <c r="AF72"/>
  <c r="AD218"/>
  <c r="AD321"/>
  <c r="AF117"/>
  <c r="F251" i="3"/>
  <c r="AG158" i="27"/>
  <c r="AA128"/>
  <c r="F296"/>
  <c r="AF50"/>
  <c r="AI50" s="1"/>
  <c r="B50" s="1"/>
  <c r="F291" i="3"/>
  <c r="AA203" i="27"/>
  <c r="F287" i="3"/>
  <c r="F71"/>
  <c r="F90"/>
  <c r="F26"/>
  <c r="AG199" i="27"/>
  <c r="AF199"/>
  <c r="AF119"/>
  <c r="AG119"/>
  <c r="F119"/>
  <c r="AA119"/>
  <c r="F98" i="3"/>
  <c r="F113"/>
  <c r="F95"/>
  <c r="F622"/>
  <c r="F369"/>
  <c r="F124"/>
  <c r="F46"/>
  <c r="F409"/>
  <c r="F290"/>
  <c r="F690"/>
  <c r="F315"/>
  <c r="F351"/>
  <c r="F350"/>
  <c r="F388"/>
  <c r="AF324" i="27"/>
  <c r="F234" i="3"/>
  <c r="AA123" i="27"/>
  <c r="AF123"/>
  <c r="F718" i="3"/>
  <c r="F722"/>
  <c r="AE245" i="27"/>
  <c r="AA245"/>
  <c r="F245"/>
  <c r="AF245"/>
  <c r="AI245" s="1"/>
  <c r="B245" s="1"/>
  <c r="AD245"/>
  <c r="F328"/>
  <c r="AG328"/>
  <c r="AA328"/>
  <c r="AD328"/>
  <c r="F220"/>
  <c r="AE220"/>
  <c r="AF220"/>
  <c r="AI220" s="1"/>
  <c r="B220" s="1"/>
  <c r="AA220"/>
  <c r="AG220"/>
  <c r="F626" i="3"/>
  <c r="F685"/>
  <c r="F309"/>
  <c r="F681"/>
  <c r="F401"/>
  <c r="F732"/>
  <c r="AF135" i="27"/>
  <c r="AG135"/>
  <c r="F135"/>
  <c r="AD331"/>
  <c r="F331"/>
  <c r="AF240"/>
  <c r="F240"/>
  <c r="F605" i="3"/>
  <c r="F103"/>
  <c r="F380"/>
  <c r="F72"/>
  <c r="F346"/>
  <c r="F134"/>
  <c r="F413"/>
  <c r="F417"/>
  <c r="F422"/>
  <c r="F392"/>
  <c r="F263"/>
  <c r="F258"/>
  <c r="F285"/>
  <c r="F628"/>
  <c r="AG324" i="27"/>
  <c r="F40" i="3"/>
  <c r="F598"/>
  <c r="F135"/>
  <c r="F697"/>
  <c r="F404"/>
  <c r="F109"/>
  <c r="F220"/>
  <c r="AE322" i="27"/>
  <c r="AF322"/>
  <c r="AG322"/>
  <c r="G322" s="1"/>
  <c r="F322"/>
  <c r="AA322"/>
  <c r="F307" i="3"/>
  <c r="F316"/>
  <c r="F152" i="27"/>
  <c r="AE152"/>
  <c r="F24" i="3"/>
  <c r="F711"/>
  <c r="AD7" i="27"/>
  <c r="AA7"/>
  <c r="AF7"/>
  <c r="AE7"/>
  <c r="AI7" s="1"/>
  <c r="B7" s="1"/>
  <c r="F713" i="3"/>
  <c r="F425"/>
  <c r="F264"/>
  <c r="F347"/>
  <c r="F49"/>
  <c r="F368"/>
  <c r="F235"/>
  <c r="F298"/>
  <c r="F306"/>
  <c r="AE23" i="27"/>
  <c r="AI23" s="1"/>
  <c r="B23" s="1"/>
  <c r="AG23"/>
  <c r="F748" i="3"/>
  <c r="F385"/>
  <c r="F360"/>
  <c r="AF328" i="27"/>
  <c r="F324"/>
  <c r="AD231"/>
  <c r="F141" i="3"/>
  <c r="F247"/>
  <c r="F382"/>
  <c r="F123"/>
  <c r="F684"/>
  <c r="F318"/>
  <c r="AD220" i="27"/>
  <c r="F662" i="3"/>
  <c r="AF233" i="27"/>
  <c r="AD233"/>
  <c r="AD353"/>
  <c r="AG353"/>
  <c r="G353"/>
  <c r="AF257"/>
  <c r="AG257"/>
  <c r="AA329"/>
  <c r="AD329"/>
  <c r="G329" s="1"/>
  <c r="AE329"/>
  <c r="AF329"/>
  <c r="AE6"/>
  <c r="AF6"/>
  <c r="AD272"/>
  <c r="AF179"/>
  <c r="AD179"/>
  <c r="AF190"/>
  <c r="G190" s="1"/>
  <c r="F190"/>
  <c r="AD57"/>
  <c r="AE57"/>
  <c r="AF3"/>
  <c r="AA3"/>
  <c r="F9"/>
  <c r="AD9"/>
  <c r="AE9"/>
  <c r="AE12"/>
  <c r="AG12"/>
  <c r="AF16"/>
  <c r="F16"/>
  <c r="AG16"/>
  <c r="F19"/>
  <c r="AF19"/>
  <c r="B19"/>
  <c r="AD23"/>
  <c r="F23"/>
  <c r="AG28"/>
  <c r="F28"/>
  <c r="AD29"/>
  <c r="AF29"/>
  <c r="AA29"/>
  <c r="AA37"/>
  <c r="AF37"/>
  <c r="F37"/>
  <c r="AF337"/>
  <c r="AD337"/>
  <c r="AI337" s="1"/>
  <c r="B337" s="1"/>
  <c r="AG281"/>
  <c r="AD281"/>
  <c r="G281" s="1"/>
  <c r="F336" i="3"/>
  <c r="F35"/>
  <c r="F730"/>
  <c r="AG154" i="27"/>
  <c r="AE154"/>
  <c r="F154"/>
  <c r="AA154"/>
  <c r="AF154"/>
  <c r="F117" i="3"/>
  <c r="F300"/>
  <c r="F319"/>
  <c r="F326"/>
  <c r="F60"/>
  <c r="F76"/>
  <c r="F601"/>
  <c r="F590"/>
  <c r="AG296" i="27"/>
  <c r="F59" i="3"/>
  <c r="AE158" i="27"/>
  <c r="AD348"/>
  <c r="G348" s="1"/>
  <c r="AG103"/>
  <c r="AF173"/>
  <c r="AE50"/>
  <c r="G50"/>
  <c r="AG321"/>
  <c r="F221"/>
  <c r="F616" i="3"/>
  <c r="F391"/>
  <c r="AF232" i="27"/>
  <c r="AA232"/>
  <c r="F106" i="3"/>
  <c r="F421"/>
  <c r="F44"/>
  <c r="F63"/>
  <c r="F83"/>
  <c r="F149"/>
  <c r="F596"/>
  <c r="F87"/>
  <c r="AA153" i="27"/>
  <c r="F745" i="3"/>
  <c r="F73"/>
  <c r="AF158" i="27"/>
  <c r="AE103"/>
  <c r="F337"/>
  <c r="AA158"/>
  <c r="AF128"/>
  <c r="F218"/>
  <c r="AG50"/>
  <c r="AD117"/>
  <c r="AF103"/>
  <c r="AI103" s="1"/>
  <c r="B103" s="1"/>
  <c r="F153"/>
  <c r="F677" i="3"/>
  <c r="AE203" i="27"/>
  <c r="F387" i="3"/>
  <c r="F89"/>
  <c r="F84"/>
  <c r="F56"/>
  <c r="F151"/>
  <c r="F604"/>
  <c r="AE153" i="27"/>
  <c r="F62" i="3"/>
  <c r="F69"/>
  <c r="F312"/>
  <c r="F93"/>
  <c r="AG173" i="27"/>
  <c r="F255" i="3"/>
  <c r="AD158" i="27"/>
  <c r="AE348"/>
  <c r="AG72"/>
  <c r="AG232"/>
  <c r="G232" s="1"/>
  <c r="F223" i="3"/>
  <c r="F352"/>
  <c r="AA337" i="27"/>
  <c r="F50"/>
  <c r="F602" i="3"/>
  <c r="AA321" i="27"/>
  <c r="AE321"/>
  <c r="AF218"/>
  <c r="AA221"/>
  <c r="AF348"/>
  <c r="F687" i="3"/>
  <c r="F594"/>
  <c r="F403"/>
  <c r="AD173" i="27"/>
  <c r="G173" s="1"/>
  <c r="AG233"/>
  <c r="AA324"/>
  <c r="F322" i="3"/>
  <c r="AA353" i="27"/>
  <c r="F257"/>
  <c r="AG272"/>
  <c r="F58"/>
  <c r="F3"/>
  <c r="F6"/>
  <c r="AD11"/>
  <c r="G11" s="1"/>
  <c r="AA14"/>
  <c r="AE41"/>
  <c r="AI41" s="1"/>
  <c r="B41" s="1"/>
  <c r="F41"/>
  <c r="AF41"/>
  <c r="AD46"/>
  <c r="AA46"/>
  <c r="AF49"/>
  <c r="F49"/>
  <c r="AG49"/>
  <c r="AE49"/>
  <c r="AG54"/>
  <c r="AA54"/>
  <c r="AA55"/>
  <c r="AD55"/>
  <c r="AF62"/>
  <c r="AD62"/>
  <c r="G62" s="1"/>
  <c r="AG66"/>
  <c r="F66"/>
  <c r="AD67"/>
  <c r="AE67"/>
  <c r="AI67" s="1"/>
  <c r="B67" s="1"/>
  <c r="AA71"/>
  <c r="AF71"/>
  <c r="AI71" s="1"/>
  <c r="B71" s="1"/>
  <c r="AE71"/>
  <c r="AD78"/>
  <c r="AI78" s="1"/>
  <c r="B78" s="1"/>
  <c r="AG78"/>
  <c r="AF83"/>
  <c r="AI83" s="1"/>
  <c r="B83" s="1"/>
  <c r="AE83"/>
  <c r="AF84"/>
  <c r="G84" s="1"/>
  <c r="AE84"/>
  <c r="AA87"/>
  <c r="AF87"/>
  <c r="AF90"/>
  <c r="G90" s="1"/>
  <c r="AD90"/>
  <c r="AE90"/>
  <c r="AI90" s="1"/>
  <c r="B90" s="1"/>
  <c r="AA90"/>
  <c r="AF99"/>
  <c r="AA99"/>
  <c r="AE99"/>
  <c r="G99" s="1"/>
  <c r="AD99"/>
  <c r="AE101"/>
  <c r="AI101" s="1"/>
  <c r="B101" s="1"/>
  <c r="AD101"/>
  <c r="F102"/>
  <c r="AA102"/>
  <c r="AA42"/>
  <c r="AA78"/>
  <c r="F33"/>
  <c r="AE79"/>
  <c r="AA66"/>
  <c r="AE62"/>
  <c r="AE55"/>
  <c r="AE46"/>
  <c r="AA62"/>
  <c r="AG55"/>
  <c r="AA125"/>
  <c r="AE66"/>
  <c r="AD105"/>
  <c r="AI105" s="1"/>
  <c r="B105" s="1"/>
  <c r="AE105"/>
  <c r="F106"/>
  <c r="AF111"/>
  <c r="F111"/>
  <c r="AE118"/>
  <c r="AD118"/>
  <c r="AI118" s="1"/>
  <c r="B118" s="1"/>
  <c r="AG118"/>
  <c r="AG147"/>
  <c r="AF147"/>
  <c r="AG174"/>
  <c r="F174"/>
  <c r="F175"/>
  <c r="AD175"/>
  <c r="AE108"/>
  <c r="AF121"/>
  <c r="AF162"/>
  <c r="AA162"/>
  <c r="F274" i="3"/>
  <c r="F603"/>
  <c r="F729"/>
  <c r="F356"/>
  <c r="F673"/>
  <c r="AF184" i="27"/>
  <c r="G184"/>
  <c r="AF31"/>
  <c r="AD225"/>
  <c r="AF13"/>
  <c r="AA180"/>
  <c r="AE39"/>
  <c r="F36"/>
  <c r="F179"/>
  <c r="F85" i="3"/>
  <c r="AA294" i="27"/>
  <c r="AG51"/>
  <c r="AD69"/>
  <c r="F335" i="3"/>
  <c r="F593"/>
  <c r="F456"/>
  <c r="F457"/>
  <c r="F458"/>
  <c r="F460"/>
  <c r="F468"/>
  <c r="F473"/>
  <c r="F474"/>
  <c r="F3"/>
  <c r="F201"/>
  <c r="F7"/>
  <c r="F204"/>
  <c r="F8"/>
  <c r="F667"/>
  <c r="F211"/>
  <c r="F212"/>
  <c r="F588"/>
  <c r="F670"/>
  <c r="F4"/>
  <c r="F198"/>
  <c r="F202"/>
  <c r="F203"/>
  <c r="F205"/>
  <c r="F207"/>
  <c r="F666"/>
  <c r="F9"/>
  <c r="F210"/>
  <c r="F587"/>
  <c r="F669"/>
  <c r="AG5" i="27"/>
  <c r="F209" i="3"/>
  <c r="AE331" i="27"/>
  <c r="F665" i="3"/>
  <c r="F740"/>
  <c r="F467"/>
  <c r="F471"/>
  <c r="F463"/>
  <c r="F475"/>
  <c r="AG339" i="27"/>
  <c r="AD339"/>
  <c r="G339" s="1"/>
  <c r="F33" i="3"/>
  <c r="F105"/>
  <c r="F614"/>
  <c r="F703"/>
  <c r="F115"/>
  <c r="F256"/>
  <c r="F200"/>
  <c r="F191"/>
  <c r="F102"/>
  <c r="F232" i="27"/>
  <c r="AD146"/>
  <c r="F333" i="3"/>
  <c r="F146" i="27"/>
  <c r="AD154"/>
  <c r="F181"/>
  <c r="AG180"/>
  <c r="F206" i="3"/>
  <c r="AD36" i="27"/>
  <c r="AA33"/>
  <c r="AD33"/>
  <c r="AD56"/>
  <c r="AF21"/>
  <c r="AE170"/>
  <c r="AI170" s="1"/>
  <c r="B170" s="1"/>
  <c r="AD152"/>
  <c r="F721" i="3"/>
  <c r="F23"/>
  <c r="F39"/>
  <c r="AG133" i="27"/>
  <c r="AD296"/>
  <c r="F170"/>
  <c r="F731" i="3"/>
  <c r="F123" i="27"/>
  <c r="AD123"/>
  <c r="F68" i="3"/>
  <c r="F366"/>
  <c r="AF331" i="27"/>
  <c r="AA331"/>
  <c r="AE69"/>
  <c r="AG69"/>
  <c r="F69"/>
  <c r="F410" i="3"/>
  <c r="F364"/>
  <c r="F698"/>
  <c r="F193"/>
  <c r="F331"/>
  <c r="F97"/>
  <c r="F353"/>
  <c r="F92"/>
  <c r="F715"/>
  <c r="F131"/>
  <c r="F399"/>
  <c r="F246"/>
  <c r="AG123" i="27"/>
  <c r="AD20"/>
  <c r="AG7"/>
  <c r="G7" s="1"/>
  <c r="AG152"/>
  <c r="AF69"/>
  <c r="AE123"/>
  <c r="F80" i="3"/>
  <c r="AG127" i="27"/>
  <c r="F311" i="3"/>
  <c r="AE173" i="27"/>
  <c r="F155" i="3"/>
  <c r="AI345" i="27"/>
  <c r="B345" s="1"/>
  <c r="F592" i="3"/>
  <c r="AA163" i="27"/>
  <c r="AE33"/>
  <c r="AG33"/>
  <c r="AF33"/>
  <c r="F427" i="3"/>
  <c r="AE34" i="27"/>
  <c r="F281"/>
  <c r="AD72"/>
  <c r="F321"/>
  <c r="AA195"/>
  <c r="AD114"/>
  <c r="G345"/>
  <c r="AA240"/>
  <c r="AE240"/>
  <c r="AD240"/>
  <c r="G240" s="1"/>
  <c r="F171"/>
  <c r="AD141"/>
  <c r="F137" i="3"/>
  <c r="F607"/>
  <c r="AG203" i="27"/>
  <c r="F420" i="3"/>
  <c r="F407"/>
  <c r="F706"/>
  <c r="F362"/>
  <c r="F363"/>
  <c r="AF231" i="27"/>
  <c r="F239"/>
  <c r="F176"/>
  <c r="F116"/>
  <c r="F78" i="3"/>
  <c r="AD109" i="27"/>
  <c r="AE231"/>
  <c r="AF176"/>
  <c r="F76"/>
  <c r="AG76"/>
  <c r="AE76"/>
  <c r="AA355"/>
  <c r="AG355"/>
  <c r="F250"/>
  <c r="AF250"/>
  <c r="AD250"/>
  <c r="AI250" s="1"/>
  <c r="B250" s="1"/>
  <c r="AE250"/>
  <c r="AF56"/>
  <c r="F56"/>
  <c r="AE56"/>
  <c r="F284" i="3"/>
  <c r="AA225" i="27"/>
  <c r="F225"/>
  <c r="AE225"/>
  <c r="AG225"/>
  <c r="F232" i="3"/>
  <c r="AA286" i="27"/>
  <c r="AG286"/>
  <c r="AD286"/>
  <c r="F668" i="3"/>
  <c r="F11"/>
  <c r="AA35" i="27"/>
  <c r="AG35"/>
  <c r="AD43"/>
  <c r="F43"/>
  <c r="F21"/>
  <c r="AD21"/>
  <c r="AF170"/>
  <c r="AG170"/>
  <c r="AA170"/>
  <c r="AD170"/>
  <c r="AD171"/>
  <c r="AF60"/>
  <c r="AD60"/>
  <c r="AI60" s="1"/>
  <c r="B60" s="1"/>
  <c r="AE323"/>
  <c r="AA323"/>
  <c r="F272" i="3"/>
  <c r="AG141" i="27"/>
  <c r="AA141"/>
  <c r="F141"/>
  <c r="F20" i="3"/>
  <c r="F252"/>
  <c r="F710"/>
  <c r="F227"/>
  <c r="AD75" i="27"/>
  <c r="AE262"/>
  <c r="AG262"/>
  <c r="AA262"/>
  <c r="AE96"/>
  <c r="AD96"/>
  <c r="F101" i="3"/>
  <c r="AD133" i="27"/>
  <c r="AF133"/>
  <c r="G133"/>
  <c r="F133"/>
  <c r="AA133"/>
  <c r="F682" i="3"/>
  <c r="F688"/>
  <c r="F120"/>
  <c r="F265"/>
  <c r="F361"/>
  <c r="F282"/>
  <c r="F719"/>
  <c r="F716"/>
  <c r="F371"/>
  <c r="F372"/>
  <c r="F61"/>
  <c r="AF239" i="27"/>
  <c r="F342" i="3"/>
  <c r="F615"/>
  <c r="F676"/>
  <c r="F237"/>
  <c r="F314"/>
  <c r="F115" i="27"/>
  <c r="F419" i="3"/>
  <c r="F132"/>
  <c r="F138"/>
  <c r="F365"/>
  <c r="F127"/>
  <c r="F192"/>
  <c r="F54"/>
  <c r="F189"/>
  <c r="F714"/>
  <c r="F82"/>
  <c r="F301"/>
  <c r="F680"/>
  <c r="F244"/>
  <c r="AF243" i="27"/>
  <c r="AE243"/>
  <c r="AA243"/>
  <c r="F245" i="3"/>
  <c r="AE5" i="27"/>
  <c r="AD5"/>
  <c r="AI5" s="1"/>
  <c r="B5" s="1"/>
  <c r="AF5"/>
  <c r="F22" i="3"/>
  <c r="AD115" i="27"/>
  <c r="F5" i="3"/>
  <c r="AE286" i="27"/>
  <c r="AI286"/>
  <c r="B286" s="1"/>
  <c r="AF286"/>
  <c r="AE122"/>
  <c r="AA122"/>
  <c r="AF122"/>
  <c r="AG122"/>
  <c r="G122" s="1"/>
  <c r="AG176"/>
  <c r="AA176"/>
  <c r="AD176"/>
  <c r="AD35"/>
  <c r="AE35"/>
  <c r="AF35"/>
  <c r="AI35" s="1"/>
  <c r="B35" s="1"/>
  <c r="AF43"/>
  <c r="AG43"/>
  <c r="AE43"/>
  <c r="G43" s="1"/>
  <c r="AA43"/>
  <c r="F77" i="3"/>
  <c r="AG20" i="27"/>
  <c r="AA20"/>
  <c r="F214" i="3"/>
  <c r="F67"/>
  <c r="AG323" i="27"/>
  <c r="AF323"/>
  <c r="AD323"/>
  <c r="F683" i="3"/>
  <c r="F34"/>
  <c r="F612"/>
  <c r="AF75" i="27"/>
  <c r="AA75"/>
  <c r="AG96"/>
  <c r="F96"/>
  <c r="AE294"/>
  <c r="AG294"/>
  <c r="F381" i="3"/>
  <c r="F426"/>
  <c r="AG239" i="27"/>
  <c r="AE239"/>
  <c r="AA239"/>
  <c r="F376" i="3"/>
  <c r="F712"/>
  <c r="F308"/>
  <c r="F262"/>
  <c r="F122"/>
  <c r="F51" i="27"/>
  <c r="AE51"/>
  <c r="F50" i="3"/>
  <c r="AG195" i="27"/>
  <c r="AD195"/>
  <c r="F195"/>
  <c r="AE195"/>
  <c r="F217" i="3"/>
  <c r="F416"/>
  <c r="F597"/>
  <c r="F297"/>
  <c r="F65"/>
  <c r="F396"/>
  <c r="F126"/>
  <c r="F6"/>
  <c r="F243"/>
  <c r="F231" i="27"/>
  <c r="AG56"/>
  <c r="F10" i="3"/>
  <c r="AA250" i="27"/>
  <c r="AG250"/>
  <c r="AD355"/>
  <c r="F12" i="3"/>
  <c r="F91"/>
  <c r="AA21" i="27"/>
  <c r="F273" i="3"/>
  <c r="AF262" i="27"/>
  <c r="F122"/>
  <c r="AE21"/>
  <c r="F43" i="3"/>
  <c r="F321"/>
  <c r="AE20" i="27"/>
  <c r="F243"/>
  <c r="F5"/>
  <c r="F250" i="3"/>
  <c r="F70"/>
  <c r="AF225" i="27"/>
  <c r="F355"/>
  <c r="F20"/>
  <c r="F228" i="3"/>
  <c r="AE75" i="27"/>
  <c r="G75" s="1"/>
  <c r="AF355"/>
  <c r="G355" s="1"/>
  <c r="F35"/>
  <c r="F208" i="3"/>
  <c r="AG243" i="27"/>
  <c r="AD243"/>
  <c r="AF96"/>
  <c r="F262"/>
  <c r="F286"/>
  <c r="AA76"/>
  <c r="F36" i="3"/>
  <c r="AD239" i="27"/>
  <c r="G239" s="1"/>
  <c r="AD51"/>
  <c r="F328" i="3"/>
  <c r="F330"/>
  <c r="F14"/>
  <c r="AI265" i="27"/>
  <c r="B265"/>
  <c r="AF171"/>
  <c r="AF82"/>
  <c r="G82" s="1"/>
  <c r="AA231"/>
  <c r="F42" i="3"/>
  <c r="AG21" i="27"/>
  <c r="F203"/>
  <c r="F88" i="3"/>
  <c r="F224"/>
  <c r="G338" i="27"/>
  <c r="AG245"/>
  <c r="F299" i="3"/>
  <c r="F707"/>
  <c r="AE217" i="27"/>
  <c r="G198"/>
  <c r="AG34"/>
  <c r="AD34"/>
  <c r="G340"/>
  <c r="L271" i="3"/>
  <c r="AF271" s="1"/>
  <c r="P88" i="27"/>
  <c r="B298"/>
  <c r="G303"/>
  <c r="G366"/>
  <c r="F620" i="3"/>
  <c r="AF125" i="27"/>
  <c r="AG125"/>
  <c r="F100" i="3"/>
  <c r="F158"/>
  <c r="AE114" i="27"/>
  <c r="F111" i="3"/>
  <c r="AG117" i="27"/>
  <c r="AA117"/>
  <c r="AA72"/>
  <c r="F72"/>
  <c r="AG218"/>
  <c r="AE218"/>
  <c r="G218" s="1"/>
  <c r="F39"/>
  <c r="AF39"/>
  <c r="AA39"/>
  <c r="F686" i="3"/>
  <c r="AA115" i="27"/>
  <c r="F86" i="3"/>
  <c r="AE36" i="27"/>
  <c r="AA36"/>
  <c r="M32"/>
  <c r="R96" i="3"/>
  <c r="F96" s="1"/>
  <c r="F586"/>
  <c r="AE148" i="27"/>
  <c r="AG217"/>
  <c r="AF217"/>
  <c r="AE116"/>
  <c r="G215"/>
  <c r="F339"/>
  <c r="AF339"/>
  <c r="F216" i="3"/>
  <c r="F57"/>
  <c r="AA217" i="27"/>
  <c r="AG45"/>
  <c r="F58" i="3"/>
  <c r="AA339" i="27"/>
  <c r="AI207"/>
  <c r="B207" s="1"/>
  <c r="AF23"/>
  <c r="K306"/>
  <c r="Q610" i="3"/>
  <c r="F610" s="1"/>
  <c r="O26" i="27"/>
  <c r="AG26"/>
  <c r="K108" i="3"/>
  <c r="F108"/>
  <c r="AG146" i="27"/>
  <c r="AF146"/>
  <c r="AE233"/>
  <c r="G233"/>
  <c r="AA233"/>
  <c r="T743" i="3"/>
  <c r="F743" s="1"/>
  <c r="F390"/>
  <c r="AE289" i="27"/>
  <c r="AI211"/>
  <c r="B211" s="1"/>
  <c r="AG334"/>
  <c r="AA289"/>
  <c r="T434" i="3"/>
  <c r="F434" s="1"/>
  <c r="R149" i="27"/>
  <c r="AG115"/>
  <c r="AE115"/>
  <c r="F359" i="3"/>
  <c r="F164"/>
  <c r="Q691"/>
  <c r="AJ691" s="1"/>
  <c r="K280" i="27"/>
  <c r="F99" i="3"/>
  <c r="F671"/>
  <c r="F303"/>
  <c r="K367"/>
  <c r="F367"/>
  <c r="O197" i="27"/>
  <c r="F197" s="1"/>
  <c r="O254" i="3"/>
  <c r="I172" i="27"/>
  <c r="F161" i="3"/>
  <c r="O236"/>
  <c r="F236" s="1"/>
  <c r="I166" i="27"/>
  <c r="AG166" s="1"/>
  <c r="F74" i="3"/>
  <c r="F451"/>
  <c r="N182" i="27"/>
  <c r="AF182" s="1"/>
  <c r="J398" i="3"/>
  <c r="F398" s="1"/>
  <c r="F110"/>
  <c r="O306" i="27"/>
  <c r="AF306" s="1"/>
  <c r="K610" i="3"/>
  <c r="F640"/>
  <c r="AI224" i="27"/>
  <c r="B224"/>
  <c r="B325"/>
  <c r="G261"/>
  <c r="H159"/>
  <c r="AI360"/>
  <c r="B360" s="1"/>
  <c r="AI94"/>
  <c r="B94" s="1"/>
  <c r="G27"/>
  <c r="F156" i="3"/>
  <c r="AF195" i="27"/>
  <c r="G195"/>
  <c r="AF296"/>
  <c r="G296"/>
  <c r="F373" i="3"/>
  <c r="F430"/>
  <c r="S606"/>
  <c r="F155" i="27"/>
  <c r="AI255"/>
  <c r="B255" s="1"/>
  <c r="AI282"/>
  <c r="B282" s="1"/>
  <c r="AA56"/>
  <c r="B17"/>
  <c r="G121"/>
  <c r="Q606" i="3"/>
  <c r="F302"/>
  <c r="AF38" i="27"/>
  <c r="G104"/>
  <c r="AD246"/>
  <c r="G357"/>
  <c r="AA45"/>
  <c r="AI205"/>
  <c r="B205"/>
  <c r="AI136"/>
  <c r="B136" s="1"/>
  <c r="G358"/>
  <c r="AA178"/>
  <c r="AF178"/>
  <c r="AG178"/>
  <c r="G308"/>
  <c r="AI302"/>
  <c r="B302" s="1"/>
  <c r="AI273"/>
  <c r="B273"/>
  <c r="G265"/>
  <c r="AI312"/>
  <c r="B312" s="1"/>
  <c r="G252"/>
  <c r="AI102"/>
  <c r="B102"/>
  <c r="G315"/>
  <c r="AI189"/>
  <c r="B189" s="1"/>
  <c r="AI55"/>
  <c r="B55" s="1"/>
  <c r="F180"/>
  <c r="O589" i="3"/>
  <c r="F583"/>
  <c r="F584"/>
  <c r="AG3" i="27"/>
  <c r="AF11"/>
  <c r="AD16"/>
  <c r="AE86"/>
  <c r="AF93"/>
  <c r="AF115"/>
  <c r="AG4"/>
  <c r="AE10"/>
  <c r="AE25"/>
  <c r="AF28"/>
  <c r="AI28"/>
  <c r="B28" s="1"/>
  <c r="AG30"/>
  <c r="AF36"/>
  <c r="AD40"/>
  <c r="AF46"/>
  <c r="G46" s="1"/>
  <c r="AA63"/>
  <c r="AD6"/>
  <c r="AC10"/>
  <c r="AF14"/>
  <c r="AC15"/>
  <c r="AF18"/>
  <c r="AD22"/>
  <c r="AC25"/>
  <c r="AA27"/>
  <c r="AE29"/>
  <c r="AC33"/>
  <c r="AC35"/>
  <c r="AA49"/>
  <c r="AG62"/>
  <c r="AF76"/>
  <c r="AE112"/>
  <c r="AI112" s="1"/>
  <c r="B112"/>
  <c r="AF134"/>
  <c r="Q609" i="3"/>
  <c r="F609" s="1"/>
  <c r="I589"/>
  <c r="R589"/>
  <c r="L631"/>
  <c r="T631"/>
  <c r="F631"/>
  <c r="F454"/>
  <c r="G354" i="27"/>
  <c r="AI308"/>
  <c r="B308"/>
  <c r="AI363"/>
  <c r="B363"/>
  <c r="G325"/>
  <c r="AI214"/>
  <c r="B214"/>
  <c r="AI206"/>
  <c r="B206" s="1"/>
  <c r="AI147"/>
  <c r="B147" s="1"/>
  <c r="AI186"/>
  <c r="B186" s="1"/>
  <c r="G129"/>
  <c r="G347"/>
  <c r="AI295"/>
  <c r="B295" s="1"/>
  <c r="AI236"/>
  <c r="B236" s="1"/>
  <c r="AI332"/>
  <c r="B332" s="1"/>
  <c r="G333"/>
  <c r="F585" i="3"/>
  <c r="F7" i="27"/>
  <c r="F24"/>
  <c r="F68"/>
  <c r="F81"/>
  <c r="F92"/>
  <c r="F288" i="3"/>
  <c r="AI137" i="27"/>
  <c r="B137" s="1"/>
  <c r="G44"/>
  <c r="AI309"/>
  <c r="B309"/>
  <c r="G301"/>
  <c r="AI263"/>
  <c r="B263"/>
  <c r="AI297"/>
  <c r="B297" s="1"/>
  <c r="AI264"/>
  <c r="B264" s="1"/>
  <c r="AI27"/>
  <c r="B27" s="1"/>
  <c r="G214"/>
  <c r="F253" i="3"/>
  <c r="F724"/>
  <c r="G137" i="27"/>
  <c r="AI37"/>
  <c r="B37" s="1"/>
  <c r="AI215"/>
  <c r="B215" s="1"/>
  <c r="R346"/>
  <c r="AG346" s="1"/>
  <c r="T694" i="3"/>
  <c r="F694" s="1"/>
  <c r="AI294" i="27"/>
  <c r="B294" s="1"/>
  <c r="G189"/>
  <c r="AI229"/>
  <c r="B229" s="1"/>
  <c r="G344"/>
  <c r="T378" i="3"/>
  <c r="F378" s="1"/>
  <c r="R151" i="27"/>
  <c r="AD151" s="1"/>
  <c r="AF352"/>
  <c r="AD352"/>
  <c r="G352"/>
  <c r="AA352"/>
  <c r="AI124"/>
  <c r="B124" s="1"/>
  <c r="AA6"/>
  <c r="AG24"/>
  <c r="G24"/>
  <c r="AG14"/>
  <c r="AD49"/>
  <c r="AF24"/>
  <c r="AG22"/>
  <c r="AE22"/>
  <c r="F83"/>
  <c r="F114"/>
  <c r="F15"/>
  <c r="F53"/>
  <c r="F71"/>
  <c r="G300"/>
  <c r="G310"/>
  <c r="G363"/>
  <c r="AI291"/>
  <c r="B291" s="1"/>
  <c r="G297"/>
  <c r="AI283"/>
  <c r="B283" s="1"/>
  <c r="AI249"/>
  <c r="B249" s="1"/>
  <c r="G185"/>
  <c r="AA10"/>
  <c r="AE53"/>
  <c r="AI53" s="1"/>
  <c r="B53" s="1"/>
  <c r="F10"/>
  <c r="AA4"/>
  <c r="AI121"/>
  <c r="B121" s="1"/>
  <c r="AA15"/>
  <c r="AF40"/>
  <c r="G80"/>
  <c r="AG63"/>
  <c r="AF63"/>
  <c r="AA53"/>
  <c r="F46"/>
  <c r="AA40"/>
  <c r="AD10"/>
  <c r="AF4"/>
  <c r="G4" s="1"/>
  <c r="G68"/>
  <c r="AI300"/>
  <c r="B300" s="1"/>
  <c r="G126"/>
  <c r="AI89"/>
  <c r="B89" s="1"/>
  <c r="G153"/>
  <c r="G77"/>
  <c r="G359"/>
  <c r="AI202"/>
  <c r="B202" s="1"/>
  <c r="AI96"/>
  <c r="B96" s="1"/>
  <c r="G179"/>
  <c r="G66"/>
  <c r="AI324"/>
  <c r="B324" s="1"/>
  <c r="G36"/>
  <c r="AA32"/>
  <c r="AA26"/>
  <c r="F26"/>
  <c r="AG149"/>
  <c r="AA149"/>
  <c r="AE149"/>
  <c r="AF149"/>
  <c r="AF280"/>
  <c r="AG280"/>
  <c r="AD280"/>
  <c r="F280"/>
  <c r="AE280"/>
  <c r="AA280"/>
  <c r="AA172"/>
  <c r="AF172"/>
  <c r="F172"/>
  <c r="F254" i="3"/>
  <c r="F199"/>
  <c r="AG159" i="27"/>
  <c r="AF159"/>
  <c r="AA159"/>
  <c r="AE159"/>
  <c r="G29"/>
  <c r="G69"/>
  <c r="AI243"/>
  <c r="B243" s="1"/>
  <c r="AI76"/>
  <c r="B76" s="1"/>
  <c r="AI123"/>
  <c r="B123" s="1"/>
  <c r="AE14"/>
  <c r="AI14" s="1"/>
  <c r="B14" s="1"/>
  <c r="G123"/>
  <c r="G83"/>
  <c r="AI54"/>
  <c r="B54"/>
  <c r="G158"/>
  <c r="AI179"/>
  <c r="B179" s="1"/>
  <c r="AI322"/>
  <c r="B322" s="1"/>
  <c r="G328"/>
  <c r="G145"/>
  <c r="G230"/>
  <c r="AI226"/>
  <c r="B226"/>
  <c r="AI191"/>
  <c r="B191" s="1"/>
  <c r="AI185"/>
  <c r="B185" s="1"/>
  <c r="G164"/>
  <c r="G100"/>
  <c r="AI85"/>
  <c r="B85" s="1"/>
  <c r="AI81"/>
  <c r="B81" s="1"/>
  <c r="AI59"/>
  <c r="B59" s="1"/>
  <c r="AI258"/>
  <c r="B258" s="1"/>
  <c r="AI132"/>
  <c r="B132" s="1"/>
  <c r="AI347"/>
  <c r="B347" s="1"/>
  <c r="AI181"/>
  <c r="B181" s="1"/>
  <c r="G138"/>
  <c r="AI287"/>
  <c r="B287"/>
  <c r="G136"/>
  <c r="AG148"/>
  <c r="AG156"/>
  <c r="F462" i="3"/>
  <c r="F466"/>
  <c r="G170" i="27"/>
  <c r="G55"/>
  <c r="AI12"/>
  <c r="B12"/>
  <c r="G202"/>
  <c r="AI68"/>
  <c r="B68"/>
  <c r="AD289"/>
  <c r="AI289"/>
  <c r="B289" s="1"/>
  <c r="G269"/>
  <c r="AI91"/>
  <c r="B91"/>
  <c r="G332"/>
  <c r="AG40"/>
  <c r="G23"/>
  <c r="AI157"/>
  <c r="B157"/>
  <c r="AI232"/>
  <c r="B232" s="1"/>
  <c r="G150"/>
  <c r="G91"/>
  <c r="G200"/>
  <c r="G186"/>
  <c r="AG171"/>
  <c r="AA171"/>
  <c r="F151"/>
  <c r="G16"/>
  <c r="F606" i="3"/>
  <c r="G96" i="27"/>
  <c r="G19"/>
  <c r="G139"/>
  <c r="AI97"/>
  <c r="B97"/>
  <c r="AI336"/>
  <c r="B336"/>
  <c r="AI349"/>
  <c r="B349"/>
  <c r="G278"/>
  <c r="G270"/>
  <c r="G256"/>
  <c r="AI100"/>
  <c r="B100"/>
  <c r="AI253"/>
  <c r="B253"/>
  <c r="G249"/>
  <c r="AI271"/>
  <c r="B271" s="1"/>
  <c r="AI365"/>
  <c r="B365" s="1"/>
  <c r="G298"/>
  <c r="AI301"/>
  <c r="B301"/>
  <c r="AI277"/>
  <c r="B277" s="1"/>
  <c r="G254"/>
  <c r="AI57"/>
  <c r="B57" s="1"/>
  <c r="AI87"/>
  <c r="B87" s="1"/>
  <c r="AI36"/>
  <c r="B36" s="1"/>
  <c r="AI154"/>
  <c r="B154" s="1"/>
  <c r="AI328"/>
  <c r="B328" s="1"/>
  <c r="AI144"/>
  <c r="B144" s="1"/>
  <c r="G231"/>
  <c r="G226"/>
  <c r="AI209"/>
  <c r="B209" s="1"/>
  <c r="AI130"/>
  <c r="B130" s="1"/>
  <c r="G65"/>
  <c r="AI82"/>
  <c r="B82" s="1"/>
  <c r="G167"/>
  <c r="G260"/>
  <c r="G228"/>
  <c r="AD163"/>
  <c r="AF163"/>
  <c r="AG197"/>
  <c r="AI353"/>
  <c r="B353"/>
  <c r="G6"/>
  <c r="AI16"/>
  <c r="B16"/>
  <c r="AD172"/>
  <c r="AA197"/>
  <c r="G54"/>
  <c r="AI216"/>
  <c r="B216" s="1"/>
  <c r="AI93"/>
  <c r="B93" s="1"/>
  <c r="G191"/>
  <c r="AG246"/>
  <c r="AE246"/>
  <c r="G95"/>
  <c r="G71"/>
  <c r="G201"/>
  <c r="AI340"/>
  <c r="B340" s="1"/>
  <c r="G5"/>
  <c r="AA116"/>
  <c r="G174"/>
  <c r="AI66"/>
  <c r="B66"/>
  <c r="G67"/>
  <c r="AI145"/>
  <c r="B145"/>
  <c r="AI310"/>
  <c r="B310"/>
  <c r="AI318"/>
  <c r="B318" s="1"/>
  <c r="AF289"/>
  <c r="G207"/>
  <c r="AI227"/>
  <c r="B227" s="1"/>
  <c r="AI247"/>
  <c r="B247" s="1"/>
  <c r="AI237"/>
  <c r="B237" s="1"/>
  <c r="G241"/>
  <c r="AI351"/>
  <c r="B351"/>
  <c r="G273"/>
  <c r="AI260"/>
  <c r="B260"/>
  <c r="G309"/>
  <c r="G251"/>
  <c r="AI303"/>
  <c r="B303"/>
  <c r="AI275"/>
  <c r="B275"/>
  <c r="AI222"/>
  <c r="B222"/>
  <c r="AI254"/>
  <c r="B254"/>
  <c r="G255"/>
  <c r="G369"/>
  <c r="G320"/>
  <c r="G312"/>
  <c r="AI288"/>
  <c r="B288" s="1"/>
  <c r="AI244"/>
  <c r="B244" s="1"/>
  <c r="G248"/>
  <c r="G17"/>
  <c r="AI111"/>
  <c r="B111" s="1"/>
  <c r="AI73"/>
  <c r="B73" s="1"/>
  <c r="G193"/>
  <c r="AE72"/>
  <c r="G72"/>
  <c r="F689" i="3"/>
  <c r="F261"/>
  <c r="AI267" i="27"/>
  <c r="B267" s="1"/>
  <c r="AI338"/>
  <c r="B338" s="1"/>
  <c r="AI150"/>
  <c r="B150" s="1"/>
  <c r="G341"/>
  <c r="AI315"/>
  <c r="B315"/>
  <c r="G242"/>
  <c r="AE146"/>
  <c r="G146" s="1"/>
  <c r="AC8"/>
  <c r="AC14"/>
  <c r="AB17"/>
  <c r="AC18"/>
  <c r="AC23"/>
  <c r="AA24"/>
  <c r="AC38"/>
  <c r="AC41"/>
  <c r="AB45"/>
  <c r="AB54"/>
  <c r="AC56"/>
  <c r="AB64"/>
  <c r="AB68"/>
  <c r="AB69"/>
  <c r="AB71"/>
  <c r="AC74"/>
  <c r="AB84"/>
  <c r="AC84"/>
  <c r="AB117"/>
  <c r="AC138"/>
  <c r="AC156"/>
  <c r="AD160"/>
  <c r="G160"/>
  <c r="AD165"/>
  <c r="G165"/>
  <c r="F184"/>
  <c r="AA263"/>
  <c r="AA369"/>
  <c r="F238" i="3"/>
  <c r="AB11" i="27"/>
  <c r="AC11"/>
  <c r="AB14"/>
  <c r="AB16"/>
  <c r="AA17"/>
  <c r="AG18"/>
  <c r="G18" s="1"/>
  <c r="AB22"/>
  <c r="F25"/>
  <c r="AA30"/>
  <c r="AC36"/>
  <c r="AC43"/>
  <c r="AD47"/>
  <c r="AI47"/>
  <c r="B47" s="1"/>
  <c r="AB56"/>
  <c r="F63"/>
  <c r="AB67"/>
  <c r="AG79"/>
  <c r="AI79"/>
  <c r="B79" s="1"/>
  <c r="AD107"/>
  <c r="G107" s="1"/>
  <c r="AF108"/>
  <c r="AA169"/>
  <c r="AA206"/>
  <c r="AB58"/>
  <c r="AB59"/>
  <c r="AB60"/>
  <c r="AF61"/>
  <c r="AC62"/>
  <c r="AB65"/>
  <c r="AE70"/>
  <c r="AI70"/>
  <c r="B70" s="1"/>
  <c r="F73"/>
  <c r="AB73"/>
  <c r="AC73"/>
  <c r="F77"/>
  <c r="AF86"/>
  <c r="AI86" s="1"/>
  <c r="B86" s="1"/>
  <c r="AC88"/>
  <c r="AB97"/>
  <c r="AC101"/>
  <c r="AB120"/>
  <c r="AF131"/>
  <c r="AI131"/>
  <c r="B131" s="1"/>
  <c r="AF168"/>
  <c r="AD188"/>
  <c r="AF194"/>
  <c r="AC7"/>
  <c r="AG15"/>
  <c r="AB21"/>
  <c r="AC21"/>
  <c r="AC24"/>
  <c r="AB25"/>
  <c r="AC27"/>
  <c r="AC30"/>
  <c r="AB37"/>
  <c r="AB44"/>
  <c r="AB50"/>
  <c r="AB53"/>
  <c r="F692" i="3"/>
  <c r="G35" i="27"/>
  <c r="AI62"/>
  <c r="B62" s="1"/>
  <c r="AD182"/>
  <c r="AI51"/>
  <c r="B51" s="1"/>
  <c r="G176"/>
  <c r="AI240"/>
  <c r="B240" s="1"/>
  <c r="AA151"/>
  <c r="G56"/>
  <c r="AI25"/>
  <c r="B25" s="1"/>
  <c r="AI589" i="3"/>
  <c r="AH589"/>
  <c r="AF589"/>
  <c r="AF26" i="27"/>
  <c r="AE26"/>
  <c r="AD26"/>
  <c r="G33"/>
  <c r="AI20"/>
  <c r="B20"/>
  <c r="G25"/>
  <c r="G132"/>
  <c r="G97"/>
  <c r="G59"/>
  <c r="AI270"/>
  <c r="B270" s="1"/>
  <c r="G98"/>
  <c r="AD38"/>
  <c r="AG109"/>
  <c r="AA155"/>
  <c r="F289"/>
  <c r="G181"/>
  <c r="F217"/>
  <c r="G351"/>
  <c r="AD155"/>
  <c r="G237"/>
  <c r="F109"/>
  <c r="AH92" i="3"/>
  <c r="AI92"/>
  <c r="AF92"/>
  <c r="AI270"/>
  <c r="AH270"/>
  <c r="AF270"/>
  <c r="AI588"/>
  <c r="AH588"/>
  <c r="AF588"/>
  <c r="AH248"/>
  <c r="AF248"/>
  <c r="AI248"/>
  <c r="AH251"/>
  <c r="AF251"/>
  <c r="AI251"/>
  <c r="AI278"/>
  <c r="AH278"/>
  <c r="AF278"/>
  <c r="AI592"/>
  <c r="AH592"/>
  <c r="AF592"/>
  <c r="AI683"/>
  <c r="AF683"/>
  <c r="AH683"/>
  <c r="AI39"/>
  <c r="AF39"/>
  <c r="AH39"/>
  <c r="AI40"/>
  <c r="AF40"/>
  <c r="AH40"/>
  <c r="AI20"/>
  <c r="AF20"/>
  <c r="AH20"/>
  <c r="AI43"/>
  <c r="AF43"/>
  <c r="AH43"/>
  <c r="AH244"/>
  <c r="AI244"/>
  <c r="AF244"/>
  <c r="AI620"/>
  <c r="AH620"/>
  <c r="AF620"/>
  <c r="AI679"/>
  <c r="AF679"/>
  <c r="AH679"/>
  <c r="AH255"/>
  <c r="AF255"/>
  <c r="AI255"/>
  <c r="AI425"/>
  <c r="AH425"/>
  <c r="AF425"/>
  <c r="AK196"/>
  <c r="AJ196"/>
  <c r="AE196"/>
  <c r="AI287"/>
  <c r="AH287"/>
  <c r="AF287"/>
  <c r="AI45"/>
  <c r="AF45"/>
  <c r="AH45"/>
  <c r="AI66"/>
  <c r="AF66"/>
  <c r="AH66"/>
  <c r="F66"/>
  <c r="AI68"/>
  <c r="AF68"/>
  <c r="AH68"/>
  <c r="AI308"/>
  <c r="AH308"/>
  <c r="AF308"/>
  <c r="AI328"/>
  <c r="AH328"/>
  <c r="AF328"/>
  <c r="AI667"/>
  <c r="AH667"/>
  <c r="AF667"/>
  <c r="AI329"/>
  <c r="AH329"/>
  <c r="AF329"/>
  <c r="F329"/>
  <c r="AI591"/>
  <c r="AH591"/>
  <c r="AF591"/>
  <c r="F591"/>
  <c r="AH199"/>
  <c r="AF199"/>
  <c r="AI199"/>
  <c r="AH258"/>
  <c r="AF258"/>
  <c r="AI258"/>
  <c r="P268"/>
  <c r="F268" s="1"/>
  <c r="J238" i="27"/>
  <c r="P266" i="3"/>
  <c r="F266"/>
  <c r="J235" i="27"/>
  <c r="Q271" i="3"/>
  <c r="AJ271" s="1"/>
  <c r="K88" i="27"/>
  <c r="Q215" i="3"/>
  <c r="F215" s="1"/>
  <c r="K140" i="27"/>
  <c r="AI307" i="3"/>
  <c r="AH307"/>
  <c r="AF307"/>
  <c r="AI87"/>
  <c r="AF87"/>
  <c r="AH87"/>
  <c r="AI88"/>
  <c r="AF88"/>
  <c r="AH88"/>
  <c r="AI333"/>
  <c r="AH333"/>
  <c r="AF333"/>
  <c r="AG333" s="1"/>
  <c r="AI322"/>
  <c r="AH322"/>
  <c r="AF322"/>
  <c r="AI327"/>
  <c r="AH327"/>
  <c r="AF327"/>
  <c r="AI78"/>
  <c r="AF78"/>
  <c r="AH78"/>
  <c r="AH699"/>
  <c r="AI699"/>
  <c r="AF699"/>
  <c r="AI584"/>
  <c r="AH584"/>
  <c r="AF584"/>
  <c r="AH90"/>
  <c r="AI90"/>
  <c r="AF90"/>
  <c r="AI311"/>
  <c r="AH311"/>
  <c r="AF311"/>
  <c r="AI312"/>
  <c r="AH312"/>
  <c r="AF312"/>
  <c r="AH91"/>
  <c r="AI91"/>
  <c r="AF91"/>
  <c r="AI332"/>
  <c r="AH332"/>
  <c r="AF332"/>
  <c r="AI314"/>
  <c r="AH314"/>
  <c r="AF314"/>
  <c r="AI697"/>
  <c r="AH697"/>
  <c r="AF697"/>
  <c r="AI329" i="27"/>
  <c r="B329" s="1"/>
  <c r="G337"/>
  <c r="AI65"/>
  <c r="B65" s="1"/>
  <c r="AI256"/>
  <c r="B256" s="1"/>
  <c r="G336"/>
  <c r="G244"/>
  <c r="G275"/>
  <c r="F38"/>
  <c r="AA109"/>
  <c r="AF116"/>
  <c r="AI248"/>
  <c r="B248" s="1"/>
  <c r="AA38"/>
  <c r="AE171"/>
  <c r="AA199"/>
  <c r="AH259" i="3"/>
  <c r="AF259"/>
  <c r="AI259"/>
  <c r="AI272"/>
  <c r="AH272"/>
  <c r="AF272"/>
  <c r="AH232"/>
  <c r="AI232"/>
  <c r="AF232"/>
  <c r="AI55"/>
  <c r="AF55"/>
  <c r="AH55"/>
  <c r="AI274"/>
  <c r="AH274"/>
  <c r="AF274"/>
  <c r="AI36"/>
  <c r="AF36"/>
  <c r="AH36"/>
  <c r="AI678"/>
  <c r="AH678"/>
  <c r="AF678"/>
  <c r="AH688"/>
  <c r="AI688"/>
  <c r="AF688"/>
  <c r="AI5"/>
  <c r="AF5"/>
  <c r="AH5"/>
  <c r="AI34"/>
  <c r="AF34"/>
  <c r="AH34"/>
  <c r="AI42"/>
  <c r="AF42"/>
  <c r="AH42"/>
  <c r="AH261"/>
  <c r="AF261"/>
  <c r="AI261"/>
  <c r="AH252"/>
  <c r="AF252"/>
  <c r="AI252"/>
  <c r="AH266"/>
  <c r="AF266"/>
  <c r="AI266"/>
  <c r="AI682"/>
  <c r="AH682"/>
  <c r="AF682"/>
  <c r="AI49"/>
  <c r="AF49"/>
  <c r="AH49"/>
  <c r="AI44"/>
  <c r="AF44"/>
  <c r="AH44"/>
  <c r="AH253"/>
  <c r="AF253"/>
  <c r="AI253"/>
  <c r="AI677"/>
  <c r="AH677"/>
  <c r="AF677"/>
  <c r="AH112"/>
  <c r="AI112"/>
  <c r="AF112"/>
  <c r="AI306"/>
  <c r="AH306"/>
  <c r="AF306"/>
  <c r="AI286"/>
  <c r="AH286"/>
  <c r="AF286"/>
  <c r="AI326"/>
  <c r="AH326"/>
  <c r="AF326"/>
  <c r="AI702"/>
  <c r="AH702"/>
  <c r="AF702"/>
  <c r="AI83"/>
  <c r="AF83"/>
  <c r="AH83"/>
  <c r="AI309"/>
  <c r="AH309"/>
  <c r="AF309"/>
  <c r="AI9"/>
  <c r="AF9"/>
  <c r="AH9"/>
  <c r="AI25"/>
  <c r="AF25"/>
  <c r="AH25"/>
  <c r="AH196"/>
  <c r="AF196"/>
  <c r="AI196"/>
  <c r="AI320"/>
  <c r="AH320"/>
  <c r="AF320"/>
  <c r="AI325"/>
  <c r="AH325"/>
  <c r="AF325"/>
  <c r="AG325" s="1"/>
  <c r="AI77"/>
  <c r="AF77"/>
  <c r="AH77"/>
  <c r="AI331"/>
  <c r="AH331"/>
  <c r="AF331"/>
  <c r="AI321"/>
  <c r="AH321"/>
  <c r="AF321"/>
  <c r="AI89"/>
  <c r="AF89"/>
  <c r="AH89"/>
  <c r="AI310"/>
  <c r="AH310"/>
  <c r="AF310"/>
  <c r="AH698"/>
  <c r="AF698"/>
  <c r="AI698"/>
  <c r="AI334"/>
  <c r="AH334"/>
  <c r="AF334"/>
  <c r="AI56"/>
  <c r="AF56"/>
  <c r="AH56"/>
  <c r="AI614"/>
  <c r="AH614"/>
  <c r="AF614"/>
  <c r="AI79"/>
  <c r="AF79"/>
  <c r="AH79"/>
  <c r="AI80"/>
  <c r="AF80"/>
  <c r="AH80"/>
  <c r="AI269"/>
  <c r="AH269"/>
  <c r="AF269"/>
  <c r="AI69"/>
  <c r="AF69"/>
  <c r="AH69"/>
  <c r="AI313"/>
  <c r="AH313"/>
  <c r="AF313"/>
  <c r="AI315"/>
  <c r="AH315"/>
  <c r="AF315"/>
  <c r="AI82"/>
  <c r="AF82"/>
  <c r="AH82"/>
  <c r="AH696"/>
  <c r="AF696"/>
  <c r="AI696"/>
  <c r="AI273"/>
  <c r="AH273"/>
  <c r="AF273"/>
  <c r="AI280"/>
  <c r="AH280"/>
  <c r="AF280"/>
  <c r="AI22"/>
  <c r="AF22"/>
  <c r="AH22"/>
  <c r="AI275"/>
  <c r="AH275"/>
  <c r="AF275"/>
  <c r="AI675"/>
  <c r="AF675"/>
  <c r="AH675"/>
  <c r="AH686"/>
  <c r="AI686"/>
  <c r="AF686"/>
  <c r="AH250"/>
  <c r="AF250"/>
  <c r="AI250"/>
  <c r="AH687"/>
  <c r="AI687"/>
  <c r="AF687"/>
  <c r="AH101"/>
  <c r="AI101"/>
  <c r="AF101"/>
  <c r="AH98"/>
  <c r="AI98"/>
  <c r="AF98"/>
  <c r="AH107"/>
  <c r="AF107"/>
  <c r="AI107"/>
  <c r="AI24"/>
  <c r="AF24"/>
  <c r="AH24"/>
  <c r="AI276"/>
  <c r="AH276"/>
  <c r="AF276"/>
  <c r="AH245"/>
  <c r="AI245"/>
  <c r="AF245"/>
  <c r="AI50"/>
  <c r="AF50"/>
  <c r="AH50"/>
  <c r="AH265"/>
  <c r="AF265"/>
  <c r="AI265"/>
  <c r="AI587"/>
  <c r="AH587"/>
  <c r="AF587"/>
  <c r="AH256"/>
  <c r="AF256"/>
  <c r="AI256"/>
  <c r="AH246"/>
  <c r="AI246"/>
  <c r="AF246"/>
  <c r="AI586"/>
  <c r="AH586"/>
  <c r="AF586"/>
  <c r="AH193"/>
  <c r="AF193"/>
  <c r="AI193"/>
  <c r="AI53"/>
  <c r="AF53"/>
  <c r="AH53"/>
  <c r="AI51"/>
  <c r="AF51"/>
  <c r="AH51"/>
  <c r="AI35"/>
  <c r="AF35"/>
  <c r="AH35"/>
  <c r="AI47"/>
  <c r="AF47"/>
  <c r="AH47"/>
  <c r="AH684"/>
  <c r="AI684"/>
  <c r="AF684"/>
  <c r="AH685"/>
  <c r="AI685"/>
  <c r="AF685"/>
  <c r="AH268"/>
  <c r="AF268"/>
  <c r="AI268"/>
  <c r="AI681"/>
  <c r="AH681"/>
  <c r="AF681"/>
  <c r="AI285"/>
  <c r="AH285"/>
  <c r="AF285"/>
  <c r="AI590"/>
  <c r="AH590"/>
  <c r="AF590"/>
  <c r="AI12"/>
  <c r="AF12"/>
  <c r="AH12"/>
  <c r="AI15"/>
  <c r="AF15"/>
  <c r="AH15"/>
  <c r="AI18"/>
  <c r="AF18"/>
  <c r="AH18"/>
  <c r="AI21"/>
  <c r="AF21"/>
  <c r="AH21"/>
  <c r="AI27"/>
  <c r="AF27"/>
  <c r="AH27"/>
  <c r="AI28"/>
  <c r="AF28"/>
  <c r="AH28"/>
  <c r="AI29"/>
  <c r="AF29"/>
  <c r="AH29"/>
  <c r="AI30"/>
  <c r="AF30"/>
  <c r="AH30"/>
  <c r="AI33"/>
  <c r="AF33"/>
  <c r="AH33"/>
  <c r="AI62"/>
  <c r="AF62"/>
  <c r="AH62"/>
  <c r="AI63"/>
  <c r="AF63"/>
  <c r="AH63"/>
  <c r="AH93"/>
  <c r="AI93"/>
  <c r="AF93"/>
  <c r="AH94"/>
  <c r="AI94"/>
  <c r="AF94"/>
  <c r="AH109"/>
  <c r="AI109"/>
  <c r="AF109"/>
  <c r="AH110"/>
  <c r="AF110"/>
  <c r="AI110"/>
  <c r="AH123"/>
  <c r="AF123"/>
  <c r="AI123"/>
  <c r="AH197"/>
  <c r="AF197"/>
  <c r="AI197"/>
  <c r="AH201"/>
  <c r="AF201"/>
  <c r="AI201"/>
  <c r="AH203"/>
  <c r="AF203"/>
  <c r="AI203"/>
  <c r="AH206"/>
  <c r="AF206"/>
  <c r="AI206"/>
  <c r="AH213"/>
  <c r="AF213"/>
  <c r="AI213"/>
  <c r="AI222"/>
  <c r="AH222"/>
  <c r="AF222"/>
  <c r="AI224"/>
  <c r="AH224"/>
  <c r="AF224"/>
  <c r="AH225"/>
  <c r="AF225"/>
  <c r="AI225"/>
  <c r="AH233"/>
  <c r="AI233"/>
  <c r="AF233"/>
  <c r="AH241"/>
  <c r="AI241"/>
  <c r="AF241"/>
  <c r="AH242"/>
  <c r="AI242"/>
  <c r="AF242"/>
  <c r="AI289"/>
  <c r="AH289"/>
  <c r="AF289"/>
  <c r="AI290"/>
  <c r="AH290"/>
  <c r="AF290"/>
  <c r="AI291"/>
  <c r="AH291"/>
  <c r="AF291"/>
  <c r="AI292"/>
  <c r="AH292"/>
  <c r="AF292"/>
  <c r="AI298"/>
  <c r="AH298"/>
  <c r="AF298"/>
  <c r="AI302"/>
  <c r="AH302"/>
  <c r="AF302"/>
  <c r="AI427"/>
  <c r="AH427"/>
  <c r="AF427"/>
  <c r="AI600"/>
  <c r="AH600"/>
  <c r="AF600"/>
  <c r="AI605"/>
  <c r="AH605"/>
  <c r="AF605"/>
  <c r="AI606"/>
  <c r="AH606"/>
  <c r="AF606"/>
  <c r="AI608"/>
  <c r="AH608"/>
  <c r="AF608"/>
  <c r="AI610"/>
  <c r="AH610"/>
  <c r="AF610"/>
  <c r="AI662"/>
  <c r="AH662"/>
  <c r="AF662"/>
  <c r="AI669"/>
  <c r="AH669"/>
  <c r="AF669"/>
  <c r="AH692"/>
  <c r="AI692"/>
  <c r="AF692"/>
  <c r="AF753"/>
  <c r="AI753"/>
  <c r="AH753"/>
  <c r="AI703"/>
  <c r="AH703"/>
  <c r="AF703"/>
  <c r="AH102"/>
  <c r="AI102"/>
  <c r="AF102"/>
  <c r="AH106"/>
  <c r="AF106"/>
  <c r="AI106"/>
  <c r="AI336"/>
  <c r="AH336"/>
  <c r="AF336"/>
  <c r="AI337"/>
  <c r="AH337"/>
  <c r="AF337"/>
  <c r="AG337" s="1"/>
  <c r="AI338"/>
  <c r="AH338"/>
  <c r="AF338"/>
  <c r="AI342"/>
  <c r="AH342"/>
  <c r="AF342"/>
  <c r="AI343"/>
  <c r="AH343"/>
  <c r="AF343"/>
  <c r="AI344"/>
  <c r="AH344"/>
  <c r="AF344"/>
  <c r="AI345"/>
  <c r="AH345"/>
  <c r="AF345"/>
  <c r="AI352"/>
  <c r="AH352"/>
  <c r="AF352"/>
  <c r="AI619"/>
  <c r="AH619"/>
  <c r="AF619"/>
  <c r="AI714"/>
  <c r="AH714"/>
  <c r="AF714"/>
  <c r="AI715"/>
  <c r="AF715"/>
  <c r="AH715"/>
  <c r="AI716"/>
  <c r="AH716"/>
  <c r="AF716"/>
  <c r="AF723"/>
  <c r="AI723"/>
  <c r="AH723"/>
  <c r="AF724"/>
  <c r="AI724"/>
  <c r="AH724"/>
  <c r="AH121"/>
  <c r="AI121"/>
  <c r="AF121"/>
  <c r="AI361"/>
  <c r="AH361"/>
  <c r="AF361"/>
  <c r="AH139"/>
  <c r="AF139"/>
  <c r="AI139"/>
  <c r="AH190"/>
  <c r="AF190"/>
  <c r="AI190"/>
  <c r="AI371"/>
  <c r="AH371"/>
  <c r="AF371"/>
  <c r="AF372"/>
  <c r="AI372"/>
  <c r="AH372"/>
  <c r="AI373"/>
  <c r="AH373"/>
  <c r="AF373"/>
  <c r="AI407"/>
  <c r="AH407"/>
  <c r="AF407"/>
  <c r="AI624"/>
  <c r="AH624"/>
  <c r="AF624"/>
  <c r="AI625"/>
  <c r="AF625"/>
  <c r="AH625"/>
  <c r="AF654"/>
  <c r="AI654"/>
  <c r="AH654"/>
  <c r="AF658"/>
  <c r="AI658"/>
  <c r="AH658"/>
  <c r="AI660"/>
  <c r="AH660"/>
  <c r="AF660"/>
  <c r="AF384"/>
  <c r="AI384"/>
  <c r="AH384"/>
  <c r="AI385"/>
  <c r="AH385"/>
  <c r="AF385"/>
  <c r="AF386"/>
  <c r="AI386"/>
  <c r="AH386"/>
  <c r="AI387"/>
  <c r="AH387"/>
  <c r="AF387"/>
  <c r="AF392"/>
  <c r="AI392"/>
  <c r="AH392"/>
  <c r="AH393"/>
  <c r="AF393"/>
  <c r="AI393"/>
  <c r="AH394"/>
  <c r="AF394"/>
  <c r="AI394"/>
  <c r="AH395"/>
  <c r="AF395"/>
  <c r="AI395"/>
  <c r="AH396"/>
  <c r="AF396"/>
  <c r="AI396"/>
  <c r="AH135"/>
  <c r="AF135"/>
  <c r="AI135"/>
  <c r="AH136"/>
  <c r="AI136"/>
  <c r="AF136"/>
  <c r="AF749"/>
  <c r="AI749"/>
  <c r="AH749"/>
  <c r="AH398"/>
  <c r="AH399"/>
  <c r="AF399"/>
  <c r="AI399"/>
  <c r="AH400"/>
  <c r="AF400"/>
  <c r="AI400"/>
  <c r="AH401"/>
  <c r="AF401"/>
  <c r="AI401"/>
  <c r="AH402"/>
  <c r="AF402"/>
  <c r="AI402"/>
  <c r="AH130"/>
  <c r="AF130"/>
  <c r="AI130"/>
  <c r="AH131"/>
  <c r="AF131"/>
  <c r="AI131"/>
  <c r="AH132"/>
  <c r="AI132"/>
  <c r="AF132"/>
  <c r="AH133"/>
  <c r="AI133"/>
  <c r="AF133"/>
  <c r="AI632"/>
  <c r="AH632"/>
  <c r="AF632"/>
  <c r="AF732"/>
  <c r="AI732"/>
  <c r="AH732"/>
  <c r="AF744"/>
  <c r="AI744"/>
  <c r="AH744"/>
  <c r="AH151"/>
  <c r="AF151"/>
  <c r="AI151"/>
  <c r="AK3"/>
  <c r="AJ3"/>
  <c r="AE3"/>
  <c r="AE4"/>
  <c r="AK4"/>
  <c r="AJ4"/>
  <c r="AE5"/>
  <c r="AG5"/>
  <c r="AK5"/>
  <c r="AJ5"/>
  <c r="AK197"/>
  <c r="AJ197"/>
  <c r="AE197"/>
  <c r="AG197"/>
  <c r="AE6"/>
  <c r="AK6"/>
  <c r="AJ6"/>
  <c r="AK198"/>
  <c r="AJ198"/>
  <c r="AE198"/>
  <c r="AK199"/>
  <c r="AJ199"/>
  <c r="AE199"/>
  <c r="AK200"/>
  <c r="AJ200"/>
  <c r="AE200"/>
  <c r="AK201"/>
  <c r="AJ201"/>
  <c r="AE201"/>
  <c r="AG201"/>
  <c r="AK202"/>
  <c r="AJ202"/>
  <c r="AE202"/>
  <c r="AE7"/>
  <c r="AK7"/>
  <c r="AJ7"/>
  <c r="AK203"/>
  <c r="AJ203"/>
  <c r="AE203"/>
  <c r="AJ665"/>
  <c r="AE665"/>
  <c r="AK665"/>
  <c r="AJ583"/>
  <c r="AE583"/>
  <c r="AK583"/>
  <c r="AK204"/>
  <c r="AJ204"/>
  <c r="AE204"/>
  <c r="AK205"/>
  <c r="AJ205"/>
  <c r="AE205"/>
  <c r="AE8"/>
  <c r="AK8"/>
  <c r="AJ8"/>
  <c r="AJ584"/>
  <c r="AE584"/>
  <c r="AK584"/>
  <c r="AK206"/>
  <c r="AJ206"/>
  <c r="AE206"/>
  <c r="AK207"/>
  <c r="AJ207"/>
  <c r="AE207"/>
  <c r="AK208"/>
  <c r="AJ208"/>
  <c r="AE208"/>
  <c r="AJ666"/>
  <c r="AE666"/>
  <c r="AK666"/>
  <c r="AK209"/>
  <c r="AJ209"/>
  <c r="AE209"/>
  <c r="AJ585"/>
  <c r="AE585"/>
  <c r="AK585"/>
  <c r="AJ586"/>
  <c r="AE586"/>
  <c r="AG586"/>
  <c r="AK586"/>
  <c r="AE9"/>
  <c r="AG9" s="1"/>
  <c r="AK9"/>
  <c r="AJ9"/>
  <c r="AJ667"/>
  <c r="AE667"/>
  <c r="AG667"/>
  <c r="AK667"/>
  <c r="AK210"/>
  <c r="AJ210"/>
  <c r="AE210"/>
  <c r="AK211"/>
  <c r="AJ211"/>
  <c r="AE211"/>
  <c r="AJ668"/>
  <c r="AE668"/>
  <c r="AK668"/>
  <c r="AK212"/>
  <c r="AJ212"/>
  <c r="AE212"/>
  <c r="AJ587"/>
  <c r="AE587"/>
  <c r="AG587"/>
  <c r="AK587"/>
  <c r="AJ588"/>
  <c r="AE588"/>
  <c r="AG588"/>
  <c r="AK588"/>
  <c r="AJ669"/>
  <c r="AE669"/>
  <c r="AG669"/>
  <c r="AK669"/>
  <c r="AJ670"/>
  <c r="AE670"/>
  <c r="AK670"/>
  <c r="AJ671"/>
  <c r="AE671"/>
  <c r="AK671"/>
  <c r="AI81"/>
  <c r="AF81"/>
  <c r="AH81"/>
  <c r="AI316"/>
  <c r="AH316"/>
  <c r="AF316"/>
  <c r="AH700"/>
  <c r="AI700"/>
  <c r="AF700"/>
  <c r="AI701"/>
  <c r="AH701"/>
  <c r="AF701"/>
  <c r="AI612"/>
  <c r="AH612"/>
  <c r="AF612"/>
  <c r="AI323"/>
  <c r="AH323"/>
  <c r="AF323"/>
  <c r="AI611"/>
  <c r="AH611"/>
  <c r="AF611"/>
  <c r="AH138"/>
  <c r="AF138"/>
  <c r="AI138"/>
  <c r="AI283"/>
  <c r="AH283"/>
  <c r="AF283"/>
  <c r="AI52"/>
  <c r="AF52"/>
  <c r="AG52" s="1"/>
  <c r="AH52"/>
  <c r="AI41"/>
  <c r="AF41"/>
  <c r="AH41"/>
  <c r="AI674"/>
  <c r="AH674"/>
  <c r="AF674"/>
  <c r="AI38"/>
  <c r="AF38"/>
  <c r="AH38"/>
  <c r="AI680"/>
  <c r="AF680"/>
  <c r="AH680"/>
  <c r="AI57"/>
  <c r="AF57"/>
  <c r="AH57"/>
  <c r="AI585"/>
  <c r="AH585"/>
  <c r="AF585"/>
  <c r="AI58"/>
  <c r="AF58"/>
  <c r="AG58" s="1"/>
  <c r="AH58"/>
  <c r="AI3"/>
  <c r="AH3"/>
  <c r="AF3"/>
  <c r="AI8"/>
  <c r="AF8"/>
  <c r="AH8"/>
  <c r="AI10"/>
  <c r="AF10"/>
  <c r="AH10"/>
  <c r="AI11"/>
  <c r="AF11"/>
  <c r="AH11"/>
  <c r="AI13"/>
  <c r="AF13"/>
  <c r="AH13"/>
  <c r="AI14"/>
  <c r="AF14"/>
  <c r="AH14"/>
  <c r="AI16"/>
  <c r="AF16"/>
  <c r="AH16"/>
  <c r="AI17"/>
  <c r="AF17"/>
  <c r="AG17" s="1"/>
  <c r="AH17"/>
  <c r="AI26"/>
  <c r="AF26"/>
  <c r="AH26"/>
  <c r="AI31"/>
  <c r="AF31"/>
  <c r="AH31"/>
  <c r="AI32"/>
  <c r="AF32"/>
  <c r="AH32"/>
  <c r="AH194"/>
  <c r="AF194"/>
  <c r="AI194"/>
  <c r="AH200"/>
  <c r="AF200"/>
  <c r="AI200"/>
  <c r="AH204"/>
  <c r="AF204"/>
  <c r="AI204"/>
  <c r="AH209"/>
  <c r="AF209"/>
  <c r="AI209"/>
  <c r="AH212"/>
  <c r="AF212"/>
  <c r="AI212"/>
  <c r="AH215"/>
  <c r="AF215"/>
  <c r="AI215"/>
  <c r="AH221"/>
  <c r="AF221"/>
  <c r="AI221"/>
  <c r="AH223"/>
  <c r="AF223"/>
  <c r="AI223"/>
  <c r="AH234"/>
  <c r="AI234"/>
  <c r="AF234"/>
  <c r="AH238"/>
  <c r="AI238"/>
  <c r="AF238"/>
  <c r="AG238" s="1"/>
  <c r="AH240"/>
  <c r="AI240"/>
  <c r="AF240"/>
  <c r="AH243"/>
  <c r="AI243"/>
  <c r="AF243"/>
  <c r="AI295"/>
  <c r="AH295"/>
  <c r="AF295"/>
  <c r="AI296"/>
  <c r="AH296"/>
  <c r="AF296"/>
  <c r="AI297"/>
  <c r="AH297"/>
  <c r="AF297"/>
  <c r="AI300"/>
  <c r="AH300"/>
  <c r="AF300"/>
  <c r="AI301"/>
  <c r="AH301"/>
  <c r="AF301"/>
  <c r="AI426"/>
  <c r="AF426"/>
  <c r="AH426"/>
  <c r="AI598"/>
  <c r="AH598"/>
  <c r="AF598"/>
  <c r="AI601"/>
  <c r="AH601"/>
  <c r="AF601"/>
  <c r="AI602"/>
  <c r="AH602"/>
  <c r="AF602"/>
  <c r="AI603"/>
  <c r="AH603"/>
  <c r="AF603"/>
  <c r="AI604"/>
  <c r="AH604"/>
  <c r="AF604"/>
  <c r="AI609"/>
  <c r="AH609"/>
  <c r="AF609"/>
  <c r="AI663"/>
  <c r="AH663"/>
  <c r="AF663"/>
  <c r="AI670"/>
  <c r="AH670"/>
  <c r="AF670"/>
  <c r="AH691"/>
  <c r="AI691"/>
  <c r="AF691"/>
  <c r="AI695"/>
  <c r="AH695"/>
  <c r="AF695"/>
  <c r="AI704"/>
  <c r="AH704"/>
  <c r="AF704"/>
  <c r="AI705"/>
  <c r="AH705"/>
  <c r="AF705"/>
  <c r="AI706"/>
  <c r="AH706"/>
  <c r="AF706"/>
  <c r="AI707"/>
  <c r="AH707"/>
  <c r="AF707"/>
  <c r="AI708"/>
  <c r="AH708"/>
  <c r="AF708"/>
  <c r="AI709"/>
  <c r="AH709"/>
  <c r="AF709"/>
  <c r="AI710"/>
  <c r="AH710"/>
  <c r="AF710"/>
  <c r="AI711"/>
  <c r="AH711"/>
  <c r="AF711"/>
  <c r="AH97"/>
  <c r="AI97"/>
  <c r="AF97"/>
  <c r="AI347"/>
  <c r="AH347"/>
  <c r="AF347"/>
  <c r="AI348"/>
  <c r="AH348"/>
  <c r="AF348"/>
  <c r="AI349"/>
  <c r="AH349"/>
  <c r="AF349"/>
  <c r="AI350"/>
  <c r="AH350"/>
  <c r="AF350"/>
  <c r="AI351"/>
  <c r="AH351"/>
  <c r="AF351"/>
  <c r="AI615"/>
  <c r="AH615"/>
  <c r="AF615"/>
  <c r="AI622"/>
  <c r="AH622"/>
  <c r="AF622"/>
  <c r="AH122"/>
  <c r="AF122"/>
  <c r="AI122"/>
  <c r="AI353"/>
  <c r="AH353"/>
  <c r="AF353"/>
  <c r="AI354"/>
  <c r="AH354"/>
  <c r="AF354"/>
  <c r="AI355"/>
  <c r="AH355"/>
  <c r="AF355"/>
  <c r="AI356"/>
  <c r="AH356"/>
  <c r="AF356"/>
  <c r="AI357"/>
  <c r="AH357"/>
  <c r="AF357"/>
  <c r="AI358"/>
  <c r="AH358"/>
  <c r="AF358"/>
  <c r="AI359"/>
  <c r="AH359"/>
  <c r="AF359"/>
  <c r="AI360"/>
  <c r="AH360"/>
  <c r="AF360"/>
  <c r="AH191"/>
  <c r="AF191"/>
  <c r="AI191"/>
  <c r="AF370"/>
  <c r="AI370"/>
  <c r="AH370"/>
  <c r="AI379"/>
  <c r="AH379"/>
  <c r="AF379"/>
  <c r="AF380"/>
  <c r="AI380"/>
  <c r="AH380"/>
  <c r="AI381"/>
  <c r="AH381"/>
  <c r="AF381"/>
  <c r="AF382"/>
  <c r="AI382"/>
  <c r="AH382"/>
  <c r="AI383"/>
  <c r="AH383"/>
  <c r="AF383"/>
  <c r="AI623"/>
  <c r="AF623"/>
  <c r="AH623"/>
  <c r="AF655"/>
  <c r="AI655"/>
  <c r="AH655"/>
  <c r="AH134"/>
  <c r="AF134"/>
  <c r="AI134"/>
  <c r="AF750"/>
  <c r="AI750"/>
  <c r="AH750"/>
  <c r="AF751"/>
  <c r="AI751"/>
  <c r="AH751"/>
  <c r="AI628"/>
  <c r="AH628"/>
  <c r="AF628"/>
  <c r="AI629"/>
  <c r="AF629"/>
  <c r="AH629"/>
  <c r="AI630"/>
  <c r="AH630"/>
  <c r="AF630"/>
  <c r="AI631"/>
  <c r="AF631"/>
  <c r="AG631" s="1"/>
  <c r="AH631"/>
  <c r="AF745"/>
  <c r="AI745"/>
  <c r="AH745"/>
  <c r="AH152"/>
  <c r="AF152"/>
  <c r="AI152"/>
  <c r="AH168"/>
  <c r="AF168"/>
  <c r="AI168"/>
  <c r="AH170"/>
  <c r="AF170"/>
  <c r="AI170"/>
  <c r="AH172"/>
  <c r="AF172"/>
  <c r="AI172"/>
  <c r="AH174"/>
  <c r="AF174"/>
  <c r="AI174"/>
  <c r="AH176"/>
  <c r="AF176"/>
  <c r="AI176"/>
  <c r="AH178"/>
  <c r="AF178"/>
  <c r="AI178"/>
  <c r="AH180"/>
  <c r="AF180"/>
  <c r="AI180"/>
  <c r="AH182"/>
  <c r="AF182"/>
  <c r="AI182"/>
  <c r="AH184"/>
  <c r="AF184"/>
  <c r="AI184"/>
  <c r="AH186"/>
  <c r="AF186"/>
  <c r="AI186"/>
  <c r="AH188"/>
  <c r="AF188"/>
  <c r="AI188"/>
  <c r="AI70"/>
  <c r="AF70"/>
  <c r="AH70"/>
  <c r="AH249"/>
  <c r="AF249"/>
  <c r="AI249"/>
  <c r="AH247"/>
  <c r="AF247"/>
  <c r="AI247"/>
  <c r="AH264"/>
  <c r="AF264"/>
  <c r="AI264"/>
  <c r="AI277"/>
  <c r="AH277"/>
  <c r="AF277"/>
  <c r="AI48"/>
  <c r="AF48"/>
  <c r="AH48"/>
  <c r="AH103"/>
  <c r="AI103"/>
  <c r="AF103"/>
  <c r="AH105"/>
  <c r="AI105"/>
  <c r="AF105"/>
  <c r="AH113"/>
  <c r="AI113"/>
  <c r="AF113"/>
  <c r="AH108"/>
  <c r="AI108"/>
  <c r="AF108"/>
  <c r="AH262"/>
  <c r="AF262"/>
  <c r="AI262"/>
  <c r="AI284"/>
  <c r="AH284"/>
  <c r="AF284"/>
  <c r="AI594"/>
  <c r="AH594"/>
  <c r="AF594"/>
  <c r="AI282"/>
  <c r="AH282"/>
  <c r="AF282"/>
  <c r="AH689"/>
  <c r="AI689"/>
  <c r="AF689"/>
  <c r="AI676"/>
  <c r="AF676"/>
  <c r="AH676"/>
  <c r="AH237"/>
  <c r="AI237"/>
  <c r="AF237"/>
  <c r="AI46"/>
  <c r="AF46"/>
  <c r="AH46"/>
  <c r="AH192"/>
  <c r="AF192"/>
  <c r="AI192"/>
  <c r="AH254"/>
  <c r="AF254"/>
  <c r="AI254"/>
  <c r="AI54"/>
  <c r="AF54"/>
  <c r="AH54"/>
  <c r="AH263"/>
  <c r="AF263"/>
  <c r="AI263"/>
  <c r="AI6"/>
  <c r="AF6"/>
  <c r="AH6"/>
  <c r="AH260"/>
  <c r="AF260"/>
  <c r="AI260"/>
  <c r="AI369"/>
  <c r="AH369"/>
  <c r="AF369"/>
  <c r="AI37"/>
  <c r="AF37"/>
  <c r="AH37"/>
  <c r="AI281"/>
  <c r="AH281"/>
  <c r="AF281"/>
  <c r="AI593"/>
  <c r="AF593"/>
  <c r="AH593"/>
  <c r="AH267"/>
  <c r="AF267"/>
  <c r="AI267"/>
  <c r="AI4"/>
  <c r="AF4"/>
  <c r="AH4"/>
  <c r="AI61"/>
  <c r="AF61"/>
  <c r="AH61"/>
  <c r="AH114"/>
  <c r="AF114"/>
  <c r="AI114"/>
  <c r="AH198"/>
  <c r="AF198"/>
  <c r="AI198"/>
  <c r="AH207"/>
  <c r="AF207"/>
  <c r="AI207"/>
  <c r="AH208"/>
  <c r="AF208"/>
  <c r="AI208"/>
  <c r="AH210"/>
  <c r="AF210"/>
  <c r="AI210"/>
  <c r="AH214"/>
  <c r="AF214"/>
  <c r="AG214" s="1"/>
  <c r="AI214"/>
  <c r="AH239"/>
  <c r="AI239"/>
  <c r="AF239"/>
  <c r="AI294"/>
  <c r="AH294"/>
  <c r="AF294"/>
  <c r="AI303"/>
  <c r="AH303"/>
  <c r="AF303"/>
  <c r="AI424"/>
  <c r="AH424"/>
  <c r="AF424"/>
  <c r="AI607"/>
  <c r="AH607"/>
  <c r="AF607"/>
  <c r="AI665"/>
  <c r="AH665"/>
  <c r="AF665"/>
  <c r="AI668"/>
  <c r="AH668"/>
  <c r="AF668"/>
  <c r="AI671"/>
  <c r="AF671"/>
  <c r="AH671"/>
  <c r="AF754"/>
  <c r="AI754"/>
  <c r="AH754"/>
  <c r="AH96"/>
  <c r="AI96"/>
  <c r="AF96"/>
  <c r="AH99"/>
  <c r="AI99"/>
  <c r="AF99"/>
  <c r="AH100"/>
  <c r="AI100"/>
  <c r="AF100"/>
  <c r="AH104"/>
  <c r="AI104"/>
  <c r="AF104"/>
  <c r="AI341"/>
  <c r="AH341"/>
  <c r="AF341"/>
  <c r="AG341" s="1"/>
  <c r="AI616"/>
  <c r="AH616"/>
  <c r="AF616"/>
  <c r="AI617"/>
  <c r="AH617"/>
  <c r="AF617"/>
  <c r="AI618"/>
  <c r="AH618"/>
  <c r="AF618"/>
  <c r="AI713"/>
  <c r="AF713"/>
  <c r="AH713"/>
  <c r="AH115"/>
  <c r="AF115"/>
  <c r="AI115"/>
  <c r="AH116"/>
  <c r="AI116"/>
  <c r="AF116"/>
  <c r="AH120"/>
  <c r="AI120"/>
  <c r="AF120"/>
  <c r="AI363"/>
  <c r="AH363"/>
  <c r="AF363"/>
  <c r="AG363" s="1"/>
  <c r="AI364"/>
  <c r="AH364"/>
  <c r="AF364"/>
  <c r="AI365"/>
  <c r="AH365"/>
  <c r="AF365"/>
  <c r="AI366"/>
  <c r="AH366"/>
  <c r="AF366"/>
  <c r="AF376"/>
  <c r="AI376"/>
  <c r="AH376"/>
  <c r="AI377"/>
  <c r="AH377"/>
  <c r="AF377"/>
  <c r="AF378"/>
  <c r="AG378" s="1"/>
  <c r="AI378"/>
  <c r="AH378"/>
  <c r="AF656"/>
  <c r="AI656"/>
  <c r="AH656"/>
  <c r="AF659"/>
  <c r="AI659"/>
  <c r="AH659"/>
  <c r="AF661"/>
  <c r="AI661"/>
  <c r="AH661"/>
  <c r="AI403"/>
  <c r="AH403"/>
  <c r="AF403"/>
  <c r="AI404"/>
  <c r="AH404"/>
  <c r="AF404"/>
  <c r="AI405"/>
  <c r="AH405"/>
  <c r="AF405"/>
  <c r="AG405" s="1"/>
  <c r="AI406"/>
  <c r="AH406"/>
  <c r="AF406"/>
  <c r="AH128"/>
  <c r="AI128"/>
  <c r="AF128"/>
  <c r="AH129"/>
  <c r="AI129"/>
  <c r="AF129"/>
  <c r="AF746"/>
  <c r="AI746"/>
  <c r="AH746"/>
  <c r="AH153"/>
  <c r="AF153"/>
  <c r="AI153"/>
  <c r="AI420"/>
  <c r="AH420"/>
  <c r="AF420"/>
  <c r="AI421"/>
  <c r="AH421"/>
  <c r="AF421"/>
  <c r="AI422"/>
  <c r="AF422"/>
  <c r="AH422"/>
  <c r="AI423"/>
  <c r="AF423"/>
  <c r="AH423"/>
  <c r="AI410"/>
  <c r="AH410"/>
  <c r="AF410"/>
  <c r="AI411"/>
  <c r="AF411"/>
  <c r="AH411"/>
  <c r="AI412"/>
  <c r="AF412"/>
  <c r="AH412"/>
  <c r="AI413"/>
  <c r="AH413"/>
  <c r="AF413"/>
  <c r="AI414"/>
  <c r="AH414"/>
  <c r="AF414"/>
  <c r="AI415"/>
  <c r="AF415"/>
  <c r="AH415"/>
  <c r="AI416"/>
  <c r="AF416"/>
  <c r="AH416"/>
  <c r="AI279"/>
  <c r="AH279"/>
  <c r="AF279"/>
  <c r="AH257"/>
  <c r="AF257"/>
  <c r="AI257"/>
  <c r="AI583"/>
  <c r="AH583"/>
  <c r="AF583"/>
  <c r="AI7"/>
  <c r="AF7"/>
  <c r="AH7"/>
  <c r="AI19"/>
  <c r="AF19"/>
  <c r="AH19"/>
  <c r="AI23"/>
  <c r="AF23"/>
  <c r="AH23"/>
  <c r="AI60"/>
  <c r="AF60"/>
  <c r="AG60" s="1"/>
  <c r="AH60"/>
  <c r="AH111"/>
  <c r="AF111"/>
  <c r="AI111"/>
  <c r="AH202"/>
  <c r="AF202"/>
  <c r="AI202"/>
  <c r="AH205"/>
  <c r="AF205"/>
  <c r="AI205"/>
  <c r="AH211"/>
  <c r="AF211"/>
  <c r="AG211" s="1"/>
  <c r="AI211"/>
  <c r="AH216"/>
  <c r="AF216"/>
  <c r="AI216"/>
  <c r="AH218"/>
  <c r="AF218"/>
  <c r="AI218"/>
  <c r="AH219"/>
  <c r="AF219"/>
  <c r="AI219"/>
  <c r="AI220"/>
  <c r="AH220"/>
  <c r="AF220"/>
  <c r="AI226"/>
  <c r="AH226"/>
  <c r="AF226"/>
  <c r="AH227"/>
  <c r="AF227"/>
  <c r="AI227"/>
  <c r="AI228"/>
  <c r="AH228"/>
  <c r="AF228"/>
  <c r="AH229"/>
  <c r="AF229"/>
  <c r="AI229"/>
  <c r="AI230"/>
  <c r="AH230"/>
  <c r="AF230"/>
  <c r="AG230" s="1"/>
  <c r="AH231"/>
  <c r="AI231"/>
  <c r="AF231"/>
  <c r="AH235"/>
  <c r="AI235"/>
  <c r="AF235"/>
  <c r="AH236"/>
  <c r="AI236"/>
  <c r="AF236"/>
  <c r="AI288"/>
  <c r="AH288"/>
  <c r="AF288"/>
  <c r="AI293"/>
  <c r="AH293"/>
  <c r="AF293"/>
  <c r="AI299"/>
  <c r="AH299"/>
  <c r="AF299"/>
  <c r="AI335"/>
  <c r="AH335"/>
  <c r="AF335"/>
  <c r="AI579"/>
  <c r="AH579"/>
  <c r="AF579"/>
  <c r="AI580"/>
  <c r="AH580"/>
  <c r="AF580"/>
  <c r="AI581"/>
  <c r="AH581"/>
  <c r="AF581"/>
  <c r="AI595"/>
  <c r="AH595"/>
  <c r="AF595"/>
  <c r="AI596"/>
  <c r="AH596"/>
  <c r="AF596"/>
  <c r="AG596" s="1"/>
  <c r="AI597"/>
  <c r="AF597"/>
  <c r="AH597"/>
  <c r="AI599"/>
  <c r="AH599"/>
  <c r="AF599"/>
  <c r="AI666"/>
  <c r="AH666"/>
  <c r="AF666"/>
  <c r="AI672"/>
  <c r="AF672"/>
  <c r="AH672"/>
  <c r="AI673"/>
  <c r="AH673"/>
  <c r="AF673"/>
  <c r="AH690"/>
  <c r="AI690"/>
  <c r="AF690"/>
  <c r="AI693"/>
  <c r="AH693"/>
  <c r="AF693"/>
  <c r="AH694"/>
  <c r="AF694"/>
  <c r="AI694"/>
  <c r="AF727"/>
  <c r="AI727"/>
  <c r="AH727"/>
  <c r="AF728"/>
  <c r="AG728" s="1"/>
  <c r="AI728"/>
  <c r="AH728"/>
  <c r="AH95"/>
  <c r="AI95"/>
  <c r="AF95"/>
  <c r="AI339"/>
  <c r="AH339"/>
  <c r="AF339"/>
  <c r="AI340"/>
  <c r="AH340"/>
  <c r="AF340"/>
  <c r="AI346"/>
  <c r="AH346"/>
  <c r="AF346"/>
  <c r="AI621"/>
  <c r="AF621"/>
  <c r="AH621"/>
  <c r="AI712"/>
  <c r="AH712"/>
  <c r="AF712"/>
  <c r="AG712" s="1"/>
  <c r="AI717"/>
  <c r="AF717"/>
  <c r="AH717"/>
  <c r="AI718"/>
  <c r="AH718"/>
  <c r="AF718"/>
  <c r="AI719"/>
  <c r="AF719"/>
  <c r="AH719"/>
  <c r="AI720"/>
  <c r="AH720"/>
  <c r="AF720"/>
  <c r="AG720" s="1"/>
  <c r="AI721"/>
  <c r="AH721"/>
  <c r="AF721"/>
  <c r="AF722"/>
  <c r="AI722"/>
  <c r="AH722"/>
  <c r="AF725"/>
  <c r="AI725"/>
  <c r="AH725"/>
  <c r="AF726"/>
  <c r="AI726"/>
  <c r="AH726"/>
  <c r="AH117"/>
  <c r="AI117"/>
  <c r="AF117"/>
  <c r="AH118"/>
  <c r="AF118"/>
  <c r="AI118"/>
  <c r="AH119"/>
  <c r="AF119"/>
  <c r="AI119"/>
  <c r="AI362"/>
  <c r="AH362"/>
  <c r="AF362"/>
  <c r="AI367"/>
  <c r="AH367"/>
  <c r="AF367"/>
  <c r="AI368"/>
  <c r="AH368"/>
  <c r="AF368"/>
  <c r="AH124"/>
  <c r="AI124"/>
  <c r="AF124"/>
  <c r="AH189"/>
  <c r="AF189"/>
  <c r="AI189"/>
  <c r="AF374"/>
  <c r="AI374"/>
  <c r="AH374"/>
  <c r="AI375"/>
  <c r="AH375"/>
  <c r="AF375"/>
  <c r="AI626"/>
  <c r="AH626"/>
  <c r="AF626"/>
  <c r="AI627"/>
  <c r="AF627"/>
  <c r="AH627"/>
  <c r="AF657"/>
  <c r="AI657"/>
  <c r="AH657"/>
  <c r="AF388"/>
  <c r="AI388"/>
  <c r="AH388"/>
  <c r="AI389"/>
  <c r="AH389"/>
  <c r="AF389"/>
  <c r="AF390"/>
  <c r="AI390"/>
  <c r="AH390"/>
  <c r="AI391"/>
  <c r="AH391"/>
  <c r="AF391"/>
  <c r="AH397"/>
  <c r="AF397"/>
  <c r="AI397"/>
  <c r="AH125"/>
  <c r="AI125"/>
  <c r="AF125"/>
  <c r="AH126"/>
  <c r="AF126"/>
  <c r="AI126"/>
  <c r="AH127"/>
  <c r="AF127"/>
  <c r="AI127"/>
  <c r="AH137"/>
  <c r="AI137"/>
  <c r="AF137"/>
  <c r="AF729"/>
  <c r="AI729"/>
  <c r="AH729"/>
  <c r="AF730"/>
  <c r="AI730"/>
  <c r="AH730"/>
  <c r="AF731"/>
  <c r="AI731"/>
  <c r="AH731"/>
  <c r="AF752"/>
  <c r="AI752"/>
  <c r="AH752"/>
  <c r="AF747"/>
  <c r="AI747"/>
  <c r="AH747"/>
  <c r="AF748"/>
  <c r="AI748"/>
  <c r="AH748"/>
  <c r="AH140"/>
  <c r="AI140"/>
  <c r="AF140"/>
  <c r="AH141"/>
  <c r="AI141"/>
  <c r="AF141"/>
  <c r="AH142"/>
  <c r="AF142"/>
  <c r="AG142" s="1"/>
  <c r="AI142"/>
  <c r="AH143"/>
  <c r="AF143"/>
  <c r="AI143"/>
  <c r="AH144"/>
  <c r="AI144"/>
  <c r="AF144"/>
  <c r="AH145"/>
  <c r="AI145"/>
  <c r="AF145"/>
  <c r="AH146"/>
  <c r="AF146"/>
  <c r="AG146" s="1"/>
  <c r="AI146"/>
  <c r="AH147"/>
  <c r="AF147"/>
  <c r="AI147"/>
  <c r="AH148"/>
  <c r="AF148"/>
  <c r="AI148"/>
  <c r="AH149"/>
  <c r="AF149"/>
  <c r="AI149"/>
  <c r="AH150"/>
  <c r="AF150"/>
  <c r="AI150"/>
  <c r="AH167"/>
  <c r="AF167"/>
  <c r="AI167"/>
  <c r="AH169"/>
  <c r="AF169"/>
  <c r="AI169"/>
  <c r="AH171"/>
  <c r="AF171"/>
  <c r="AI171"/>
  <c r="AH173"/>
  <c r="AF173"/>
  <c r="AI173"/>
  <c r="AH175"/>
  <c r="AF175"/>
  <c r="AI175"/>
  <c r="AH177"/>
  <c r="AF177"/>
  <c r="AI177"/>
  <c r="AH179"/>
  <c r="AF179"/>
  <c r="AI179"/>
  <c r="AH181"/>
  <c r="AF181"/>
  <c r="AI181"/>
  <c r="AH183"/>
  <c r="AF183"/>
  <c r="AI183"/>
  <c r="AH185"/>
  <c r="AF185"/>
  <c r="AI185"/>
  <c r="AH187"/>
  <c r="AF187"/>
  <c r="AI187"/>
  <c r="AI408"/>
  <c r="AH408"/>
  <c r="AF408"/>
  <c r="AI409"/>
  <c r="AH409"/>
  <c r="AF409"/>
  <c r="AI417"/>
  <c r="AH417"/>
  <c r="AF417"/>
  <c r="AI418"/>
  <c r="AF418"/>
  <c r="AH418"/>
  <c r="AI419"/>
  <c r="AF419"/>
  <c r="AH419"/>
  <c r="AI71"/>
  <c r="AF71"/>
  <c r="AH71"/>
  <c r="AI72"/>
  <c r="AF72"/>
  <c r="AH72"/>
  <c r="AI304"/>
  <c r="AH304"/>
  <c r="AF304"/>
  <c r="AI317"/>
  <c r="AH317"/>
  <c r="AF317"/>
  <c r="AI59"/>
  <c r="AF59"/>
  <c r="AH59"/>
  <c r="AI318"/>
  <c r="AH318"/>
  <c r="AF318"/>
  <c r="AI73"/>
  <c r="AF73"/>
  <c r="AH73"/>
  <c r="AI84"/>
  <c r="AF84"/>
  <c r="AH84"/>
  <c r="AI324"/>
  <c r="AH324"/>
  <c r="AF324"/>
  <c r="AI85"/>
  <c r="AF85"/>
  <c r="AH85"/>
  <c r="AI64"/>
  <c r="AF64"/>
  <c r="AH64"/>
  <c r="AH217"/>
  <c r="AF217"/>
  <c r="AI217"/>
  <c r="AI65"/>
  <c r="AF65"/>
  <c r="AH65"/>
  <c r="AI74"/>
  <c r="AF74"/>
  <c r="AH74"/>
  <c r="AI67"/>
  <c r="AF67"/>
  <c r="AH67"/>
  <c r="AI86"/>
  <c r="AF86"/>
  <c r="AH86"/>
  <c r="AI75"/>
  <c r="AF75"/>
  <c r="AH75"/>
  <c r="AI305"/>
  <c r="AH305"/>
  <c r="AF305"/>
  <c r="AI76"/>
  <c r="AF76"/>
  <c r="AH76"/>
  <c r="AI330"/>
  <c r="AH330"/>
  <c r="AF330"/>
  <c r="AI319"/>
  <c r="AH319"/>
  <c r="AF319"/>
  <c r="AI613"/>
  <c r="AH613"/>
  <c r="AF613"/>
  <c r="AE11"/>
  <c r="AG11" s="1"/>
  <c r="AE15"/>
  <c r="AG15" s="1"/>
  <c r="AE19"/>
  <c r="AG19" s="1"/>
  <c r="AE23"/>
  <c r="AE27"/>
  <c r="AG27"/>
  <c r="AE31"/>
  <c r="AG31"/>
  <c r="AE35"/>
  <c r="AG35"/>
  <c r="AE39"/>
  <c r="AG39"/>
  <c r="AE43"/>
  <c r="AG43"/>
  <c r="AE47"/>
  <c r="AG47"/>
  <c r="AE51"/>
  <c r="AG51"/>
  <c r="AE55"/>
  <c r="AG55"/>
  <c r="AE59"/>
  <c r="AE63"/>
  <c r="AG63" s="1"/>
  <c r="AE67"/>
  <c r="AK71"/>
  <c r="AK75"/>
  <c r="AK79"/>
  <c r="AK83"/>
  <c r="AK87"/>
  <c r="AE99"/>
  <c r="AG99" s="1"/>
  <c r="AE103"/>
  <c r="AG103" s="1"/>
  <c r="AE12"/>
  <c r="AG12" s="1"/>
  <c r="AE16"/>
  <c r="AG16" s="1"/>
  <c r="AL16" s="1"/>
  <c r="AE20"/>
  <c r="AG20" s="1"/>
  <c r="AE24"/>
  <c r="AG24" s="1"/>
  <c r="AE28"/>
  <c r="AG28" s="1"/>
  <c r="AE32"/>
  <c r="AG32" s="1"/>
  <c r="AE36"/>
  <c r="AG36" s="1"/>
  <c r="AE40"/>
  <c r="AG40" s="1"/>
  <c r="AE44"/>
  <c r="AG44" s="1"/>
  <c r="AE48"/>
  <c r="AG48" s="1"/>
  <c r="G48" s="1"/>
  <c r="AE52"/>
  <c r="AE56"/>
  <c r="AG56"/>
  <c r="AE60"/>
  <c r="AE64"/>
  <c r="AE68"/>
  <c r="AG68" s="1"/>
  <c r="AK72"/>
  <c r="AK76"/>
  <c r="AK80"/>
  <c r="AK84"/>
  <c r="AK88"/>
  <c r="AJ92"/>
  <c r="AJ96"/>
  <c r="AJ100"/>
  <c r="AJ104"/>
  <c r="AE13"/>
  <c r="AG13"/>
  <c r="AE17"/>
  <c r="AE21"/>
  <c r="AG21"/>
  <c r="AE25"/>
  <c r="AG25"/>
  <c r="AE29"/>
  <c r="AG29"/>
  <c r="AE33"/>
  <c r="AG33"/>
  <c r="AE37"/>
  <c r="AE41"/>
  <c r="AG41" s="1"/>
  <c r="AE45"/>
  <c r="AG45" s="1"/>
  <c r="AE49"/>
  <c r="AG49" s="1"/>
  <c r="AE53"/>
  <c r="AG53" s="1"/>
  <c r="AE57"/>
  <c r="AG57" s="1"/>
  <c r="AE61"/>
  <c r="AG61" s="1"/>
  <c r="AE65"/>
  <c r="AE69"/>
  <c r="AG69"/>
  <c r="AK73"/>
  <c r="AK77"/>
  <c r="AK81"/>
  <c r="AK85"/>
  <c r="AK89"/>
  <c r="AK93"/>
  <c r="AK97"/>
  <c r="AK101"/>
  <c r="AK105"/>
  <c r="AJ109"/>
  <c r="AJ113"/>
  <c r="AJ117"/>
  <c r="AJ121"/>
  <c r="AJ125"/>
  <c r="AJ129"/>
  <c r="AJ133"/>
  <c r="AJ137"/>
  <c r="AJ141"/>
  <c r="AJ145"/>
  <c r="AJ149"/>
  <c r="AJ153"/>
  <c r="AJ157"/>
  <c r="AJ161"/>
  <c r="AE10"/>
  <c r="AG10" s="1"/>
  <c r="AE14"/>
  <c r="AG14" s="1"/>
  <c r="AE18"/>
  <c r="AG18" s="1"/>
  <c r="AE22"/>
  <c r="AG22" s="1"/>
  <c r="AE26"/>
  <c r="AG26" s="1"/>
  <c r="AE30"/>
  <c r="AG30" s="1"/>
  <c r="AE34"/>
  <c r="AG34" s="1"/>
  <c r="AE38"/>
  <c r="AG38" s="1"/>
  <c r="AE42"/>
  <c r="AG42" s="1"/>
  <c r="AE46"/>
  <c r="AG46" s="1"/>
  <c r="AE50"/>
  <c r="AG50" s="1"/>
  <c r="AE54"/>
  <c r="AE58"/>
  <c r="AE62"/>
  <c r="AG62"/>
  <c r="AE66"/>
  <c r="AG66"/>
  <c r="AK70"/>
  <c r="AK74"/>
  <c r="AK78"/>
  <c r="AK82"/>
  <c r="AK86"/>
  <c r="AK90"/>
  <c r="AK94"/>
  <c r="AE98"/>
  <c r="AG98" s="1"/>
  <c r="AE102"/>
  <c r="AG102" s="1"/>
  <c r="AE106"/>
  <c r="AG106" s="1"/>
  <c r="AE110"/>
  <c r="AG110" s="1"/>
  <c r="AE114"/>
  <c r="AG114" s="1"/>
  <c r="AE118"/>
  <c r="AG118" s="1"/>
  <c r="AE122"/>
  <c r="AE126"/>
  <c r="AG126" s="1"/>
  <c r="AE130"/>
  <c r="AG130" s="1"/>
  <c r="AE134"/>
  <c r="AE138"/>
  <c r="AG138"/>
  <c r="AE142"/>
  <c r="AE146"/>
  <c r="AE150"/>
  <c r="AE154"/>
  <c r="AE158"/>
  <c r="AE162"/>
  <c r="AI636"/>
  <c r="AH636"/>
  <c r="AF636"/>
  <c r="AF640"/>
  <c r="AI640"/>
  <c r="AH640"/>
  <c r="AF644"/>
  <c r="AI644"/>
  <c r="AH644"/>
  <c r="AF648"/>
  <c r="AI648"/>
  <c r="AH648"/>
  <c r="AF650"/>
  <c r="AI650"/>
  <c r="AH650"/>
  <c r="AF652"/>
  <c r="AG652" s="1"/>
  <c r="AI652"/>
  <c r="AH652"/>
  <c r="AF733"/>
  <c r="AI733"/>
  <c r="AH733"/>
  <c r="AF737"/>
  <c r="AI737"/>
  <c r="AH737"/>
  <c r="AF742"/>
  <c r="AI742"/>
  <c r="AH742"/>
  <c r="AF430"/>
  <c r="AI430"/>
  <c r="AH430"/>
  <c r="AF431"/>
  <c r="AI431"/>
  <c r="AH431"/>
  <c r="AI436"/>
  <c r="AH436"/>
  <c r="AF436"/>
  <c r="AH440"/>
  <c r="AF440"/>
  <c r="AI440"/>
  <c r="AF444"/>
  <c r="AH444"/>
  <c r="AI444"/>
  <c r="AI448"/>
  <c r="AH448"/>
  <c r="AF448"/>
  <c r="AI452"/>
  <c r="AH452"/>
  <c r="AF452"/>
  <c r="AI457"/>
  <c r="AF457"/>
  <c r="AH457"/>
  <c r="AI461"/>
  <c r="AF461"/>
  <c r="AH461"/>
  <c r="AI465"/>
  <c r="AF465"/>
  <c r="AH465"/>
  <c r="AI469"/>
  <c r="AF469"/>
  <c r="AH469"/>
  <c r="AI473"/>
  <c r="AF473"/>
  <c r="AG473" s="1"/>
  <c r="AH473"/>
  <c r="AH157"/>
  <c r="AF157"/>
  <c r="AI157"/>
  <c r="AH161"/>
  <c r="AF161"/>
  <c r="AI161"/>
  <c r="AH165"/>
  <c r="AF165"/>
  <c r="AI165"/>
  <c r="AE91"/>
  <c r="AG91"/>
  <c r="AE95"/>
  <c r="AK107"/>
  <c r="AK111"/>
  <c r="AK115"/>
  <c r="AK119"/>
  <c r="AK123"/>
  <c r="AK127"/>
  <c r="AK131"/>
  <c r="AK135"/>
  <c r="AK139"/>
  <c r="AK143"/>
  <c r="AK147"/>
  <c r="AK151"/>
  <c r="AK155"/>
  <c r="AK159"/>
  <c r="AK163"/>
  <c r="AJ163"/>
  <c r="AE163"/>
  <c r="AK167"/>
  <c r="AJ167"/>
  <c r="AE167"/>
  <c r="AK171"/>
  <c r="AJ171"/>
  <c r="AE171"/>
  <c r="AG171" s="1"/>
  <c r="AK175"/>
  <c r="AJ175"/>
  <c r="AE175"/>
  <c r="AK179"/>
  <c r="AJ179"/>
  <c r="AE179"/>
  <c r="AK183"/>
  <c r="AJ183"/>
  <c r="AE183"/>
  <c r="AG183"/>
  <c r="AK187"/>
  <c r="AJ187"/>
  <c r="AE187"/>
  <c r="AK191"/>
  <c r="AJ191"/>
  <c r="AE191"/>
  <c r="AG191" s="1"/>
  <c r="AK213"/>
  <c r="AJ213"/>
  <c r="AE213"/>
  <c r="AG213" s="1"/>
  <c r="AK217"/>
  <c r="AJ217"/>
  <c r="AE217"/>
  <c r="AJ221"/>
  <c r="AE221"/>
  <c r="AG221" s="1"/>
  <c r="AK221"/>
  <c r="AJ225"/>
  <c r="AE225"/>
  <c r="AG225" s="1"/>
  <c r="AK225"/>
  <c r="AJ229"/>
  <c r="AE229"/>
  <c r="AK229"/>
  <c r="AJ233"/>
  <c r="AE233"/>
  <c r="AG233"/>
  <c r="AK233"/>
  <c r="AJ237"/>
  <c r="AE237"/>
  <c r="AG237"/>
  <c r="AK237"/>
  <c r="AJ241"/>
  <c r="AE241"/>
  <c r="AG241"/>
  <c r="AK241"/>
  <c r="AJ245"/>
  <c r="AE245"/>
  <c r="AG245"/>
  <c r="AK245"/>
  <c r="AJ249"/>
  <c r="AE249"/>
  <c r="AK249"/>
  <c r="AJ253"/>
  <c r="AE253"/>
  <c r="AG253" s="1"/>
  <c r="AK253"/>
  <c r="AJ257"/>
  <c r="AE257"/>
  <c r="AG257" s="1"/>
  <c r="AK257"/>
  <c r="AJ261"/>
  <c r="AE261"/>
  <c r="AG261" s="1"/>
  <c r="AK261"/>
  <c r="AJ265"/>
  <c r="AE265"/>
  <c r="AG265" s="1"/>
  <c r="AK265"/>
  <c r="AJ269"/>
  <c r="AE269"/>
  <c r="AG269" s="1"/>
  <c r="AK269"/>
  <c r="AJ273"/>
  <c r="AE273"/>
  <c r="AG273" s="1"/>
  <c r="AK273"/>
  <c r="AJ277"/>
  <c r="AE277"/>
  <c r="AG277" s="1"/>
  <c r="AK277"/>
  <c r="AJ281"/>
  <c r="AE281"/>
  <c r="AK281"/>
  <c r="AJ285"/>
  <c r="AE285"/>
  <c r="AG285"/>
  <c r="AK285"/>
  <c r="AJ289"/>
  <c r="AE289"/>
  <c r="AG289"/>
  <c r="AK289"/>
  <c r="AJ293"/>
  <c r="AE293"/>
  <c r="AK293"/>
  <c r="AJ297"/>
  <c r="AE297"/>
  <c r="AG297" s="1"/>
  <c r="AK297"/>
  <c r="AJ301"/>
  <c r="AE301"/>
  <c r="AG301" s="1"/>
  <c r="AK301"/>
  <c r="AJ305"/>
  <c r="AE305"/>
  <c r="AG305" s="1"/>
  <c r="AK305"/>
  <c r="AJ309"/>
  <c r="AE309"/>
  <c r="AG309" s="1"/>
  <c r="AK309"/>
  <c r="AJ313"/>
  <c r="AE313"/>
  <c r="AG313" s="1"/>
  <c r="AK313"/>
  <c r="AJ317"/>
  <c r="AE317"/>
  <c r="AK317"/>
  <c r="AJ321"/>
  <c r="AE321"/>
  <c r="AG321"/>
  <c r="AK321"/>
  <c r="AJ325"/>
  <c r="AE325"/>
  <c r="AK325"/>
  <c r="AJ329"/>
  <c r="AE329"/>
  <c r="AG329"/>
  <c r="AK329"/>
  <c r="AJ333"/>
  <c r="AE333"/>
  <c r="AK333"/>
  <c r="AJ337"/>
  <c r="AE337"/>
  <c r="AK337"/>
  <c r="AJ341"/>
  <c r="AE341"/>
  <c r="AK341"/>
  <c r="AJ345"/>
  <c r="AE345"/>
  <c r="AG345" s="1"/>
  <c r="AK345"/>
  <c r="AJ349"/>
  <c r="AE349"/>
  <c r="AG349" s="1"/>
  <c r="AK349"/>
  <c r="AJ353"/>
  <c r="AE353"/>
  <c r="AG353" s="1"/>
  <c r="AK353"/>
  <c r="AJ357"/>
  <c r="AE357"/>
  <c r="AG357" s="1"/>
  <c r="AK357"/>
  <c r="AJ361"/>
  <c r="AE361"/>
  <c r="AG361" s="1"/>
  <c r="AK361"/>
  <c r="AJ365"/>
  <c r="AE365"/>
  <c r="AG365" s="1"/>
  <c r="AK365"/>
  <c r="AJ369"/>
  <c r="AE369"/>
  <c r="AG369" s="1"/>
  <c r="AK369"/>
  <c r="AJ373"/>
  <c r="AE373"/>
  <c r="AG373" s="1"/>
  <c r="AK373"/>
  <c r="AJ377"/>
  <c r="AE377"/>
  <c r="AK377"/>
  <c r="AJ381"/>
  <c r="AE381"/>
  <c r="AG381"/>
  <c r="AK381"/>
  <c r="AJ385"/>
  <c r="AE385"/>
  <c r="AG385"/>
  <c r="AK385"/>
  <c r="AJ389"/>
  <c r="AE389"/>
  <c r="AK389"/>
  <c r="AJ393"/>
  <c r="AE393"/>
  <c r="AG393" s="1"/>
  <c r="G393"/>
  <c r="AK393"/>
  <c r="AJ397"/>
  <c r="AE397"/>
  <c r="AK397"/>
  <c r="AJ401"/>
  <c r="AE401"/>
  <c r="AG401" s="1"/>
  <c r="AK401"/>
  <c r="AJ405"/>
  <c r="AE405"/>
  <c r="AK405"/>
  <c r="AJ409"/>
  <c r="AE409"/>
  <c r="AK409"/>
  <c r="AJ413"/>
  <c r="AE413"/>
  <c r="AG413" s="1"/>
  <c r="AK413"/>
  <c r="AJ420"/>
  <c r="AE420"/>
  <c r="AG420" s="1"/>
  <c r="AK420"/>
  <c r="AJ424"/>
  <c r="AE424"/>
  <c r="AG424" s="1"/>
  <c r="AK424"/>
  <c r="AJ428"/>
  <c r="AE428"/>
  <c r="AK428"/>
  <c r="AK432"/>
  <c r="AJ432"/>
  <c r="AE432"/>
  <c r="AJ436"/>
  <c r="AE436"/>
  <c r="AG436" s="1"/>
  <c r="AK436"/>
  <c r="AK440"/>
  <c r="AJ440"/>
  <c r="AE440"/>
  <c r="AG440"/>
  <c r="AK444"/>
  <c r="AE444"/>
  <c r="AG444" s="1"/>
  <c r="AJ444"/>
  <c r="AJ448"/>
  <c r="AK448"/>
  <c r="AE448"/>
  <c r="AG448" s="1"/>
  <c r="AL448" s="1"/>
  <c r="AJ452"/>
  <c r="AK452"/>
  <c r="AE452"/>
  <c r="AJ456"/>
  <c r="AK456"/>
  <c r="AE456"/>
  <c r="AJ460"/>
  <c r="AK460"/>
  <c r="AE460"/>
  <c r="AJ464"/>
  <c r="AK464"/>
  <c r="AE464"/>
  <c r="AK468"/>
  <c r="AJ468"/>
  <c r="AE468"/>
  <c r="AK472"/>
  <c r="AJ472"/>
  <c r="AE472"/>
  <c r="AK476"/>
  <c r="AJ476"/>
  <c r="AE476"/>
  <c r="AK480"/>
  <c r="AJ480"/>
  <c r="AE480"/>
  <c r="AK484"/>
  <c r="AJ484"/>
  <c r="AE484"/>
  <c r="AK488"/>
  <c r="AJ488"/>
  <c r="AE488"/>
  <c r="AK492"/>
  <c r="AJ492"/>
  <c r="AE492"/>
  <c r="AK496"/>
  <c r="AJ496"/>
  <c r="AE496"/>
  <c r="AK500"/>
  <c r="AJ500"/>
  <c r="AE500"/>
  <c r="AK504"/>
  <c r="AJ504"/>
  <c r="AE504"/>
  <c r="AJ508"/>
  <c r="AK508"/>
  <c r="AE508"/>
  <c r="AJ512"/>
  <c r="AE512"/>
  <c r="AK512"/>
  <c r="AJ516"/>
  <c r="AK516"/>
  <c r="AE516"/>
  <c r="AJ520"/>
  <c r="AE520"/>
  <c r="AK520"/>
  <c r="AJ524"/>
  <c r="AE524"/>
  <c r="AK524"/>
  <c r="AJ528"/>
  <c r="AE528"/>
  <c r="AK528"/>
  <c r="AJ532"/>
  <c r="AE532"/>
  <c r="AK532"/>
  <c r="AJ536"/>
  <c r="AE536"/>
  <c r="AG536" s="1"/>
  <c r="AK536"/>
  <c r="AJ540"/>
  <c r="AE540"/>
  <c r="AK540"/>
  <c r="AJ544"/>
  <c r="AE544"/>
  <c r="AK544"/>
  <c r="AJ548"/>
  <c r="AE548"/>
  <c r="AK548"/>
  <c r="AJ552"/>
  <c r="AE552"/>
  <c r="AK552"/>
  <c r="AJ556"/>
  <c r="AE556"/>
  <c r="AK556"/>
  <c r="AJ560"/>
  <c r="AE560"/>
  <c r="AK560"/>
  <c r="AJ564"/>
  <c r="AE564"/>
  <c r="AK564"/>
  <c r="AJ568"/>
  <c r="AE568"/>
  <c r="AK568"/>
  <c r="AJ572"/>
  <c r="AE572"/>
  <c r="AK572"/>
  <c r="AJ576"/>
  <c r="AE576"/>
  <c r="AK576"/>
  <c r="AJ580"/>
  <c r="AE580"/>
  <c r="AG580"/>
  <c r="AK580"/>
  <c r="AJ591"/>
  <c r="AE591"/>
  <c r="AG591"/>
  <c r="AK591"/>
  <c r="AJ595"/>
  <c r="AE595"/>
  <c r="AK595"/>
  <c r="AJ599"/>
  <c r="AE599"/>
  <c r="AG599" s="1"/>
  <c r="AK599"/>
  <c r="AJ603"/>
  <c r="AE603"/>
  <c r="AG603" s="1"/>
  <c r="AK603"/>
  <c r="AJ607"/>
  <c r="AE607"/>
  <c r="AG607" s="1"/>
  <c r="AK607"/>
  <c r="AJ611"/>
  <c r="AE611"/>
  <c r="AG611" s="1"/>
  <c r="AK611"/>
  <c r="AJ615"/>
  <c r="AE615"/>
  <c r="AG615" s="1"/>
  <c r="AK615"/>
  <c r="AJ619"/>
  <c r="AE619"/>
  <c r="AG619" s="1"/>
  <c r="AK619"/>
  <c r="AK623"/>
  <c r="AE623"/>
  <c r="AG623" s="1"/>
  <c r="AJ623"/>
  <c r="AK627"/>
  <c r="AE627"/>
  <c r="AG627" s="1"/>
  <c r="AJ627"/>
  <c r="AK631"/>
  <c r="AE631"/>
  <c r="AJ631"/>
  <c r="AK635"/>
  <c r="AE635"/>
  <c r="AJ635"/>
  <c r="AK639"/>
  <c r="AJ639"/>
  <c r="AE639"/>
  <c r="AK643"/>
  <c r="AJ643"/>
  <c r="AE643"/>
  <c r="AK647"/>
  <c r="AJ647"/>
  <c r="AE647"/>
  <c r="AK651"/>
  <c r="AJ651"/>
  <c r="AE651"/>
  <c r="AK655"/>
  <c r="AJ655"/>
  <c r="AE655"/>
  <c r="AJ659"/>
  <c r="AK659"/>
  <c r="AE659"/>
  <c r="AG659" s="1"/>
  <c r="AJ663"/>
  <c r="AE663"/>
  <c r="AG663"/>
  <c r="AK663"/>
  <c r="AJ675"/>
  <c r="AE675"/>
  <c r="AG675"/>
  <c r="AK675"/>
  <c r="AJ679"/>
  <c r="AE679"/>
  <c r="AG679"/>
  <c r="AL679" s="1"/>
  <c r="B679" s="1"/>
  <c r="AK679"/>
  <c r="AJ683"/>
  <c r="AE683"/>
  <c r="AG683" s="1"/>
  <c r="G683" s="1"/>
  <c r="AK683"/>
  <c r="AE687"/>
  <c r="AG687" s="1"/>
  <c r="AK687"/>
  <c r="AJ687"/>
  <c r="AE691"/>
  <c r="AG691" s="1"/>
  <c r="AK691"/>
  <c r="AJ695"/>
  <c r="AE695"/>
  <c r="AG695" s="1"/>
  <c r="AK695"/>
  <c r="AJ699"/>
  <c r="AE699"/>
  <c r="AG699" s="1"/>
  <c r="AK699"/>
  <c r="AJ703"/>
  <c r="AE703"/>
  <c r="AG703" s="1"/>
  <c r="AK703"/>
  <c r="AJ707"/>
  <c r="AE707"/>
  <c r="AG707" s="1"/>
  <c r="AK707"/>
  <c r="AJ711"/>
  <c r="AE711"/>
  <c r="AG711" s="1"/>
  <c r="AK711"/>
  <c r="AK715"/>
  <c r="AE715"/>
  <c r="AG715" s="1"/>
  <c r="AL715" s="1"/>
  <c r="B715" s="1"/>
  <c r="AJ715"/>
  <c r="AK719"/>
  <c r="AE719"/>
  <c r="AJ719"/>
  <c r="AK723"/>
  <c r="AJ723"/>
  <c r="AE723"/>
  <c r="AG723"/>
  <c r="AK727"/>
  <c r="AJ727"/>
  <c r="AE727"/>
  <c r="AK731"/>
  <c r="AJ731"/>
  <c r="AE731"/>
  <c r="AK735"/>
  <c r="AJ735"/>
  <c r="AE735"/>
  <c r="AK739"/>
  <c r="AJ739"/>
  <c r="AE739"/>
  <c r="AK743"/>
  <c r="AJ743"/>
  <c r="AE743"/>
  <c r="AK747"/>
  <c r="AJ747"/>
  <c r="AE747"/>
  <c r="AK751"/>
  <c r="AJ751"/>
  <c r="AE751"/>
  <c r="AG751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3"/>
  <c r="AJ54"/>
  <c r="AJ55"/>
  <c r="AJ56"/>
  <c r="AJ57"/>
  <c r="AJ58"/>
  <c r="AJ59"/>
  <c r="AJ60"/>
  <c r="AJ61"/>
  <c r="AJ62"/>
  <c r="AJ63"/>
  <c r="AJ64"/>
  <c r="AJ65"/>
  <c r="AJ66"/>
  <c r="AJ67"/>
  <c r="AJ68"/>
  <c r="AJ69"/>
  <c r="AE71"/>
  <c r="AG71" s="1"/>
  <c r="AL71" s="1"/>
  <c r="AJ71"/>
  <c r="AE73"/>
  <c r="AG73"/>
  <c r="AJ73"/>
  <c r="AE75"/>
  <c r="AG75" s="1"/>
  <c r="AJ75"/>
  <c r="AE77"/>
  <c r="AG77"/>
  <c r="AJ77"/>
  <c r="AE79"/>
  <c r="AG79" s="1"/>
  <c r="AJ79"/>
  <c r="AE81"/>
  <c r="AG81" s="1"/>
  <c r="AJ81"/>
  <c r="AE83"/>
  <c r="AG83"/>
  <c r="AJ83"/>
  <c r="AE85"/>
  <c r="AG85" s="1"/>
  <c r="AJ85"/>
  <c r="AE87"/>
  <c r="AG87"/>
  <c r="G87" s="1"/>
  <c r="AJ87"/>
  <c r="AL87" s="1"/>
  <c r="AE89"/>
  <c r="AG89"/>
  <c r="AJ89"/>
  <c r="AJ90"/>
  <c r="AJ91"/>
  <c r="AJ93"/>
  <c r="AJ94"/>
  <c r="AJ95"/>
  <c r="AJ97"/>
  <c r="AJ98"/>
  <c r="AJ99"/>
  <c r="AJ101"/>
  <c r="AJ102"/>
  <c r="AJ103"/>
  <c r="AJ105"/>
  <c r="AE107"/>
  <c r="AG107" s="1"/>
  <c r="AE111"/>
  <c r="AG111" s="1"/>
  <c r="AE115"/>
  <c r="AG115" s="1"/>
  <c r="AE119"/>
  <c r="AG119" s="1"/>
  <c r="AE123"/>
  <c r="AG123" s="1"/>
  <c r="G123" s="1"/>
  <c r="AE127"/>
  <c r="AG127" s="1"/>
  <c r="AE131"/>
  <c r="AG131" s="1"/>
  <c r="AE135"/>
  <c r="AG135" s="1"/>
  <c r="AE139"/>
  <c r="AG139" s="1"/>
  <c r="AE143"/>
  <c r="AG143" s="1"/>
  <c r="AE147"/>
  <c r="AG147" s="1"/>
  <c r="AE149"/>
  <c r="AE151"/>
  <c r="AG151"/>
  <c r="AE153"/>
  <c r="AG153"/>
  <c r="AE155"/>
  <c r="AE157"/>
  <c r="AG157" s="1"/>
  <c r="AE159"/>
  <c r="AE161"/>
  <c r="AI633"/>
  <c r="AF633"/>
  <c r="AH633"/>
  <c r="AI637"/>
  <c r="AF637"/>
  <c r="AH637"/>
  <c r="AF641"/>
  <c r="AI641"/>
  <c r="AH641"/>
  <c r="AF645"/>
  <c r="AI645"/>
  <c r="AH645"/>
  <c r="AF734"/>
  <c r="AI734"/>
  <c r="AH734"/>
  <c r="AF738"/>
  <c r="AI738"/>
  <c r="AH738"/>
  <c r="AF743"/>
  <c r="AI743"/>
  <c r="AH743"/>
  <c r="AH432"/>
  <c r="AF432"/>
  <c r="AI432"/>
  <c r="AI437"/>
  <c r="AH437"/>
  <c r="AF437"/>
  <c r="AH441"/>
  <c r="AF441"/>
  <c r="AI441"/>
  <c r="AF445"/>
  <c r="AI445"/>
  <c r="AH445"/>
  <c r="AI449"/>
  <c r="AF449"/>
  <c r="AH449"/>
  <c r="AI453"/>
  <c r="AF453"/>
  <c r="AH453"/>
  <c r="AI458"/>
  <c r="AH458"/>
  <c r="AF458"/>
  <c r="AI462"/>
  <c r="AH462"/>
  <c r="AF462"/>
  <c r="AI466"/>
  <c r="AH466"/>
  <c r="AF466"/>
  <c r="AI470"/>
  <c r="AF470"/>
  <c r="AH470"/>
  <c r="AI474"/>
  <c r="AF474"/>
  <c r="AH474"/>
  <c r="AI477"/>
  <c r="AF477"/>
  <c r="AG477"/>
  <c r="AH477"/>
  <c r="AI479"/>
  <c r="AF479"/>
  <c r="AH479"/>
  <c r="AI481"/>
  <c r="AF481"/>
  <c r="AH481"/>
  <c r="AI483"/>
  <c r="AF483"/>
  <c r="AH483"/>
  <c r="AI485"/>
  <c r="AF485"/>
  <c r="AH485"/>
  <c r="AI487"/>
  <c r="AF487"/>
  <c r="AH487"/>
  <c r="AI489"/>
  <c r="AF489"/>
  <c r="AH489"/>
  <c r="AI491"/>
  <c r="AF491"/>
  <c r="AH491"/>
  <c r="AI493"/>
  <c r="AF493"/>
  <c r="AH493"/>
  <c r="AI495"/>
  <c r="AF495"/>
  <c r="AH495"/>
  <c r="AI497"/>
  <c r="AF497"/>
  <c r="AH497"/>
  <c r="AI499"/>
  <c r="AF499"/>
  <c r="AH499"/>
  <c r="AI501"/>
  <c r="AF501"/>
  <c r="AG501" s="1"/>
  <c r="AH501"/>
  <c r="AI503"/>
  <c r="AF503"/>
  <c r="AH503"/>
  <c r="AI505"/>
  <c r="AF505"/>
  <c r="AH505"/>
  <c r="AI507"/>
  <c r="AF507"/>
  <c r="AH507"/>
  <c r="AI509"/>
  <c r="AF509"/>
  <c r="AH509"/>
  <c r="AI511"/>
  <c r="AF511"/>
  <c r="AH511"/>
  <c r="AI513"/>
  <c r="AF513"/>
  <c r="AH513"/>
  <c r="AI515"/>
  <c r="AF515"/>
  <c r="AH515"/>
  <c r="AI517"/>
  <c r="AF517"/>
  <c r="AH517"/>
  <c r="AI519"/>
  <c r="AF519"/>
  <c r="AH519"/>
  <c r="AI521"/>
  <c r="AF521"/>
  <c r="AH521"/>
  <c r="AI523"/>
  <c r="AF523"/>
  <c r="AH523"/>
  <c r="AI525"/>
  <c r="AH525"/>
  <c r="AF525"/>
  <c r="AI527"/>
  <c r="AF527"/>
  <c r="AH527"/>
  <c r="AI529"/>
  <c r="AH529"/>
  <c r="AF529"/>
  <c r="AI531"/>
  <c r="AF531"/>
  <c r="AH531"/>
  <c r="AI533"/>
  <c r="AH533"/>
  <c r="AF533"/>
  <c r="AI535"/>
  <c r="AF535"/>
  <c r="AH535"/>
  <c r="AI537"/>
  <c r="AH537"/>
  <c r="AF537"/>
  <c r="AI539"/>
  <c r="AH539"/>
  <c r="AF539"/>
  <c r="AI541"/>
  <c r="AH541"/>
  <c r="AF541"/>
  <c r="AI543"/>
  <c r="AH543"/>
  <c r="AF543"/>
  <c r="AI545"/>
  <c r="AH545"/>
  <c r="AF545"/>
  <c r="AI547"/>
  <c r="AH547"/>
  <c r="AF547"/>
  <c r="AI549"/>
  <c r="AH549"/>
  <c r="AF549"/>
  <c r="AI551"/>
  <c r="AH551"/>
  <c r="AF551"/>
  <c r="AI553"/>
  <c r="AH553"/>
  <c r="AF553"/>
  <c r="AI555"/>
  <c r="AH555"/>
  <c r="AF555"/>
  <c r="AI557"/>
  <c r="AH557"/>
  <c r="AF557"/>
  <c r="AH559"/>
  <c r="AF559"/>
  <c r="AI559"/>
  <c r="AH561"/>
  <c r="AF561"/>
  <c r="AI561"/>
  <c r="AH563"/>
  <c r="AF563"/>
  <c r="AI563"/>
  <c r="AH565"/>
  <c r="AF565"/>
  <c r="AI565"/>
  <c r="AH567"/>
  <c r="AF567"/>
  <c r="AI567"/>
  <c r="AH569"/>
  <c r="AF569"/>
  <c r="AI569"/>
  <c r="AH571"/>
  <c r="AF571"/>
  <c r="AI571"/>
  <c r="AH573"/>
  <c r="AF573"/>
  <c r="AI573"/>
  <c r="AH575"/>
  <c r="AF575"/>
  <c r="AI575"/>
  <c r="AH577"/>
  <c r="AF577"/>
  <c r="AG577" s="1"/>
  <c r="AI577"/>
  <c r="AH154"/>
  <c r="AF154"/>
  <c r="AI154"/>
  <c r="AH158"/>
  <c r="AF158"/>
  <c r="AI158"/>
  <c r="AH162"/>
  <c r="AF162"/>
  <c r="AI162"/>
  <c r="AH166"/>
  <c r="AF166"/>
  <c r="AI166"/>
  <c r="AE92"/>
  <c r="AG92" s="1"/>
  <c r="AE96"/>
  <c r="AG96" s="1"/>
  <c r="AE100"/>
  <c r="AG100" s="1"/>
  <c r="AE104"/>
  <c r="AG104" s="1"/>
  <c r="AE108"/>
  <c r="AG108" s="1"/>
  <c r="AK108"/>
  <c r="AE112"/>
  <c r="AG112"/>
  <c r="AK112"/>
  <c r="AE116"/>
  <c r="AG116" s="1"/>
  <c r="AK116"/>
  <c r="AE120"/>
  <c r="AG120"/>
  <c r="AK120"/>
  <c r="AE124"/>
  <c r="AK124"/>
  <c r="AE128"/>
  <c r="AG128" s="1"/>
  <c r="AK128"/>
  <c r="AE132"/>
  <c r="AG132"/>
  <c r="AK132"/>
  <c r="AE136"/>
  <c r="AG136" s="1"/>
  <c r="AK136"/>
  <c r="AE140"/>
  <c r="AG140"/>
  <c r="AK140"/>
  <c r="AE144"/>
  <c r="AG144" s="1"/>
  <c r="AK144"/>
  <c r="AK148"/>
  <c r="AK152"/>
  <c r="AK156"/>
  <c r="AK160"/>
  <c r="AK164"/>
  <c r="AJ164"/>
  <c r="AE164"/>
  <c r="AK168"/>
  <c r="AJ168"/>
  <c r="AE168"/>
  <c r="AG168" s="1"/>
  <c r="AK172"/>
  <c r="AJ172"/>
  <c r="AE172"/>
  <c r="AG172" s="1"/>
  <c r="AK176"/>
  <c r="AJ176"/>
  <c r="AE176"/>
  <c r="AG176" s="1"/>
  <c r="AK180"/>
  <c r="AJ180"/>
  <c r="AE180"/>
  <c r="AG180" s="1"/>
  <c r="G180" s="1"/>
  <c r="AK184"/>
  <c r="AJ184"/>
  <c r="AE184"/>
  <c r="AG184" s="1"/>
  <c r="AK188"/>
  <c r="AJ188"/>
  <c r="AE188"/>
  <c r="AG188" s="1"/>
  <c r="AK192"/>
  <c r="AJ192"/>
  <c r="AE192"/>
  <c r="AG192" s="1"/>
  <c r="AL192" s="1"/>
  <c r="B192" s="1"/>
  <c r="AK214"/>
  <c r="AJ214"/>
  <c r="AE214"/>
  <c r="AK218"/>
  <c r="AJ218"/>
  <c r="AE218"/>
  <c r="AG218"/>
  <c r="AJ222"/>
  <c r="AE222"/>
  <c r="AG222" s="1"/>
  <c r="AK222"/>
  <c r="AJ226"/>
  <c r="AE226"/>
  <c r="AG226" s="1"/>
  <c r="G226" s="1"/>
  <c r="AK226"/>
  <c r="AJ230"/>
  <c r="AE230"/>
  <c r="AK230"/>
  <c r="AJ234"/>
  <c r="AE234"/>
  <c r="AG234"/>
  <c r="AK234"/>
  <c r="AJ238"/>
  <c r="AE238"/>
  <c r="AK238"/>
  <c r="AJ242"/>
  <c r="AE242"/>
  <c r="AG242" s="1"/>
  <c r="AK242"/>
  <c r="AJ246"/>
  <c r="AE246"/>
  <c r="AG246" s="1"/>
  <c r="AK246"/>
  <c r="AJ250"/>
  <c r="AE250"/>
  <c r="AG250" s="1"/>
  <c r="AK250"/>
  <c r="AJ254"/>
  <c r="AE254"/>
  <c r="AG254" s="1"/>
  <c r="AK254"/>
  <c r="AJ258"/>
  <c r="AE258"/>
  <c r="AG258" s="1"/>
  <c r="AL258" s="1"/>
  <c r="B258" s="1"/>
  <c r="AK258"/>
  <c r="AJ262"/>
  <c r="AE262"/>
  <c r="AG262"/>
  <c r="AK262"/>
  <c r="AJ266"/>
  <c r="AE266"/>
  <c r="AG266"/>
  <c r="AK266"/>
  <c r="AJ270"/>
  <c r="AE270"/>
  <c r="AG270"/>
  <c r="AL270" s="1"/>
  <c r="B270" s="1"/>
  <c r="AK270"/>
  <c r="AJ274"/>
  <c r="AE274"/>
  <c r="AG274" s="1"/>
  <c r="AK274"/>
  <c r="AJ278"/>
  <c r="AE278"/>
  <c r="AG278" s="1"/>
  <c r="AK278"/>
  <c r="AJ282"/>
  <c r="AE282"/>
  <c r="AG282" s="1"/>
  <c r="AK282"/>
  <c r="AJ286"/>
  <c r="AE286"/>
  <c r="AG286" s="1"/>
  <c r="AK286"/>
  <c r="AJ290"/>
  <c r="AE290"/>
  <c r="AG290" s="1"/>
  <c r="G290" s="1"/>
  <c r="AK290"/>
  <c r="AJ294"/>
  <c r="AE294"/>
  <c r="AG294"/>
  <c r="AK294"/>
  <c r="AJ298"/>
  <c r="AE298"/>
  <c r="AG298"/>
  <c r="AK298"/>
  <c r="AJ302"/>
  <c r="AE302"/>
  <c r="AG302"/>
  <c r="G302" s="1"/>
  <c r="AK302"/>
  <c r="AJ306"/>
  <c r="AE306"/>
  <c r="AG306" s="1"/>
  <c r="AK306"/>
  <c r="AJ310"/>
  <c r="AE310"/>
  <c r="AG310" s="1"/>
  <c r="AK310"/>
  <c r="AJ314"/>
  <c r="AE314"/>
  <c r="AG314" s="1"/>
  <c r="AK314"/>
  <c r="AJ318"/>
  <c r="AE318"/>
  <c r="AG318" s="1"/>
  <c r="AK318"/>
  <c r="AJ322"/>
  <c r="AE322"/>
  <c r="AG322" s="1"/>
  <c r="AL322"/>
  <c r="B322" s="1"/>
  <c r="AK322"/>
  <c r="AJ326"/>
  <c r="AE326"/>
  <c r="AG326"/>
  <c r="AK326"/>
  <c r="AJ330"/>
  <c r="AE330"/>
  <c r="AK330"/>
  <c r="AJ334"/>
  <c r="AE334"/>
  <c r="AG334" s="1"/>
  <c r="AK334"/>
  <c r="AJ338"/>
  <c r="AE338"/>
  <c r="AG338" s="1"/>
  <c r="AK338"/>
  <c r="AJ342"/>
  <c r="AE342"/>
  <c r="AG342" s="1"/>
  <c r="AK342"/>
  <c r="AJ346"/>
  <c r="AE346"/>
  <c r="AG346" s="1"/>
  <c r="AK346"/>
  <c r="AJ350"/>
  <c r="AE350"/>
  <c r="AG350" s="1"/>
  <c r="AK350"/>
  <c r="AJ354"/>
  <c r="AE354"/>
  <c r="AG354" s="1"/>
  <c r="AK354"/>
  <c r="AJ358"/>
  <c r="AE358"/>
  <c r="AG358" s="1"/>
  <c r="AK358"/>
  <c r="AJ362"/>
  <c r="AE362"/>
  <c r="AG362" s="1"/>
  <c r="AK362"/>
  <c r="AJ366"/>
  <c r="AE366"/>
  <c r="AG366" s="1"/>
  <c r="AK366"/>
  <c r="AJ370"/>
  <c r="AE370"/>
  <c r="AG370" s="1"/>
  <c r="AK370"/>
  <c r="AJ374"/>
  <c r="AE374"/>
  <c r="AG374" s="1"/>
  <c r="AK374"/>
  <c r="AJ378"/>
  <c r="AE378"/>
  <c r="AK378"/>
  <c r="AJ382"/>
  <c r="AE382"/>
  <c r="AG382"/>
  <c r="AK382"/>
  <c r="AJ386"/>
  <c r="AE386"/>
  <c r="AG386"/>
  <c r="AK386"/>
  <c r="AJ390"/>
  <c r="AE390"/>
  <c r="AG390"/>
  <c r="AK390"/>
  <c r="AJ394"/>
  <c r="AE394"/>
  <c r="AG394"/>
  <c r="AK394"/>
  <c r="AJ398"/>
  <c r="AE398"/>
  <c r="AK398"/>
  <c r="AJ402"/>
  <c r="AE402"/>
  <c r="AG402"/>
  <c r="AK402"/>
  <c r="AJ406"/>
  <c r="AE406"/>
  <c r="AG406"/>
  <c r="AK406"/>
  <c r="AJ410"/>
  <c r="AE410"/>
  <c r="AG410"/>
  <c r="AK410"/>
  <c r="AJ414"/>
  <c r="AE414"/>
  <c r="AG414"/>
  <c r="AK414"/>
  <c r="AJ417"/>
  <c r="AE417"/>
  <c r="AG417" s="1"/>
  <c r="AK417"/>
  <c r="AJ421"/>
  <c r="AE421"/>
  <c r="AG421" s="1"/>
  <c r="AK421"/>
  <c r="AJ425"/>
  <c r="AE425"/>
  <c r="AG425" s="1"/>
  <c r="AK425"/>
  <c r="AJ429"/>
  <c r="AE429"/>
  <c r="AK429"/>
  <c r="AK433"/>
  <c r="AJ433"/>
  <c r="AE433"/>
  <c r="AJ437"/>
  <c r="AE437"/>
  <c r="AG437" s="1"/>
  <c r="AK437"/>
  <c r="AK441"/>
  <c r="AJ441"/>
  <c r="AE441"/>
  <c r="AK445"/>
  <c r="AJ445"/>
  <c r="AE445"/>
  <c r="AG445" s="1"/>
  <c r="AK449"/>
  <c r="AE449"/>
  <c r="AG449"/>
  <c r="AJ449"/>
  <c r="AK453"/>
  <c r="AE453"/>
  <c r="AJ453"/>
  <c r="AK457"/>
  <c r="AE457"/>
  <c r="AG457" s="1"/>
  <c r="AJ457"/>
  <c r="AK461"/>
  <c r="AE461"/>
  <c r="AG461" s="1"/>
  <c r="AJ461"/>
  <c r="AK465"/>
  <c r="AE465"/>
  <c r="AG465" s="1"/>
  <c r="G465" s="1"/>
  <c r="AJ465"/>
  <c r="AK469"/>
  <c r="AJ469"/>
  <c r="AE469"/>
  <c r="AK473"/>
  <c r="AJ473"/>
  <c r="AE473"/>
  <c r="AK477"/>
  <c r="AJ477"/>
  <c r="AE477"/>
  <c r="AK481"/>
  <c r="AJ481"/>
  <c r="AE481"/>
  <c r="AK485"/>
  <c r="AJ485"/>
  <c r="AE485"/>
  <c r="AG485"/>
  <c r="AK489"/>
  <c r="AJ489"/>
  <c r="AE489"/>
  <c r="AK493"/>
  <c r="AJ493"/>
  <c r="AE493"/>
  <c r="AK497"/>
  <c r="AJ497"/>
  <c r="AE497"/>
  <c r="AK501"/>
  <c r="AJ501"/>
  <c r="AE501"/>
  <c r="AJ505"/>
  <c r="AK505"/>
  <c r="AE505"/>
  <c r="AJ509"/>
  <c r="AK509"/>
  <c r="AE509"/>
  <c r="AJ513"/>
  <c r="AK513"/>
  <c r="AE513"/>
  <c r="AJ517"/>
  <c r="AK517"/>
  <c r="AE517"/>
  <c r="AJ521"/>
  <c r="AK521"/>
  <c r="AE521"/>
  <c r="AJ525"/>
  <c r="AE525"/>
  <c r="AG525" s="1"/>
  <c r="AK525"/>
  <c r="AJ529"/>
  <c r="AE529"/>
  <c r="AK529"/>
  <c r="AJ533"/>
  <c r="AE533"/>
  <c r="AG533" s="1"/>
  <c r="AK533"/>
  <c r="AJ537"/>
  <c r="AE537"/>
  <c r="AK537"/>
  <c r="AJ541"/>
  <c r="AE541"/>
  <c r="AG541" s="1"/>
  <c r="AK541"/>
  <c r="AJ545"/>
  <c r="AE545"/>
  <c r="AK545"/>
  <c r="AJ549"/>
  <c r="AE549"/>
  <c r="AK549"/>
  <c r="AJ553"/>
  <c r="AE553"/>
  <c r="AK553"/>
  <c r="AJ557"/>
  <c r="AE557"/>
  <c r="AK557"/>
  <c r="AJ561"/>
  <c r="AE561"/>
  <c r="AG561"/>
  <c r="AK561"/>
  <c r="AJ565"/>
  <c r="AE565"/>
  <c r="AG565"/>
  <c r="AK565"/>
  <c r="AJ569"/>
  <c r="AE569"/>
  <c r="AK569"/>
  <c r="AJ573"/>
  <c r="AE573"/>
  <c r="AK573"/>
  <c r="AJ577"/>
  <c r="AE577"/>
  <c r="AK577"/>
  <c r="AJ581"/>
  <c r="AE581"/>
  <c r="AG581"/>
  <c r="AK581"/>
  <c r="AJ592"/>
  <c r="AE592"/>
  <c r="AG592"/>
  <c r="AK592"/>
  <c r="AJ596"/>
  <c r="AE596"/>
  <c r="AK596"/>
  <c r="AJ600"/>
  <c r="AE600"/>
  <c r="AG600" s="1"/>
  <c r="AK600"/>
  <c r="AJ604"/>
  <c r="AE604"/>
  <c r="AG604" s="1"/>
  <c r="AK604"/>
  <c r="AJ608"/>
  <c r="AE608"/>
  <c r="AG608" s="1"/>
  <c r="AK608"/>
  <c r="AJ612"/>
  <c r="AE612"/>
  <c r="AG612" s="1"/>
  <c r="AK612"/>
  <c r="AJ616"/>
  <c r="AE616"/>
  <c r="AG616" s="1"/>
  <c r="AK616"/>
  <c r="AJ620"/>
  <c r="AK620"/>
  <c r="AE620"/>
  <c r="AG620"/>
  <c r="AJ624"/>
  <c r="AK624"/>
  <c r="AE624"/>
  <c r="AG624"/>
  <c r="AJ628"/>
  <c r="AK628"/>
  <c r="AE628"/>
  <c r="AG628"/>
  <c r="AJ632"/>
  <c r="AK632"/>
  <c r="AE632"/>
  <c r="AG632"/>
  <c r="AJ636"/>
  <c r="AK636"/>
  <c r="AE636"/>
  <c r="AK640"/>
  <c r="AJ640"/>
  <c r="AE640"/>
  <c r="AG640" s="1"/>
  <c r="AK644"/>
  <c r="AJ644"/>
  <c r="AE644"/>
  <c r="AK648"/>
  <c r="AJ648"/>
  <c r="AE648"/>
  <c r="AG648"/>
  <c r="AK652"/>
  <c r="AJ652"/>
  <c r="AE652"/>
  <c r="AK656"/>
  <c r="AJ656"/>
  <c r="AE656"/>
  <c r="AG656"/>
  <c r="AJ660"/>
  <c r="AE660"/>
  <c r="AG660" s="1"/>
  <c r="AL660" s="1"/>
  <c r="AK660"/>
  <c r="AJ672"/>
  <c r="AE672"/>
  <c r="AG672" s="1"/>
  <c r="AL672" s="1"/>
  <c r="AK672"/>
  <c r="AJ676"/>
  <c r="AE676"/>
  <c r="AG676" s="1"/>
  <c r="AK676"/>
  <c r="AJ680"/>
  <c r="AE680"/>
  <c r="AG680" s="1"/>
  <c r="AK680"/>
  <c r="AK684"/>
  <c r="AE684"/>
  <c r="AG684" s="1"/>
  <c r="AJ684"/>
  <c r="AK688"/>
  <c r="AE688"/>
  <c r="AG688" s="1"/>
  <c r="AJ688"/>
  <c r="AK692"/>
  <c r="AE692"/>
  <c r="AG692" s="1"/>
  <c r="AJ692"/>
  <c r="AJ696"/>
  <c r="AE696"/>
  <c r="AG696" s="1"/>
  <c r="AK696"/>
  <c r="AJ700"/>
  <c r="AE700"/>
  <c r="AG700" s="1"/>
  <c r="G700" s="1"/>
  <c r="AK700"/>
  <c r="AJ704"/>
  <c r="AE704"/>
  <c r="AG704" s="1"/>
  <c r="G704" s="1"/>
  <c r="AK704"/>
  <c r="AJ708"/>
  <c r="AE708"/>
  <c r="AG708" s="1"/>
  <c r="AK708"/>
  <c r="AJ712"/>
  <c r="AK712"/>
  <c r="AE712"/>
  <c r="AJ716"/>
  <c r="AK716"/>
  <c r="AE716"/>
  <c r="AG716"/>
  <c r="AJ720"/>
  <c r="AK720"/>
  <c r="AE720"/>
  <c r="AK724"/>
  <c r="AJ724"/>
  <c r="AE724"/>
  <c r="AG724"/>
  <c r="AK728"/>
  <c r="AJ728"/>
  <c r="AE728"/>
  <c r="AK732"/>
  <c r="AJ732"/>
  <c r="AE732"/>
  <c r="AG732"/>
  <c r="AK736"/>
  <c r="AJ736"/>
  <c r="AE736"/>
  <c r="AK740"/>
  <c r="AJ740"/>
  <c r="AE740"/>
  <c r="AK744"/>
  <c r="AJ744"/>
  <c r="AE744"/>
  <c r="AG744"/>
  <c r="AK748"/>
  <c r="AJ748"/>
  <c r="AE748"/>
  <c r="AG748"/>
  <c r="AK752"/>
  <c r="AJ752"/>
  <c r="AE752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K66"/>
  <c r="AK67"/>
  <c r="AK68"/>
  <c r="AK69"/>
  <c r="AK91"/>
  <c r="AK92"/>
  <c r="AK95"/>
  <c r="AK96"/>
  <c r="AK98"/>
  <c r="AK99"/>
  <c r="AK100"/>
  <c r="AK102"/>
  <c r="AK103"/>
  <c r="AK104"/>
  <c r="AJ107"/>
  <c r="AJ111"/>
  <c r="AJ115"/>
  <c r="AJ119"/>
  <c r="AJ123"/>
  <c r="AJ127"/>
  <c r="AJ131"/>
  <c r="AJ135"/>
  <c r="AJ139"/>
  <c r="AJ143"/>
  <c r="AJ147"/>
  <c r="AJ151"/>
  <c r="AJ155"/>
  <c r="AJ159"/>
  <c r="AI634"/>
  <c r="AH634"/>
  <c r="AF634"/>
  <c r="AF638"/>
  <c r="AI638"/>
  <c r="AH638"/>
  <c r="AF642"/>
  <c r="AI642"/>
  <c r="AH642"/>
  <c r="AF646"/>
  <c r="AI646"/>
  <c r="AH646"/>
  <c r="AF649"/>
  <c r="AI649"/>
  <c r="AH649"/>
  <c r="AF651"/>
  <c r="AI651"/>
  <c r="AH651"/>
  <c r="AF653"/>
  <c r="AI653"/>
  <c r="AH653"/>
  <c r="AF735"/>
  <c r="AG735"/>
  <c r="AI735"/>
  <c r="AH735"/>
  <c r="AF739"/>
  <c r="AI739"/>
  <c r="AH739"/>
  <c r="AF740"/>
  <c r="AI740"/>
  <c r="AH740"/>
  <c r="AI428"/>
  <c r="AH428"/>
  <c r="AF428"/>
  <c r="AH433"/>
  <c r="AF433"/>
  <c r="AI433"/>
  <c r="AF438"/>
  <c r="AI438"/>
  <c r="AH438"/>
  <c r="AI442"/>
  <c r="AH442"/>
  <c r="AF442"/>
  <c r="AH446"/>
  <c r="AI446"/>
  <c r="AF446"/>
  <c r="AI450"/>
  <c r="AH450"/>
  <c r="AF450"/>
  <c r="AI454"/>
  <c r="AH454"/>
  <c r="AF454"/>
  <c r="AI455"/>
  <c r="AF455"/>
  <c r="AH455"/>
  <c r="AI459"/>
  <c r="AF459"/>
  <c r="AH459"/>
  <c r="AI463"/>
  <c r="AF463"/>
  <c r="AH463"/>
  <c r="AI467"/>
  <c r="AF467"/>
  <c r="AH467"/>
  <c r="AI471"/>
  <c r="AF471"/>
  <c r="AH471"/>
  <c r="AI475"/>
  <c r="AF475"/>
  <c r="AH475"/>
  <c r="AH155"/>
  <c r="AF155"/>
  <c r="AG155" s="1"/>
  <c r="AI155"/>
  <c r="AH159"/>
  <c r="AF159"/>
  <c r="AI159"/>
  <c r="AH163"/>
  <c r="AF163"/>
  <c r="AI163"/>
  <c r="AE93"/>
  <c r="AG93" s="1"/>
  <c r="AE97"/>
  <c r="AG97" s="1"/>
  <c r="AE101"/>
  <c r="AG101" s="1"/>
  <c r="AE105"/>
  <c r="AG105" s="1"/>
  <c r="AE109"/>
  <c r="AG109" s="1"/>
  <c r="AK109"/>
  <c r="AE113"/>
  <c r="AG113"/>
  <c r="AK113"/>
  <c r="AE117"/>
  <c r="AG117" s="1"/>
  <c r="AK117"/>
  <c r="AE121"/>
  <c r="AG121"/>
  <c r="AK121"/>
  <c r="AE125"/>
  <c r="AG125" s="1"/>
  <c r="AL125" s="1"/>
  <c r="AK125"/>
  <c r="AE129"/>
  <c r="AG129"/>
  <c r="AK129"/>
  <c r="AE133"/>
  <c r="AG133" s="1"/>
  <c r="AK133"/>
  <c r="AE137"/>
  <c r="AG137"/>
  <c r="AK137"/>
  <c r="AE141"/>
  <c r="AG141" s="1"/>
  <c r="G141" s="1"/>
  <c r="AK141"/>
  <c r="AE145"/>
  <c r="AG145"/>
  <c r="AK145"/>
  <c r="AK149"/>
  <c r="AK153"/>
  <c r="AK157"/>
  <c r="AK161"/>
  <c r="AK165"/>
  <c r="AJ165"/>
  <c r="AE165"/>
  <c r="AG165" s="1"/>
  <c r="AK169"/>
  <c r="AJ169"/>
  <c r="AE169"/>
  <c r="AG169"/>
  <c r="AK173"/>
  <c r="AJ173"/>
  <c r="AE173"/>
  <c r="AG173"/>
  <c r="AK177"/>
  <c r="AJ177"/>
  <c r="AE177"/>
  <c r="AG177"/>
  <c r="AK181"/>
  <c r="AJ181"/>
  <c r="AE181"/>
  <c r="AG181"/>
  <c r="AK185"/>
  <c r="AJ185"/>
  <c r="AE185"/>
  <c r="AG185"/>
  <c r="AK189"/>
  <c r="AJ189"/>
  <c r="AE189"/>
  <c r="AG189"/>
  <c r="AK193"/>
  <c r="AJ193"/>
  <c r="AE193"/>
  <c r="AG193"/>
  <c r="AK215"/>
  <c r="AJ215"/>
  <c r="AE215"/>
  <c r="AG215"/>
  <c r="AJ219"/>
  <c r="AK219"/>
  <c r="AE219"/>
  <c r="AJ223"/>
  <c r="AE223"/>
  <c r="AG223"/>
  <c r="AK223"/>
  <c r="AJ227"/>
  <c r="AE227"/>
  <c r="AG227"/>
  <c r="AK227"/>
  <c r="AJ231"/>
  <c r="AE231"/>
  <c r="AG231"/>
  <c r="AL231" s="1"/>
  <c r="AK231"/>
  <c r="AJ235"/>
  <c r="AE235"/>
  <c r="AG235"/>
  <c r="AL235" s="1"/>
  <c r="AK235"/>
  <c r="AJ239"/>
  <c r="AE239"/>
  <c r="AG239"/>
  <c r="AK239"/>
  <c r="AJ243"/>
  <c r="AE243"/>
  <c r="AG243"/>
  <c r="AK243"/>
  <c r="AJ247"/>
  <c r="AE247"/>
  <c r="AG247"/>
  <c r="AK247"/>
  <c r="AJ251"/>
  <c r="AE251"/>
  <c r="AG251"/>
  <c r="AL251" s="1"/>
  <c r="B251" s="1"/>
  <c r="AK251"/>
  <c r="AJ255"/>
  <c r="AE255"/>
  <c r="AG255" s="1"/>
  <c r="AK255"/>
  <c r="AJ259"/>
  <c r="AE259"/>
  <c r="AG259" s="1"/>
  <c r="AK259"/>
  <c r="AJ263"/>
  <c r="AE263"/>
  <c r="AG263" s="1"/>
  <c r="AK263"/>
  <c r="AJ267"/>
  <c r="AE267"/>
  <c r="AG267" s="1"/>
  <c r="AK267"/>
  <c r="AE271"/>
  <c r="AG271" s="1"/>
  <c r="AK271"/>
  <c r="AJ275"/>
  <c r="AE275"/>
  <c r="AG275" s="1"/>
  <c r="AK275"/>
  <c r="AJ279"/>
  <c r="AE279"/>
  <c r="AG279" s="1"/>
  <c r="AK279"/>
  <c r="AJ283"/>
  <c r="AE283"/>
  <c r="AG283" s="1"/>
  <c r="G283"/>
  <c r="AK283"/>
  <c r="AJ287"/>
  <c r="AE287"/>
  <c r="AG287"/>
  <c r="AK287"/>
  <c r="AJ291"/>
  <c r="AE291"/>
  <c r="AG291"/>
  <c r="AK291"/>
  <c r="AJ295"/>
  <c r="AE295"/>
  <c r="AG295"/>
  <c r="AK295"/>
  <c r="AJ299"/>
  <c r="AE299"/>
  <c r="AG299"/>
  <c r="AK299"/>
  <c r="AJ303"/>
  <c r="AE303"/>
  <c r="AG303"/>
  <c r="AK303"/>
  <c r="AJ307"/>
  <c r="AE307"/>
  <c r="AG307"/>
  <c r="AK307"/>
  <c r="AJ311"/>
  <c r="AE311"/>
  <c r="AG311"/>
  <c r="AK311"/>
  <c r="AJ315"/>
  <c r="AE315"/>
  <c r="AG315"/>
  <c r="AL315" s="1"/>
  <c r="B315" s="1"/>
  <c r="AK315"/>
  <c r="AJ319"/>
  <c r="AE319"/>
  <c r="AG319" s="1"/>
  <c r="AK319"/>
  <c r="AJ323"/>
  <c r="AE323"/>
  <c r="AG323" s="1"/>
  <c r="AK323"/>
  <c r="AJ327"/>
  <c r="AE327"/>
  <c r="AG327" s="1"/>
  <c r="AK327"/>
  <c r="AJ331"/>
  <c r="AE331"/>
  <c r="AG331" s="1"/>
  <c r="AK331"/>
  <c r="AJ335"/>
  <c r="AE335"/>
  <c r="AG335" s="1"/>
  <c r="AK335"/>
  <c r="AJ339"/>
  <c r="AE339"/>
  <c r="AG339" s="1"/>
  <c r="AK339"/>
  <c r="AJ343"/>
  <c r="AE343"/>
  <c r="AG343" s="1"/>
  <c r="AK343"/>
  <c r="AJ347"/>
  <c r="AE347"/>
  <c r="AG347" s="1"/>
  <c r="G347" s="1"/>
  <c r="AK347"/>
  <c r="AJ351"/>
  <c r="AE351"/>
  <c r="AG351"/>
  <c r="AL351" s="1"/>
  <c r="AK351"/>
  <c r="AJ355"/>
  <c r="AE355"/>
  <c r="AG355"/>
  <c r="AK355"/>
  <c r="AJ359"/>
  <c r="AE359"/>
  <c r="AG359"/>
  <c r="AL359" s="1"/>
  <c r="AK359"/>
  <c r="AJ363"/>
  <c r="AE363"/>
  <c r="AK363"/>
  <c r="AJ367"/>
  <c r="AE367"/>
  <c r="AG367" s="1"/>
  <c r="AK367"/>
  <c r="AJ371"/>
  <c r="AE371"/>
  <c r="AG371" s="1"/>
  <c r="AK371"/>
  <c r="AJ375"/>
  <c r="AE375"/>
  <c r="AG375" s="1"/>
  <c r="AL375" s="1"/>
  <c r="B375" s="1"/>
  <c r="AK375"/>
  <c r="AJ379"/>
  <c r="AE379"/>
  <c r="AG379" s="1"/>
  <c r="G379" s="1"/>
  <c r="AK379"/>
  <c r="AJ383"/>
  <c r="AE383"/>
  <c r="AG383"/>
  <c r="AK383"/>
  <c r="AJ387"/>
  <c r="AE387"/>
  <c r="AG387"/>
  <c r="AK387"/>
  <c r="AJ391"/>
  <c r="AE391"/>
  <c r="AG391"/>
  <c r="AK391"/>
  <c r="AJ395"/>
  <c r="AE395"/>
  <c r="AG395" s="1"/>
  <c r="AK395"/>
  <c r="AJ399"/>
  <c r="AE399"/>
  <c r="AG399" s="1"/>
  <c r="AK399"/>
  <c r="AJ403"/>
  <c r="AE403"/>
  <c r="AG403" s="1"/>
  <c r="AK403"/>
  <c r="AJ407"/>
  <c r="AE407"/>
  <c r="AG407" s="1"/>
  <c r="AK407"/>
  <c r="AL407" s="1"/>
  <c r="B407" s="1"/>
  <c r="AJ411"/>
  <c r="AE411"/>
  <c r="AG411" s="1"/>
  <c r="AL411" s="1"/>
  <c r="AK411"/>
  <c r="AJ415"/>
  <c r="AE415"/>
  <c r="AG415"/>
  <c r="AK415"/>
  <c r="AJ418"/>
  <c r="AE418"/>
  <c r="AK418"/>
  <c r="AJ422"/>
  <c r="AE422"/>
  <c r="AG422" s="1"/>
  <c r="G422"/>
  <c r="AK422"/>
  <c r="AJ426"/>
  <c r="AE426"/>
  <c r="AG426"/>
  <c r="AK426"/>
  <c r="AK430"/>
  <c r="AJ430"/>
  <c r="AE430"/>
  <c r="AG430" s="1"/>
  <c r="G430" s="1"/>
  <c r="AK434"/>
  <c r="AJ434"/>
  <c r="AE434"/>
  <c r="AK438"/>
  <c r="AJ438"/>
  <c r="AE438"/>
  <c r="AG438"/>
  <c r="AK442"/>
  <c r="AJ442"/>
  <c r="AE442"/>
  <c r="AK446"/>
  <c r="AE446"/>
  <c r="AG446"/>
  <c r="AJ446"/>
  <c r="AJ450"/>
  <c r="AK450"/>
  <c r="AE450"/>
  <c r="AG450" s="1"/>
  <c r="AJ454"/>
  <c r="AK454"/>
  <c r="AE454"/>
  <c r="AJ458"/>
  <c r="AK458"/>
  <c r="AE458"/>
  <c r="AJ462"/>
  <c r="AK462"/>
  <c r="AE462"/>
  <c r="AJ466"/>
  <c r="AK466"/>
  <c r="AE466"/>
  <c r="AG466"/>
  <c r="AK470"/>
  <c r="AJ470"/>
  <c r="AE470"/>
  <c r="AK474"/>
  <c r="AJ474"/>
  <c r="AE474"/>
  <c r="AG474" s="1"/>
  <c r="AK478"/>
  <c r="AJ478"/>
  <c r="AE478"/>
  <c r="AK482"/>
  <c r="AJ482"/>
  <c r="AE482"/>
  <c r="AG482" s="1"/>
  <c r="AK486"/>
  <c r="AJ486"/>
  <c r="AE486"/>
  <c r="AK490"/>
  <c r="AJ490"/>
  <c r="AE490"/>
  <c r="AK494"/>
  <c r="AJ494"/>
  <c r="AE494"/>
  <c r="AK498"/>
  <c r="AJ498"/>
  <c r="AE498"/>
  <c r="AK502"/>
  <c r="AJ502"/>
  <c r="AE502"/>
  <c r="AJ506"/>
  <c r="AK506"/>
  <c r="AE506"/>
  <c r="AJ510"/>
  <c r="AE510"/>
  <c r="AG510" s="1"/>
  <c r="AK510"/>
  <c r="AJ514"/>
  <c r="AE514"/>
  <c r="AK514"/>
  <c r="AJ518"/>
  <c r="AE518"/>
  <c r="AK518"/>
  <c r="AJ522"/>
  <c r="AE522"/>
  <c r="AK522"/>
  <c r="AJ526"/>
  <c r="AE526"/>
  <c r="AK526"/>
  <c r="AJ530"/>
  <c r="AE530"/>
  <c r="AK530"/>
  <c r="AJ534"/>
  <c r="AE534"/>
  <c r="AK534"/>
  <c r="AJ538"/>
  <c r="AE538"/>
  <c r="AK538"/>
  <c r="AJ542"/>
  <c r="AE542"/>
  <c r="AK542"/>
  <c r="AJ546"/>
  <c r="AE546"/>
  <c r="AK546"/>
  <c r="AJ550"/>
  <c r="AE550"/>
  <c r="AK550"/>
  <c r="AJ554"/>
  <c r="AE554"/>
  <c r="AK554"/>
  <c r="AJ558"/>
  <c r="AK558"/>
  <c r="AE558"/>
  <c r="AJ562"/>
  <c r="AE562"/>
  <c r="AK562"/>
  <c r="AJ566"/>
  <c r="AE566"/>
  <c r="AK566"/>
  <c r="AJ570"/>
  <c r="AE570"/>
  <c r="AK570"/>
  <c r="AJ574"/>
  <c r="AE574"/>
  <c r="AK574"/>
  <c r="AJ578"/>
  <c r="AE578"/>
  <c r="AK578"/>
  <c r="AJ589"/>
  <c r="AE589"/>
  <c r="AG589" s="1"/>
  <c r="G589" s="1"/>
  <c r="AK589"/>
  <c r="AE593"/>
  <c r="AG593"/>
  <c r="AJ593"/>
  <c r="AK593"/>
  <c r="AE597"/>
  <c r="AG597"/>
  <c r="AJ597"/>
  <c r="AK597"/>
  <c r="AJ601"/>
  <c r="AE601"/>
  <c r="AG601" s="1"/>
  <c r="AK601"/>
  <c r="AJ605"/>
  <c r="AE605"/>
  <c r="AG605" s="1"/>
  <c r="AK605"/>
  <c r="AJ609"/>
  <c r="AE609"/>
  <c r="AG609" s="1"/>
  <c r="AK609"/>
  <c r="AJ613"/>
  <c r="AE613"/>
  <c r="AG613" s="1"/>
  <c r="AK613"/>
  <c r="AJ617"/>
  <c r="AE617"/>
  <c r="AG617" s="1"/>
  <c r="AK617"/>
  <c r="AK621"/>
  <c r="AE621"/>
  <c r="AG621" s="1"/>
  <c r="AJ621"/>
  <c r="AL621" s="1"/>
  <c r="B621" s="1"/>
  <c r="AK625"/>
  <c r="AE625"/>
  <c r="AG625" s="1"/>
  <c r="AJ625"/>
  <c r="AK629"/>
  <c r="AE629"/>
  <c r="AG629" s="1"/>
  <c r="AJ629"/>
  <c r="AK633"/>
  <c r="AE633"/>
  <c r="AG633" s="1"/>
  <c r="AJ633"/>
  <c r="AK637"/>
  <c r="AE637"/>
  <c r="AJ637"/>
  <c r="AK641"/>
  <c r="AJ641"/>
  <c r="AE641"/>
  <c r="AG641" s="1"/>
  <c r="G641" s="1"/>
  <c r="AK645"/>
  <c r="AJ645"/>
  <c r="AE645"/>
  <c r="AG645" s="1"/>
  <c r="AK649"/>
  <c r="AJ649"/>
  <c r="AE649"/>
  <c r="AK653"/>
  <c r="AJ653"/>
  <c r="AE653"/>
  <c r="AK657"/>
  <c r="AJ657"/>
  <c r="AE657"/>
  <c r="AJ661"/>
  <c r="AE661"/>
  <c r="AG661"/>
  <c r="AK661"/>
  <c r="AJ673"/>
  <c r="AE673"/>
  <c r="AG673"/>
  <c r="AK673"/>
  <c r="AJ677"/>
  <c r="AE677"/>
  <c r="AG677"/>
  <c r="AK677"/>
  <c r="AJ681"/>
  <c r="AE681"/>
  <c r="AG681"/>
  <c r="AK681"/>
  <c r="AK685"/>
  <c r="AJ685"/>
  <c r="AE685"/>
  <c r="AG685" s="1"/>
  <c r="AK689"/>
  <c r="AJ689"/>
  <c r="AE689"/>
  <c r="AG689" s="1"/>
  <c r="AJ693"/>
  <c r="AE693"/>
  <c r="AK693"/>
  <c r="AJ697"/>
  <c r="AE697"/>
  <c r="AG697" s="1"/>
  <c r="AK697"/>
  <c r="AJ701"/>
  <c r="AE701"/>
  <c r="AG701" s="1"/>
  <c r="AK701"/>
  <c r="AJ705"/>
  <c r="AE705"/>
  <c r="AG705" s="1"/>
  <c r="AK705"/>
  <c r="AJ709"/>
  <c r="AE709"/>
  <c r="AG709" s="1"/>
  <c r="AK709"/>
  <c r="AK713"/>
  <c r="AE713"/>
  <c r="AG713" s="1"/>
  <c r="AJ713"/>
  <c r="AK717"/>
  <c r="AE717"/>
  <c r="AG717" s="1"/>
  <c r="AJ717"/>
  <c r="AK721"/>
  <c r="AJ721"/>
  <c r="AE721"/>
  <c r="AG721"/>
  <c r="AK725"/>
  <c r="AJ725"/>
  <c r="AE725"/>
  <c r="AG725"/>
  <c r="AK729"/>
  <c r="AJ729"/>
  <c r="AE729"/>
  <c r="AG729"/>
  <c r="AK733"/>
  <c r="AJ733"/>
  <c r="AE733"/>
  <c r="AG733"/>
  <c r="AK737"/>
  <c r="AJ737"/>
  <c r="AE737"/>
  <c r="AG737"/>
  <c r="AK741"/>
  <c r="AJ741"/>
  <c r="AE741"/>
  <c r="AK745"/>
  <c r="AJ745"/>
  <c r="AE745"/>
  <c r="AG745" s="1"/>
  <c r="AK749"/>
  <c r="AJ749"/>
  <c r="AE749"/>
  <c r="AG749" s="1"/>
  <c r="AL749" s="1"/>
  <c r="G749"/>
  <c r="AK753"/>
  <c r="AJ753"/>
  <c r="AE753"/>
  <c r="AG753"/>
  <c r="AE70"/>
  <c r="AG70"/>
  <c r="AL70" s="1"/>
  <c r="AJ70"/>
  <c r="AE72"/>
  <c r="AG72" s="1"/>
  <c r="AJ72"/>
  <c r="AE74"/>
  <c r="AG74"/>
  <c r="AJ74"/>
  <c r="AE76"/>
  <c r="AG76" s="1"/>
  <c r="AJ76"/>
  <c r="AE78"/>
  <c r="AG78" s="1"/>
  <c r="G78"/>
  <c r="AJ78"/>
  <c r="AE80"/>
  <c r="AG80" s="1"/>
  <c r="AJ80"/>
  <c r="AE82"/>
  <c r="AG82"/>
  <c r="AJ82"/>
  <c r="AE84"/>
  <c r="AG84" s="1"/>
  <c r="AJ84"/>
  <c r="AE86"/>
  <c r="AG86"/>
  <c r="AJ86"/>
  <c r="AE88"/>
  <c r="AG88" s="1"/>
  <c r="AJ88"/>
  <c r="AE148"/>
  <c r="AG148"/>
  <c r="AE152"/>
  <c r="AG152"/>
  <c r="AE156"/>
  <c r="AE160"/>
  <c r="AI635"/>
  <c r="AF635"/>
  <c r="AH635"/>
  <c r="AF639"/>
  <c r="AI639"/>
  <c r="AH639"/>
  <c r="AF643"/>
  <c r="AG643"/>
  <c r="AI643"/>
  <c r="AH643"/>
  <c r="AF647"/>
  <c r="AI647"/>
  <c r="AH647"/>
  <c r="AF736"/>
  <c r="AG736" s="1"/>
  <c r="AI736"/>
  <c r="AH736"/>
  <c r="AF741"/>
  <c r="AI741"/>
  <c r="AH741"/>
  <c r="AI429"/>
  <c r="AH429"/>
  <c r="AF429"/>
  <c r="AI434"/>
  <c r="AH434"/>
  <c r="AF434"/>
  <c r="AI435"/>
  <c r="AH435"/>
  <c r="AF435"/>
  <c r="AF439"/>
  <c r="AG439" s="1"/>
  <c r="AI439"/>
  <c r="AH439"/>
  <c r="AI443"/>
  <c r="AH443"/>
  <c r="AF443"/>
  <c r="AH447"/>
  <c r="AI447"/>
  <c r="AF447"/>
  <c r="AG447" s="1"/>
  <c r="AI451"/>
  <c r="AF451"/>
  <c r="AH451"/>
  <c r="AI456"/>
  <c r="AH456"/>
  <c r="AF456"/>
  <c r="AI460"/>
  <c r="AH460"/>
  <c r="AF460"/>
  <c r="AI464"/>
  <c r="AH464"/>
  <c r="AF464"/>
  <c r="AI468"/>
  <c r="AH468"/>
  <c r="AF468"/>
  <c r="AI472"/>
  <c r="AF472"/>
  <c r="AH472"/>
  <c r="AI476"/>
  <c r="AF476"/>
  <c r="AH476"/>
  <c r="AI478"/>
  <c r="AF478"/>
  <c r="AG478"/>
  <c r="AH478"/>
  <c r="AI480"/>
  <c r="AF480"/>
  <c r="AG480"/>
  <c r="AH480"/>
  <c r="AI482"/>
  <c r="AF482"/>
  <c r="AH482"/>
  <c r="AI484"/>
  <c r="AF484"/>
  <c r="AH484"/>
  <c r="AI486"/>
  <c r="AF486"/>
  <c r="AH486"/>
  <c r="AI488"/>
  <c r="AF488"/>
  <c r="AH488"/>
  <c r="AI490"/>
  <c r="AF490"/>
  <c r="AH490"/>
  <c r="AI492"/>
  <c r="AF492"/>
  <c r="AH492"/>
  <c r="AI494"/>
  <c r="AF494"/>
  <c r="AH494"/>
  <c r="AI496"/>
  <c r="AF496"/>
  <c r="AG496" s="1"/>
  <c r="AH496"/>
  <c r="AI498"/>
  <c r="AF498"/>
  <c r="AH498"/>
  <c r="AI500"/>
  <c r="AF500"/>
  <c r="AH500"/>
  <c r="AI502"/>
  <c r="AF502"/>
  <c r="AH502"/>
  <c r="AI504"/>
  <c r="AF504"/>
  <c r="AH504"/>
  <c r="AI506"/>
  <c r="AF506"/>
  <c r="AH506"/>
  <c r="AI508"/>
  <c r="AF508"/>
  <c r="AH508"/>
  <c r="AI510"/>
  <c r="AF510"/>
  <c r="AH510"/>
  <c r="AI512"/>
  <c r="AF512"/>
  <c r="AH512"/>
  <c r="AI514"/>
  <c r="AF514"/>
  <c r="AH514"/>
  <c r="AI516"/>
  <c r="AF516"/>
  <c r="AH516"/>
  <c r="AI518"/>
  <c r="AF518"/>
  <c r="AH518"/>
  <c r="AI520"/>
  <c r="AF520"/>
  <c r="AH520"/>
  <c r="AI522"/>
  <c r="AF522"/>
  <c r="AH522"/>
  <c r="AI524"/>
  <c r="AH524"/>
  <c r="AF524"/>
  <c r="AI526"/>
  <c r="AF526"/>
  <c r="AH526"/>
  <c r="AI528"/>
  <c r="AH528"/>
  <c r="AF528"/>
  <c r="AI530"/>
  <c r="AH530"/>
  <c r="AF530"/>
  <c r="AI532"/>
  <c r="AH532"/>
  <c r="AF532"/>
  <c r="AI534"/>
  <c r="AF534"/>
  <c r="AH534"/>
  <c r="AI536"/>
  <c r="AH536"/>
  <c r="AF536"/>
  <c r="AI538"/>
  <c r="AH538"/>
  <c r="AF538"/>
  <c r="AI540"/>
  <c r="AH540"/>
  <c r="AF540"/>
  <c r="AI542"/>
  <c r="AH542"/>
  <c r="AF542"/>
  <c r="AI544"/>
  <c r="AH544"/>
  <c r="AF544"/>
  <c r="AI546"/>
  <c r="AH546"/>
  <c r="AF546"/>
  <c r="AI548"/>
  <c r="AH548"/>
  <c r="AF548"/>
  <c r="AI550"/>
  <c r="AH550"/>
  <c r="AF550"/>
  <c r="AI552"/>
  <c r="AH552"/>
  <c r="AF552"/>
  <c r="AG552"/>
  <c r="AI554"/>
  <c r="AH554"/>
  <c r="AF554"/>
  <c r="AG554"/>
  <c r="AI556"/>
  <c r="AH556"/>
  <c r="AF556"/>
  <c r="AG556"/>
  <c r="AI558"/>
  <c r="AH558"/>
  <c r="AF558"/>
  <c r="AI560"/>
  <c r="AH560"/>
  <c r="AF560"/>
  <c r="AI562"/>
  <c r="AH562"/>
  <c r="AF562"/>
  <c r="AI564"/>
  <c r="AH564"/>
  <c r="AF564"/>
  <c r="AI566"/>
  <c r="AH566"/>
  <c r="AF566"/>
  <c r="AI568"/>
  <c r="AH568"/>
  <c r="AF568"/>
  <c r="AI570"/>
  <c r="AH570"/>
  <c r="AF570"/>
  <c r="AG570" s="1"/>
  <c r="AI572"/>
  <c r="AH572"/>
  <c r="AF572"/>
  <c r="AI574"/>
  <c r="AH574"/>
  <c r="AF574"/>
  <c r="AI576"/>
  <c r="AH576"/>
  <c r="AF576"/>
  <c r="AI578"/>
  <c r="AH578"/>
  <c r="AF578"/>
  <c r="AH156"/>
  <c r="AF156"/>
  <c r="AI156"/>
  <c r="AH160"/>
  <c r="AF160"/>
  <c r="AI160"/>
  <c r="AH164"/>
  <c r="AF164"/>
  <c r="AG164"/>
  <c r="AI164"/>
  <c r="AE90"/>
  <c r="AG90" s="1"/>
  <c r="AE94"/>
  <c r="AG94" s="1"/>
  <c r="G94" s="1"/>
  <c r="AL94"/>
  <c r="B94" s="1"/>
  <c r="AK106"/>
  <c r="AK110"/>
  <c r="AK114"/>
  <c r="AK118"/>
  <c r="AK122"/>
  <c r="AK126"/>
  <c r="AK130"/>
  <c r="AK134"/>
  <c r="AK138"/>
  <c r="AK142"/>
  <c r="AK146"/>
  <c r="AK150"/>
  <c r="AK154"/>
  <c r="AK158"/>
  <c r="AK162"/>
  <c r="AK166"/>
  <c r="AJ166"/>
  <c r="AE166"/>
  <c r="AG166"/>
  <c r="AK170"/>
  <c r="AJ170"/>
  <c r="AE170"/>
  <c r="AG170"/>
  <c r="G170" s="1"/>
  <c r="AK174"/>
  <c r="AJ174"/>
  <c r="AE174"/>
  <c r="AG174"/>
  <c r="AK178"/>
  <c r="AJ178"/>
  <c r="AE178"/>
  <c r="AG178"/>
  <c r="AK182"/>
  <c r="AJ182"/>
  <c r="AE182"/>
  <c r="AG182"/>
  <c r="AK186"/>
  <c r="AJ186"/>
  <c r="AE186"/>
  <c r="AG186"/>
  <c r="AK190"/>
  <c r="AJ190"/>
  <c r="AE190"/>
  <c r="AG190"/>
  <c r="AK194"/>
  <c r="AJ194"/>
  <c r="AE194"/>
  <c r="AG194"/>
  <c r="AK216"/>
  <c r="AJ216"/>
  <c r="AE216"/>
  <c r="AG216"/>
  <c r="AJ220"/>
  <c r="AE220"/>
  <c r="AG220" s="1"/>
  <c r="AL220" s="1"/>
  <c r="AK220"/>
  <c r="AJ224"/>
  <c r="AE224"/>
  <c r="AG224"/>
  <c r="AK224"/>
  <c r="AJ228"/>
  <c r="AE228"/>
  <c r="AG228"/>
  <c r="AK228"/>
  <c r="AJ232"/>
  <c r="AE232"/>
  <c r="AG232"/>
  <c r="AK232"/>
  <c r="AJ236"/>
  <c r="AE236"/>
  <c r="AK236"/>
  <c r="AJ240"/>
  <c r="AE240"/>
  <c r="AG240" s="1"/>
  <c r="AK240"/>
  <c r="AJ244"/>
  <c r="AE244"/>
  <c r="AG244" s="1"/>
  <c r="AK244"/>
  <c r="AJ248"/>
  <c r="AE248"/>
  <c r="AG248" s="1"/>
  <c r="AK248"/>
  <c r="AJ252"/>
  <c r="AE252"/>
  <c r="AG252" s="1"/>
  <c r="AL252" s="1"/>
  <c r="B252" s="1"/>
  <c r="AK252"/>
  <c r="AJ256"/>
  <c r="AE256"/>
  <c r="AG256" s="1"/>
  <c r="AK256"/>
  <c r="AJ260"/>
  <c r="AE260"/>
  <c r="AG260" s="1"/>
  <c r="AK260"/>
  <c r="AJ264"/>
  <c r="AE264"/>
  <c r="AG264" s="1"/>
  <c r="AK264"/>
  <c r="AJ268"/>
  <c r="AE268"/>
  <c r="AG268" s="1"/>
  <c r="AK268"/>
  <c r="AJ272"/>
  <c r="AE272"/>
  <c r="AG272" s="1"/>
  <c r="AK272"/>
  <c r="AJ276"/>
  <c r="AE276"/>
  <c r="AG276" s="1"/>
  <c r="AK276"/>
  <c r="AJ280"/>
  <c r="AE280"/>
  <c r="AG280" s="1"/>
  <c r="AL280" s="1"/>
  <c r="B280" s="1"/>
  <c r="AK280"/>
  <c r="AJ284"/>
  <c r="AE284"/>
  <c r="AG284" s="1"/>
  <c r="G284" s="1"/>
  <c r="AK284"/>
  <c r="AJ288"/>
  <c r="AE288"/>
  <c r="AG288"/>
  <c r="AK288"/>
  <c r="AJ292"/>
  <c r="AE292"/>
  <c r="AG292"/>
  <c r="AK292"/>
  <c r="AJ296"/>
  <c r="AE296"/>
  <c r="AG296"/>
  <c r="AK296"/>
  <c r="AJ300"/>
  <c r="AE300"/>
  <c r="AG300" s="1"/>
  <c r="AK300"/>
  <c r="AJ304"/>
  <c r="AE304"/>
  <c r="AG304" s="1"/>
  <c r="AK304"/>
  <c r="AJ308"/>
  <c r="AE308"/>
  <c r="AG308" s="1"/>
  <c r="AK308"/>
  <c r="AJ312"/>
  <c r="AE312"/>
  <c r="AG312" s="1"/>
  <c r="AK312"/>
  <c r="AJ316"/>
  <c r="AE316"/>
  <c r="AG316" s="1"/>
  <c r="AK316"/>
  <c r="AJ320"/>
  <c r="AE320"/>
  <c r="AG320" s="1"/>
  <c r="AK320"/>
  <c r="AJ324"/>
  <c r="AE324"/>
  <c r="AG324" s="1"/>
  <c r="AK324"/>
  <c r="AJ328"/>
  <c r="AE328"/>
  <c r="AG328" s="1"/>
  <c r="G328" s="1"/>
  <c r="AL328"/>
  <c r="B328" s="1"/>
  <c r="AK328"/>
  <c r="AJ332"/>
  <c r="AE332"/>
  <c r="AG332" s="1"/>
  <c r="AK332"/>
  <c r="AJ336"/>
  <c r="AE336"/>
  <c r="AG336" s="1"/>
  <c r="AK336"/>
  <c r="AJ340"/>
  <c r="AE340"/>
  <c r="AG340" s="1"/>
  <c r="AK340"/>
  <c r="AJ344"/>
  <c r="AE344"/>
  <c r="AG344" s="1"/>
  <c r="AL344" s="1"/>
  <c r="B344" s="1"/>
  <c r="AK344"/>
  <c r="AJ348"/>
  <c r="AE348"/>
  <c r="AG348" s="1"/>
  <c r="AL348" s="1"/>
  <c r="B348" s="1"/>
  <c r="AK348"/>
  <c r="AJ352"/>
  <c r="AE352"/>
  <c r="AG352" s="1"/>
  <c r="AK352"/>
  <c r="AJ356"/>
  <c r="AE356"/>
  <c r="AG356" s="1"/>
  <c r="AK356"/>
  <c r="AJ360"/>
  <c r="AE360"/>
  <c r="AG360" s="1"/>
  <c r="G360" s="1"/>
  <c r="AK360"/>
  <c r="AJ364"/>
  <c r="AE364"/>
  <c r="AG364"/>
  <c r="AK364"/>
  <c r="AJ368"/>
  <c r="AE368"/>
  <c r="AG368" s="1"/>
  <c r="AK368"/>
  <c r="AJ372"/>
  <c r="AE372"/>
  <c r="AG372" s="1"/>
  <c r="AK372"/>
  <c r="AJ376"/>
  <c r="AE376"/>
  <c r="AG376" s="1"/>
  <c r="AK376"/>
  <c r="AJ380"/>
  <c r="AE380"/>
  <c r="AG380" s="1"/>
  <c r="AK380"/>
  <c r="AJ384"/>
  <c r="AE384"/>
  <c r="AG384" s="1"/>
  <c r="AK384"/>
  <c r="AJ388"/>
  <c r="AE388"/>
  <c r="AG388" s="1"/>
  <c r="AK388"/>
  <c r="AJ392"/>
  <c r="AE392"/>
  <c r="AG392" s="1"/>
  <c r="G392" s="1"/>
  <c r="AK392"/>
  <c r="AJ396"/>
  <c r="AE396"/>
  <c r="AG396"/>
  <c r="AK396"/>
  <c r="AJ400"/>
  <c r="AE400"/>
  <c r="AG400"/>
  <c r="AK400"/>
  <c r="AJ404"/>
  <c r="AE404"/>
  <c r="AG404"/>
  <c r="AK404"/>
  <c r="AJ408"/>
  <c r="AE408"/>
  <c r="AG408"/>
  <c r="AK408"/>
  <c r="AJ412"/>
  <c r="AE412"/>
  <c r="AG412"/>
  <c r="AK412"/>
  <c r="AJ416"/>
  <c r="AE416"/>
  <c r="AG416"/>
  <c r="AK416"/>
  <c r="AJ419"/>
  <c r="AE419"/>
  <c r="AG419" s="1"/>
  <c r="AK419"/>
  <c r="AJ423"/>
  <c r="AE423"/>
  <c r="AG423" s="1"/>
  <c r="AK423"/>
  <c r="AJ427"/>
  <c r="AE427"/>
  <c r="AG427" s="1"/>
  <c r="G427" s="1"/>
  <c r="AK427"/>
  <c r="AK431"/>
  <c r="AJ431"/>
  <c r="AE431"/>
  <c r="AG431" s="1"/>
  <c r="AK435"/>
  <c r="AJ435"/>
  <c r="AE435"/>
  <c r="AG435"/>
  <c r="AK439"/>
  <c r="AJ439"/>
  <c r="AE439"/>
  <c r="AJ443"/>
  <c r="AK443"/>
  <c r="AE443"/>
  <c r="AG443"/>
  <c r="AK447"/>
  <c r="AE447"/>
  <c r="AJ447"/>
  <c r="AK451"/>
  <c r="AE451"/>
  <c r="AJ451"/>
  <c r="AK455"/>
  <c r="AE455"/>
  <c r="AG455" s="1"/>
  <c r="G455" s="1"/>
  <c r="AJ455"/>
  <c r="AK459"/>
  <c r="AE459"/>
  <c r="AG459"/>
  <c r="AJ459"/>
  <c r="AK463"/>
  <c r="AE463"/>
  <c r="AJ463"/>
  <c r="AK467"/>
  <c r="AE467"/>
  <c r="AG467" s="1"/>
  <c r="AJ467"/>
  <c r="AK471"/>
  <c r="AJ471"/>
  <c r="AE471"/>
  <c r="AG471" s="1"/>
  <c r="AK475"/>
  <c r="AJ475"/>
  <c r="AE475"/>
  <c r="AG475" s="1"/>
  <c r="AK479"/>
  <c r="AL479" s="1"/>
  <c r="B479" s="1"/>
  <c r="AJ479"/>
  <c r="AE479"/>
  <c r="AG479" s="1"/>
  <c r="AK483"/>
  <c r="AJ483"/>
  <c r="AE483"/>
  <c r="AG483" s="1"/>
  <c r="AK487"/>
  <c r="AJ487"/>
  <c r="AE487"/>
  <c r="AG487" s="1"/>
  <c r="AK491"/>
  <c r="AJ491"/>
  <c r="AE491"/>
  <c r="AG491" s="1"/>
  <c r="AK495"/>
  <c r="AJ495"/>
  <c r="AE495"/>
  <c r="AG495" s="1"/>
  <c r="AK499"/>
  <c r="G499" s="1"/>
  <c r="AJ499"/>
  <c r="AE499"/>
  <c r="AG499" s="1"/>
  <c r="AK503"/>
  <c r="AJ503"/>
  <c r="AE503"/>
  <c r="AG503"/>
  <c r="AJ507"/>
  <c r="AK507"/>
  <c r="AE507"/>
  <c r="AG507"/>
  <c r="AJ511"/>
  <c r="AE511"/>
  <c r="AG511"/>
  <c r="AK511"/>
  <c r="AJ515"/>
  <c r="AE515"/>
  <c r="AK515"/>
  <c r="AJ519"/>
  <c r="AE519"/>
  <c r="AG519" s="1"/>
  <c r="AK519"/>
  <c r="AJ523"/>
  <c r="AE523"/>
  <c r="AG523" s="1"/>
  <c r="G523"/>
  <c r="AK523"/>
  <c r="AJ527"/>
  <c r="AE527"/>
  <c r="AG527"/>
  <c r="AK527"/>
  <c r="AJ531"/>
  <c r="AE531"/>
  <c r="AK531"/>
  <c r="AJ535"/>
  <c r="AE535"/>
  <c r="AG535" s="1"/>
  <c r="AK535"/>
  <c r="AJ539"/>
  <c r="AE539"/>
  <c r="AG539" s="1"/>
  <c r="AK539"/>
  <c r="AJ543"/>
  <c r="AE543"/>
  <c r="AG543" s="1"/>
  <c r="AK543"/>
  <c r="AJ547"/>
  <c r="AE547"/>
  <c r="AG547" s="1"/>
  <c r="AK547"/>
  <c r="AJ551"/>
  <c r="AE551"/>
  <c r="AG551" s="1"/>
  <c r="AK551"/>
  <c r="AJ555"/>
  <c r="AE555"/>
  <c r="AG555" s="1"/>
  <c r="AK555"/>
  <c r="AJ559"/>
  <c r="AE559"/>
  <c r="AG559" s="1"/>
  <c r="AK559"/>
  <c r="AJ563"/>
  <c r="AE563"/>
  <c r="AK563"/>
  <c r="AJ567"/>
  <c r="AE567"/>
  <c r="AG567"/>
  <c r="AK567"/>
  <c r="AJ571"/>
  <c r="AE571"/>
  <c r="AK571"/>
  <c r="AJ575"/>
  <c r="AE575"/>
  <c r="AG575" s="1"/>
  <c r="AL575" s="1"/>
  <c r="B575" s="1"/>
  <c r="AK575"/>
  <c r="AJ579"/>
  <c r="AE579"/>
  <c r="AG579"/>
  <c r="AK579"/>
  <c r="AJ590"/>
  <c r="AE590"/>
  <c r="AG590"/>
  <c r="AK590"/>
  <c r="AE594"/>
  <c r="AG594" s="1"/>
  <c r="AJ594"/>
  <c r="AK594"/>
  <c r="AE598"/>
  <c r="AG598" s="1"/>
  <c r="AJ598"/>
  <c r="AK598"/>
  <c r="AJ602"/>
  <c r="AE602"/>
  <c r="AG602"/>
  <c r="AK602"/>
  <c r="AJ606"/>
  <c r="AE606"/>
  <c r="AG606"/>
  <c r="AK606"/>
  <c r="AJ610"/>
  <c r="AE610"/>
  <c r="AG610"/>
  <c r="AK610"/>
  <c r="AJ614"/>
  <c r="AE614"/>
  <c r="AG614"/>
  <c r="AK614"/>
  <c r="AJ618"/>
  <c r="AE618"/>
  <c r="AG618"/>
  <c r="AK618"/>
  <c r="AJ622"/>
  <c r="AK622"/>
  <c r="AE622"/>
  <c r="AG622" s="1"/>
  <c r="AJ626"/>
  <c r="G626" s="1"/>
  <c r="AK626"/>
  <c r="AE626"/>
  <c r="AG626" s="1"/>
  <c r="AJ630"/>
  <c r="AK630"/>
  <c r="AE630"/>
  <c r="AG630"/>
  <c r="AJ634"/>
  <c r="AK634"/>
  <c r="AE634"/>
  <c r="AG634"/>
  <c r="AK638"/>
  <c r="AJ638"/>
  <c r="AE638"/>
  <c r="AG638" s="1"/>
  <c r="AK642"/>
  <c r="AJ642"/>
  <c r="AE642"/>
  <c r="AK646"/>
  <c r="AJ646"/>
  <c r="AE646"/>
  <c r="AK650"/>
  <c r="AJ650"/>
  <c r="AE650"/>
  <c r="AG650" s="1"/>
  <c r="AK654"/>
  <c r="AJ654"/>
  <c r="AE654"/>
  <c r="AG654" s="1"/>
  <c r="AK658"/>
  <c r="AJ658"/>
  <c r="AE658"/>
  <c r="AG658" s="1"/>
  <c r="AJ662"/>
  <c r="AE662"/>
  <c r="AG662"/>
  <c r="AK662"/>
  <c r="AJ674"/>
  <c r="AE674"/>
  <c r="AG674"/>
  <c r="AK674"/>
  <c r="AJ678"/>
  <c r="AE678"/>
  <c r="AG678"/>
  <c r="AK678"/>
  <c r="AJ682"/>
  <c r="AE682"/>
  <c r="AG682"/>
  <c r="AK682"/>
  <c r="AK686"/>
  <c r="AE686"/>
  <c r="AG686"/>
  <c r="AJ686"/>
  <c r="AK690"/>
  <c r="AE690"/>
  <c r="AG690"/>
  <c r="AJ690"/>
  <c r="AJ694"/>
  <c r="AE694"/>
  <c r="AG694"/>
  <c r="AK694"/>
  <c r="AJ698"/>
  <c r="AE698"/>
  <c r="AG698" s="1"/>
  <c r="AK698"/>
  <c r="AL698" s="1"/>
  <c r="B698" s="1"/>
  <c r="AJ702"/>
  <c r="AE702"/>
  <c r="AG702" s="1"/>
  <c r="AK702"/>
  <c r="AJ706"/>
  <c r="AE706"/>
  <c r="AG706" s="1"/>
  <c r="AK706"/>
  <c r="AJ710"/>
  <c r="AE710"/>
  <c r="AG710" s="1"/>
  <c r="AK710"/>
  <c r="AJ714"/>
  <c r="AK714"/>
  <c r="AE714"/>
  <c r="AG714"/>
  <c r="AJ718"/>
  <c r="AK718"/>
  <c r="AE718"/>
  <c r="AG718"/>
  <c r="AK722"/>
  <c r="AJ722"/>
  <c r="AE722"/>
  <c r="AG722"/>
  <c r="AK726"/>
  <c r="AJ726"/>
  <c r="AE726"/>
  <c r="AG726"/>
  <c r="AK730"/>
  <c r="AJ730"/>
  <c r="AE730"/>
  <c r="AG730"/>
  <c r="AK734"/>
  <c r="AJ734"/>
  <c r="AE734"/>
  <c r="AG734"/>
  <c r="AK738"/>
  <c r="AJ738"/>
  <c r="AE738"/>
  <c r="AG738"/>
  <c r="AK742"/>
  <c r="AJ742"/>
  <c r="AE742"/>
  <c r="AG742"/>
  <c r="AK746"/>
  <c r="AJ746"/>
  <c r="AE746"/>
  <c r="AG746"/>
  <c r="AK750"/>
  <c r="AJ750"/>
  <c r="AE750"/>
  <c r="AG750"/>
  <c r="AK754"/>
  <c r="AJ754"/>
  <c r="AE754"/>
  <c r="AG754"/>
  <c r="AJ106"/>
  <c r="AJ108"/>
  <c r="AJ110"/>
  <c r="AJ112"/>
  <c r="AJ114"/>
  <c r="AJ116"/>
  <c r="AJ118"/>
  <c r="AJ120"/>
  <c r="AJ122"/>
  <c r="AJ124"/>
  <c r="AJ126"/>
  <c r="AJ128"/>
  <c r="AJ130"/>
  <c r="AJ132"/>
  <c r="AJ134"/>
  <c r="AJ136"/>
  <c r="AJ138"/>
  <c r="AJ140"/>
  <c r="AJ142"/>
  <c r="AJ144"/>
  <c r="AJ146"/>
  <c r="AJ148"/>
  <c r="AJ150"/>
  <c r="AJ152"/>
  <c r="AJ154"/>
  <c r="AJ156"/>
  <c r="AJ158"/>
  <c r="AJ160"/>
  <c r="AJ162"/>
  <c r="AG515"/>
  <c r="AG418"/>
  <c r="AG644"/>
  <c r="AG330"/>
  <c r="AG124"/>
  <c r="AG727"/>
  <c r="AG389"/>
  <c r="AG95"/>
  <c r="AG693"/>
  <c r="G693"/>
  <c r="AG657"/>
  <c r="AG566"/>
  <c r="AL474"/>
  <c r="B474" s="1"/>
  <c r="AG219"/>
  <c r="G541"/>
  <c r="G525"/>
  <c r="AG731"/>
  <c r="AL731"/>
  <c r="B731" s="1"/>
  <c r="AG187"/>
  <c r="G171"/>
  <c r="G118"/>
  <c r="AG64"/>
  <c r="AL64"/>
  <c r="B64" s="1"/>
  <c r="AG23"/>
  <c r="AG571"/>
  <c r="G571" s="1"/>
  <c r="AG236"/>
  <c r="AG558"/>
  <c r="AG494"/>
  <c r="G494" s="1"/>
  <c r="AG462"/>
  <c r="G462" s="1"/>
  <c r="G411"/>
  <c r="G363"/>
  <c r="AG636"/>
  <c r="AL636"/>
  <c r="AG469"/>
  <c r="G469"/>
  <c r="AG149"/>
  <c r="AG595"/>
  <c r="G595" s="1"/>
  <c r="AG397"/>
  <c r="G397" s="1"/>
  <c r="AG317"/>
  <c r="AL317"/>
  <c r="B317" s="1"/>
  <c r="AG67"/>
  <c r="AI156" i="27"/>
  <c r="B156" s="1"/>
  <c r="G156"/>
  <c r="G131"/>
  <c r="AG743" i="3"/>
  <c r="AG59"/>
  <c r="AI165" i="27"/>
  <c r="B165" s="1"/>
  <c r="AI194"/>
  <c r="B194" s="1"/>
  <c r="G194"/>
  <c r="AI61"/>
  <c r="B61"/>
  <c r="G61"/>
  <c r="AG432" i="3"/>
  <c r="G432" s="1"/>
  <c r="AG428"/>
  <c r="G428" s="1"/>
  <c r="G188" i="27"/>
  <c r="AI188"/>
  <c r="B188" s="1"/>
  <c r="G86"/>
  <c r="G70"/>
  <c r="G79"/>
  <c r="AI15"/>
  <c r="B15"/>
  <c r="G15"/>
  <c r="AI168"/>
  <c r="B168" s="1"/>
  <c r="G168"/>
  <c r="G108"/>
  <c r="AI108"/>
  <c r="B108" s="1"/>
  <c r="G47"/>
  <c r="AL296" i="3"/>
  <c r="B296" s="1"/>
  <c r="AL248"/>
  <c r="B248" s="1"/>
  <c r="AL232"/>
  <c r="B232" s="1"/>
  <c r="G186"/>
  <c r="AL745"/>
  <c r="B745" s="1"/>
  <c r="G729"/>
  <c r="AL677"/>
  <c r="B677" s="1"/>
  <c r="G657"/>
  <c r="G605"/>
  <c r="AG506"/>
  <c r="AG442"/>
  <c r="AL422"/>
  <c r="B422" s="1"/>
  <c r="G375"/>
  <c r="B359"/>
  <c r="G327"/>
  <c r="AL295"/>
  <c r="B295" s="1"/>
  <c r="AL279"/>
  <c r="B279" s="1"/>
  <c r="G279"/>
  <c r="AL247"/>
  <c r="B247" s="1"/>
  <c r="G247"/>
  <c r="B231"/>
  <c r="G185"/>
  <c r="AL97"/>
  <c r="B97" s="1"/>
  <c r="AL720"/>
  <c r="B720" s="1"/>
  <c r="G720"/>
  <c r="AL684"/>
  <c r="B684" s="1"/>
  <c r="G684"/>
  <c r="B660"/>
  <c r="G632"/>
  <c r="AL596"/>
  <c r="B596" s="1"/>
  <c r="AG513"/>
  <c r="AG497"/>
  <c r="AG481"/>
  <c r="AG433"/>
  <c r="AL382"/>
  <c r="B382" s="1"/>
  <c r="G382"/>
  <c r="G334"/>
  <c r="AL302"/>
  <c r="B302" s="1"/>
  <c r="AL286"/>
  <c r="B286" s="1"/>
  <c r="G286"/>
  <c r="G270"/>
  <c r="AL238"/>
  <c r="B238" s="1"/>
  <c r="AL222"/>
  <c r="B222" s="1"/>
  <c r="G222"/>
  <c r="G192"/>
  <c r="AL104"/>
  <c r="B104" s="1"/>
  <c r="AG159"/>
  <c r="AL139"/>
  <c r="B139" s="1"/>
  <c r="G139"/>
  <c r="AL107"/>
  <c r="B107" s="1"/>
  <c r="G107"/>
  <c r="B87"/>
  <c r="AL75"/>
  <c r="B75" s="1"/>
  <c r="G75"/>
  <c r="B71"/>
  <c r="AL695"/>
  <c r="B695" s="1"/>
  <c r="AL691"/>
  <c r="B691" s="1"/>
  <c r="G691"/>
  <c r="G679"/>
  <c r="AL623"/>
  <c r="B623" s="1"/>
  <c r="G623"/>
  <c r="AL591"/>
  <c r="B591" s="1"/>
  <c r="G591"/>
  <c r="AG520"/>
  <c r="AG492"/>
  <c r="AG460"/>
  <c r="AL393"/>
  <c r="B393" s="1"/>
  <c r="AL361"/>
  <c r="B361" s="1"/>
  <c r="G361"/>
  <c r="AL329"/>
  <c r="B329" s="1"/>
  <c r="G329"/>
  <c r="AL297"/>
  <c r="B297" s="1"/>
  <c r="G297"/>
  <c r="AL233"/>
  <c r="B233" s="1"/>
  <c r="G233"/>
  <c r="AL91"/>
  <c r="B91" s="1"/>
  <c r="G91"/>
  <c r="AL38"/>
  <c r="B38" s="1"/>
  <c r="G38"/>
  <c r="G49"/>
  <c r="AL33"/>
  <c r="B33"/>
  <c r="G33"/>
  <c r="AL17"/>
  <c r="B17" s="1"/>
  <c r="G64"/>
  <c r="AL32"/>
  <c r="B32" s="1"/>
  <c r="G32"/>
  <c r="B16"/>
  <c r="AL55"/>
  <c r="B55"/>
  <c r="G55"/>
  <c r="AL39"/>
  <c r="B39" s="1"/>
  <c r="G39"/>
  <c r="AG670"/>
  <c r="AG210"/>
  <c r="G667"/>
  <c r="AG207"/>
  <c r="AG205"/>
  <c r="AG200"/>
  <c r="G197"/>
  <c r="AG4"/>
  <c r="G171" i="27"/>
  <c r="AL694" i="3"/>
  <c r="B694" s="1"/>
  <c r="AL571"/>
  <c r="B571" s="1"/>
  <c r="AL459"/>
  <c r="B459" s="1"/>
  <c r="G396"/>
  <c r="G252"/>
  <c r="B220"/>
  <c r="G174"/>
  <c r="AL82"/>
  <c r="B82" s="1"/>
  <c r="G82"/>
  <c r="B70"/>
  <c r="B749"/>
  <c r="AL713"/>
  <c r="B713" s="1"/>
  <c r="G713"/>
  <c r="AL645"/>
  <c r="B645" s="1"/>
  <c r="G645"/>
  <c r="AG538"/>
  <c r="AG522"/>
  <c r="AL478"/>
  <c r="B478" s="1"/>
  <c r="AL462"/>
  <c r="B462" s="1"/>
  <c r="AL426"/>
  <c r="B426" s="1"/>
  <c r="G426"/>
  <c r="B411"/>
  <c r="AL363"/>
  <c r="B363" s="1"/>
  <c r="AL347"/>
  <c r="B347" s="1"/>
  <c r="AL331"/>
  <c r="B331" s="1"/>
  <c r="G331"/>
  <c r="G315"/>
  <c r="AL283"/>
  <c r="B283" s="1"/>
  <c r="AL267"/>
  <c r="B267" s="1"/>
  <c r="G267"/>
  <c r="G251"/>
  <c r="B235"/>
  <c r="AL189"/>
  <c r="B189" s="1"/>
  <c r="AL173"/>
  <c r="B173" s="1"/>
  <c r="G173"/>
  <c r="AL133"/>
  <c r="B133" s="1"/>
  <c r="G133"/>
  <c r="B125"/>
  <c r="G109"/>
  <c r="AL724"/>
  <c r="B724" s="1"/>
  <c r="G724"/>
  <c r="AL688"/>
  <c r="B688" s="1"/>
  <c r="G688"/>
  <c r="B672"/>
  <c r="B636"/>
  <c r="G636"/>
  <c r="AL620"/>
  <c r="B620" s="1"/>
  <c r="G620"/>
  <c r="G577"/>
  <c r="AL501"/>
  <c r="B501" s="1"/>
  <c r="G501"/>
  <c r="AL449"/>
  <c r="B449" s="1"/>
  <c r="G449"/>
  <c r="G386"/>
  <c r="AL354"/>
  <c r="B354" s="1"/>
  <c r="AL338"/>
  <c r="B338" s="1"/>
  <c r="G338"/>
  <c r="G322"/>
  <c r="AL290"/>
  <c r="B290" s="1"/>
  <c r="AL274"/>
  <c r="B274" s="1"/>
  <c r="G274"/>
  <c r="G258"/>
  <c r="AL226"/>
  <c r="B226" s="1"/>
  <c r="AL214"/>
  <c r="B214" s="1"/>
  <c r="G214"/>
  <c r="G144"/>
  <c r="AL128"/>
  <c r="B128" s="1"/>
  <c r="AL120"/>
  <c r="B120" s="1"/>
  <c r="G120"/>
  <c r="G112"/>
  <c r="AL100"/>
  <c r="B100" s="1"/>
  <c r="G100"/>
  <c r="G135"/>
  <c r="AL751"/>
  <c r="B751" s="1"/>
  <c r="AL735"/>
  <c r="B735" s="1"/>
  <c r="G735"/>
  <c r="G715"/>
  <c r="AL683"/>
  <c r="B683" s="1"/>
  <c r="AG647"/>
  <c r="AL595"/>
  <c r="B595" s="1"/>
  <c r="AG572"/>
  <c r="AG540"/>
  <c r="AG524"/>
  <c r="AG464"/>
  <c r="B448"/>
  <c r="AL397"/>
  <c r="B397" s="1"/>
  <c r="AL365"/>
  <c r="B365" s="1"/>
  <c r="G365"/>
  <c r="AL333"/>
  <c r="B333" s="1"/>
  <c r="G333"/>
  <c r="G317"/>
  <c r="AL285"/>
  <c r="B285" s="1"/>
  <c r="G285"/>
  <c r="AL253"/>
  <c r="B253" s="1"/>
  <c r="G253"/>
  <c r="AL221"/>
  <c r="B221" s="1"/>
  <c r="G221"/>
  <c r="AG162"/>
  <c r="AL114"/>
  <c r="B114" s="1"/>
  <c r="AL98"/>
  <c r="B98" s="1"/>
  <c r="G98"/>
  <c r="AL50"/>
  <c r="B50" s="1"/>
  <c r="G50"/>
  <c r="AL61"/>
  <c r="B61" s="1"/>
  <c r="G61"/>
  <c r="AL29"/>
  <c r="B29" s="1"/>
  <c r="G29"/>
  <c r="G60"/>
  <c r="AL28"/>
  <c r="B28" s="1"/>
  <c r="AL12"/>
  <c r="B12" s="1"/>
  <c r="G12"/>
  <c r="AL51"/>
  <c r="B51" s="1"/>
  <c r="G51"/>
  <c r="AL19"/>
  <c r="B19" s="1"/>
  <c r="G19"/>
  <c r="AG671"/>
  <c r="AL587"/>
  <c r="B587" s="1"/>
  <c r="G587"/>
  <c r="AG585"/>
  <c r="AG208"/>
  <c r="AG7"/>
  <c r="AL201"/>
  <c r="B201"/>
  <c r="G201"/>
  <c r="AL5"/>
  <c r="B5" s="1"/>
  <c r="G5"/>
  <c r="AG3"/>
  <c r="AD88" i="27"/>
  <c r="AF88"/>
  <c r="AA88"/>
  <c r="AG88"/>
  <c r="F88"/>
  <c r="AE88"/>
  <c r="F238"/>
  <c r="AA238"/>
  <c r="AE238"/>
  <c r="AD238"/>
  <c r="AG238"/>
  <c r="AF238"/>
  <c r="AL567" i="3"/>
  <c r="B567" s="1"/>
  <c r="AL682"/>
  <c r="B682" s="1"/>
  <c r="G682"/>
  <c r="AL754"/>
  <c r="B754" s="1"/>
  <c r="AL738"/>
  <c r="B738" s="1"/>
  <c r="G738"/>
  <c r="AL686"/>
  <c r="B686" s="1"/>
  <c r="G686"/>
  <c r="AL634"/>
  <c r="B634" s="1"/>
  <c r="AL614"/>
  <c r="B614" s="1"/>
  <c r="G614"/>
  <c r="AL499"/>
  <c r="B499" s="1"/>
  <c r="AL483"/>
  <c r="B483" s="1"/>
  <c r="G483"/>
  <c r="AL435"/>
  <c r="B435" s="1"/>
  <c r="G435"/>
  <c r="AL384"/>
  <c r="B384" s="1"/>
  <c r="G384"/>
  <c r="AL352"/>
  <c r="B352" s="1"/>
  <c r="G352"/>
  <c r="AL320"/>
  <c r="B320" s="1"/>
  <c r="G320"/>
  <c r="AL288"/>
  <c r="B288" s="1"/>
  <c r="G288"/>
  <c r="AL256"/>
  <c r="B256" s="1"/>
  <c r="G256"/>
  <c r="AL224"/>
  <c r="B224" s="1"/>
  <c r="G224"/>
  <c r="AL178"/>
  <c r="B178" s="1"/>
  <c r="G178"/>
  <c r="AG160"/>
  <c r="AL721"/>
  <c r="B721" s="1"/>
  <c r="G721"/>
  <c r="AL701"/>
  <c r="B701" s="1"/>
  <c r="G701"/>
  <c r="AL613"/>
  <c r="B613" s="1"/>
  <c r="G613"/>
  <c r="AG574"/>
  <c r="AG526"/>
  <c r="AL510"/>
  <c r="B510" s="1"/>
  <c r="AG498"/>
  <c r="AL466"/>
  <c r="B466" s="1"/>
  <c r="G466"/>
  <c r="AG434"/>
  <c r="AL399"/>
  <c r="B399" s="1"/>
  <c r="G399"/>
  <c r="AL367"/>
  <c r="B367" s="1"/>
  <c r="G367"/>
  <c r="B351"/>
  <c r="AL335"/>
  <c r="B335" s="1"/>
  <c r="G335"/>
  <c r="AL303"/>
  <c r="B303" s="1"/>
  <c r="G303"/>
  <c r="AL239"/>
  <c r="B239" s="1"/>
  <c r="G239"/>
  <c r="AL193"/>
  <c r="B193" s="1"/>
  <c r="G193"/>
  <c r="AL105"/>
  <c r="B105" s="1"/>
  <c r="G105"/>
  <c r="AL728"/>
  <c r="B728" s="1"/>
  <c r="G728"/>
  <c r="AL708"/>
  <c r="B708" s="1"/>
  <c r="G708"/>
  <c r="AL676"/>
  <c r="B676" s="1"/>
  <c r="G676"/>
  <c r="AL640"/>
  <c r="B640" s="1"/>
  <c r="G640"/>
  <c r="AL604"/>
  <c r="B604" s="1"/>
  <c r="G604"/>
  <c r="AL565"/>
  <c r="B565" s="1"/>
  <c r="G565"/>
  <c r="AG521"/>
  <c r="AG505"/>
  <c r="AG489"/>
  <c r="AG453"/>
  <c r="AL421"/>
  <c r="B421" s="1"/>
  <c r="G421"/>
  <c r="AL390"/>
  <c r="B390" s="1"/>
  <c r="G390"/>
  <c r="AL358"/>
  <c r="B358" s="1"/>
  <c r="G358"/>
  <c r="AL326"/>
  <c r="B326" s="1"/>
  <c r="G326"/>
  <c r="AL294"/>
  <c r="B294" s="1"/>
  <c r="G294"/>
  <c r="AL262"/>
  <c r="B262" s="1"/>
  <c r="G262"/>
  <c r="AL230"/>
  <c r="B230" s="1"/>
  <c r="G230"/>
  <c r="AL184"/>
  <c r="B184" s="1"/>
  <c r="G184"/>
  <c r="AL96"/>
  <c r="B96" s="1"/>
  <c r="G96"/>
  <c r="AL147"/>
  <c r="B147" s="1"/>
  <c r="G147"/>
  <c r="AL115"/>
  <c r="B115" s="1"/>
  <c r="G115"/>
  <c r="AL89"/>
  <c r="B89"/>
  <c r="G89"/>
  <c r="AL85"/>
  <c r="B85" s="1"/>
  <c r="G85"/>
  <c r="AL77"/>
  <c r="B77" s="1"/>
  <c r="G77"/>
  <c r="AG739"/>
  <c r="AL703"/>
  <c r="B703" s="1"/>
  <c r="G703"/>
  <c r="AG651"/>
  <c r="AL651" s="1"/>
  <c r="B651" s="1"/>
  <c r="G631"/>
  <c r="AL615"/>
  <c r="B615" s="1"/>
  <c r="G615"/>
  <c r="AL599"/>
  <c r="B599"/>
  <c r="G599"/>
  <c r="AG576"/>
  <c r="AL576"/>
  <c r="B576"/>
  <c r="AG560"/>
  <c r="AL560" s="1"/>
  <c r="B560" s="1"/>
  <c r="AG544"/>
  <c r="AG528"/>
  <c r="AG516"/>
  <c r="AL516"/>
  <c r="B516"/>
  <c r="AG512"/>
  <c r="G512" s="1"/>
  <c r="AG500"/>
  <c r="AG484"/>
  <c r="AG468"/>
  <c r="G468" s="1"/>
  <c r="AG452"/>
  <c r="G452"/>
  <c r="AL401"/>
  <c r="B401" s="1"/>
  <c r="G401"/>
  <c r="AL385"/>
  <c r="B385"/>
  <c r="G385"/>
  <c r="AL369"/>
  <c r="B369"/>
  <c r="G369"/>
  <c r="AL353"/>
  <c r="B353"/>
  <c r="G353"/>
  <c r="AL337"/>
  <c r="B337" s="1"/>
  <c r="G337"/>
  <c r="AL321"/>
  <c r="B321"/>
  <c r="G321"/>
  <c r="AL305"/>
  <c r="B305"/>
  <c r="G305"/>
  <c r="AL289"/>
  <c r="B289"/>
  <c r="G289"/>
  <c r="AL273"/>
  <c r="B273" s="1"/>
  <c r="G273"/>
  <c r="AL257"/>
  <c r="B257"/>
  <c r="G257"/>
  <c r="AL241"/>
  <c r="B241"/>
  <c r="G241"/>
  <c r="AL225"/>
  <c r="B225"/>
  <c r="G225"/>
  <c r="AL213"/>
  <c r="B213" s="1"/>
  <c r="G213"/>
  <c r="AG163"/>
  <c r="AL163"/>
  <c r="B163" s="1"/>
  <c r="AG158"/>
  <c r="AL142"/>
  <c r="B142"/>
  <c r="G142"/>
  <c r="AL126"/>
  <c r="B126"/>
  <c r="G126"/>
  <c r="AL110"/>
  <c r="B110"/>
  <c r="G110"/>
  <c r="AL62"/>
  <c r="B62" s="1"/>
  <c r="G62"/>
  <c r="AL46"/>
  <c r="B46"/>
  <c r="G46"/>
  <c r="AL30"/>
  <c r="B30"/>
  <c r="G30"/>
  <c r="AL14"/>
  <c r="B14"/>
  <c r="G14"/>
  <c r="AL57"/>
  <c r="B57" s="1"/>
  <c r="G57"/>
  <c r="AL41"/>
  <c r="B41"/>
  <c r="G41"/>
  <c r="AL25"/>
  <c r="B25"/>
  <c r="G25"/>
  <c r="AL56"/>
  <c r="B56"/>
  <c r="G56"/>
  <c r="AL40"/>
  <c r="B40" s="1"/>
  <c r="G40"/>
  <c r="AL24"/>
  <c r="B24"/>
  <c r="G24"/>
  <c r="AL103"/>
  <c r="B103"/>
  <c r="G103"/>
  <c r="AL63"/>
  <c r="B63"/>
  <c r="G63"/>
  <c r="AL47"/>
  <c r="B47" s="1"/>
  <c r="G47"/>
  <c r="AL31"/>
  <c r="B31"/>
  <c r="G31"/>
  <c r="AL15"/>
  <c r="B15"/>
  <c r="G15"/>
  <c r="AL588"/>
  <c r="B588"/>
  <c r="G588"/>
  <c r="AL586"/>
  <c r="B586" s="1"/>
  <c r="G586"/>
  <c r="AG665"/>
  <c r="AG202"/>
  <c r="G202" s="1"/>
  <c r="AG198"/>
  <c r="G198"/>
  <c r="AI38" i="27"/>
  <c r="B38"/>
  <c r="G38"/>
  <c r="AI26"/>
  <c r="B26"/>
  <c r="G26"/>
  <c r="AL710" i="3"/>
  <c r="B710"/>
  <c r="G710"/>
  <c r="AL678"/>
  <c r="B678"/>
  <c r="G678"/>
  <c r="AL606"/>
  <c r="B606"/>
  <c r="G606"/>
  <c r="AL590"/>
  <c r="B590" s="1"/>
  <c r="G590"/>
  <c r="AL519"/>
  <c r="B519"/>
  <c r="G519"/>
  <c r="AL475"/>
  <c r="B475"/>
  <c r="G475"/>
  <c r="AL423"/>
  <c r="B423"/>
  <c r="G423"/>
  <c r="AL376"/>
  <c r="B376" s="1"/>
  <c r="G376"/>
  <c r="AL495"/>
  <c r="B495"/>
  <c r="G495"/>
  <c r="AL431"/>
  <c r="B431"/>
  <c r="G431"/>
  <c r="AL412"/>
  <c r="B412"/>
  <c r="G412"/>
  <c r="AL380"/>
  <c r="B380" s="1"/>
  <c r="G380"/>
  <c r="AL332"/>
  <c r="B332"/>
  <c r="G332"/>
  <c r="AL300"/>
  <c r="B300"/>
  <c r="G300"/>
  <c r="AL268"/>
  <c r="B268"/>
  <c r="G268"/>
  <c r="AL236"/>
  <c r="B236" s="1"/>
  <c r="G236"/>
  <c r="AL148"/>
  <c r="B148"/>
  <c r="G148"/>
  <c r="AL742"/>
  <c r="B742"/>
  <c r="G742"/>
  <c r="AL706"/>
  <c r="B706"/>
  <c r="G706"/>
  <c r="AL690"/>
  <c r="B690" s="1"/>
  <c r="G690"/>
  <c r="AL674"/>
  <c r="B674"/>
  <c r="G674"/>
  <c r="AL638"/>
  <c r="B638"/>
  <c r="G638"/>
  <c r="AL622"/>
  <c r="B622"/>
  <c r="G622"/>
  <c r="AL618"/>
  <c r="B618" s="1"/>
  <c r="G618"/>
  <c r="AL602"/>
  <c r="B602"/>
  <c r="G602"/>
  <c r="AL579"/>
  <c r="B579"/>
  <c r="G579"/>
  <c r="AL515"/>
  <c r="B515"/>
  <c r="G515"/>
  <c r="AL503"/>
  <c r="B503" s="1"/>
  <c r="G503"/>
  <c r="AL487"/>
  <c r="B487"/>
  <c r="G487"/>
  <c r="AL471"/>
  <c r="B471"/>
  <c r="G471"/>
  <c r="AG451"/>
  <c r="G451" s="1"/>
  <c r="AL419"/>
  <c r="B419"/>
  <c r="G419"/>
  <c r="AL404"/>
  <c r="B404" s="1"/>
  <c r="G404"/>
  <c r="AL388"/>
  <c r="B388"/>
  <c r="G388"/>
  <c r="AL372"/>
  <c r="B372"/>
  <c r="G372"/>
  <c r="AL356"/>
  <c r="B356"/>
  <c r="G356"/>
  <c r="AL340"/>
  <c r="B340" s="1"/>
  <c r="G340"/>
  <c r="AL324"/>
  <c r="B324"/>
  <c r="G324"/>
  <c r="AL308"/>
  <c r="B308"/>
  <c r="G308"/>
  <c r="AL292"/>
  <c r="B292"/>
  <c r="G292"/>
  <c r="AL276"/>
  <c r="B276" s="1"/>
  <c r="G276"/>
  <c r="AL260"/>
  <c r="B260"/>
  <c r="G260"/>
  <c r="AL244"/>
  <c r="B244"/>
  <c r="G244"/>
  <c r="AL228"/>
  <c r="B228"/>
  <c r="G228"/>
  <c r="AL216"/>
  <c r="B216" s="1"/>
  <c r="G216"/>
  <c r="AL182"/>
  <c r="B182"/>
  <c r="G182"/>
  <c r="AL166"/>
  <c r="B166"/>
  <c r="G166"/>
  <c r="AG156"/>
  <c r="G156"/>
  <c r="AL88"/>
  <c r="B88"/>
  <c r="G88"/>
  <c r="AL84"/>
  <c r="B84"/>
  <c r="G84"/>
  <c r="AL76"/>
  <c r="B76"/>
  <c r="G76"/>
  <c r="AL72"/>
  <c r="B72" s="1"/>
  <c r="G72"/>
  <c r="AG741"/>
  <c r="AL741"/>
  <c r="B741" s="1"/>
  <c r="AL725"/>
  <c r="B725"/>
  <c r="G725"/>
  <c r="AL705"/>
  <c r="B705"/>
  <c r="G705"/>
  <c r="AL673"/>
  <c r="B673" s="1"/>
  <c r="G673"/>
  <c r="AG653"/>
  <c r="G653"/>
  <c r="AL633"/>
  <c r="B633"/>
  <c r="G633"/>
  <c r="AL617"/>
  <c r="B617" s="1"/>
  <c r="G617"/>
  <c r="AL601"/>
  <c r="B601"/>
  <c r="G601"/>
  <c r="AL597"/>
  <c r="B597"/>
  <c r="G597"/>
  <c r="AG578"/>
  <c r="AL578"/>
  <c r="B578"/>
  <c r="AG562"/>
  <c r="G562" s="1"/>
  <c r="AG546"/>
  <c r="G546"/>
  <c r="AG530"/>
  <c r="AG514"/>
  <c r="G514" s="1"/>
  <c r="AG502"/>
  <c r="AL502"/>
  <c r="B502"/>
  <c r="AG486"/>
  <c r="AL486"/>
  <c r="B486"/>
  <c r="AG470"/>
  <c r="AG454"/>
  <c r="AL454"/>
  <c r="B454"/>
  <c r="AL438"/>
  <c r="B438" s="1"/>
  <c r="G438"/>
  <c r="AL418"/>
  <c r="B418"/>
  <c r="G418"/>
  <c r="AL403"/>
  <c r="B403"/>
  <c r="G403"/>
  <c r="AL387"/>
  <c r="B387"/>
  <c r="G387"/>
  <c r="AL371"/>
  <c r="B371" s="1"/>
  <c r="G371"/>
  <c r="AL355"/>
  <c r="B355"/>
  <c r="G355"/>
  <c r="AL339"/>
  <c r="B339"/>
  <c r="G339"/>
  <c r="AL323"/>
  <c r="B323"/>
  <c r="G323"/>
  <c r="AL307"/>
  <c r="B307" s="1"/>
  <c r="G307"/>
  <c r="AL291"/>
  <c r="B291"/>
  <c r="G291"/>
  <c r="AL275"/>
  <c r="B275"/>
  <c r="G275"/>
  <c r="AL259"/>
  <c r="B259"/>
  <c r="G259"/>
  <c r="AL243"/>
  <c r="B243" s="1"/>
  <c r="G243"/>
  <c r="AL227"/>
  <c r="B227"/>
  <c r="G227"/>
  <c r="AL215"/>
  <c r="B215"/>
  <c r="G215"/>
  <c r="AL181"/>
  <c r="B181"/>
  <c r="G181"/>
  <c r="AL165"/>
  <c r="B165" s="1"/>
  <c r="G165"/>
  <c r="AL145"/>
  <c r="B145"/>
  <c r="G145"/>
  <c r="AL137"/>
  <c r="B137"/>
  <c r="G137"/>
  <c r="AL129"/>
  <c r="B129"/>
  <c r="G129"/>
  <c r="AL121"/>
  <c r="B121" s="1"/>
  <c r="G121"/>
  <c r="AL113"/>
  <c r="B113"/>
  <c r="G113"/>
  <c r="AL101"/>
  <c r="B101"/>
  <c r="G101"/>
  <c r="AL748"/>
  <c r="B748"/>
  <c r="G748"/>
  <c r="AL732"/>
  <c r="B732" s="1"/>
  <c r="G732"/>
  <c r="AL716"/>
  <c r="B716"/>
  <c r="G716"/>
  <c r="AL696"/>
  <c r="B696"/>
  <c r="G696"/>
  <c r="AL680"/>
  <c r="B680"/>
  <c r="G680"/>
  <c r="AL644"/>
  <c r="B644" s="1"/>
  <c r="G644"/>
  <c r="AL628"/>
  <c r="B628"/>
  <c r="G628"/>
  <c r="AL608"/>
  <c r="B608"/>
  <c r="G608"/>
  <c r="AL592"/>
  <c r="B592"/>
  <c r="G592"/>
  <c r="AG569"/>
  <c r="AL477"/>
  <c r="B477"/>
  <c r="G477"/>
  <c r="AL457"/>
  <c r="B457"/>
  <c r="G457"/>
  <c r="AL445"/>
  <c r="B445"/>
  <c r="G445"/>
  <c r="AL425"/>
  <c r="B425" s="1"/>
  <c r="G425"/>
  <c r="AL410"/>
  <c r="B410"/>
  <c r="G410"/>
  <c r="AL394"/>
  <c r="B394"/>
  <c r="G394"/>
  <c r="AL378"/>
  <c r="B378"/>
  <c r="G378"/>
  <c r="AL362"/>
  <c r="B362" s="1"/>
  <c r="G362"/>
  <c r="AL346"/>
  <c r="B346"/>
  <c r="G346"/>
  <c r="AL330"/>
  <c r="B330"/>
  <c r="G330"/>
  <c r="AL314"/>
  <c r="B314"/>
  <c r="G314"/>
  <c r="AL298"/>
  <c r="B298" s="1"/>
  <c r="G298"/>
  <c r="AL282"/>
  <c r="B282"/>
  <c r="G282"/>
  <c r="AL266"/>
  <c r="B266"/>
  <c r="G266"/>
  <c r="AL250"/>
  <c r="B250"/>
  <c r="G250"/>
  <c r="AL234"/>
  <c r="B234" s="1"/>
  <c r="G234"/>
  <c r="AL188"/>
  <c r="B188"/>
  <c r="G188"/>
  <c r="AL172"/>
  <c r="B172"/>
  <c r="G172"/>
  <c r="AL140"/>
  <c r="B140"/>
  <c r="G140"/>
  <c r="AL132"/>
  <c r="B132" s="1"/>
  <c r="G132"/>
  <c r="AL124"/>
  <c r="B124"/>
  <c r="G124"/>
  <c r="AL116"/>
  <c r="B116"/>
  <c r="G116"/>
  <c r="AL108"/>
  <c r="B108"/>
  <c r="G108"/>
  <c r="AL92"/>
  <c r="B92" s="1"/>
  <c r="G92"/>
  <c r="AG161"/>
  <c r="AL161" s="1"/>
  <c r="B161" s="1"/>
  <c r="G161"/>
  <c r="AL153"/>
  <c r="B153"/>
  <c r="G153"/>
  <c r="AL143"/>
  <c r="B143" s="1"/>
  <c r="G143"/>
  <c r="AL127"/>
  <c r="B127"/>
  <c r="G127"/>
  <c r="AL111"/>
  <c r="B111"/>
  <c r="G111"/>
  <c r="AL743"/>
  <c r="B743"/>
  <c r="G743"/>
  <c r="AL727"/>
  <c r="B727" s="1"/>
  <c r="G727"/>
  <c r="AL707"/>
  <c r="B707"/>
  <c r="G707"/>
  <c r="AL687"/>
  <c r="B687"/>
  <c r="G687"/>
  <c r="AL675"/>
  <c r="B675"/>
  <c r="G675"/>
  <c r="AG639"/>
  <c r="AL639" s="1"/>
  <c r="B639" s="1"/>
  <c r="AG635"/>
  <c r="AL635"/>
  <c r="B635" s="1"/>
  <c r="AL619"/>
  <c r="B619"/>
  <c r="G619"/>
  <c r="AL603"/>
  <c r="B603"/>
  <c r="G603"/>
  <c r="AL580"/>
  <c r="B580" s="1"/>
  <c r="G580"/>
  <c r="AG564"/>
  <c r="AG548"/>
  <c r="AL548" s="1"/>
  <c r="B548" s="1"/>
  <c r="AG532"/>
  <c r="G532"/>
  <c r="AG504"/>
  <c r="AG488"/>
  <c r="G488" s="1"/>
  <c r="AL488"/>
  <c r="B488"/>
  <c r="AG472"/>
  <c r="G472"/>
  <c r="AG456"/>
  <c r="G456"/>
  <c r="G440"/>
  <c r="AL440"/>
  <c r="B440"/>
  <c r="AL436"/>
  <c r="B436" s="1"/>
  <c r="G436"/>
  <c r="AL420"/>
  <c r="B420"/>
  <c r="G420"/>
  <c r="AL405"/>
  <c r="B405"/>
  <c r="G405"/>
  <c r="AL389"/>
  <c r="B389"/>
  <c r="G389"/>
  <c r="AL373"/>
  <c r="B373" s="1"/>
  <c r="G373"/>
  <c r="AL357"/>
  <c r="B357"/>
  <c r="G357"/>
  <c r="AL341"/>
  <c r="B341"/>
  <c r="G341"/>
  <c r="AL325"/>
  <c r="B325"/>
  <c r="G325"/>
  <c r="AL309"/>
  <c r="B309" s="1"/>
  <c r="G309"/>
  <c r="AL277"/>
  <c r="B277"/>
  <c r="G277"/>
  <c r="AL261"/>
  <c r="B261"/>
  <c r="G261"/>
  <c r="AL245"/>
  <c r="B245"/>
  <c r="G245"/>
  <c r="AL183"/>
  <c r="B183" s="1"/>
  <c r="G183"/>
  <c r="AL95"/>
  <c r="B95"/>
  <c r="G95"/>
  <c r="AG154"/>
  <c r="G154"/>
  <c r="AL138"/>
  <c r="B138" s="1"/>
  <c r="G138"/>
  <c r="AL106"/>
  <c r="B106"/>
  <c r="G106"/>
  <c r="AL58"/>
  <c r="B58"/>
  <c r="G58"/>
  <c r="AL42"/>
  <c r="B42"/>
  <c r="G42"/>
  <c r="AL26"/>
  <c r="B26" s="1"/>
  <c r="G26"/>
  <c r="AL10"/>
  <c r="B10"/>
  <c r="G10"/>
  <c r="AL69"/>
  <c r="B69"/>
  <c r="G69"/>
  <c r="AL53"/>
  <c r="B53"/>
  <c r="G53"/>
  <c r="AL21"/>
  <c r="B21" s="1"/>
  <c r="G21"/>
  <c r="AL68"/>
  <c r="B68"/>
  <c r="G68"/>
  <c r="AL52"/>
  <c r="B52"/>
  <c r="G52"/>
  <c r="AL36"/>
  <c r="B36"/>
  <c r="G36"/>
  <c r="AL20"/>
  <c r="B20" s="1"/>
  <c r="G20"/>
  <c r="AL99"/>
  <c r="B99"/>
  <c r="G99"/>
  <c r="AL59"/>
  <c r="B59"/>
  <c r="G59"/>
  <c r="AL43"/>
  <c r="B43"/>
  <c r="G43"/>
  <c r="AL27"/>
  <c r="B27" s="1"/>
  <c r="G27"/>
  <c r="AL11"/>
  <c r="B11"/>
  <c r="G11"/>
  <c r="AL669"/>
  <c r="B669"/>
  <c r="G669"/>
  <c r="AG212"/>
  <c r="G212"/>
  <c r="AG668"/>
  <c r="AL668"/>
  <c r="B668" s="1"/>
  <c r="AG209"/>
  <c r="AL209"/>
  <c r="B209"/>
  <c r="AG666"/>
  <c r="AG8"/>
  <c r="AL8"/>
  <c r="B8"/>
  <c r="AG204"/>
  <c r="G204"/>
  <c r="AG583"/>
  <c r="G583" s="1"/>
  <c r="AL583"/>
  <c r="B583" s="1"/>
  <c r="AG6"/>
  <c r="AL6"/>
  <c r="B6"/>
  <c r="AG140" i="27"/>
  <c r="F140"/>
  <c r="AE140"/>
  <c r="AA140"/>
  <c r="AD140"/>
  <c r="AF140"/>
  <c r="F235"/>
  <c r="AG235"/>
  <c r="AI235" s="1"/>
  <c r="B235" s="1"/>
  <c r="AE235"/>
  <c r="AF235"/>
  <c r="AD235"/>
  <c r="AA235"/>
  <c r="AG196" i="3"/>
  <c r="AL196"/>
  <c r="B196" s="1"/>
  <c r="G454"/>
  <c r="G578"/>
  <c r="AL158"/>
  <c r="B158"/>
  <c r="G158"/>
  <c r="AL512"/>
  <c r="B512" s="1"/>
  <c r="G560"/>
  <c r="AL489"/>
  <c r="B489"/>
  <c r="G489"/>
  <c r="G510"/>
  <c r="AI238" i="27"/>
  <c r="B238"/>
  <c r="AL208" i="3"/>
  <c r="B208"/>
  <c r="G208"/>
  <c r="AL524"/>
  <c r="B524" s="1"/>
  <c r="G524"/>
  <c r="AL554"/>
  <c r="B554"/>
  <c r="G554"/>
  <c r="AL205"/>
  <c r="B205"/>
  <c r="G205"/>
  <c r="AL460"/>
  <c r="B460"/>
  <c r="G460"/>
  <c r="AL520"/>
  <c r="B520" s="1"/>
  <c r="G520"/>
  <c r="AL481"/>
  <c r="B481"/>
  <c r="G481"/>
  <c r="AL442"/>
  <c r="B442"/>
  <c r="G442"/>
  <c r="AL470"/>
  <c r="B470"/>
  <c r="G470"/>
  <c r="AL653"/>
  <c r="B653"/>
  <c r="AL198"/>
  <c r="B198"/>
  <c r="G163"/>
  <c r="AL468"/>
  <c r="B468"/>
  <c r="G516"/>
  <c r="AL739"/>
  <c r="B739"/>
  <c r="G739"/>
  <c r="AL453"/>
  <c r="B453" s="1"/>
  <c r="G453"/>
  <c r="AL505"/>
  <c r="B505"/>
  <c r="G505"/>
  <c r="AL526"/>
  <c r="B526"/>
  <c r="G526"/>
  <c r="G88" i="27"/>
  <c r="AI88"/>
  <c r="B88"/>
  <c r="AL585" i="3"/>
  <c r="B585" s="1"/>
  <c r="G585"/>
  <c r="AL671"/>
  <c r="B671"/>
  <c r="G671"/>
  <c r="AL464"/>
  <c r="B464"/>
  <c r="G464"/>
  <c r="AL540"/>
  <c r="B540"/>
  <c r="G540"/>
  <c r="AL200"/>
  <c r="B200" s="1"/>
  <c r="G200"/>
  <c r="AL207"/>
  <c r="B207"/>
  <c r="G207"/>
  <c r="AL536"/>
  <c r="B536"/>
  <c r="G536"/>
  <c r="AL433"/>
  <c r="B433" s="1"/>
  <c r="G433"/>
  <c r="AL497"/>
  <c r="B497"/>
  <c r="G497"/>
  <c r="AL506"/>
  <c r="B506"/>
  <c r="G506"/>
  <c r="AL204"/>
  <c r="B204"/>
  <c r="G635"/>
  <c r="AL530"/>
  <c r="B530" s="1"/>
  <c r="G530"/>
  <c r="AL666"/>
  <c r="B666"/>
  <c r="G666"/>
  <c r="AL504"/>
  <c r="B504"/>
  <c r="G504"/>
  <c r="G486"/>
  <c r="AL546"/>
  <c r="B546" s="1"/>
  <c r="AL451"/>
  <c r="B451"/>
  <c r="AL202"/>
  <c r="B202" s="1"/>
  <c r="AL484"/>
  <c r="B484"/>
  <c r="G484"/>
  <c r="AL528"/>
  <c r="B528"/>
  <c r="G528"/>
  <c r="AL155"/>
  <c r="B155" s="1"/>
  <c r="G155"/>
  <c r="AL521"/>
  <c r="B521"/>
  <c r="G521"/>
  <c r="AL482"/>
  <c r="B482"/>
  <c r="G482"/>
  <c r="AL160"/>
  <c r="B160" s="1"/>
  <c r="G160"/>
  <c r="G3"/>
  <c r="AL3"/>
  <c r="B3" s="1"/>
  <c r="AL211"/>
  <c r="B211"/>
  <c r="G211"/>
  <c r="AL162"/>
  <c r="B162"/>
  <c r="G162"/>
  <c r="AL480"/>
  <c r="B480" s="1"/>
  <c r="G480"/>
  <c r="AL556"/>
  <c r="B556"/>
  <c r="G556"/>
  <c r="AL647"/>
  <c r="B647"/>
  <c r="G647"/>
  <c r="AL522"/>
  <c r="B522"/>
  <c r="G522"/>
  <c r="AL4"/>
  <c r="B4" s="1"/>
  <c r="G4"/>
  <c r="AL210"/>
  <c r="B210"/>
  <c r="G210"/>
  <c r="AL492"/>
  <c r="B492"/>
  <c r="G492"/>
  <c r="AL552"/>
  <c r="B552"/>
  <c r="G552"/>
  <c r="AL643"/>
  <c r="B643" s="1"/>
  <c r="G643"/>
  <c r="AL513"/>
  <c r="B513"/>
  <c r="G513"/>
  <c r="G6"/>
  <c r="G668"/>
  <c r="AL154"/>
  <c r="B154" s="1"/>
  <c r="AL564"/>
  <c r="B564"/>
  <c r="G564"/>
  <c r="G196"/>
  <c r="AL456"/>
  <c r="B456"/>
  <c r="AL569"/>
  <c r="B569" s="1"/>
  <c r="G569"/>
  <c r="AL562"/>
  <c r="B562"/>
  <c r="AL156"/>
  <c r="B156"/>
  <c r="AL665"/>
  <c r="B665" s="1"/>
  <c r="G665"/>
  <c r="AL500"/>
  <c r="B500"/>
  <c r="G500"/>
  <c r="AL544"/>
  <c r="B544"/>
  <c r="G544"/>
  <c r="AL434"/>
  <c r="B434"/>
  <c r="G434"/>
  <c r="AL498"/>
  <c r="B498" s="1"/>
  <c r="G498"/>
  <c r="AL574"/>
  <c r="B574"/>
  <c r="G574"/>
  <c r="AL7"/>
  <c r="B7"/>
  <c r="G7"/>
  <c r="AL496"/>
  <c r="B496"/>
  <c r="G496"/>
  <c r="AL572"/>
  <c r="B572" s="1"/>
  <c r="G572"/>
  <c r="AL538"/>
  <c r="B538"/>
  <c r="G538"/>
  <c r="AL570"/>
  <c r="B570"/>
  <c r="G570"/>
  <c r="AL670"/>
  <c r="B670"/>
  <c r="G670"/>
  <c r="AL159"/>
  <c r="B159"/>
  <c r="G159"/>
  <c r="AL736"/>
  <c r="B736"/>
  <c r="G736"/>
  <c r="AL164"/>
  <c r="B164"/>
  <c r="G164"/>
  <c r="G502"/>
  <c r="G576"/>
  <c r="G651"/>
  <c r="G741"/>
  <c r="AL212"/>
  <c r="B212"/>
  <c r="G639"/>
  <c r="AL452"/>
  <c r="B452" s="1"/>
  <c r="AI140" i="27"/>
  <c r="B140" s="1"/>
  <c r="G507" i="3"/>
  <c r="AL494"/>
  <c r="B494"/>
  <c r="AL558"/>
  <c r="B558"/>
  <c r="AL427"/>
  <c r="B427"/>
  <c r="AL392"/>
  <c r="B392"/>
  <c r="AL118"/>
  <c r="B118"/>
  <c r="G731"/>
  <c r="AL525"/>
  <c r="B525"/>
  <c r="G407"/>
  <c r="AL360"/>
  <c r="B360"/>
  <c r="AL491"/>
  <c r="B491"/>
  <c r="G491"/>
  <c r="G312"/>
  <c r="AL312"/>
  <c r="B312"/>
  <c r="AL264"/>
  <c r="B264"/>
  <c r="G264"/>
  <c r="AI161" i="27"/>
  <c r="B161" s="1"/>
  <c r="G161"/>
  <c r="G209" i="3"/>
  <c r="AL532"/>
  <c r="B532" s="1"/>
  <c r="G474"/>
  <c r="G280"/>
  <c r="AL171"/>
  <c r="B171" s="1"/>
  <c r="AG646"/>
  <c r="AL646" s="1"/>
  <c r="B646" s="1"/>
  <c r="AG563"/>
  <c r="AG531"/>
  <c r="AL49"/>
  <c r="B49"/>
  <c r="G17"/>
  <c r="AG752"/>
  <c r="AG517"/>
  <c r="G517"/>
  <c r="AG655"/>
  <c r="G448"/>
  <c r="AG281"/>
  <c r="AG249"/>
  <c r="AG150"/>
  <c r="G150"/>
  <c r="AG134"/>
  <c r="AG54"/>
  <c r="AG37"/>
  <c r="AG203"/>
  <c r="AI171" i="27"/>
  <c r="B171"/>
  <c r="F271" i="3"/>
  <c r="AI18" i="27"/>
  <c r="B18" s="1"/>
  <c r="G14"/>
  <c r="G115"/>
  <c r="G63"/>
  <c r="G40"/>
  <c r="G49"/>
  <c r="G262"/>
  <c r="G20"/>
  <c r="G274"/>
  <c r="AI212"/>
  <c r="B212"/>
  <c r="AI77"/>
  <c r="B77" s="1"/>
  <c r="AI269"/>
  <c r="B269"/>
  <c r="AI341"/>
  <c r="B341" s="1"/>
  <c r="G208"/>
  <c r="AI210"/>
  <c r="B210"/>
  <c r="F472" i="3"/>
  <c r="AI217" i="27"/>
  <c r="B217"/>
  <c r="AI56"/>
  <c r="B56" s="1"/>
  <c r="G250"/>
  <c r="AI176"/>
  <c r="B176"/>
  <c r="AI72"/>
  <c r="B72"/>
  <c r="AI348"/>
  <c r="B348"/>
  <c r="AI22"/>
  <c r="B22"/>
  <c r="AI146"/>
  <c r="B146"/>
  <c r="G51"/>
  <c r="AI75"/>
  <c r="B75"/>
  <c r="AI158"/>
  <c r="B158"/>
  <c r="AI173"/>
  <c r="B173"/>
  <c r="G3"/>
  <c r="AI6"/>
  <c r="B6"/>
  <c r="AI231"/>
  <c r="B231" s="1"/>
  <c r="AI223"/>
  <c r="B223"/>
  <c r="G89"/>
  <c r="G81"/>
  <c r="G142"/>
  <c r="AI44"/>
  <c r="B44"/>
  <c r="G120"/>
  <c r="G321"/>
  <c r="AI320"/>
  <c r="B320"/>
  <c r="AI307"/>
  <c r="B307"/>
  <c r="AI327"/>
  <c r="B327"/>
  <c r="G330"/>
  <c r="F464" i="3"/>
  <c r="G566"/>
  <c r="AG642"/>
  <c r="AG463"/>
  <c r="AG637"/>
  <c r="AL637" s="1"/>
  <c r="B637" s="1"/>
  <c r="AG573"/>
  <c r="AG557"/>
  <c r="AG493"/>
  <c r="AG719"/>
  <c r="AG409"/>
  <c r="AG229"/>
  <c r="AG217"/>
  <c r="AG584"/>
  <c r="AG199"/>
  <c r="G117" i="27"/>
  <c r="AI233"/>
  <c r="B233"/>
  <c r="AI239"/>
  <c r="B239"/>
  <c r="AI352"/>
  <c r="B352"/>
  <c r="AI31"/>
  <c r="B31"/>
  <c r="G147"/>
  <c r="G105"/>
  <c r="G101"/>
  <c r="AI99"/>
  <c r="B99" s="1"/>
  <c r="G78"/>
  <c r="AI272"/>
  <c r="B272"/>
  <c r="AI251"/>
  <c r="B251"/>
  <c r="G646" i="3"/>
  <c r="AL547"/>
  <c r="B547" s="1"/>
  <c r="G547"/>
  <c r="G80"/>
  <c r="AL80"/>
  <c r="B80" s="1"/>
  <c r="AL551"/>
  <c r="B551"/>
  <c r="G551"/>
  <c r="AL535"/>
  <c r="B535"/>
  <c r="G535"/>
  <c r="AL685"/>
  <c r="B685" s="1"/>
  <c r="G685"/>
  <c r="G555"/>
  <c r="AL555"/>
  <c r="B555" s="1"/>
  <c r="AL539"/>
  <c r="B539"/>
  <c r="G539"/>
  <c r="AL689"/>
  <c r="B689"/>
  <c r="G689"/>
  <c r="G559"/>
  <c r="AL559"/>
  <c r="B559"/>
  <c r="AL543"/>
  <c r="B543"/>
  <c r="G543"/>
  <c r="G74"/>
  <c r="AL74"/>
  <c r="B74"/>
  <c r="G8"/>
  <c r="G548"/>
  <c r="AL472"/>
  <c r="B472"/>
  <c r="AL514"/>
  <c r="B514"/>
  <c r="AL541"/>
  <c r="B541"/>
  <c r="G220"/>
  <c r="AL729"/>
  <c r="B729"/>
  <c r="G677"/>
  <c r="G616"/>
  <c r="AL577"/>
  <c r="B577"/>
  <c r="G157"/>
  <c r="AL746"/>
  <c r="B746" s="1"/>
  <c r="AL610"/>
  <c r="B610" s="1"/>
  <c r="G478"/>
  <c r="G70"/>
  <c r="AL709"/>
  <c r="B709" s="1"/>
  <c r="G697"/>
  <c r="AL657"/>
  <c r="B657"/>
  <c r="AL641"/>
  <c r="B641"/>
  <c r="G625"/>
  <c r="G621"/>
  <c r="AL605"/>
  <c r="B605"/>
  <c r="AL589"/>
  <c r="B589"/>
  <c r="AL141"/>
  <c r="B141"/>
  <c r="G104"/>
  <c r="G235" i="27"/>
  <c r="G140"/>
  <c r="G232" i="3"/>
  <c r="AL186"/>
  <c r="B186"/>
  <c r="AL174"/>
  <c r="B174"/>
  <c r="AL170"/>
  <c r="B170"/>
  <c r="AL78"/>
  <c r="B78"/>
  <c r="G745"/>
  <c r="AL632"/>
  <c r="B632" s="1"/>
  <c r="AG534"/>
  <c r="G534"/>
  <c r="AG518"/>
  <c r="G518" s="1"/>
  <c r="AL430"/>
  <c r="B430"/>
  <c r="AL109"/>
  <c r="B109" s="1"/>
  <c r="AL704"/>
  <c r="B704"/>
  <c r="G672"/>
  <c r="AG553"/>
  <c r="AG441"/>
  <c r="G417"/>
  <c r="AL386"/>
  <c r="B386" s="1"/>
  <c r="G366"/>
  <c r="G354"/>
  <c r="AL334"/>
  <c r="B334" s="1"/>
  <c r="AG458"/>
  <c r="AL135"/>
  <c r="B135"/>
  <c r="AG747"/>
  <c r="AG179"/>
  <c r="AI107" i="27"/>
  <c r="B107"/>
  <c r="G289"/>
  <c r="AI40"/>
  <c r="B40"/>
  <c r="G272"/>
  <c r="G53"/>
  <c r="AA166"/>
  <c r="AE32"/>
  <c r="G112"/>
  <c r="F159"/>
  <c r="AD159"/>
  <c r="AI159" s="1"/>
  <c r="B159" s="1"/>
  <c r="AG172"/>
  <c r="AE172"/>
  <c r="AD149"/>
  <c r="F149"/>
  <c r="G243"/>
  <c r="AI355"/>
  <c r="B355"/>
  <c r="AI262"/>
  <c r="B262" s="1"/>
  <c r="G21"/>
  <c r="AI21"/>
  <c r="B21"/>
  <c r="G286"/>
  <c r="G225"/>
  <c r="F52"/>
  <c r="AI153"/>
  <c r="B153" s="1"/>
  <c r="AI257"/>
  <c r="B257" s="1"/>
  <c r="G324"/>
  <c r="G130"/>
  <c r="G157"/>
  <c r="AI84"/>
  <c r="B84"/>
  <c r="G205"/>
  <c r="AI184"/>
  <c r="B184" s="1"/>
  <c r="AI344"/>
  <c r="B344" s="1"/>
  <c r="AI198"/>
  <c r="B198" s="1"/>
  <c r="AI208"/>
  <c r="B208" s="1"/>
  <c r="AI174"/>
  <c r="B174" s="1"/>
  <c r="G94"/>
  <c r="AI193"/>
  <c r="B193"/>
  <c r="AA114"/>
  <c r="AF114"/>
  <c r="AG114"/>
  <c r="AL66" i="3"/>
  <c r="B66" s="1"/>
  <c r="G34"/>
  <c r="AG65"/>
  <c r="AG167"/>
  <c r="F32" i="27"/>
  <c r="AD32"/>
  <c r="G31"/>
  <c r="AI143"/>
  <c r="B143"/>
  <c r="AI58"/>
  <c r="B58" s="1"/>
  <c r="G58"/>
  <c r="AF246"/>
  <c r="F246"/>
  <c r="AI110"/>
  <c r="B110"/>
  <c r="AI200"/>
  <c r="B200"/>
  <c r="G209"/>
  <c r="AI192"/>
  <c r="B192"/>
  <c r="G222"/>
  <c r="G359" i="3"/>
  <c r="AL327"/>
  <c r="B327" s="1"/>
  <c r="G295"/>
  <c r="AL263"/>
  <c r="B263"/>
  <c r="G231"/>
  <c r="G125"/>
  <c r="AG545"/>
  <c r="AL465"/>
  <c r="B465" s="1"/>
  <c r="AL461"/>
  <c r="B461" s="1"/>
  <c r="AL180"/>
  <c r="B180" s="1"/>
  <c r="G97"/>
  <c r="G71"/>
  <c r="AG377"/>
  <c r="AG293"/>
  <c r="AG122"/>
  <c r="AL667"/>
  <c r="B667"/>
  <c r="AG206"/>
  <c r="AL197"/>
  <c r="B197" s="1"/>
  <c r="G22" i="27"/>
  <c r="G217"/>
  <c r="G103"/>
  <c r="AF197"/>
  <c r="AI24"/>
  <c r="B24" s="1"/>
  <c r="AE197"/>
  <c r="AI9"/>
  <c r="B9"/>
  <c r="AI3"/>
  <c r="B3"/>
  <c r="AF166"/>
  <c r="AE166"/>
  <c r="AF32"/>
  <c r="G76"/>
  <c r="AD197"/>
  <c r="G197"/>
  <c r="G245"/>
  <c r="AI33"/>
  <c r="B33" s="1"/>
  <c r="AI331"/>
  <c r="B331" s="1"/>
  <c r="G331"/>
  <c r="AI321"/>
  <c r="B321"/>
  <c r="F346"/>
  <c r="G302"/>
  <c r="G277"/>
  <c r="AI358"/>
  <c r="B358" s="1"/>
  <c r="G12"/>
  <c r="AI39"/>
  <c r="B39"/>
  <c r="G39"/>
  <c r="AG549" i="3"/>
  <c r="AG529"/>
  <c r="AG175"/>
  <c r="G175" s="1"/>
  <c r="AI63" i="27"/>
  <c r="B63"/>
  <c r="F166"/>
  <c r="F306"/>
  <c r="AA306"/>
  <c r="G323"/>
  <c r="AI69"/>
  <c r="B69"/>
  <c r="G183"/>
  <c r="AI183"/>
  <c r="B183" s="1"/>
  <c r="AF109"/>
  <c r="AE109"/>
  <c r="G106"/>
  <c r="AI106"/>
  <c r="B106"/>
  <c r="AI203"/>
  <c r="B203"/>
  <c r="AI278"/>
  <c r="B278"/>
  <c r="G361"/>
  <c r="G291"/>
  <c r="AI326"/>
  <c r="B326"/>
  <c r="G326"/>
  <c r="AI316"/>
  <c r="B316" s="1"/>
  <c r="G317"/>
  <c r="F163"/>
  <c r="AG163"/>
  <c r="G279"/>
  <c r="AF45"/>
  <c r="AE45"/>
  <c r="AI201"/>
  <c r="B201" s="1"/>
  <c r="G211"/>
  <c r="G365"/>
  <c r="G187"/>
  <c r="AI343"/>
  <c r="B343"/>
  <c r="F278" i="3"/>
  <c r="AD119" i="27"/>
  <c r="F275" i="3"/>
  <c r="AI280" i="27"/>
  <c r="B280" s="1"/>
  <c r="F589" i="3"/>
  <c r="AE178" i="27"/>
  <c r="AI296"/>
  <c r="B296" s="1"/>
  <c r="AD306"/>
  <c r="G154"/>
  <c r="AI29"/>
  <c r="B29" s="1"/>
  <c r="AI362"/>
  <c r="B362" s="1"/>
  <c r="G313"/>
  <c r="AI354"/>
  <c r="B354"/>
  <c r="G263"/>
  <c r="AI369"/>
  <c r="B369" s="1"/>
  <c r="AI317"/>
  <c r="B317" s="1"/>
  <c r="G287"/>
  <c r="G87"/>
  <c r="G111"/>
  <c r="G73"/>
  <c r="AD178"/>
  <c r="AE135"/>
  <c r="AE199"/>
  <c r="F323"/>
  <c r="F196" i="3"/>
  <c r="AF10" i="27"/>
  <c r="AI10"/>
  <c r="B10" s="1"/>
  <c r="AC17"/>
  <c r="AC50"/>
  <c r="AC53"/>
  <c r="AG74"/>
  <c r="G74"/>
  <c r="AB106"/>
  <c r="AB129"/>
  <c r="AD177"/>
  <c r="G177" s="1"/>
  <c r="AG204"/>
  <c r="AI204" s="1"/>
  <c r="B204" s="1"/>
  <c r="F11"/>
  <c r="AB32"/>
  <c r="AC37"/>
  <c r="AC45"/>
  <c r="AC58"/>
  <c r="AB66"/>
  <c r="AC76"/>
  <c r="AC87"/>
  <c r="AC127"/>
  <c r="AD42"/>
  <c r="G42" s="1"/>
  <c r="AB47"/>
  <c r="AE48"/>
  <c r="G48"/>
  <c r="AC51"/>
  <c r="AC55"/>
  <c r="AC61"/>
  <c r="AC63"/>
  <c r="AC71"/>
  <c r="AC94"/>
  <c r="AB103"/>
  <c r="AC111"/>
  <c r="AB147"/>
  <c r="AD290"/>
  <c r="AI290"/>
  <c r="B290"/>
  <c r="AL722" i="3"/>
  <c r="B722" s="1"/>
  <c r="G722"/>
  <c r="G654"/>
  <c r="AL654"/>
  <c r="B654" s="1"/>
  <c r="G594"/>
  <c r="AL594"/>
  <c r="B594"/>
  <c r="G527"/>
  <c r="AL527"/>
  <c r="B527"/>
  <c r="G726"/>
  <c r="AL726"/>
  <c r="B726"/>
  <c r="AL658"/>
  <c r="B658"/>
  <c r="G658"/>
  <c r="G598"/>
  <c r="AL598"/>
  <c r="B598"/>
  <c r="G730"/>
  <c r="AL730"/>
  <c r="B730" s="1"/>
  <c r="AL714"/>
  <c r="B714" s="1"/>
  <c r="G714"/>
  <c r="AL408"/>
  <c r="B408"/>
  <c r="G408"/>
  <c r="G86"/>
  <c r="AL86"/>
  <c r="B86"/>
  <c r="G450"/>
  <c r="AL450"/>
  <c r="B450" s="1"/>
  <c r="G734"/>
  <c r="AL734"/>
  <c r="B734"/>
  <c r="G718"/>
  <c r="AL718"/>
  <c r="B718" s="1"/>
  <c r="AL650"/>
  <c r="B650" s="1"/>
  <c r="G650"/>
  <c r="G152"/>
  <c r="AL152"/>
  <c r="B152" s="1"/>
  <c r="G737"/>
  <c r="AL737"/>
  <c r="B737"/>
  <c r="G128"/>
  <c r="G567"/>
  <c r="AL123"/>
  <c r="B123"/>
  <c r="AL432"/>
  <c r="B432"/>
  <c r="G610"/>
  <c r="AL566"/>
  <c r="B566"/>
  <c r="AL693"/>
  <c r="B693" s="1"/>
  <c r="G344"/>
  <c r="AL455"/>
  <c r="B455"/>
  <c r="AL733"/>
  <c r="B733"/>
  <c r="AL681"/>
  <c r="B681"/>
  <c r="AL112"/>
  <c r="B112"/>
  <c r="G248"/>
  <c r="AL144"/>
  <c r="B144" s="1"/>
  <c r="AL60"/>
  <c r="B60"/>
  <c r="AL48"/>
  <c r="B48" s="1"/>
  <c r="G28"/>
  <c r="G16"/>
  <c r="AL630"/>
  <c r="B630" s="1"/>
  <c r="AL523"/>
  <c r="B523"/>
  <c r="G459"/>
  <c r="AL396"/>
  <c r="B396"/>
  <c r="G348"/>
  <c r="AL284"/>
  <c r="G637"/>
  <c r="AL534"/>
  <c r="B534"/>
  <c r="AL518"/>
  <c r="B518" s="1"/>
  <c r="AG490"/>
  <c r="G189"/>
  <c r="AL185"/>
  <c r="B185" s="1"/>
  <c r="AL700"/>
  <c r="B700"/>
  <c r="G660"/>
  <c r="AL517"/>
  <c r="B517"/>
  <c r="AG429"/>
  <c r="AI160" i="27"/>
  <c r="B160"/>
  <c r="AD346"/>
  <c r="AE306"/>
  <c r="G360"/>
  <c r="G253"/>
  <c r="AA346"/>
  <c r="AD127"/>
  <c r="AA127"/>
  <c r="F127"/>
  <c r="AF127"/>
  <c r="G192"/>
  <c r="AI219"/>
  <c r="B219"/>
  <c r="G219"/>
  <c r="G229"/>
  <c r="AI49"/>
  <c r="B49"/>
  <c r="AI225"/>
  <c r="B225" s="1"/>
  <c r="AE346"/>
  <c r="AF346"/>
  <c r="AG182"/>
  <c r="AI11"/>
  <c r="B11"/>
  <c r="AI180"/>
  <c r="B180"/>
  <c r="F182"/>
  <c r="AI195"/>
  <c r="B195"/>
  <c r="AI175"/>
  <c r="B175" s="1"/>
  <c r="G175"/>
  <c r="G258"/>
  <c r="AI276"/>
  <c r="B276" s="1"/>
  <c r="G276"/>
  <c r="G227"/>
  <c r="AI95"/>
  <c r="B95" s="1"/>
  <c r="G143"/>
  <c r="AI339"/>
  <c r="B339"/>
  <c r="G210"/>
  <c r="G280"/>
  <c r="AG306"/>
  <c r="AI46"/>
  <c r="B46" s="1"/>
  <c r="G10"/>
  <c r="AI133"/>
  <c r="B133"/>
  <c r="AI364"/>
  <c r="B364"/>
  <c r="G364"/>
  <c r="AI299"/>
  <c r="B299" s="1"/>
  <c r="G299"/>
  <c r="AI252"/>
  <c r="B252"/>
  <c r="AI234"/>
  <c r="B234"/>
  <c r="G221"/>
  <c r="AI221"/>
  <c r="B221" s="1"/>
  <c r="AI359"/>
  <c r="B359"/>
  <c r="G295"/>
  <c r="G236"/>
  <c r="AD148"/>
  <c r="AF148"/>
  <c r="F148"/>
  <c r="G102"/>
  <c r="G28"/>
  <c r="G294"/>
  <c r="AI323"/>
  <c r="B323" s="1"/>
  <c r="AI305"/>
  <c r="B305"/>
  <c r="G37"/>
  <c r="AD116"/>
  <c r="AG116"/>
  <c r="G267"/>
  <c r="AI196"/>
  <c r="B196" s="1"/>
  <c r="G220"/>
  <c r="F334"/>
  <c r="AD334"/>
  <c r="G41"/>
  <c r="AF141"/>
  <c r="AE141"/>
  <c r="AA152"/>
  <c r="AF152"/>
  <c r="F221" i="3"/>
  <c r="AG13" i="27"/>
  <c r="AI13" s="1"/>
  <c r="B13" s="1"/>
  <c r="G13"/>
  <c r="AE119"/>
  <c r="AA135"/>
  <c r="AD135"/>
  <c r="F199"/>
  <c r="AG134"/>
  <c r="AD199"/>
  <c r="AD162"/>
  <c r="G162" s="1"/>
  <c r="AG128"/>
  <c r="AI128" s="1"/>
  <c r="B128" s="1"/>
  <c r="AL584" i="3"/>
  <c r="B584"/>
  <c r="G584"/>
  <c r="AL719"/>
  <c r="B719"/>
  <c r="G719"/>
  <c r="G54"/>
  <c r="AL54"/>
  <c r="B54" s="1"/>
  <c r="AL281"/>
  <c r="B281" s="1"/>
  <c r="G281"/>
  <c r="AL752"/>
  <c r="B752"/>
  <c r="G752"/>
  <c r="G563"/>
  <c r="AL563"/>
  <c r="B563"/>
  <c r="G159" i="27"/>
  <c r="AL217" i="3"/>
  <c r="B217"/>
  <c r="G217"/>
  <c r="G493"/>
  <c r="AL493"/>
  <c r="B493"/>
  <c r="G463"/>
  <c r="AL463"/>
  <c r="B463" s="1"/>
  <c r="AL134"/>
  <c r="B134" s="1"/>
  <c r="G134"/>
  <c r="AL229"/>
  <c r="B229"/>
  <c r="G229"/>
  <c r="AL557"/>
  <c r="B557" s="1"/>
  <c r="G557"/>
  <c r="AL642"/>
  <c r="B642"/>
  <c r="G642"/>
  <c r="AL203"/>
  <c r="B203" s="1"/>
  <c r="G203"/>
  <c r="G655"/>
  <c r="AL655"/>
  <c r="B655" s="1"/>
  <c r="G199"/>
  <c r="AL199"/>
  <c r="B199" s="1"/>
  <c r="AL409"/>
  <c r="B409" s="1"/>
  <c r="G409"/>
  <c r="AL573"/>
  <c r="B573"/>
  <c r="G573"/>
  <c r="AL37"/>
  <c r="B37" s="1"/>
  <c r="G37"/>
  <c r="AL249"/>
  <c r="B249"/>
  <c r="G249"/>
  <c r="AL531"/>
  <c r="B531" s="1"/>
  <c r="G531"/>
  <c r="AL150"/>
  <c r="B150"/>
  <c r="G204" i="27"/>
  <c r="G122" i="3"/>
  <c r="AL122"/>
  <c r="B122" s="1"/>
  <c r="G545"/>
  <c r="AL545"/>
  <c r="B545"/>
  <c r="AI149" i="27"/>
  <c r="B149"/>
  <c r="G149"/>
  <c r="AL553" i="3"/>
  <c r="B553" s="1"/>
  <c r="G553"/>
  <c r="AI74" i="27"/>
  <c r="B74"/>
  <c r="AI177"/>
  <c r="B177" s="1"/>
  <c r="AI178"/>
  <c r="B178" s="1"/>
  <c r="G178"/>
  <c r="AL175" i="3"/>
  <c r="B175"/>
  <c r="AL293"/>
  <c r="B293" s="1"/>
  <c r="G293"/>
  <c r="G290" i="27"/>
  <c r="AI172"/>
  <c r="B172" s="1"/>
  <c r="AL458" i="3"/>
  <c r="B458" s="1"/>
  <c r="G458"/>
  <c r="AI42" i="27"/>
  <c r="B42"/>
  <c r="AL529" i="3"/>
  <c r="B529" s="1"/>
  <c r="G529"/>
  <c r="AL206"/>
  <c r="B206"/>
  <c r="G206"/>
  <c r="AL377"/>
  <c r="B377" s="1"/>
  <c r="G377"/>
  <c r="G246" i="27"/>
  <c r="AI246"/>
  <c r="B246" s="1"/>
  <c r="AI48"/>
  <c r="B48" s="1"/>
  <c r="G167" i="3"/>
  <c r="AL167"/>
  <c r="B167"/>
  <c r="G179"/>
  <c r="AL179"/>
  <c r="B179"/>
  <c r="G163" i="27"/>
  <c r="AI163"/>
  <c r="B163" s="1"/>
  <c r="AI109"/>
  <c r="B109" s="1"/>
  <c r="G109"/>
  <c r="AL549" i="3"/>
  <c r="B549"/>
  <c r="G549"/>
  <c r="AI197" i="27"/>
  <c r="B197" s="1"/>
  <c r="AL65" i="3"/>
  <c r="B65" s="1"/>
  <c r="G65"/>
  <c r="AI114" i="27"/>
  <c r="B114" s="1"/>
  <c r="G114"/>
  <c r="AL747" i="3"/>
  <c r="B747"/>
  <c r="G747"/>
  <c r="AL441"/>
  <c r="B441"/>
  <c r="G441"/>
  <c r="G172" i="27"/>
  <c r="AI162"/>
  <c r="B162" s="1"/>
  <c r="AI199"/>
  <c r="B199" s="1"/>
  <c r="G199"/>
  <c r="AI152"/>
  <c r="B152"/>
  <c r="G152"/>
  <c r="AI148"/>
  <c r="B148" s="1"/>
  <c r="G148"/>
  <c r="AI119"/>
  <c r="B119" s="1"/>
  <c r="G119"/>
  <c r="G127"/>
  <c r="AI127"/>
  <c r="B127"/>
  <c r="G306"/>
  <c r="AI306"/>
  <c r="B306" s="1"/>
  <c r="G429" i="3"/>
  <c r="AL429"/>
  <c r="B429"/>
  <c r="G128" i="27"/>
  <c r="G346"/>
  <c r="AI346"/>
  <c r="B346" s="1"/>
  <c r="AI134"/>
  <c r="B134"/>
  <c r="G134"/>
  <c r="AI141"/>
  <c r="B141"/>
  <c r="G141"/>
  <c r="AI135"/>
  <c r="B135" s="1"/>
  <c r="G135"/>
  <c r="G116"/>
  <c r="AI116"/>
  <c r="G490" i="3"/>
  <c r="AL490"/>
  <c r="B490"/>
  <c r="B284"/>
  <c r="B116" i="27"/>
  <c r="G467" i="3" l="1"/>
  <c r="AL467"/>
  <c r="B467" s="1"/>
  <c r="AL447"/>
  <c r="B447" s="1"/>
  <c r="G447"/>
  <c r="AL439"/>
  <c r="B439" s="1"/>
  <c r="G439"/>
  <c r="AL146"/>
  <c r="B146" s="1"/>
  <c r="G146"/>
  <c r="AL272"/>
  <c r="B272" s="1"/>
  <c r="G272"/>
  <c r="G753"/>
  <c r="AL753"/>
  <c r="B753" s="1"/>
  <c r="AL395"/>
  <c r="B395" s="1"/>
  <c r="G395"/>
  <c r="G311"/>
  <c r="AL311"/>
  <c r="B311" s="1"/>
  <c r="G299"/>
  <c r="AL299"/>
  <c r="B299" s="1"/>
  <c r="AL287"/>
  <c r="B287" s="1"/>
  <c r="G287"/>
  <c r="G117"/>
  <c r="AL117"/>
  <c r="B117" s="1"/>
  <c r="AL744"/>
  <c r="B744" s="1"/>
  <c r="G744"/>
  <c r="AL692"/>
  <c r="B692" s="1"/>
  <c r="G692"/>
  <c r="AL624"/>
  <c r="B624" s="1"/>
  <c r="G624"/>
  <c r="AL612"/>
  <c r="B612" s="1"/>
  <c r="G612"/>
  <c r="G561"/>
  <c r="AL561"/>
  <c r="B561" s="1"/>
  <c r="G437"/>
  <c r="AL437"/>
  <c r="B437" s="1"/>
  <c r="AL406"/>
  <c r="B406" s="1"/>
  <c r="G406"/>
  <c r="G402"/>
  <c r="AL402"/>
  <c r="B402" s="1"/>
  <c r="G374"/>
  <c r="AL374"/>
  <c r="B374" s="1"/>
  <c r="AL342"/>
  <c r="B342" s="1"/>
  <c r="G342"/>
  <c r="G318"/>
  <c r="AL318"/>
  <c r="B318" s="1"/>
  <c r="G242"/>
  <c r="AL242"/>
  <c r="B242" s="1"/>
  <c r="AL218"/>
  <c r="G218"/>
  <c r="G723"/>
  <c r="AL723"/>
  <c r="B723" s="1"/>
  <c r="G711"/>
  <c r="AL711"/>
  <c r="B711" s="1"/>
  <c r="G301"/>
  <c r="AL301"/>
  <c r="B301" s="1"/>
  <c r="AL652"/>
  <c r="B652" s="1"/>
  <c r="G652"/>
  <c r="AL18"/>
  <c r="B18" s="1"/>
  <c r="G18"/>
  <c r="G35"/>
  <c r="AL35"/>
  <c r="B35" s="1"/>
  <c r="AL9"/>
  <c r="B9" s="1"/>
  <c r="F155" i="26" s="1"/>
  <c r="G9" i="3"/>
  <c r="AG550"/>
  <c r="AG740"/>
  <c r="G695"/>
  <c r="AG568"/>
  <c r="AG508"/>
  <c r="AG476"/>
  <c r="AL34"/>
  <c r="B34" s="1"/>
  <c r="AL187"/>
  <c r="B187" s="1"/>
  <c r="G187"/>
  <c r="AL750"/>
  <c r="B750" s="1"/>
  <c r="G750"/>
  <c r="AL511"/>
  <c r="B511" s="1"/>
  <c r="G511"/>
  <c r="G416"/>
  <c r="AL416"/>
  <c r="B416" s="1"/>
  <c r="AL400"/>
  <c r="B400" s="1"/>
  <c r="G400"/>
  <c r="G304"/>
  <c r="AL304"/>
  <c r="B304" s="1"/>
  <c r="AL717"/>
  <c r="B717" s="1"/>
  <c r="G717"/>
  <c r="AL629"/>
  <c r="B629" s="1"/>
  <c r="G629"/>
  <c r="AL609"/>
  <c r="B609" s="1"/>
  <c r="G609"/>
  <c r="AL446"/>
  <c r="B446" s="1"/>
  <c r="G446"/>
  <c r="AL415"/>
  <c r="B415" s="1"/>
  <c r="G415"/>
  <c r="AL391"/>
  <c r="B391" s="1"/>
  <c r="G391"/>
  <c r="G383"/>
  <c r="AL383"/>
  <c r="B383" s="1"/>
  <c r="G343"/>
  <c r="AL343"/>
  <c r="B343" s="1"/>
  <c r="G370"/>
  <c r="AL370"/>
  <c r="B370" s="1"/>
  <c r="AL254"/>
  <c r="B254" s="1"/>
  <c r="G254"/>
  <c r="G168"/>
  <c r="AL168"/>
  <c r="B168" s="1"/>
  <c r="AL136"/>
  <c r="B136" s="1"/>
  <c r="G136"/>
  <c r="AL151"/>
  <c r="B151" s="1"/>
  <c r="G151"/>
  <c r="G79"/>
  <c r="AL79"/>
  <c r="B79" s="1"/>
  <c r="AL663"/>
  <c r="B663" s="1"/>
  <c r="G663"/>
  <c r="G627"/>
  <c r="AL627"/>
  <c r="B627" s="1"/>
  <c r="AL611"/>
  <c r="B611" s="1"/>
  <c r="G611"/>
  <c r="G413"/>
  <c r="AL413"/>
  <c r="B413" s="1"/>
  <c r="AL313"/>
  <c r="B313" s="1"/>
  <c r="G313"/>
  <c r="AL22"/>
  <c r="B22" s="1"/>
  <c r="G22"/>
  <c r="AL44"/>
  <c r="B44" s="1"/>
  <c r="G44"/>
  <c r="AL428"/>
  <c r="B428" s="1"/>
  <c r="AL626"/>
  <c r="B626" s="1"/>
  <c r="G558"/>
  <c r="G754"/>
  <c r="G746"/>
  <c r="G575"/>
  <c r="G479"/>
  <c r="AG649"/>
  <c r="AL379"/>
  <c r="B379" s="1"/>
  <c r="G263"/>
  <c r="AL648"/>
  <c r="B648" s="1"/>
  <c r="AG537"/>
  <c r="AG509"/>
  <c r="AL417"/>
  <c r="B417" s="1"/>
  <c r="AL157"/>
  <c r="B157" s="1"/>
  <c r="G23"/>
  <c r="AL23"/>
  <c r="B23" s="1"/>
  <c r="AL702"/>
  <c r="B702" s="1"/>
  <c r="G702"/>
  <c r="G368"/>
  <c r="AL368"/>
  <c r="B368" s="1"/>
  <c r="AL336"/>
  <c r="B336" s="1"/>
  <c r="G336"/>
  <c r="G316"/>
  <c r="AL316"/>
  <c r="B316" s="1"/>
  <c r="G90"/>
  <c r="AL90"/>
  <c r="B90" s="1"/>
  <c r="G661"/>
  <c r="AL661"/>
  <c r="B661" s="1"/>
  <c r="AL223"/>
  <c r="B223" s="1"/>
  <c r="G223"/>
  <c r="G177"/>
  <c r="AL177"/>
  <c r="B177" s="1"/>
  <c r="G169"/>
  <c r="AL169"/>
  <c r="B169" s="1"/>
  <c r="G656"/>
  <c r="AL656"/>
  <c r="B656" s="1"/>
  <c r="AL533"/>
  <c r="B533" s="1"/>
  <c r="G533"/>
  <c r="G350"/>
  <c r="AL350"/>
  <c r="B350" s="1"/>
  <c r="G310"/>
  <c r="AL310"/>
  <c r="B310" s="1"/>
  <c r="AL131"/>
  <c r="B131" s="1"/>
  <c r="G131"/>
  <c r="AL83"/>
  <c r="B83" s="1"/>
  <c r="G83"/>
  <c r="G73"/>
  <c r="AL73"/>
  <c r="B73" s="1"/>
  <c r="AL659"/>
  <c r="B659" s="1"/>
  <c r="G659"/>
  <c r="G607"/>
  <c r="AL607"/>
  <c r="B607" s="1"/>
  <c r="G349"/>
  <c r="AL349"/>
  <c r="B349" s="1"/>
  <c r="AL269"/>
  <c r="B269" s="1"/>
  <c r="G269"/>
  <c r="G237"/>
  <c r="AL237"/>
  <c r="B237" s="1"/>
  <c r="AL191"/>
  <c r="B191" s="1"/>
  <c r="G191"/>
  <c r="G473"/>
  <c r="AL473"/>
  <c r="B473" s="1"/>
  <c r="G130"/>
  <c r="AL130"/>
  <c r="B130" s="1"/>
  <c r="G698"/>
  <c r="G634"/>
  <c r="G630"/>
  <c r="AL507"/>
  <c r="B507" s="1"/>
  <c r="G733"/>
  <c r="AL697"/>
  <c r="B697" s="1"/>
  <c r="G681"/>
  <c r="AL625"/>
  <c r="B625" s="1"/>
  <c r="AG542"/>
  <c r="G414"/>
  <c r="AL366"/>
  <c r="B366" s="1"/>
  <c r="G751"/>
  <c r="AL469"/>
  <c r="B469" s="1"/>
  <c r="G114"/>
  <c r="AL631"/>
  <c r="B631" s="1"/>
  <c r="G238"/>
  <c r="AL219"/>
  <c r="B219" s="1"/>
  <c r="G219"/>
  <c r="G662"/>
  <c r="AL662"/>
  <c r="B662" s="1"/>
  <c r="G443"/>
  <c r="AL443"/>
  <c r="B443" s="1"/>
  <c r="AL364"/>
  <c r="B364" s="1"/>
  <c r="G364"/>
  <c r="G240"/>
  <c r="AL240"/>
  <c r="B240" s="1"/>
  <c r="AL194"/>
  <c r="B194" s="1"/>
  <c r="G194"/>
  <c r="AL190"/>
  <c r="B190" s="1"/>
  <c r="G190"/>
  <c r="G593"/>
  <c r="AL593"/>
  <c r="B593" s="1"/>
  <c r="G319"/>
  <c r="AL319"/>
  <c r="B319" s="1"/>
  <c r="G255"/>
  <c r="AL255"/>
  <c r="B255" s="1"/>
  <c r="G93"/>
  <c r="AL93"/>
  <c r="B93" s="1"/>
  <c r="G600"/>
  <c r="AL600"/>
  <c r="B600" s="1"/>
  <c r="AL485"/>
  <c r="B485" s="1"/>
  <c r="G485"/>
  <c r="AL306"/>
  <c r="B306" s="1"/>
  <c r="G306"/>
  <c r="AL278"/>
  <c r="B278" s="1"/>
  <c r="G278"/>
  <c r="G246"/>
  <c r="AL246"/>
  <c r="B246" s="1"/>
  <c r="G176"/>
  <c r="AL176"/>
  <c r="B176" s="1"/>
  <c r="G119"/>
  <c r="AL119"/>
  <c r="B119" s="1"/>
  <c r="AL81"/>
  <c r="B81" s="1"/>
  <c r="G81"/>
  <c r="AL699"/>
  <c r="B699" s="1"/>
  <c r="G699"/>
  <c r="AL444"/>
  <c r="B444" s="1"/>
  <c r="G444"/>
  <c r="G424"/>
  <c r="AL424"/>
  <c r="B424" s="1"/>
  <c r="AL381"/>
  <c r="B381" s="1"/>
  <c r="G381"/>
  <c r="G345"/>
  <c r="AL345"/>
  <c r="B345" s="1"/>
  <c r="G265"/>
  <c r="AL265"/>
  <c r="B265" s="1"/>
  <c r="G102"/>
  <c r="AL102"/>
  <c r="B102" s="1"/>
  <c r="G45"/>
  <c r="AL45"/>
  <c r="B45" s="1"/>
  <c r="AL13"/>
  <c r="B13" s="1"/>
  <c r="G13"/>
  <c r="AL67"/>
  <c r="B67" s="1"/>
  <c r="G67"/>
  <c r="G149"/>
  <c r="AL149"/>
  <c r="B149" s="1"/>
  <c r="G712"/>
  <c r="AL712"/>
  <c r="B712" s="1"/>
  <c r="G238" i="27"/>
  <c r="G694" i="3"/>
  <c r="G296"/>
  <c r="G709"/>
  <c r="AL616"/>
  <c r="B616" s="1"/>
  <c r="G461"/>
  <c r="G66"/>
  <c r="G596"/>
  <c r="G581"/>
  <c r="AL414"/>
  <c r="B414" s="1"/>
  <c r="AA34" i="27"/>
  <c r="AF34"/>
  <c r="F34"/>
  <c r="AL581" i="3"/>
  <c r="B581" s="1"/>
  <c r="G351"/>
  <c r="G235"/>
  <c r="G648"/>
  <c r="AI271"/>
  <c r="AF398"/>
  <c r="AG398" s="1"/>
  <c r="AF52" i="27"/>
  <c r="AI293"/>
  <c r="B293" s="1"/>
  <c r="AI92"/>
  <c r="B92" s="1"/>
  <c r="AG155"/>
  <c r="G314"/>
  <c r="AI218"/>
  <c r="B218" s="1"/>
  <c r="AE151"/>
  <c r="AI122"/>
  <c r="B122" s="1"/>
  <c r="AI292"/>
  <c r="B292" s="1"/>
  <c r="AI367"/>
  <c r="B367" s="1"/>
  <c r="AI356"/>
  <c r="B356" s="1"/>
  <c r="AI190"/>
  <c r="B190" s="1"/>
  <c r="G284"/>
  <c r="G304"/>
  <c r="G118"/>
  <c r="G266"/>
  <c r="AG151"/>
  <c r="AD166"/>
  <c r="G259"/>
  <c r="AI342"/>
  <c r="B342" s="1"/>
  <c r="AF151"/>
  <c r="AI335"/>
  <c r="B335" s="1"/>
  <c r="AD45"/>
  <c r="G311"/>
  <c r="F691" i="3"/>
  <c r="AG32" i="27"/>
  <c r="AI32" s="1"/>
  <c r="B32" s="1"/>
  <c r="AI115"/>
  <c r="AI213"/>
  <c r="B213" s="1"/>
  <c r="AI129"/>
  <c r="B129" s="1"/>
  <c r="G203"/>
  <c r="G212"/>
  <c r="G8"/>
  <c r="AI279"/>
  <c r="B279" s="1"/>
  <c r="AI330"/>
  <c r="B330" s="1"/>
  <c r="AI242"/>
  <c r="B242" s="1"/>
  <c r="AA334"/>
  <c r="AF334"/>
  <c r="AH271" i="3"/>
  <c r="AI398"/>
  <c r="AI281" i="27"/>
  <c r="B281" s="1"/>
  <c r="AI43"/>
  <c r="B43" s="1"/>
  <c r="AI4"/>
  <c r="B4" s="1"/>
  <c r="AI30"/>
  <c r="B30" s="1"/>
  <c r="AE52"/>
  <c r="G224"/>
  <c r="G327"/>
  <c r="G368"/>
  <c r="G60"/>
  <c r="AA182"/>
  <c r="AE182"/>
  <c r="G64"/>
  <c r="AI350"/>
  <c r="B350" s="1"/>
  <c r="AE155"/>
  <c r="G9"/>
  <c r="AE334"/>
  <c r="AI334" s="1"/>
  <c r="B334" s="1"/>
  <c r="AI313"/>
  <c r="B313" s="1"/>
  <c r="AA148"/>
  <c r="AI169"/>
  <c r="B169" s="1"/>
  <c r="G169"/>
  <c r="AA52"/>
  <c r="AG52"/>
  <c r="AI285"/>
  <c r="B285" s="1"/>
  <c r="G285"/>
  <c r="F125"/>
  <c r="AD125"/>
  <c r="F461" i="3"/>
  <c r="B155" i="26" l="1"/>
  <c r="E155"/>
  <c r="D155"/>
  <c r="C155"/>
  <c r="G125" i="27"/>
  <c r="AI125"/>
  <c r="B125" s="1"/>
  <c r="AI155"/>
  <c r="B155" s="1"/>
  <c r="G155"/>
  <c r="AI34"/>
  <c r="B34" s="1"/>
  <c r="G34"/>
  <c r="AL568" i="3"/>
  <c r="B568" s="1"/>
  <c r="G568"/>
  <c r="F66" i="26"/>
  <c r="F132"/>
  <c r="F17"/>
  <c r="F138"/>
  <c r="F183"/>
  <c r="F191"/>
  <c r="F128"/>
  <c r="F19"/>
  <c r="F122"/>
  <c r="F77"/>
  <c r="F175"/>
  <c r="F144"/>
  <c r="F92"/>
  <c r="F46"/>
  <c r="F119"/>
  <c r="F141"/>
  <c r="F40"/>
  <c r="F82"/>
  <c r="F107"/>
  <c r="F182"/>
  <c r="F96"/>
  <c r="F99"/>
  <c r="F101"/>
  <c r="F181"/>
  <c r="F59"/>
  <c r="F89"/>
  <c r="F133"/>
  <c r="F145"/>
  <c r="F135"/>
  <c r="F29"/>
  <c r="F195"/>
  <c r="F178"/>
  <c r="F143"/>
  <c r="F166"/>
  <c r="F156"/>
  <c r="F78"/>
  <c r="F56"/>
  <c r="F177"/>
  <c r="F45"/>
  <c r="F73"/>
  <c r="F50"/>
  <c r="F131"/>
  <c r="F151"/>
  <c r="F113"/>
  <c r="F123"/>
  <c r="F65"/>
  <c r="M73"/>
  <c r="M71"/>
  <c r="M70"/>
  <c r="M27"/>
  <c r="G182" i="27"/>
  <c r="AI182"/>
  <c r="B182" s="1"/>
  <c r="AL271" i="3"/>
  <c r="B271" s="1"/>
  <c r="G271"/>
  <c r="AI166" i="27"/>
  <c r="B166" s="1"/>
  <c r="G166"/>
  <c r="G537" i="3"/>
  <c r="AL537"/>
  <c r="B537" s="1"/>
  <c r="G649"/>
  <c r="AL649"/>
  <c r="B649" s="1"/>
  <c r="M38" i="26" s="1"/>
  <c r="G508" i="3"/>
  <c r="AL508"/>
  <c r="B508" s="1"/>
  <c r="AL550"/>
  <c r="B550" s="1"/>
  <c r="G550"/>
  <c r="B218"/>
  <c r="F172" i="26"/>
  <c r="F152"/>
  <c r="F37"/>
  <c r="F38"/>
  <c r="F27"/>
  <c r="F33"/>
  <c r="F194"/>
  <c r="F110"/>
  <c r="F30"/>
  <c r="F176"/>
  <c r="F150"/>
  <c r="F58"/>
  <c r="F91"/>
  <c r="F15"/>
  <c r="F157"/>
  <c r="F42"/>
  <c r="F190"/>
  <c r="F169"/>
  <c r="F57"/>
  <c r="F196"/>
  <c r="F153"/>
  <c r="F88"/>
  <c r="F31"/>
  <c r="F188"/>
  <c r="F189"/>
  <c r="F173"/>
  <c r="F32"/>
  <c r="F186"/>
  <c r="F23"/>
  <c r="F94"/>
  <c r="F114"/>
  <c r="F168"/>
  <c r="F25"/>
  <c r="F106"/>
  <c r="F39"/>
  <c r="F109"/>
  <c r="F69"/>
  <c r="F47"/>
  <c r="F102"/>
  <c r="F28"/>
  <c r="F95"/>
  <c r="F130"/>
  <c r="F170"/>
  <c r="F197"/>
  <c r="F64"/>
  <c r="F20"/>
  <c r="M47"/>
  <c r="M36"/>
  <c r="M39"/>
  <c r="M45"/>
  <c r="M33"/>
  <c r="M53"/>
  <c r="M50"/>
  <c r="M69"/>
  <c r="M64"/>
  <c r="M30"/>
  <c r="M48"/>
  <c r="M67"/>
  <c r="M17"/>
  <c r="M16"/>
  <c r="M49"/>
  <c r="M278"/>
  <c r="M265"/>
  <c r="M271"/>
  <c r="M216"/>
  <c r="M239"/>
  <c r="B115" i="27"/>
  <c r="G45"/>
  <c r="AI45"/>
  <c r="B45" s="1"/>
  <c r="AI151"/>
  <c r="B151" s="1"/>
  <c r="G151"/>
  <c r="G509" i="3"/>
  <c r="AL509"/>
  <c r="B509" s="1"/>
  <c r="AL476"/>
  <c r="B476" s="1"/>
  <c r="G476"/>
  <c r="AL740"/>
  <c r="B740" s="1"/>
  <c r="M248" i="26" s="1"/>
  <c r="G740" i="3"/>
  <c r="G32" i="27"/>
  <c r="F87" i="26"/>
  <c r="F97"/>
  <c r="F146"/>
  <c r="F100"/>
  <c r="F108"/>
  <c r="F49"/>
  <c r="F85"/>
  <c r="F147"/>
  <c r="F93"/>
  <c r="F67"/>
  <c r="F161"/>
  <c r="F180"/>
  <c r="F51"/>
  <c r="F35"/>
  <c r="F63"/>
  <c r="F98"/>
  <c r="F68"/>
  <c r="F16"/>
  <c r="F74"/>
  <c r="F76"/>
  <c r="F36"/>
  <c r="F112"/>
  <c r="F154"/>
  <c r="F62"/>
  <c r="F70"/>
  <c r="F81"/>
  <c r="F193"/>
  <c r="F160"/>
  <c r="F149"/>
  <c r="F148"/>
  <c r="F171"/>
  <c r="F179"/>
  <c r="F44"/>
  <c r="F54"/>
  <c r="F21"/>
  <c r="F72"/>
  <c r="F48"/>
  <c r="F26"/>
  <c r="F52"/>
  <c r="F53"/>
  <c r="F136"/>
  <c r="F117"/>
  <c r="F116"/>
  <c r="F167"/>
  <c r="F43"/>
  <c r="F84"/>
  <c r="G334" i="27"/>
  <c r="M63" i="26"/>
  <c r="M23"/>
  <c r="M26"/>
  <c r="M43"/>
  <c r="M51"/>
  <c r="M68"/>
  <c r="M22"/>
  <c r="M58"/>
  <c r="M65"/>
  <c r="M31"/>
  <c r="M21"/>
  <c r="M18"/>
  <c r="M35"/>
  <c r="M15"/>
  <c r="M59"/>
  <c r="M269"/>
  <c r="M277"/>
  <c r="M237"/>
  <c r="M284"/>
  <c r="M231"/>
  <c r="M219"/>
  <c r="M205"/>
  <c r="M247"/>
  <c r="M226"/>
  <c r="M268"/>
  <c r="M263"/>
  <c r="M256"/>
  <c r="M206"/>
  <c r="M210"/>
  <c r="M229"/>
  <c r="M260"/>
  <c r="M253"/>
  <c r="M217"/>
  <c r="M221"/>
  <c r="M252"/>
  <c r="M287"/>
  <c r="AI52" i="27"/>
  <c r="B52" s="1"/>
  <c r="G52"/>
  <c r="G398" i="3"/>
  <c r="AL398"/>
  <c r="B398" s="1"/>
  <c r="G542"/>
  <c r="AL542"/>
  <c r="B542" s="1"/>
  <c r="F129" i="26"/>
  <c r="F142"/>
  <c r="F198"/>
  <c r="F105"/>
  <c r="F34"/>
  <c r="F86"/>
  <c r="F118"/>
  <c r="F41"/>
  <c r="F79"/>
  <c r="F14"/>
  <c r="F140"/>
  <c r="F121"/>
  <c r="F163"/>
  <c r="F22"/>
  <c r="F103"/>
  <c r="F184"/>
  <c r="F104"/>
  <c r="F61"/>
  <c r="F174"/>
  <c r="F115"/>
  <c r="F164"/>
  <c r="F187"/>
  <c r="F165"/>
  <c r="F126"/>
  <c r="F137"/>
  <c r="F24"/>
  <c r="F60"/>
  <c r="F55"/>
  <c r="F83"/>
  <c r="F71"/>
  <c r="F139"/>
  <c r="F75"/>
  <c r="F90"/>
  <c r="F192"/>
  <c r="F124"/>
  <c r="F18"/>
  <c r="F120"/>
  <c r="F125"/>
  <c r="F162"/>
  <c r="F127"/>
  <c r="F185"/>
  <c r="F111"/>
  <c r="F134"/>
  <c r="F158"/>
  <c r="F159"/>
  <c r="F80"/>
  <c r="M60"/>
  <c r="M61"/>
  <c r="M72"/>
  <c r="M29"/>
  <c r="M40"/>
  <c r="M56"/>
  <c r="M14"/>
  <c r="M46"/>
  <c r="M28"/>
  <c r="M25"/>
  <c r="M55"/>
  <c r="M42"/>
  <c r="M41"/>
  <c r="M54"/>
  <c r="M44"/>
  <c r="M223"/>
  <c r="M254"/>
  <c r="M259"/>
  <c r="M225"/>
  <c r="M222"/>
  <c r="M213"/>
  <c r="M228"/>
  <c r="M274"/>
  <c r="M215"/>
  <c r="M286"/>
  <c r="M212"/>
  <c r="M251"/>
  <c r="M233"/>
  <c r="M282"/>
  <c r="M209"/>
  <c r="M232"/>
  <c r="M262"/>
  <c r="M230"/>
  <c r="M208"/>
  <c r="J248" l="1"/>
  <c r="L248"/>
  <c r="K248"/>
  <c r="I248"/>
  <c r="L38"/>
  <c r="I38"/>
  <c r="K38"/>
  <c r="J38"/>
  <c r="I230"/>
  <c r="J230"/>
  <c r="L230"/>
  <c r="K230"/>
  <c r="K251"/>
  <c r="L251"/>
  <c r="I251"/>
  <c r="J251"/>
  <c r="L274"/>
  <c r="K274"/>
  <c r="I274"/>
  <c r="J274"/>
  <c r="J225"/>
  <c r="K225"/>
  <c r="I225"/>
  <c r="L225"/>
  <c r="I44"/>
  <c r="J44"/>
  <c r="K44"/>
  <c r="L44"/>
  <c r="J55"/>
  <c r="L55"/>
  <c r="I55"/>
  <c r="K55"/>
  <c r="L14"/>
  <c r="I14"/>
  <c r="J14"/>
  <c r="K14"/>
  <c r="J72"/>
  <c r="I72"/>
  <c r="K72"/>
  <c r="L72"/>
  <c r="E159"/>
  <c r="C159"/>
  <c r="B159"/>
  <c r="D159"/>
  <c r="D185"/>
  <c r="E185"/>
  <c r="C185"/>
  <c r="B185"/>
  <c r="B120"/>
  <c r="E120"/>
  <c r="C120"/>
  <c r="D120"/>
  <c r="E90"/>
  <c r="C90"/>
  <c r="D90"/>
  <c r="B90"/>
  <c r="B83"/>
  <c r="D83"/>
  <c r="C83"/>
  <c r="E83"/>
  <c r="E137"/>
  <c r="C137"/>
  <c r="B137"/>
  <c r="D137"/>
  <c r="D164"/>
  <c r="E164"/>
  <c r="B164"/>
  <c r="C164"/>
  <c r="E104"/>
  <c r="D104"/>
  <c r="B104"/>
  <c r="C104"/>
  <c r="D163"/>
  <c r="B163"/>
  <c r="E163"/>
  <c r="C163"/>
  <c r="D79"/>
  <c r="C79"/>
  <c r="E79"/>
  <c r="B79"/>
  <c r="D34"/>
  <c r="C34"/>
  <c r="B34"/>
  <c r="E34"/>
  <c r="B129"/>
  <c r="D129"/>
  <c r="E129"/>
  <c r="C129"/>
  <c r="K252"/>
  <c r="L252"/>
  <c r="J252"/>
  <c r="I252"/>
  <c r="I260"/>
  <c r="L260"/>
  <c r="J260"/>
  <c r="K260"/>
  <c r="L256"/>
  <c r="J256"/>
  <c r="K256"/>
  <c r="I256"/>
  <c r="I247"/>
  <c r="L247"/>
  <c r="J247"/>
  <c r="K247"/>
  <c r="K284"/>
  <c r="J284"/>
  <c r="I284"/>
  <c r="L284"/>
  <c r="J59"/>
  <c r="L59"/>
  <c r="I59"/>
  <c r="K59"/>
  <c r="J21"/>
  <c r="I21"/>
  <c r="K21"/>
  <c r="L21"/>
  <c r="J22"/>
  <c r="I22"/>
  <c r="L22"/>
  <c r="K22"/>
  <c r="J26"/>
  <c r="I26"/>
  <c r="L26"/>
  <c r="K26"/>
  <c r="E84"/>
  <c r="D84"/>
  <c r="B84"/>
  <c r="C84"/>
  <c r="C117"/>
  <c r="D117"/>
  <c r="E117"/>
  <c r="B117"/>
  <c r="B26"/>
  <c r="E26"/>
  <c r="D26"/>
  <c r="C26"/>
  <c r="C54"/>
  <c r="B54"/>
  <c r="E54"/>
  <c r="D54"/>
  <c r="E148"/>
  <c r="C148"/>
  <c r="D148"/>
  <c r="B148"/>
  <c r="D81"/>
  <c r="B81"/>
  <c r="E81"/>
  <c r="C81"/>
  <c r="C112"/>
  <c r="E112"/>
  <c r="B112"/>
  <c r="D112"/>
  <c r="E16"/>
  <c r="D16"/>
  <c r="C16"/>
  <c r="B16"/>
  <c r="E35"/>
  <c r="C35"/>
  <c r="B35"/>
  <c r="D35"/>
  <c r="D67"/>
  <c r="E67"/>
  <c r="B67"/>
  <c r="C67"/>
  <c r="B49"/>
  <c r="C49"/>
  <c r="E49"/>
  <c r="D49"/>
  <c r="C97"/>
  <c r="B97"/>
  <c r="D97"/>
  <c r="E97"/>
  <c r="I49"/>
  <c r="J49"/>
  <c r="K49"/>
  <c r="L49"/>
  <c r="J48"/>
  <c r="I48"/>
  <c r="L48"/>
  <c r="K48"/>
  <c r="L50"/>
  <c r="I50"/>
  <c r="J50"/>
  <c r="K50"/>
  <c r="I39"/>
  <c r="K39"/>
  <c r="J39"/>
  <c r="L39"/>
  <c r="C64"/>
  <c r="E64"/>
  <c r="B64"/>
  <c r="D64"/>
  <c r="E95"/>
  <c r="C95"/>
  <c r="B95"/>
  <c r="D95"/>
  <c r="D69"/>
  <c r="E69"/>
  <c r="B69"/>
  <c r="C69"/>
  <c r="D25"/>
  <c r="C25"/>
  <c r="B25"/>
  <c r="E25"/>
  <c r="B23"/>
  <c r="E23"/>
  <c r="D23"/>
  <c r="C23"/>
  <c r="E189"/>
  <c r="D189"/>
  <c r="C189"/>
  <c r="B189"/>
  <c r="D153"/>
  <c r="E153"/>
  <c r="B153"/>
  <c r="C153"/>
  <c r="C190"/>
  <c r="B190"/>
  <c r="D190"/>
  <c r="E190"/>
  <c r="D91"/>
  <c r="B91"/>
  <c r="E91"/>
  <c r="C91"/>
  <c r="D30"/>
  <c r="E30"/>
  <c r="B30"/>
  <c r="C30"/>
  <c r="E27"/>
  <c r="D27"/>
  <c r="C27"/>
  <c r="B27"/>
  <c r="B172"/>
  <c r="E172"/>
  <c r="C172"/>
  <c r="D172"/>
  <c r="E151"/>
  <c r="B151"/>
  <c r="D151"/>
  <c r="C151"/>
  <c r="C45"/>
  <c r="D45"/>
  <c r="E45"/>
  <c r="B45"/>
  <c r="D156"/>
  <c r="E156"/>
  <c r="B156"/>
  <c r="C156"/>
  <c r="D195"/>
  <c r="C195"/>
  <c r="B195"/>
  <c r="E195"/>
  <c r="E133"/>
  <c r="B133"/>
  <c r="D133"/>
  <c r="C133"/>
  <c r="E101"/>
  <c r="B101"/>
  <c r="D101"/>
  <c r="C101"/>
  <c r="E107"/>
  <c r="C107"/>
  <c r="B107"/>
  <c r="D107"/>
  <c r="C119"/>
  <c r="E119"/>
  <c r="D119"/>
  <c r="B119"/>
  <c r="D175"/>
  <c r="C175"/>
  <c r="B175"/>
  <c r="E175"/>
  <c r="B128"/>
  <c r="E128"/>
  <c r="C128"/>
  <c r="D128"/>
  <c r="E17"/>
  <c r="C17"/>
  <c r="B17"/>
  <c r="D17"/>
  <c r="M250"/>
  <c r="M242"/>
  <c r="M218"/>
  <c r="M276"/>
  <c r="M240"/>
  <c r="M236"/>
  <c r="M238"/>
  <c r="M249"/>
  <c r="M261"/>
  <c r="M285"/>
  <c r="M19"/>
  <c r="M52"/>
  <c r="M37"/>
  <c r="M74"/>
  <c r="M267"/>
  <c r="I232"/>
  <c r="J232"/>
  <c r="L232"/>
  <c r="K232"/>
  <c r="L262"/>
  <c r="J262"/>
  <c r="I262"/>
  <c r="K262"/>
  <c r="I233"/>
  <c r="J233"/>
  <c r="K233"/>
  <c r="L233"/>
  <c r="L215"/>
  <c r="I215"/>
  <c r="J215"/>
  <c r="K215"/>
  <c r="L222"/>
  <c r="J222"/>
  <c r="I222"/>
  <c r="K222"/>
  <c r="I223"/>
  <c r="J223"/>
  <c r="K223"/>
  <c r="L223"/>
  <c r="L42"/>
  <c r="I42"/>
  <c r="K42"/>
  <c r="J42"/>
  <c r="J46"/>
  <c r="I46"/>
  <c r="L46"/>
  <c r="K46"/>
  <c r="L29"/>
  <c r="J29"/>
  <c r="K29"/>
  <c r="I29"/>
  <c r="D80"/>
  <c r="B80"/>
  <c r="C80"/>
  <c r="E80"/>
  <c r="C111"/>
  <c r="B111"/>
  <c r="E111"/>
  <c r="D111"/>
  <c r="C125"/>
  <c r="B125"/>
  <c r="E125"/>
  <c r="D125"/>
  <c r="D192"/>
  <c r="C192"/>
  <c r="E192"/>
  <c r="B192"/>
  <c r="D71"/>
  <c r="C71"/>
  <c r="B71"/>
  <c r="E71"/>
  <c r="E24"/>
  <c r="C24"/>
  <c r="B24"/>
  <c r="D24"/>
  <c r="B187"/>
  <c r="D187"/>
  <c r="C187"/>
  <c r="E187"/>
  <c r="B61"/>
  <c r="E61"/>
  <c r="D61"/>
  <c r="C61"/>
  <c r="D22"/>
  <c r="C22"/>
  <c r="E22"/>
  <c r="B22"/>
  <c r="C14"/>
  <c r="E14"/>
  <c r="B14"/>
  <c r="D14"/>
  <c r="B86"/>
  <c r="E86"/>
  <c r="D86"/>
  <c r="C86"/>
  <c r="E142"/>
  <c r="D142"/>
  <c r="C142"/>
  <c r="B142"/>
  <c r="L287"/>
  <c r="J287"/>
  <c r="I287"/>
  <c r="K287"/>
  <c r="L253"/>
  <c r="K253"/>
  <c r="J253"/>
  <c r="I253"/>
  <c r="I206"/>
  <c r="L206"/>
  <c r="J206"/>
  <c r="K206"/>
  <c r="L226"/>
  <c r="J226"/>
  <c r="K226"/>
  <c r="I226"/>
  <c r="K231"/>
  <c r="L231"/>
  <c r="I231"/>
  <c r="J231"/>
  <c r="I269"/>
  <c r="J269"/>
  <c r="K269"/>
  <c r="L269"/>
  <c r="J18"/>
  <c r="K18"/>
  <c r="I18"/>
  <c r="L18"/>
  <c r="J58"/>
  <c r="L58"/>
  <c r="I58"/>
  <c r="K58"/>
  <c r="J43"/>
  <c r="L43"/>
  <c r="K43"/>
  <c r="I43"/>
  <c r="D116"/>
  <c r="B116"/>
  <c r="C116"/>
  <c r="E116"/>
  <c r="E52"/>
  <c r="C52"/>
  <c r="D52"/>
  <c r="B52"/>
  <c r="D21"/>
  <c r="E21"/>
  <c r="B21"/>
  <c r="C21"/>
  <c r="C171"/>
  <c r="D171"/>
  <c r="E171"/>
  <c r="B171"/>
  <c r="B193"/>
  <c r="D193"/>
  <c r="E193"/>
  <c r="C193"/>
  <c r="D154"/>
  <c r="B154"/>
  <c r="C154"/>
  <c r="E154"/>
  <c r="B74"/>
  <c r="C74"/>
  <c r="D74"/>
  <c r="E74"/>
  <c r="C63"/>
  <c r="E63"/>
  <c r="D63"/>
  <c r="B63"/>
  <c r="D161"/>
  <c r="B161"/>
  <c r="C161"/>
  <c r="E161"/>
  <c r="D85"/>
  <c r="B85"/>
  <c r="C85"/>
  <c r="E85"/>
  <c r="C146"/>
  <c r="D146"/>
  <c r="B146"/>
  <c r="E146"/>
  <c r="K67"/>
  <c r="J67"/>
  <c r="I67"/>
  <c r="L67"/>
  <c r="L69"/>
  <c r="K69"/>
  <c r="I69"/>
  <c r="J69"/>
  <c r="I45"/>
  <c r="K45"/>
  <c r="L45"/>
  <c r="J45"/>
  <c r="B20"/>
  <c r="D20"/>
  <c r="E20"/>
  <c r="C20"/>
  <c r="D130"/>
  <c r="C130"/>
  <c r="B130"/>
  <c r="E130"/>
  <c r="B47"/>
  <c r="C47"/>
  <c r="E47"/>
  <c r="D47"/>
  <c r="E106"/>
  <c r="C106"/>
  <c r="D106"/>
  <c r="B106"/>
  <c r="E94"/>
  <c r="B94"/>
  <c r="C94"/>
  <c r="D94"/>
  <c r="D173"/>
  <c r="B173"/>
  <c r="C173"/>
  <c r="E173"/>
  <c r="E88"/>
  <c r="D88"/>
  <c r="C88"/>
  <c r="B88"/>
  <c r="E169"/>
  <c r="D169"/>
  <c r="B169"/>
  <c r="C169"/>
  <c r="D15"/>
  <c r="E15"/>
  <c r="C15"/>
  <c r="B15"/>
  <c r="E176"/>
  <c r="D176"/>
  <c r="B176"/>
  <c r="C176"/>
  <c r="B33"/>
  <c r="E33"/>
  <c r="C33"/>
  <c r="D33"/>
  <c r="B152"/>
  <c r="C152"/>
  <c r="E152"/>
  <c r="D152"/>
  <c r="C113"/>
  <c r="B113"/>
  <c r="E113"/>
  <c r="D113"/>
  <c r="B73"/>
  <c r="E73"/>
  <c r="C73"/>
  <c r="D73"/>
  <c r="B78"/>
  <c r="D78"/>
  <c r="E78"/>
  <c r="C78"/>
  <c r="B178"/>
  <c r="C178"/>
  <c r="D178"/>
  <c r="E178"/>
  <c r="D145"/>
  <c r="C145"/>
  <c r="B145"/>
  <c r="E145"/>
  <c r="E181"/>
  <c r="C181"/>
  <c r="B181"/>
  <c r="D181"/>
  <c r="B182"/>
  <c r="C182"/>
  <c r="E182"/>
  <c r="D182"/>
  <c r="E141"/>
  <c r="B141"/>
  <c r="C141"/>
  <c r="D141"/>
  <c r="E144"/>
  <c r="C144"/>
  <c r="D144"/>
  <c r="B144"/>
  <c r="C19"/>
  <c r="D19"/>
  <c r="B19"/>
  <c r="E19"/>
  <c r="C138"/>
  <c r="D138"/>
  <c r="E138"/>
  <c r="B138"/>
  <c r="M280"/>
  <c r="M244"/>
  <c r="M207"/>
  <c r="M279"/>
  <c r="M281"/>
  <c r="M245"/>
  <c r="M275"/>
  <c r="M266"/>
  <c r="M273"/>
  <c r="M270"/>
  <c r="M283"/>
  <c r="M62"/>
  <c r="M32"/>
  <c r="M34"/>
  <c r="M66"/>
  <c r="M57"/>
  <c r="J282"/>
  <c r="K282"/>
  <c r="L282"/>
  <c r="I282"/>
  <c r="I213"/>
  <c r="J213"/>
  <c r="K213"/>
  <c r="L213"/>
  <c r="K41"/>
  <c r="J41"/>
  <c r="L41"/>
  <c r="I41"/>
  <c r="I40"/>
  <c r="K40"/>
  <c r="L40"/>
  <c r="J40"/>
  <c r="K60"/>
  <c r="I60"/>
  <c r="L60"/>
  <c r="J60"/>
  <c r="E162"/>
  <c r="D162"/>
  <c r="C162"/>
  <c r="B162"/>
  <c r="D124"/>
  <c r="C124"/>
  <c r="B124"/>
  <c r="E124"/>
  <c r="E139"/>
  <c r="B139"/>
  <c r="D139"/>
  <c r="C139"/>
  <c r="C60"/>
  <c r="B60"/>
  <c r="E60"/>
  <c r="D60"/>
  <c r="D165"/>
  <c r="C165"/>
  <c r="B165"/>
  <c r="E165"/>
  <c r="B174"/>
  <c r="E174"/>
  <c r="D174"/>
  <c r="C174"/>
  <c r="E103"/>
  <c r="C103"/>
  <c r="B103"/>
  <c r="D103"/>
  <c r="C140"/>
  <c r="B140"/>
  <c r="E140"/>
  <c r="D140"/>
  <c r="B118"/>
  <c r="D118"/>
  <c r="C118"/>
  <c r="E118"/>
  <c r="B198"/>
  <c r="D198"/>
  <c r="E198"/>
  <c r="C198"/>
  <c r="J217"/>
  <c r="I217"/>
  <c r="L217"/>
  <c r="K217"/>
  <c r="L210"/>
  <c r="K210"/>
  <c r="I210"/>
  <c r="J210"/>
  <c r="K268"/>
  <c r="J268"/>
  <c r="I268"/>
  <c r="L268"/>
  <c r="K219"/>
  <c r="I219"/>
  <c r="J219"/>
  <c r="L219"/>
  <c r="L277"/>
  <c r="J277"/>
  <c r="I277"/>
  <c r="K277"/>
  <c r="J35"/>
  <c r="L35"/>
  <c r="K35"/>
  <c r="I35"/>
  <c r="L65"/>
  <c r="I65"/>
  <c r="J65"/>
  <c r="K65"/>
  <c r="I51"/>
  <c r="K51"/>
  <c r="L51"/>
  <c r="J51"/>
  <c r="J63"/>
  <c r="K63"/>
  <c r="I63"/>
  <c r="L63"/>
  <c r="B167"/>
  <c r="D167"/>
  <c r="E167"/>
  <c r="C167"/>
  <c r="B53"/>
  <c r="C53"/>
  <c r="E53"/>
  <c r="D53"/>
  <c r="D72"/>
  <c r="B72"/>
  <c r="C72"/>
  <c r="E72"/>
  <c r="B179"/>
  <c r="C179"/>
  <c r="D179"/>
  <c r="E179"/>
  <c r="D160"/>
  <c r="B160"/>
  <c r="C160"/>
  <c r="E160"/>
  <c r="E62"/>
  <c r="C62"/>
  <c r="B62"/>
  <c r="D62"/>
  <c r="E76"/>
  <c r="D76"/>
  <c r="C76"/>
  <c r="B76"/>
  <c r="C98"/>
  <c r="E98"/>
  <c r="B98"/>
  <c r="D98"/>
  <c r="C180"/>
  <c r="E180"/>
  <c r="D180"/>
  <c r="B180"/>
  <c r="D147"/>
  <c r="E147"/>
  <c r="B147"/>
  <c r="C147"/>
  <c r="C100"/>
  <c r="B100"/>
  <c r="E100"/>
  <c r="D100"/>
  <c r="L239"/>
  <c r="J239"/>
  <c r="I239"/>
  <c r="K239"/>
  <c r="I216"/>
  <c r="L216"/>
  <c r="K216"/>
  <c r="J216"/>
  <c r="K271"/>
  <c r="I271"/>
  <c r="L271"/>
  <c r="J271"/>
  <c r="K265"/>
  <c r="I265"/>
  <c r="J265"/>
  <c r="L265"/>
  <c r="L278"/>
  <c r="K278"/>
  <c r="I278"/>
  <c r="J278"/>
  <c r="J17"/>
  <c r="K17"/>
  <c r="L17"/>
  <c r="I17"/>
  <c r="I64"/>
  <c r="J64"/>
  <c r="L64"/>
  <c r="K64"/>
  <c r="K33"/>
  <c r="L33"/>
  <c r="J33"/>
  <c r="I33"/>
  <c r="I47"/>
  <c r="L47"/>
  <c r="K47"/>
  <c r="J47"/>
  <c r="B170"/>
  <c r="D170"/>
  <c r="E170"/>
  <c r="C170"/>
  <c r="B102"/>
  <c r="D102"/>
  <c r="E102"/>
  <c r="C102"/>
  <c r="E39"/>
  <c r="D39"/>
  <c r="C39"/>
  <c r="B39"/>
  <c r="D114"/>
  <c r="C114"/>
  <c r="E114"/>
  <c r="B114"/>
  <c r="D32"/>
  <c r="B32"/>
  <c r="E32"/>
  <c r="C32"/>
  <c r="B31"/>
  <c r="D31"/>
  <c r="E31"/>
  <c r="C31"/>
  <c r="C57"/>
  <c r="D57"/>
  <c r="B57"/>
  <c r="E57"/>
  <c r="B157"/>
  <c r="C157"/>
  <c r="E157"/>
  <c r="D157"/>
  <c r="E150"/>
  <c r="D150"/>
  <c r="B150"/>
  <c r="C150"/>
  <c r="B194"/>
  <c r="D194"/>
  <c r="C194"/>
  <c r="E194"/>
  <c r="D37"/>
  <c r="E37"/>
  <c r="C37"/>
  <c r="B37"/>
  <c r="F256"/>
  <c r="F479"/>
  <c r="F490"/>
  <c r="F428"/>
  <c r="F247"/>
  <c r="F388"/>
  <c r="F368"/>
  <c r="F321"/>
  <c r="F280"/>
  <c r="F383"/>
  <c r="F450"/>
  <c r="F389"/>
  <c r="F207"/>
  <c r="F216"/>
  <c r="F386"/>
  <c r="F240"/>
  <c r="F380"/>
  <c r="F287"/>
  <c r="F264"/>
  <c r="F241"/>
  <c r="F442"/>
  <c r="F410"/>
  <c r="F455"/>
  <c r="F343"/>
  <c r="F334"/>
  <c r="F233"/>
  <c r="F266"/>
  <c r="F486"/>
  <c r="F234"/>
  <c r="F465"/>
  <c r="F272"/>
  <c r="F323"/>
  <c r="F215"/>
  <c r="F314"/>
  <c r="F478"/>
  <c r="F289"/>
  <c r="F475"/>
  <c r="F348"/>
  <c r="F211"/>
  <c r="F411"/>
  <c r="F258"/>
  <c r="F294"/>
  <c r="F485"/>
  <c r="F213"/>
  <c r="F489"/>
  <c r="F477"/>
  <c r="F432"/>
  <c r="F369"/>
  <c r="F360"/>
  <c r="F219"/>
  <c r="F484"/>
  <c r="F336"/>
  <c r="F268"/>
  <c r="F209"/>
  <c r="F236"/>
  <c r="F418"/>
  <c r="F407"/>
  <c r="F449"/>
  <c r="F435"/>
  <c r="F414"/>
  <c r="F403"/>
  <c r="F409"/>
  <c r="F367"/>
  <c r="F421"/>
  <c r="F355"/>
  <c r="F308"/>
  <c r="F463"/>
  <c r="F460"/>
  <c r="F337"/>
  <c r="F353"/>
  <c r="F467"/>
  <c r="F374"/>
  <c r="F284"/>
  <c r="F278"/>
  <c r="F254"/>
  <c r="F259"/>
  <c r="F377"/>
  <c r="F459"/>
  <c r="F295"/>
  <c r="F208"/>
  <c r="F347"/>
  <c r="F251"/>
  <c r="F330"/>
  <c r="F246"/>
  <c r="F235"/>
  <c r="F230"/>
  <c r="F223"/>
  <c r="F344"/>
  <c r="F315"/>
  <c r="F476"/>
  <c r="F332"/>
  <c r="F481"/>
  <c r="F260"/>
  <c r="F271"/>
  <c r="F225"/>
  <c r="F250"/>
  <c r="F458"/>
  <c r="F311"/>
  <c r="F206"/>
  <c r="F265"/>
  <c r="F366"/>
  <c r="F341"/>
  <c r="F362"/>
  <c r="F424"/>
  <c r="F269"/>
  <c r="F385"/>
  <c r="F276"/>
  <c r="F453"/>
  <c r="F288"/>
  <c r="F248"/>
  <c r="F285"/>
  <c r="F300"/>
  <c r="F439"/>
  <c r="F261"/>
  <c r="F243"/>
  <c r="F255"/>
  <c r="F304"/>
  <c r="F358"/>
  <c r="F365"/>
  <c r="F340"/>
  <c r="F471"/>
  <c r="F346"/>
  <c r="F220"/>
  <c r="F317"/>
  <c r="F395"/>
  <c r="F329"/>
  <c r="F262"/>
  <c r="F352"/>
  <c r="F302"/>
  <c r="F422"/>
  <c r="F454"/>
  <c r="F487"/>
  <c r="F279"/>
  <c r="F305"/>
  <c r="F318"/>
  <c r="F298"/>
  <c r="F277"/>
  <c r="F350"/>
  <c r="F404"/>
  <c r="F237"/>
  <c r="F253"/>
  <c r="F349"/>
  <c r="F229"/>
  <c r="F325"/>
  <c r="F222"/>
  <c r="F438"/>
  <c r="F371"/>
  <c r="F400"/>
  <c r="F488"/>
  <c r="F423"/>
  <c r="F273"/>
  <c r="F420"/>
  <c r="F474"/>
  <c r="F263"/>
  <c r="F456"/>
  <c r="F437"/>
  <c r="F221"/>
  <c r="F429"/>
  <c r="F310"/>
  <c r="F480"/>
  <c r="F274"/>
  <c r="F316"/>
  <c r="F307"/>
  <c r="F472"/>
  <c r="F464"/>
  <c r="F320"/>
  <c r="F419"/>
  <c r="F392"/>
  <c r="F402"/>
  <c r="F242"/>
  <c r="F461"/>
  <c r="F470"/>
  <c r="F399"/>
  <c r="F473"/>
  <c r="F381"/>
  <c r="F217"/>
  <c r="F239"/>
  <c r="F231"/>
  <c r="F469"/>
  <c r="F357"/>
  <c r="F430"/>
  <c r="F451"/>
  <c r="F406"/>
  <c r="F441"/>
  <c r="F281"/>
  <c r="F351"/>
  <c r="F359"/>
  <c r="F440"/>
  <c r="F373"/>
  <c r="F387"/>
  <c r="F443"/>
  <c r="F283"/>
  <c r="F436"/>
  <c r="F292"/>
  <c r="F252"/>
  <c r="F326"/>
  <c r="F364"/>
  <c r="F401"/>
  <c r="F303"/>
  <c r="F228"/>
  <c r="F238"/>
  <c r="F398"/>
  <c r="F299"/>
  <c r="F372"/>
  <c r="F363"/>
  <c r="F466"/>
  <c r="F384"/>
  <c r="F214"/>
  <c r="F483"/>
  <c r="F415"/>
  <c r="F444"/>
  <c r="F306"/>
  <c r="F226"/>
  <c r="F446"/>
  <c r="F227"/>
  <c r="F313"/>
  <c r="F297"/>
  <c r="F413"/>
  <c r="F331"/>
  <c r="F468"/>
  <c r="F319"/>
  <c r="F342"/>
  <c r="F434"/>
  <c r="F408"/>
  <c r="F356"/>
  <c r="F267"/>
  <c r="F324"/>
  <c r="F339"/>
  <c r="F218"/>
  <c r="F249"/>
  <c r="F427"/>
  <c r="F417"/>
  <c r="F378"/>
  <c r="F322"/>
  <c r="F462"/>
  <c r="F370"/>
  <c r="F335"/>
  <c r="F447"/>
  <c r="F482"/>
  <c r="F338"/>
  <c r="F257"/>
  <c r="F232"/>
  <c r="F354"/>
  <c r="F282"/>
  <c r="F290"/>
  <c r="F245"/>
  <c r="F210"/>
  <c r="F327"/>
  <c r="F448"/>
  <c r="F393"/>
  <c r="F433"/>
  <c r="F205"/>
  <c r="F416"/>
  <c r="F412"/>
  <c r="F361"/>
  <c r="F301"/>
  <c r="F328"/>
  <c r="F379"/>
  <c r="F376"/>
  <c r="F296"/>
  <c r="F291"/>
  <c r="F397"/>
  <c r="F425"/>
  <c r="F293"/>
  <c r="F391"/>
  <c r="F309"/>
  <c r="F333"/>
  <c r="F445"/>
  <c r="F275"/>
  <c r="F394"/>
  <c r="F390"/>
  <c r="F431"/>
  <c r="F244"/>
  <c r="F405"/>
  <c r="F426"/>
  <c r="F212"/>
  <c r="F457"/>
  <c r="F382"/>
  <c r="F396"/>
  <c r="F270"/>
  <c r="F224"/>
  <c r="F286"/>
  <c r="F452"/>
  <c r="F375"/>
  <c r="F345"/>
  <c r="F312"/>
  <c r="K27"/>
  <c r="L27"/>
  <c r="J27"/>
  <c r="I27"/>
  <c r="I70"/>
  <c r="L70"/>
  <c r="K70"/>
  <c r="J70"/>
  <c r="J71"/>
  <c r="L71"/>
  <c r="K71"/>
  <c r="I71"/>
  <c r="I73"/>
  <c r="L73"/>
  <c r="J73"/>
  <c r="K73"/>
  <c r="E123"/>
  <c r="B123"/>
  <c r="C123"/>
  <c r="D123"/>
  <c r="E50"/>
  <c r="B50"/>
  <c r="C50"/>
  <c r="D50"/>
  <c r="D56"/>
  <c r="B56"/>
  <c r="E56"/>
  <c r="C56"/>
  <c r="C143"/>
  <c r="B143"/>
  <c r="D143"/>
  <c r="E143"/>
  <c r="B135"/>
  <c r="E135"/>
  <c r="C135"/>
  <c r="D135"/>
  <c r="B59"/>
  <c r="C59"/>
  <c r="D59"/>
  <c r="E59"/>
  <c r="C96"/>
  <c r="B96"/>
  <c r="D96"/>
  <c r="E96"/>
  <c r="B40"/>
  <c r="E40"/>
  <c r="D40"/>
  <c r="C40"/>
  <c r="D92"/>
  <c r="B92"/>
  <c r="E92"/>
  <c r="C92"/>
  <c r="D122"/>
  <c r="C122"/>
  <c r="B122"/>
  <c r="E122"/>
  <c r="E183"/>
  <c r="B183"/>
  <c r="D183"/>
  <c r="C183"/>
  <c r="D66"/>
  <c r="E66"/>
  <c r="B66"/>
  <c r="C66"/>
  <c r="M272"/>
  <c r="M255"/>
  <c r="M235"/>
  <c r="M241"/>
  <c r="M224"/>
  <c r="L286"/>
  <c r="J286"/>
  <c r="I286"/>
  <c r="K286"/>
  <c r="J254"/>
  <c r="L254"/>
  <c r="K254"/>
  <c r="I254"/>
  <c r="K28"/>
  <c r="L28"/>
  <c r="I28"/>
  <c r="J28"/>
  <c r="E134"/>
  <c r="C134"/>
  <c r="D134"/>
  <c r="B134"/>
  <c r="K208"/>
  <c r="J208"/>
  <c r="I208"/>
  <c r="L208"/>
  <c r="J209"/>
  <c r="I209"/>
  <c r="K209"/>
  <c r="L209"/>
  <c r="I212"/>
  <c r="J212"/>
  <c r="K212"/>
  <c r="L212"/>
  <c r="L228"/>
  <c r="K228"/>
  <c r="I228"/>
  <c r="J228"/>
  <c r="I259"/>
  <c r="J259"/>
  <c r="K259"/>
  <c r="L259"/>
  <c r="L54"/>
  <c r="K54"/>
  <c r="I54"/>
  <c r="J54"/>
  <c r="L25"/>
  <c r="K25"/>
  <c r="J25"/>
  <c r="I25"/>
  <c r="J56"/>
  <c r="L56"/>
  <c r="K56"/>
  <c r="I56"/>
  <c r="K61"/>
  <c r="L61"/>
  <c r="J61"/>
  <c r="I61"/>
  <c r="E158"/>
  <c r="D158"/>
  <c r="B158"/>
  <c r="C158"/>
  <c r="E127"/>
  <c r="D127"/>
  <c r="B127"/>
  <c r="C127"/>
  <c r="E18"/>
  <c r="B18"/>
  <c r="C18"/>
  <c r="D18"/>
  <c r="B75"/>
  <c r="E75"/>
  <c r="C75"/>
  <c r="D75"/>
  <c r="C55"/>
  <c r="D55"/>
  <c r="E55"/>
  <c r="B55"/>
  <c r="C126"/>
  <c r="D126"/>
  <c r="B126"/>
  <c r="E126"/>
  <c r="E115"/>
  <c r="D115"/>
  <c r="C115"/>
  <c r="B115"/>
  <c r="B184"/>
  <c r="C184"/>
  <c r="D184"/>
  <c r="E184"/>
  <c r="D121"/>
  <c r="E121"/>
  <c r="B121"/>
  <c r="C121"/>
  <c r="E41"/>
  <c r="B41"/>
  <c r="C41"/>
  <c r="D41"/>
  <c r="C105"/>
  <c r="B105"/>
  <c r="E105"/>
  <c r="D105"/>
  <c r="L221"/>
  <c r="I221"/>
  <c r="J221"/>
  <c r="K221"/>
  <c r="L229"/>
  <c r="I229"/>
  <c r="J229"/>
  <c r="K229"/>
  <c r="I263"/>
  <c r="J263"/>
  <c r="L263"/>
  <c r="K263"/>
  <c r="K205"/>
  <c r="I205"/>
  <c r="L205"/>
  <c r="J205"/>
  <c r="L237"/>
  <c r="K237"/>
  <c r="J237"/>
  <c r="I237"/>
  <c r="L15"/>
  <c r="K15"/>
  <c r="I15"/>
  <c r="J15"/>
  <c r="L31"/>
  <c r="K31"/>
  <c r="J31"/>
  <c r="I31"/>
  <c r="L68"/>
  <c r="J68"/>
  <c r="K68"/>
  <c r="I68"/>
  <c r="K23"/>
  <c r="J23"/>
  <c r="L23"/>
  <c r="I23"/>
  <c r="D43"/>
  <c r="C43"/>
  <c r="B43"/>
  <c r="E43"/>
  <c r="C136"/>
  <c r="B136"/>
  <c r="D136"/>
  <c r="E136"/>
  <c r="C48"/>
  <c r="D48"/>
  <c r="E48"/>
  <c r="B48"/>
  <c r="E44"/>
  <c r="C44"/>
  <c r="D44"/>
  <c r="B44"/>
  <c r="C149"/>
  <c r="D149"/>
  <c r="B149"/>
  <c r="E149"/>
  <c r="D70"/>
  <c r="B70"/>
  <c r="E70"/>
  <c r="C70"/>
  <c r="D36"/>
  <c r="B36"/>
  <c r="C36"/>
  <c r="E36"/>
  <c r="E68"/>
  <c r="D68"/>
  <c r="B68"/>
  <c r="C68"/>
  <c r="E51"/>
  <c r="B51"/>
  <c r="D51"/>
  <c r="C51"/>
  <c r="C93"/>
  <c r="D93"/>
  <c r="B93"/>
  <c r="E93"/>
  <c r="D108"/>
  <c r="C108"/>
  <c r="B108"/>
  <c r="E108"/>
  <c r="D87"/>
  <c r="E87"/>
  <c r="B87"/>
  <c r="C87"/>
  <c r="K16"/>
  <c r="I16"/>
  <c r="J16"/>
  <c r="L16"/>
  <c r="K30"/>
  <c r="J30"/>
  <c r="L30"/>
  <c r="I30"/>
  <c r="L53"/>
  <c r="J53"/>
  <c r="I53"/>
  <c r="K53"/>
  <c r="K36"/>
  <c r="L36"/>
  <c r="I36"/>
  <c r="J36"/>
  <c r="B197"/>
  <c r="D197"/>
  <c r="E197"/>
  <c r="C197"/>
  <c r="C28"/>
  <c r="D28"/>
  <c r="E28"/>
  <c r="B28"/>
  <c r="B109"/>
  <c r="C109"/>
  <c r="E109"/>
  <c r="D109"/>
  <c r="C168"/>
  <c r="E168"/>
  <c r="D168"/>
  <c r="B168"/>
  <c r="B186"/>
  <c r="D186"/>
  <c r="E186"/>
  <c r="C186"/>
  <c r="B188"/>
  <c r="C188"/>
  <c r="D188"/>
  <c r="E188"/>
  <c r="D196"/>
  <c r="B196"/>
  <c r="C196"/>
  <c r="E196"/>
  <c r="C42"/>
  <c r="B42"/>
  <c r="D42"/>
  <c r="E42"/>
  <c r="D58"/>
  <c r="C58"/>
  <c r="E58"/>
  <c r="B58"/>
  <c r="D110"/>
  <c r="B110"/>
  <c r="E110"/>
  <c r="C110"/>
  <c r="B38"/>
  <c r="C38"/>
  <c r="D38"/>
  <c r="E38"/>
  <c r="E65"/>
  <c r="C65"/>
  <c r="B65"/>
  <c r="D65"/>
  <c r="E131"/>
  <c r="D131"/>
  <c r="B131"/>
  <c r="C131"/>
  <c r="C177"/>
  <c r="B177"/>
  <c r="E177"/>
  <c r="D177"/>
  <c r="C166"/>
  <c r="D166"/>
  <c r="B166"/>
  <c r="E166"/>
  <c r="D29"/>
  <c r="B29"/>
  <c r="E29"/>
  <c r="C29"/>
  <c r="B89"/>
  <c r="E89"/>
  <c r="C89"/>
  <c r="D89"/>
  <c r="E99"/>
  <c r="C99"/>
  <c r="B99"/>
  <c r="D99"/>
  <c r="E82"/>
  <c r="D82"/>
  <c r="C82"/>
  <c r="B82"/>
  <c r="C46"/>
  <c r="E46"/>
  <c r="D46"/>
  <c r="B46"/>
  <c r="B77"/>
  <c r="C77"/>
  <c r="D77"/>
  <c r="E77"/>
  <c r="D191"/>
  <c r="B191"/>
  <c r="E191"/>
  <c r="C191"/>
  <c r="D132"/>
  <c r="E132"/>
  <c r="B132"/>
  <c r="C132"/>
  <c r="AJ183" i="27"/>
  <c r="M257" i="26"/>
  <c r="M264"/>
  <c r="M234"/>
  <c r="M243"/>
  <c r="M258"/>
  <c r="AM261" i="3"/>
  <c r="M211" i="26"/>
  <c r="M246"/>
  <c r="M227"/>
  <c r="M220"/>
  <c r="M214"/>
  <c r="M24"/>
  <c r="M20"/>
  <c r="I246" l="1"/>
  <c r="L246"/>
  <c r="J246"/>
  <c r="K246"/>
  <c r="I227"/>
  <c r="J227"/>
  <c r="L227"/>
  <c r="K227"/>
  <c r="E312"/>
  <c r="D312"/>
  <c r="C312"/>
  <c r="B312"/>
  <c r="D382"/>
  <c r="E382"/>
  <c r="C382"/>
  <c r="B382"/>
  <c r="E405"/>
  <c r="B405"/>
  <c r="D405"/>
  <c r="C405"/>
  <c r="E394"/>
  <c r="D394"/>
  <c r="B394"/>
  <c r="C394"/>
  <c r="B309"/>
  <c r="D309"/>
  <c r="E309"/>
  <c r="C309"/>
  <c r="B397"/>
  <c r="E397"/>
  <c r="C397"/>
  <c r="D397"/>
  <c r="D379"/>
  <c r="E379"/>
  <c r="B379"/>
  <c r="C379"/>
  <c r="C412"/>
  <c r="B412"/>
  <c r="E412"/>
  <c r="D412"/>
  <c r="D393"/>
  <c r="C393"/>
  <c r="E393"/>
  <c r="B393"/>
  <c r="B245"/>
  <c r="D245"/>
  <c r="C245"/>
  <c r="E245"/>
  <c r="D232"/>
  <c r="B232"/>
  <c r="E232"/>
  <c r="C232"/>
  <c r="C447"/>
  <c r="B447"/>
  <c r="E447"/>
  <c r="D447"/>
  <c r="C322"/>
  <c r="E322"/>
  <c r="D322"/>
  <c r="B322"/>
  <c r="D249"/>
  <c r="E249"/>
  <c r="B249"/>
  <c r="C249"/>
  <c r="C267"/>
  <c r="E267"/>
  <c r="D267"/>
  <c r="B267"/>
  <c r="D342"/>
  <c r="C342"/>
  <c r="B342"/>
  <c r="E342"/>
  <c r="D413"/>
  <c r="B413"/>
  <c r="C413"/>
  <c r="E413"/>
  <c r="E446"/>
  <c r="D446"/>
  <c r="B446"/>
  <c r="C446"/>
  <c r="B415"/>
  <c r="C415"/>
  <c r="D415"/>
  <c r="E415"/>
  <c r="E466"/>
  <c r="D466"/>
  <c r="B466"/>
  <c r="C466"/>
  <c r="E398"/>
  <c r="C398"/>
  <c r="B398"/>
  <c r="D398"/>
  <c r="E401"/>
  <c r="B401"/>
  <c r="C401"/>
  <c r="D401"/>
  <c r="B292"/>
  <c r="E292"/>
  <c r="C292"/>
  <c r="D292"/>
  <c r="C387"/>
  <c r="B387"/>
  <c r="E387"/>
  <c r="D387"/>
  <c r="C351"/>
  <c r="E351"/>
  <c r="B351"/>
  <c r="D351"/>
  <c r="C451"/>
  <c r="B451"/>
  <c r="D451"/>
  <c r="E451"/>
  <c r="E231"/>
  <c r="B231"/>
  <c r="D231"/>
  <c r="C231"/>
  <c r="E473"/>
  <c r="B473"/>
  <c r="C473"/>
  <c r="D473"/>
  <c r="B242"/>
  <c r="D242"/>
  <c r="C242"/>
  <c r="E242"/>
  <c r="D320"/>
  <c r="B320"/>
  <c r="E320"/>
  <c r="C320"/>
  <c r="E316"/>
  <c r="C316"/>
  <c r="D316"/>
  <c r="B316"/>
  <c r="D429"/>
  <c r="B429"/>
  <c r="C429"/>
  <c r="E429"/>
  <c r="E263"/>
  <c r="C263"/>
  <c r="B263"/>
  <c r="D263"/>
  <c r="C423"/>
  <c r="B423"/>
  <c r="E423"/>
  <c r="D423"/>
  <c r="D438"/>
  <c r="E438"/>
  <c r="C438"/>
  <c r="B438"/>
  <c r="D349"/>
  <c r="B349"/>
  <c r="C349"/>
  <c r="E349"/>
  <c r="B350"/>
  <c r="E350"/>
  <c r="C350"/>
  <c r="D350"/>
  <c r="D305"/>
  <c r="E305"/>
  <c r="B305"/>
  <c r="C305"/>
  <c r="B422"/>
  <c r="E422"/>
  <c r="D422"/>
  <c r="C422"/>
  <c r="C329"/>
  <c r="E329"/>
  <c r="B329"/>
  <c r="D329"/>
  <c r="D346"/>
  <c r="B346"/>
  <c r="E346"/>
  <c r="C346"/>
  <c r="B358"/>
  <c r="E358"/>
  <c r="D358"/>
  <c r="C358"/>
  <c r="D261"/>
  <c r="E261"/>
  <c r="B261"/>
  <c r="C261"/>
  <c r="D248"/>
  <c r="C248"/>
  <c r="E248"/>
  <c r="B248"/>
  <c r="C385"/>
  <c r="E385"/>
  <c r="B385"/>
  <c r="D385"/>
  <c r="D341"/>
  <c r="B341"/>
  <c r="C341"/>
  <c r="E341"/>
  <c r="D311"/>
  <c r="C311"/>
  <c r="E311"/>
  <c r="B311"/>
  <c r="B271"/>
  <c r="E271"/>
  <c r="C271"/>
  <c r="D271"/>
  <c r="D476"/>
  <c r="C476"/>
  <c r="E476"/>
  <c r="B476"/>
  <c r="B230"/>
  <c r="C230"/>
  <c r="E230"/>
  <c r="D230"/>
  <c r="E251"/>
  <c r="B251"/>
  <c r="C251"/>
  <c r="D251"/>
  <c r="B459"/>
  <c r="C459"/>
  <c r="E459"/>
  <c r="D459"/>
  <c r="D278"/>
  <c r="E278"/>
  <c r="B278"/>
  <c r="C278"/>
  <c r="D353"/>
  <c r="E353"/>
  <c r="B353"/>
  <c r="C353"/>
  <c r="E308"/>
  <c r="C308"/>
  <c r="D308"/>
  <c r="B308"/>
  <c r="E409"/>
  <c r="D409"/>
  <c r="C409"/>
  <c r="B409"/>
  <c r="D449"/>
  <c r="C449"/>
  <c r="B449"/>
  <c r="E449"/>
  <c r="C209"/>
  <c r="E209"/>
  <c r="D209"/>
  <c r="B209"/>
  <c r="C219"/>
  <c r="B219"/>
  <c r="E219"/>
  <c r="D219"/>
  <c r="C477"/>
  <c r="D477"/>
  <c r="E477"/>
  <c r="B477"/>
  <c r="C294"/>
  <c r="B294"/>
  <c r="D294"/>
  <c r="E294"/>
  <c r="E348"/>
  <c r="C348"/>
  <c r="D348"/>
  <c r="B348"/>
  <c r="B314"/>
  <c r="C314"/>
  <c r="D314"/>
  <c r="E314"/>
  <c r="B465"/>
  <c r="D465"/>
  <c r="E465"/>
  <c r="C465"/>
  <c r="C233"/>
  <c r="B233"/>
  <c r="D233"/>
  <c r="E233"/>
  <c r="B410"/>
  <c r="D410"/>
  <c r="C410"/>
  <c r="E410"/>
  <c r="B287"/>
  <c r="D287"/>
  <c r="E287"/>
  <c r="C287"/>
  <c r="C216"/>
  <c r="E216"/>
  <c r="B216"/>
  <c r="D216"/>
  <c r="B383"/>
  <c r="E383"/>
  <c r="C383"/>
  <c r="D383"/>
  <c r="B388"/>
  <c r="D388"/>
  <c r="E388"/>
  <c r="C388"/>
  <c r="D479"/>
  <c r="C479"/>
  <c r="E479"/>
  <c r="B479"/>
  <c r="I34"/>
  <c r="J34"/>
  <c r="K34"/>
  <c r="L34"/>
  <c r="J270"/>
  <c r="K270"/>
  <c r="L270"/>
  <c r="I270"/>
  <c r="K245"/>
  <c r="J245"/>
  <c r="I245"/>
  <c r="L245"/>
  <c r="L244"/>
  <c r="J244"/>
  <c r="I244"/>
  <c r="K244"/>
  <c r="J37"/>
  <c r="I37"/>
  <c r="K37"/>
  <c r="L37"/>
  <c r="I261"/>
  <c r="K261"/>
  <c r="L261"/>
  <c r="J261"/>
  <c r="I240"/>
  <c r="J240"/>
  <c r="L240"/>
  <c r="K240"/>
  <c r="I250"/>
  <c r="L250"/>
  <c r="K250"/>
  <c r="J250"/>
  <c r="L20"/>
  <c r="I20"/>
  <c r="K20"/>
  <c r="J20"/>
  <c r="J220"/>
  <c r="I220"/>
  <c r="K220"/>
  <c r="L220"/>
  <c r="K264"/>
  <c r="L264"/>
  <c r="I264"/>
  <c r="J264"/>
  <c r="J241"/>
  <c r="L241"/>
  <c r="I241"/>
  <c r="K241"/>
  <c r="D286"/>
  <c r="B286"/>
  <c r="E286"/>
  <c r="C286"/>
  <c r="I214"/>
  <c r="L214"/>
  <c r="J214"/>
  <c r="K214"/>
  <c r="I211"/>
  <c r="L211"/>
  <c r="J211"/>
  <c r="K211"/>
  <c r="K234"/>
  <c r="L234"/>
  <c r="J234"/>
  <c r="I234"/>
  <c r="I224"/>
  <c r="K224"/>
  <c r="L224"/>
  <c r="J224"/>
  <c r="K272"/>
  <c r="L272"/>
  <c r="J272"/>
  <c r="I272"/>
  <c r="B452"/>
  <c r="C452"/>
  <c r="D452"/>
  <c r="E452"/>
  <c r="D396"/>
  <c r="B396"/>
  <c r="E396"/>
  <c r="C396"/>
  <c r="D426"/>
  <c r="B426"/>
  <c r="E426"/>
  <c r="C426"/>
  <c r="B390"/>
  <c r="E390"/>
  <c r="C390"/>
  <c r="D390"/>
  <c r="D333"/>
  <c r="B333"/>
  <c r="C333"/>
  <c r="E333"/>
  <c r="B425"/>
  <c r="C425"/>
  <c r="D425"/>
  <c r="E425"/>
  <c r="E376"/>
  <c r="C376"/>
  <c r="D376"/>
  <c r="B376"/>
  <c r="D361"/>
  <c r="C361"/>
  <c r="E361"/>
  <c r="B361"/>
  <c r="E433"/>
  <c r="B433"/>
  <c r="C433"/>
  <c r="D433"/>
  <c r="D210"/>
  <c r="C210"/>
  <c r="E210"/>
  <c r="B210"/>
  <c r="C354"/>
  <c r="D354"/>
  <c r="B354"/>
  <c r="E354"/>
  <c r="E482"/>
  <c r="B482"/>
  <c r="D482"/>
  <c r="C482"/>
  <c r="C462"/>
  <c r="E462"/>
  <c r="B462"/>
  <c r="D462"/>
  <c r="C427"/>
  <c r="D427"/>
  <c r="B427"/>
  <c r="E427"/>
  <c r="E324"/>
  <c r="B324"/>
  <c r="C324"/>
  <c r="D324"/>
  <c r="D434"/>
  <c r="B434"/>
  <c r="E434"/>
  <c r="C434"/>
  <c r="B331"/>
  <c r="D331"/>
  <c r="E331"/>
  <c r="C331"/>
  <c r="D227"/>
  <c r="B227"/>
  <c r="E227"/>
  <c r="C227"/>
  <c r="E444"/>
  <c r="C444"/>
  <c r="B444"/>
  <c r="D444"/>
  <c r="E384"/>
  <c r="D384"/>
  <c r="C384"/>
  <c r="B384"/>
  <c r="B299"/>
  <c r="C299"/>
  <c r="E299"/>
  <c r="D299"/>
  <c r="D303"/>
  <c r="C303"/>
  <c r="B303"/>
  <c r="E303"/>
  <c r="E252"/>
  <c r="D252"/>
  <c r="B252"/>
  <c r="C252"/>
  <c r="C443"/>
  <c r="B443"/>
  <c r="E443"/>
  <c r="D443"/>
  <c r="D359"/>
  <c r="C359"/>
  <c r="B359"/>
  <c r="E359"/>
  <c r="B406"/>
  <c r="C406"/>
  <c r="D406"/>
  <c r="E406"/>
  <c r="B469"/>
  <c r="D469"/>
  <c r="C469"/>
  <c r="E469"/>
  <c r="B381"/>
  <c r="C381"/>
  <c r="E381"/>
  <c r="D381"/>
  <c r="E461"/>
  <c r="C461"/>
  <c r="D461"/>
  <c r="B461"/>
  <c r="C419"/>
  <c r="E419"/>
  <c r="D419"/>
  <c r="B419"/>
  <c r="B307"/>
  <c r="C307"/>
  <c r="D307"/>
  <c r="E307"/>
  <c r="E310"/>
  <c r="B310"/>
  <c r="D310"/>
  <c r="C310"/>
  <c r="B456"/>
  <c r="E456"/>
  <c r="D456"/>
  <c r="C456"/>
  <c r="C273"/>
  <c r="E273"/>
  <c r="B273"/>
  <c r="D273"/>
  <c r="E371"/>
  <c r="D371"/>
  <c r="B371"/>
  <c r="C371"/>
  <c r="E229"/>
  <c r="C229"/>
  <c r="D229"/>
  <c r="B229"/>
  <c r="E404"/>
  <c r="C404"/>
  <c r="B404"/>
  <c r="D404"/>
  <c r="C318"/>
  <c r="B318"/>
  <c r="D318"/>
  <c r="E318"/>
  <c r="D454"/>
  <c r="C454"/>
  <c r="E454"/>
  <c r="B454"/>
  <c r="B262"/>
  <c r="D262"/>
  <c r="C262"/>
  <c r="E262"/>
  <c r="D220"/>
  <c r="C220"/>
  <c r="B220"/>
  <c r="E220"/>
  <c r="E365"/>
  <c r="C365"/>
  <c r="D365"/>
  <c r="B365"/>
  <c r="C243"/>
  <c r="B243"/>
  <c r="D243"/>
  <c r="E243"/>
  <c r="B285"/>
  <c r="C285"/>
  <c r="D285"/>
  <c r="E285"/>
  <c r="B276"/>
  <c r="E276"/>
  <c r="D276"/>
  <c r="C276"/>
  <c r="D362"/>
  <c r="B362"/>
  <c r="C362"/>
  <c r="E362"/>
  <c r="E206"/>
  <c r="C206"/>
  <c r="D206"/>
  <c r="B206"/>
  <c r="E225"/>
  <c r="C225"/>
  <c r="D225"/>
  <c r="B225"/>
  <c r="C332"/>
  <c r="B332"/>
  <c r="D332"/>
  <c r="E332"/>
  <c r="E223"/>
  <c r="C223"/>
  <c r="D223"/>
  <c r="B223"/>
  <c r="B330"/>
  <c r="D330"/>
  <c r="E330"/>
  <c r="C330"/>
  <c r="C295"/>
  <c r="B295"/>
  <c r="E295"/>
  <c r="D295"/>
  <c r="C254"/>
  <c r="B254"/>
  <c r="E254"/>
  <c r="D254"/>
  <c r="B467"/>
  <c r="E467"/>
  <c r="D467"/>
  <c r="C467"/>
  <c r="E463"/>
  <c r="C463"/>
  <c r="B463"/>
  <c r="D463"/>
  <c r="B367"/>
  <c r="E367"/>
  <c r="C367"/>
  <c r="D367"/>
  <c r="B435"/>
  <c r="E435"/>
  <c r="C435"/>
  <c r="D435"/>
  <c r="D236"/>
  <c r="B236"/>
  <c r="E236"/>
  <c r="C236"/>
  <c r="C484"/>
  <c r="E484"/>
  <c r="B484"/>
  <c r="D484"/>
  <c r="D432"/>
  <c r="B432"/>
  <c r="C432"/>
  <c r="E432"/>
  <c r="C485"/>
  <c r="E485"/>
  <c r="D485"/>
  <c r="B485"/>
  <c r="B211"/>
  <c r="D211"/>
  <c r="C211"/>
  <c r="E211"/>
  <c r="C478"/>
  <c r="D478"/>
  <c r="E478"/>
  <c r="B478"/>
  <c r="C272"/>
  <c r="B272"/>
  <c r="D272"/>
  <c r="E272"/>
  <c r="B266"/>
  <c r="E266"/>
  <c r="D266"/>
  <c r="C266"/>
  <c r="C455"/>
  <c r="D455"/>
  <c r="B455"/>
  <c r="E455"/>
  <c r="D264"/>
  <c r="C264"/>
  <c r="B264"/>
  <c r="E264"/>
  <c r="D386"/>
  <c r="E386"/>
  <c r="C386"/>
  <c r="B386"/>
  <c r="E450"/>
  <c r="B450"/>
  <c r="D450"/>
  <c r="C450"/>
  <c r="D368"/>
  <c r="B368"/>
  <c r="E368"/>
  <c r="C368"/>
  <c r="E490"/>
  <c r="D490"/>
  <c r="B490"/>
  <c r="C490"/>
  <c r="I66"/>
  <c r="K66"/>
  <c r="L66"/>
  <c r="J66"/>
  <c r="I283"/>
  <c r="K283"/>
  <c r="L283"/>
  <c r="J283"/>
  <c r="L275"/>
  <c r="K275"/>
  <c r="J275"/>
  <c r="I275"/>
  <c r="I207"/>
  <c r="L207"/>
  <c r="J207"/>
  <c r="K207"/>
  <c r="I74"/>
  <c r="J74"/>
  <c r="K74"/>
  <c r="L74"/>
  <c r="K285"/>
  <c r="I285"/>
  <c r="J285"/>
  <c r="L285"/>
  <c r="L236"/>
  <c r="K236"/>
  <c r="J236"/>
  <c r="I236"/>
  <c r="I242"/>
  <c r="L242"/>
  <c r="K242"/>
  <c r="J242"/>
  <c r="L24"/>
  <c r="I24"/>
  <c r="K24"/>
  <c r="J24"/>
  <c r="D375"/>
  <c r="B375"/>
  <c r="C375"/>
  <c r="E375"/>
  <c r="B270"/>
  <c r="D270"/>
  <c r="C270"/>
  <c r="E270"/>
  <c r="B212"/>
  <c r="E212"/>
  <c r="D212"/>
  <c r="C212"/>
  <c r="D431"/>
  <c r="E431"/>
  <c r="C431"/>
  <c r="B431"/>
  <c r="E445"/>
  <c r="B445"/>
  <c r="D445"/>
  <c r="C445"/>
  <c r="C293"/>
  <c r="E293"/>
  <c r="B293"/>
  <c r="D293"/>
  <c r="C296"/>
  <c r="B296"/>
  <c r="D296"/>
  <c r="E296"/>
  <c r="D301"/>
  <c r="E301"/>
  <c r="B301"/>
  <c r="C301"/>
  <c r="C205"/>
  <c r="E205"/>
  <c r="B205"/>
  <c r="D205"/>
  <c r="E327"/>
  <c r="B327"/>
  <c r="C327"/>
  <c r="D327"/>
  <c r="B282"/>
  <c r="D282"/>
  <c r="E282"/>
  <c r="C282"/>
  <c r="E338"/>
  <c r="D338"/>
  <c r="B338"/>
  <c r="C338"/>
  <c r="C370"/>
  <c r="B370"/>
  <c r="E370"/>
  <c r="D370"/>
  <c r="D417"/>
  <c r="E417"/>
  <c r="C417"/>
  <c r="B417"/>
  <c r="E339"/>
  <c r="B339"/>
  <c r="D339"/>
  <c r="C339"/>
  <c r="C408"/>
  <c r="D408"/>
  <c r="B408"/>
  <c r="E408"/>
  <c r="E468"/>
  <c r="D468"/>
  <c r="B468"/>
  <c r="C468"/>
  <c r="E313"/>
  <c r="D313"/>
  <c r="C313"/>
  <c r="B313"/>
  <c r="E306"/>
  <c r="B306"/>
  <c r="C306"/>
  <c r="D306"/>
  <c r="C214"/>
  <c r="D214"/>
  <c r="E214"/>
  <c r="B214"/>
  <c r="B372"/>
  <c r="C372"/>
  <c r="D372"/>
  <c r="E372"/>
  <c r="E228"/>
  <c r="B228"/>
  <c r="C228"/>
  <c r="D228"/>
  <c r="D326"/>
  <c r="B326"/>
  <c r="E326"/>
  <c r="C326"/>
  <c r="C283"/>
  <c r="B283"/>
  <c r="E283"/>
  <c r="D283"/>
  <c r="E440"/>
  <c r="B440"/>
  <c r="C440"/>
  <c r="D440"/>
  <c r="B441"/>
  <c r="D441"/>
  <c r="C441"/>
  <c r="E441"/>
  <c r="D357"/>
  <c r="C357"/>
  <c r="E357"/>
  <c r="B357"/>
  <c r="E217"/>
  <c r="C217"/>
  <c r="D217"/>
  <c r="B217"/>
  <c r="D470"/>
  <c r="B470"/>
  <c r="E470"/>
  <c r="C470"/>
  <c r="E392"/>
  <c r="B392"/>
  <c r="C392"/>
  <c r="D392"/>
  <c r="D472"/>
  <c r="C472"/>
  <c r="B472"/>
  <c r="E472"/>
  <c r="C480"/>
  <c r="B480"/>
  <c r="D480"/>
  <c r="E480"/>
  <c r="C437"/>
  <c r="D437"/>
  <c r="B437"/>
  <c r="E437"/>
  <c r="C420"/>
  <c r="B420"/>
  <c r="E420"/>
  <c r="D420"/>
  <c r="D400"/>
  <c r="C400"/>
  <c r="E400"/>
  <c r="B400"/>
  <c r="E325"/>
  <c r="D325"/>
  <c r="B325"/>
  <c r="C325"/>
  <c r="C237"/>
  <c r="E237"/>
  <c r="B237"/>
  <c r="D237"/>
  <c r="D298"/>
  <c r="E298"/>
  <c r="B298"/>
  <c r="C298"/>
  <c r="B487"/>
  <c r="D487"/>
  <c r="E487"/>
  <c r="C487"/>
  <c r="D352"/>
  <c r="E352"/>
  <c r="C352"/>
  <c r="B352"/>
  <c r="B317"/>
  <c r="E317"/>
  <c r="D317"/>
  <c r="C317"/>
  <c r="B340"/>
  <c r="C340"/>
  <c r="D340"/>
  <c r="E340"/>
  <c r="E255"/>
  <c r="D255"/>
  <c r="B255"/>
  <c r="C255"/>
  <c r="E300"/>
  <c r="C300"/>
  <c r="B300"/>
  <c r="D300"/>
  <c r="E453"/>
  <c r="B453"/>
  <c r="C453"/>
  <c r="D453"/>
  <c r="E424"/>
  <c r="D424"/>
  <c r="C424"/>
  <c r="B424"/>
  <c r="B265"/>
  <c r="C265"/>
  <c r="E265"/>
  <c r="D265"/>
  <c r="D250"/>
  <c r="B250"/>
  <c r="E250"/>
  <c r="C250"/>
  <c r="E481"/>
  <c r="D481"/>
  <c r="C481"/>
  <c r="B481"/>
  <c r="D344"/>
  <c r="B344"/>
  <c r="C344"/>
  <c r="E344"/>
  <c r="D246"/>
  <c r="B246"/>
  <c r="C246"/>
  <c r="E246"/>
  <c r="B208"/>
  <c r="C208"/>
  <c r="D208"/>
  <c r="E208"/>
  <c r="B259"/>
  <c r="C259"/>
  <c r="D259"/>
  <c r="E259"/>
  <c r="C374"/>
  <c r="B374"/>
  <c r="D374"/>
  <c r="E374"/>
  <c r="C460"/>
  <c r="D460"/>
  <c r="B460"/>
  <c r="E460"/>
  <c r="D421"/>
  <c r="C421"/>
  <c r="E421"/>
  <c r="B421"/>
  <c r="C414"/>
  <c r="E414"/>
  <c r="D414"/>
  <c r="B414"/>
  <c r="B418"/>
  <c r="E418"/>
  <c r="C418"/>
  <c r="D418"/>
  <c r="C336"/>
  <c r="D336"/>
  <c r="E336"/>
  <c r="B336"/>
  <c r="B369"/>
  <c r="C369"/>
  <c r="D369"/>
  <c r="E369"/>
  <c r="E213"/>
  <c r="C213"/>
  <c r="D213"/>
  <c r="B213"/>
  <c r="C411"/>
  <c r="D411"/>
  <c r="E411"/>
  <c r="B411"/>
  <c r="E289"/>
  <c r="D289"/>
  <c r="B289"/>
  <c r="C289"/>
  <c r="D323"/>
  <c r="B323"/>
  <c r="E323"/>
  <c r="C323"/>
  <c r="D486"/>
  <c r="C486"/>
  <c r="E486"/>
  <c r="B486"/>
  <c r="D343"/>
  <c r="B343"/>
  <c r="C343"/>
  <c r="E343"/>
  <c r="B241"/>
  <c r="E241"/>
  <c r="C241"/>
  <c r="D241"/>
  <c r="D240"/>
  <c r="B240"/>
  <c r="C240"/>
  <c r="E240"/>
  <c r="B389"/>
  <c r="E389"/>
  <c r="C389"/>
  <c r="D389"/>
  <c r="B321"/>
  <c r="C321"/>
  <c r="E321"/>
  <c r="D321"/>
  <c r="C428"/>
  <c r="E428"/>
  <c r="B428"/>
  <c r="D428"/>
  <c r="L57"/>
  <c r="J57"/>
  <c r="I57"/>
  <c r="K57"/>
  <c r="I62"/>
  <c r="J62"/>
  <c r="L62"/>
  <c r="K62"/>
  <c r="K266"/>
  <c r="L266"/>
  <c r="I266"/>
  <c r="J266"/>
  <c r="J279"/>
  <c r="L279"/>
  <c r="I279"/>
  <c r="K279"/>
  <c r="K267"/>
  <c r="I267"/>
  <c r="L267"/>
  <c r="J267"/>
  <c r="I19"/>
  <c r="J19"/>
  <c r="K19"/>
  <c r="L19"/>
  <c r="K238"/>
  <c r="L238"/>
  <c r="I238"/>
  <c r="J238"/>
  <c r="K218"/>
  <c r="I218"/>
  <c r="J218"/>
  <c r="L218"/>
  <c r="I243"/>
  <c r="J243"/>
  <c r="L243"/>
  <c r="K243"/>
  <c r="J255"/>
  <c r="K255"/>
  <c r="L255"/>
  <c r="I255"/>
  <c r="I258"/>
  <c r="J258"/>
  <c r="K258"/>
  <c r="L258"/>
  <c r="I257"/>
  <c r="K257"/>
  <c r="J257"/>
  <c r="L257"/>
  <c r="L235"/>
  <c r="I235"/>
  <c r="J235"/>
  <c r="K235"/>
  <c r="C345"/>
  <c r="E345"/>
  <c r="D345"/>
  <c r="B345"/>
  <c r="C224"/>
  <c r="E224"/>
  <c r="B224"/>
  <c r="D224"/>
  <c r="C457"/>
  <c r="B457"/>
  <c r="E457"/>
  <c r="D457"/>
  <c r="D244"/>
  <c r="B244"/>
  <c r="E244"/>
  <c r="C244"/>
  <c r="C275"/>
  <c r="B275"/>
  <c r="E275"/>
  <c r="D275"/>
  <c r="C391"/>
  <c r="D391"/>
  <c r="B391"/>
  <c r="E391"/>
  <c r="C291"/>
  <c r="B291"/>
  <c r="E291"/>
  <c r="D291"/>
  <c r="E328"/>
  <c r="D328"/>
  <c r="C328"/>
  <c r="B328"/>
  <c r="E416"/>
  <c r="B416"/>
  <c r="D416"/>
  <c r="C416"/>
  <c r="D448"/>
  <c r="E448"/>
  <c r="C448"/>
  <c r="B448"/>
  <c r="B290"/>
  <c r="C290"/>
  <c r="D290"/>
  <c r="E290"/>
  <c r="B257"/>
  <c r="D257"/>
  <c r="C257"/>
  <c r="E257"/>
  <c r="D335"/>
  <c r="E335"/>
  <c r="C335"/>
  <c r="B335"/>
  <c r="E378"/>
  <c r="C378"/>
  <c r="B378"/>
  <c r="D378"/>
  <c r="E218"/>
  <c r="D218"/>
  <c r="B218"/>
  <c r="C218"/>
  <c r="D356"/>
  <c r="E356"/>
  <c r="B356"/>
  <c r="C356"/>
  <c r="E319"/>
  <c r="C319"/>
  <c r="D319"/>
  <c r="B319"/>
  <c r="D297"/>
  <c r="B297"/>
  <c r="C297"/>
  <c r="E297"/>
  <c r="B226"/>
  <c r="D226"/>
  <c r="E226"/>
  <c r="C226"/>
  <c r="B483"/>
  <c r="E483"/>
  <c r="C483"/>
  <c r="D483"/>
  <c r="D363"/>
  <c r="E363"/>
  <c r="B363"/>
  <c r="C363"/>
  <c r="E238"/>
  <c r="C238"/>
  <c r="B238"/>
  <c r="D238"/>
  <c r="B364"/>
  <c r="C364"/>
  <c r="E364"/>
  <c r="D364"/>
  <c r="E436"/>
  <c r="D436"/>
  <c r="B436"/>
  <c r="C436"/>
  <c r="E373"/>
  <c r="B373"/>
  <c r="D373"/>
  <c r="C373"/>
  <c r="E281"/>
  <c r="D281"/>
  <c r="C281"/>
  <c r="B281"/>
  <c r="E430"/>
  <c r="D430"/>
  <c r="C430"/>
  <c r="B430"/>
  <c r="D239"/>
  <c r="E239"/>
  <c r="B239"/>
  <c r="C239"/>
  <c r="D399"/>
  <c r="B399"/>
  <c r="C399"/>
  <c r="E399"/>
  <c r="D402"/>
  <c r="C402"/>
  <c r="B402"/>
  <c r="E402"/>
  <c r="C464"/>
  <c r="D464"/>
  <c r="B464"/>
  <c r="E464"/>
  <c r="E274"/>
  <c r="B274"/>
  <c r="C274"/>
  <c r="D274"/>
  <c r="E221"/>
  <c r="C221"/>
  <c r="B221"/>
  <c r="D221"/>
  <c r="D474"/>
  <c r="E474"/>
  <c r="B474"/>
  <c r="C474"/>
  <c r="B488"/>
  <c r="E488"/>
  <c r="C488"/>
  <c r="D488"/>
  <c r="D222"/>
  <c r="B222"/>
  <c r="E222"/>
  <c r="C222"/>
  <c r="C253"/>
  <c r="B253"/>
  <c r="E253"/>
  <c r="D253"/>
  <c r="D277"/>
  <c r="E277"/>
  <c r="B277"/>
  <c r="C277"/>
  <c r="D279"/>
  <c r="B279"/>
  <c r="E279"/>
  <c r="C279"/>
  <c r="D302"/>
  <c r="B302"/>
  <c r="C302"/>
  <c r="E302"/>
  <c r="E395"/>
  <c r="B395"/>
  <c r="C395"/>
  <c r="D395"/>
  <c r="C471"/>
  <c r="E471"/>
  <c r="B471"/>
  <c r="D471"/>
  <c r="C304"/>
  <c r="B304"/>
  <c r="D304"/>
  <c r="E304"/>
  <c r="E439"/>
  <c r="D439"/>
  <c r="B439"/>
  <c r="C439"/>
  <c r="B288"/>
  <c r="C288"/>
  <c r="E288"/>
  <c r="D288"/>
  <c r="B269"/>
  <c r="D269"/>
  <c r="C269"/>
  <c r="E269"/>
  <c r="C366"/>
  <c r="B366"/>
  <c r="D366"/>
  <c r="E366"/>
  <c r="B458"/>
  <c r="E458"/>
  <c r="D458"/>
  <c r="C458"/>
  <c r="B260"/>
  <c r="E260"/>
  <c r="D260"/>
  <c r="C260"/>
  <c r="E315"/>
  <c r="B315"/>
  <c r="C315"/>
  <c r="D315"/>
  <c r="E235"/>
  <c r="C235"/>
  <c r="D235"/>
  <c r="B235"/>
  <c r="E347"/>
  <c r="D347"/>
  <c r="C347"/>
  <c r="B347"/>
  <c r="C377"/>
  <c r="B377"/>
  <c r="E377"/>
  <c r="D377"/>
  <c r="E284"/>
  <c r="C284"/>
  <c r="B284"/>
  <c r="D284"/>
  <c r="B337"/>
  <c r="D337"/>
  <c r="C337"/>
  <c r="E337"/>
  <c r="E355"/>
  <c r="C355"/>
  <c r="D355"/>
  <c r="B355"/>
  <c r="C403"/>
  <c r="E403"/>
  <c r="B403"/>
  <c r="D403"/>
  <c r="B407"/>
  <c r="C407"/>
  <c r="D407"/>
  <c r="E407"/>
  <c r="E268"/>
  <c r="B268"/>
  <c r="D268"/>
  <c r="C268"/>
  <c r="B360"/>
  <c r="D360"/>
  <c r="E360"/>
  <c r="C360"/>
  <c r="E489"/>
  <c r="D489"/>
  <c r="B489"/>
  <c r="C489"/>
  <c r="B258"/>
  <c r="D258"/>
  <c r="C258"/>
  <c r="E258"/>
  <c r="C475"/>
  <c r="B475"/>
  <c r="D475"/>
  <c r="E475"/>
  <c r="E215"/>
  <c r="B215"/>
  <c r="D215"/>
  <c r="C215"/>
  <c r="E234"/>
  <c r="B234"/>
  <c r="C234"/>
  <c r="D234"/>
  <c r="C334"/>
  <c r="D334"/>
  <c r="E334"/>
  <c r="B334"/>
  <c r="C442"/>
  <c r="E442"/>
  <c r="B442"/>
  <c r="D442"/>
  <c r="E380"/>
  <c r="B380"/>
  <c r="D380"/>
  <c r="C380"/>
  <c r="B207"/>
  <c r="E207"/>
  <c r="D207"/>
  <c r="C207"/>
  <c r="B280"/>
  <c r="E280"/>
  <c r="C280"/>
  <c r="D280"/>
  <c r="D247"/>
  <c r="B247"/>
  <c r="E247"/>
  <c r="C247"/>
  <c r="D256"/>
  <c r="C256"/>
  <c r="E256"/>
  <c r="B256"/>
  <c r="L32"/>
  <c r="K32"/>
  <c r="J32"/>
  <c r="I32"/>
  <c r="K273"/>
  <c r="L273"/>
  <c r="I273"/>
  <c r="J273"/>
  <c r="L281"/>
  <c r="J281"/>
  <c r="I281"/>
  <c r="K281"/>
  <c r="L280"/>
  <c r="K280"/>
  <c r="I280"/>
  <c r="J280"/>
  <c r="I52"/>
  <c r="J52"/>
  <c r="L52"/>
  <c r="K52"/>
  <c r="L249"/>
  <c r="K249"/>
  <c r="J249"/>
  <c r="I249"/>
  <c r="K276"/>
  <c r="J276"/>
  <c r="I276"/>
  <c r="L276"/>
</calcChain>
</file>

<file path=xl/comments1.xml><?xml version="1.0" encoding="utf-8"?>
<comments xmlns="http://schemas.openxmlformats.org/spreadsheetml/2006/main">
  <authors>
    <author>Richard Fuller</author>
  </authors>
  <commentList>
    <comment ref="AG2" authorId="0">
      <text>
        <r>
          <rPr>
            <b/>
            <sz val="8"/>
            <color indexed="81"/>
            <rFont val="Tahoma"/>
            <family val="2"/>
          </rPr>
          <t>Richard Fuller:</t>
        </r>
        <r>
          <rPr>
            <sz val="8"/>
            <color indexed="81"/>
            <rFont val="Tahoma"/>
            <family val="2"/>
          </rPr>
          <t xml:space="preserve">
Column zero but if required use this formula
</t>
        </r>
      </text>
    </comment>
  </commentList>
</comments>
</file>

<file path=xl/comments2.xml><?xml version="1.0" encoding="utf-8"?>
<comments xmlns="http://schemas.openxmlformats.org/spreadsheetml/2006/main">
  <authors>
    <author>Richard Fuller</author>
  </authors>
  <commentList>
    <comment ref="AH2" authorId="0">
      <text>
        <r>
          <rPr>
            <b/>
            <sz val="8"/>
            <color indexed="81"/>
            <rFont val="Tahoma"/>
            <family val="2"/>
          </rPr>
          <t>Richard Fuller:</t>
        </r>
        <r>
          <rPr>
            <sz val="8"/>
            <color indexed="81"/>
            <rFont val="Tahoma"/>
            <family val="2"/>
          </rPr>
          <t xml:space="preserve">
Column zero but if required use this formula
</t>
        </r>
      </text>
    </comment>
  </commentList>
</comments>
</file>

<file path=xl/sharedStrings.xml><?xml version="1.0" encoding="utf-8"?>
<sst xmlns="http://schemas.openxmlformats.org/spreadsheetml/2006/main" count="7031" uniqueCount="1184">
  <si>
    <t>1st Tri</t>
  </si>
  <si>
    <t>2nd Tri</t>
  </si>
  <si>
    <t>Name</t>
  </si>
  <si>
    <t>Pos'n</t>
  </si>
  <si>
    <t>Points</t>
  </si>
  <si>
    <t>Senior Male</t>
  </si>
  <si>
    <t>Duathlons</t>
  </si>
  <si>
    <t>Triathlons</t>
  </si>
  <si>
    <t>Time</t>
  </si>
  <si>
    <t>x</t>
  </si>
  <si>
    <t>Total</t>
  </si>
  <si>
    <t>Events</t>
  </si>
  <si>
    <t>Scoring</t>
  </si>
  <si>
    <t>Tri 1</t>
  </si>
  <si>
    <t>Tri 2</t>
  </si>
  <si>
    <t>Tri 3</t>
  </si>
  <si>
    <t>Tri 4</t>
  </si>
  <si>
    <t>Tri 5</t>
  </si>
  <si>
    <t>Tri 6</t>
  </si>
  <si>
    <t>Tri 7</t>
  </si>
  <si>
    <t>Tri 8</t>
  </si>
  <si>
    <t>Club</t>
  </si>
  <si>
    <t>Cat</t>
  </si>
  <si>
    <t>tri1</t>
  </si>
  <si>
    <t>tri2</t>
  </si>
  <si>
    <t>tri3</t>
  </si>
  <si>
    <t>tri4</t>
  </si>
  <si>
    <t>tri5</t>
  </si>
  <si>
    <t>tri6</t>
  </si>
  <si>
    <t>tri7</t>
  </si>
  <si>
    <t>tri8</t>
  </si>
  <si>
    <t>Total Full</t>
  </si>
  <si>
    <t>Main League Positions</t>
  </si>
  <si>
    <t>Main</t>
  </si>
  <si>
    <t>Duathlon 1</t>
  </si>
  <si>
    <t>Duathlon 2</t>
  </si>
  <si>
    <t>Duathlon 3</t>
  </si>
  <si>
    <t>Duathlon 4</t>
  </si>
  <si>
    <t>tri9</t>
  </si>
  <si>
    <t>tri10</t>
  </si>
  <si>
    <t>tri11</t>
  </si>
  <si>
    <t>aqua1</t>
  </si>
  <si>
    <t>aqua2</t>
  </si>
  <si>
    <t>aqua3</t>
  </si>
  <si>
    <t>dua2</t>
  </si>
  <si>
    <t>dua3</t>
  </si>
  <si>
    <t>dua4</t>
  </si>
  <si>
    <t>aqua4</t>
  </si>
  <si>
    <t>3rd Tri</t>
  </si>
  <si>
    <t>4th Tri</t>
  </si>
  <si>
    <t>5th Tri</t>
  </si>
  <si>
    <t>1st Aqua</t>
  </si>
  <si>
    <t>1st Dua</t>
  </si>
  <si>
    <t>5th event</t>
  </si>
  <si>
    <t>Count</t>
  </si>
  <si>
    <t>Tri 9</t>
  </si>
  <si>
    <t>Tri 10</t>
  </si>
  <si>
    <t>Tri 11</t>
  </si>
  <si>
    <t>Aquathlons</t>
  </si>
  <si>
    <t>Aquathlon 1</t>
  </si>
  <si>
    <t>Aquathlon 2</t>
  </si>
  <si>
    <t>Aquathlon 3</t>
  </si>
  <si>
    <t>Aquathlon 4</t>
  </si>
  <si>
    <t>Aqua 3</t>
  </si>
  <si>
    <t>Aqua 4</t>
  </si>
  <si>
    <t>Dua 3</t>
  </si>
  <si>
    <t>Dua 4</t>
  </si>
  <si>
    <t>Triathlon England - Eastern Region League</t>
  </si>
  <si>
    <t>Tristar Girl 1</t>
  </si>
  <si>
    <t>Tristar Boy Start</t>
  </si>
  <si>
    <t>Tristar Boy 1</t>
  </si>
  <si>
    <t>Winner</t>
  </si>
  <si>
    <t>winner</t>
  </si>
  <si>
    <t xml:space="preserve"> </t>
  </si>
  <si>
    <t>BTC</t>
  </si>
  <si>
    <t>CTC</t>
  </si>
  <si>
    <t>Cambridge Triathlon Club</t>
  </si>
  <si>
    <t>EET</t>
  </si>
  <si>
    <t>FVS</t>
  </si>
  <si>
    <t>ITC</t>
  </si>
  <si>
    <t>Ipswich Triathlon Club</t>
  </si>
  <si>
    <t>NCT</t>
  </si>
  <si>
    <t>SWT</t>
  </si>
  <si>
    <t>TAC</t>
  </si>
  <si>
    <t>TEX</t>
  </si>
  <si>
    <t>TFH</t>
  </si>
  <si>
    <t>TSE</t>
  </si>
  <si>
    <t>53M</t>
  </si>
  <si>
    <t>DIS</t>
  </si>
  <si>
    <t>Clacton</t>
  </si>
  <si>
    <t>Female</t>
  </si>
  <si>
    <t>Male</t>
  </si>
  <si>
    <t>Norwich</t>
  </si>
  <si>
    <t>Dua 1</t>
  </si>
  <si>
    <t>Dua 2</t>
  </si>
  <si>
    <t>B2T</t>
  </si>
  <si>
    <t>Adult Standard Distance League</t>
  </si>
  <si>
    <t>Cambridge</t>
  </si>
  <si>
    <t>Male Senior</t>
  </si>
  <si>
    <t xml:space="preserve">Male Vet </t>
  </si>
  <si>
    <t>Femail Open</t>
  </si>
  <si>
    <t>Femail Vet</t>
  </si>
  <si>
    <t>Male Open</t>
  </si>
  <si>
    <t>Female Open</t>
  </si>
  <si>
    <t>Male Vet</t>
  </si>
  <si>
    <t>Female Vet</t>
  </si>
  <si>
    <t>Nathan Miller</t>
  </si>
  <si>
    <t>John Wankowski</t>
  </si>
  <si>
    <t>Timothy Earl</t>
  </si>
  <si>
    <t>Chris Lehrbach</t>
  </si>
  <si>
    <t>Paul Barrett</t>
  </si>
  <si>
    <t>Graham Perks</t>
  </si>
  <si>
    <t>Matthew Spillman</t>
  </si>
  <si>
    <t>Les Henderson</t>
  </si>
  <si>
    <t>Richard Fuller</t>
  </si>
  <si>
    <t>David Maslen</t>
  </si>
  <si>
    <t>Clarke Russell</t>
  </si>
  <si>
    <t>Paul Kemp</t>
  </si>
  <si>
    <t>Jim Keeble</t>
  </si>
  <si>
    <t>Matt Dye</t>
  </si>
  <si>
    <t>Dennis Warner</t>
  </si>
  <si>
    <t>Mark Winfield</t>
  </si>
  <si>
    <t>Terry Garrity</t>
  </si>
  <si>
    <t>Bjorn Alsos</t>
  </si>
  <si>
    <t>Mike Stollery</t>
  </si>
  <si>
    <t>Simon Palmer</t>
  </si>
  <si>
    <t>David Clark</t>
  </si>
  <si>
    <t>Verney Andrew</t>
  </si>
  <si>
    <t>Andrew Hall</t>
  </si>
  <si>
    <t>David Brown</t>
  </si>
  <si>
    <t>John Allum</t>
  </si>
  <si>
    <t>Rose Waterman</t>
  </si>
  <si>
    <t>Sara Rogger</t>
  </si>
  <si>
    <t>Clare Thompson</t>
  </si>
  <si>
    <t>Amanda Mallett</t>
  </si>
  <si>
    <t>Alison Morton</t>
  </si>
  <si>
    <t>Daniel Coughlan</t>
  </si>
  <si>
    <t>Melvyn Wilkie</t>
  </si>
  <si>
    <t>HWR</t>
  </si>
  <si>
    <t>Roy Young</t>
  </si>
  <si>
    <t>Oliver Milk</t>
  </si>
  <si>
    <t>Graeme Knott</t>
  </si>
  <si>
    <t>Juliet Vickery</t>
  </si>
  <si>
    <t>Craig Campion</t>
  </si>
  <si>
    <t>Darren Thomas</t>
  </si>
  <si>
    <t>Phil Jarvis</t>
  </si>
  <si>
    <t>Neil Watts</t>
  </si>
  <si>
    <t>James Blair</t>
  </si>
  <si>
    <t>David Hallam</t>
  </si>
  <si>
    <t>Jason Hare</t>
  </si>
  <si>
    <t>Matthew Prier</t>
  </si>
  <si>
    <t>Richard Lee</t>
  </si>
  <si>
    <t>Joseph Goddard</t>
  </si>
  <si>
    <t>Paul Bagley</t>
  </si>
  <si>
    <t>Philip Smith</t>
  </si>
  <si>
    <t>Stuart Mills</t>
  </si>
  <si>
    <t>Wendy Staines</t>
  </si>
  <si>
    <t>Wendy Martin</t>
  </si>
  <si>
    <t>Ashley Thomas</t>
  </si>
  <si>
    <t>Sue Rule</t>
  </si>
  <si>
    <t>Brian Mcgeeney</t>
  </si>
  <si>
    <t>Steven Bartlett</t>
  </si>
  <si>
    <t>Kevin Carley</t>
  </si>
  <si>
    <t>Mark Schofield</t>
  </si>
  <si>
    <t>Deb Hayward</t>
  </si>
  <si>
    <t>Elspeth Knott</t>
  </si>
  <si>
    <t>David Browning</t>
  </si>
  <si>
    <t>Julie Halpin</t>
  </si>
  <si>
    <t>Colin Matthews</t>
  </si>
  <si>
    <t>Robert Newman</t>
  </si>
  <si>
    <t>Philip Elms</t>
  </si>
  <si>
    <t>Derek Daly</t>
  </si>
  <si>
    <t>Nicki Barker</t>
  </si>
  <si>
    <t>Mary Skelcher</t>
  </si>
  <si>
    <t>Helen Ashton</t>
  </si>
  <si>
    <t>Catharine Carfoot</t>
  </si>
  <si>
    <t>DMT</t>
  </si>
  <si>
    <t>EPT</t>
  </si>
  <si>
    <t>Paul McClelland</t>
  </si>
  <si>
    <t>BWT</t>
  </si>
  <si>
    <t>CAM</t>
  </si>
  <si>
    <t>Melissa Dowell</t>
  </si>
  <si>
    <t>Matt Ellis</t>
  </si>
  <si>
    <t>Baard Grindberg</t>
  </si>
  <si>
    <t>Ian Mackerness</t>
  </si>
  <si>
    <t>Matt Shingleton</t>
  </si>
  <si>
    <t>Matt Chandler</t>
  </si>
  <si>
    <t>Glyn Williams</t>
  </si>
  <si>
    <t>Dave Copland</t>
  </si>
  <si>
    <t>Graham Pigg</t>
  </si>
  <si>
    <t>Mark Bowditch</t>
  </si>
  <si>
    <t>Greg Lewis</t>
  </si>
  <si>
    <t>Mark Nowell</t>
  </si>
  <si>
    <t>Iain Robertson</t>
  </si>
  <si>
    <t>Nathan Hunt</t>
  </si>
  <si>
    <t>Darryl Davis</t>
  </si>
  <si>
    <t>Gary Wootton</t>
  </si>
  <si>
    <t>Stuart Paul</t>
  </si>
  <si>
    <t>Adrian Whitby</t>
  </si>
  <si>
    <t>Iain Downie</t>
  </si>
  <si>
    <t>Antony Birt</t>
  </si>
  <si>
    <t>Vincent Coogan</t>
  </si>
  <si>
    <t>Lucy Bowditch</t>
  </si>
  <si>
    <t>Sean Holt</t>
  </si>
  <si>
    <t>Martin Sleeuw</t>
  </si>
  <si>
    <t>Laurie Abel</t>
  </si>
  <si>
    <t>Paul Frampton</t>
  </si>
  <si>
    <t>Graham White</t>
  </si>
  <si>
    <t>Rob Fulbrook</t>
  </si>
  <si>
    <t>James Macleod</t>
  </si>
  <si>
    <t>Nick Stonehouse</t>
  </si>
  <si>
    <t>Anthony Scarpa</t>
  </si>
  <si>
    <t>Nicholas Smith</t>
  </si>
  <si>
    <t>Colin Browning</t>
  </si>
  <si>
    <t>Heather Collinson</t>
  </si>
  <si>
    <t>Kate Scotter</t>
  </si>
  <si>
    <t>Zoe Catchpole</t>
  </si>
  <si>
    <t>Alex Findlay</t>
  </si>
  <si>
    <t>Simon Jolly</t>
  </si>
  <si>
    <t>Mark Clues</t>
  </si>
  <si>
    <t>Mark Hird</t>
  </si>
  <si>
    <t>Mark Russell</t>
  </si>
  <si>
    <t>David Biddle</t>
  </si>
  <si>
    <t>Sam Kingston</t>
  </si>
  <si>
    <t>Barbara Leverett</t>
  </si>
  <si>
    <t>Derry Kelleher</t>
  </si>
  <si>
    <t>Harvey Tomlin</t>
  </si>
  <si>
    <t>Mike Hill</t>
  </si>
  <si>
    <t>Sasha Scarpa</t>
  </si>
  <si>
    <t>Nigel Hodge</t>
  </si>
  <si>
    <t>Chris Jones</t>
  </si>
  <si>
    <t>Lynn Emmett</t>
  </si>
  <si>
    <t>Julia Green</t>
  </si>
  <si>
    <t>Paul Yallop</t>
  </si>
  <si>
    <t>James Hayward</t>
  </si>
  <si>
    <t>Andrew Verney</t>
  </si>
  <si>
    <t>Robert Gibbons</t>
  </si>
  <si>
    <t>Julia Yelloly</t>
  </si>
  <si>
    <t>Benjamin Garcia</t>
  </si>
  <si>
    <t>Andy Dawbarn</t>
  </si>
  <si>
    <t>Jason Battle</t>
  </si>
  <si>
    <t>Kate Stannett</t>
  </si>
  <si>
    <t>Sara Greenwood</t>
  </si>
  <si>
    <t>David Hudson</t>
  </si>
  <si>
    <t>Grayhame Fish</t>
  </si>
  <si>
    <t>Ruairidh Beath</t>
  </si>
  <si>
    <t>Mike Wheatley</t>
  </si>
  <si>
    <t>Graham Bainger</t>
  </si>
  <si>
    <t>Jason Baillie</t>
  </si>
  <si>
    <t>Stephen Baker</t>
  </si>
  <si>
    <t>Wendy Quantrill</t>
  </si>
  <si>
    <t>Paula Baxter</t>
  </si>
  <si>
    <t>Andre Potgieter</t>
  </si>
  <si>
    <t>Anne Fish</t>
  </si>
  <si>
    <t>Neil Coleman</t>
  </si>
  <si>
    <t>Mark Newman</t>
  </si>
  <si>
    <t>Debbie Bowers</t>
  </si>
  <si>
    <t>Susan Potter</t>
  </si>
  <si>
    <t>Jenny Mayne</t>
  </si>
  <si>
    <t>Neil Loadman</t>
  </si>
  <si>
    <t>Robbie Gleeson</t>
  </si>
  <si>
    <t>Bruno Delacave</t>
  </si>
  <si>
    <t>Ross Campbell</t>
  </si>
  <si>
    <t>Debbie Larson</t>
  </si>
  <si>
    <t>PAC</t>
  </si>
  <si>
    <t>Richard Rowley</t>
  </si>
  <si>
    <t>Jack Peasgood</t>
  </si>
  <si>
    <t>Stuart Bennett</t>
  </si>
  <si>
    <t>Stuart Hope</t>
  </si>
  <si>
    <t>Keith Muggleton</t>
  </si>
  <si>
    <t>Matt Hinton</t>
  </si>
  <si>
    <t>Nicola Wood</t>
  </si>
  <si>
    <t>Dean Johnson</t>
  </si>
  <si>
    <t>Paul Whiffen</t>
  </si>
  <si>
    <t>Keith Taylor</t>
  </si>
  <si>
    <t>Alan Reade</t>
  </si>
  <si>
    <t>Howard Williams</t>
  </si>
  <si>
    <t>Tracy Kettridge</t>
  </si>
  <si>
    <t>Andrew Ridley</t>
  </si>
  <si>
    <t>Lee Gamble</t>
  </si>
  <si>
    <t>Chris Milne</t>
  </si>
  <si>
    <t>Charles Dale</t>
  </si>
  <si>
    <t>Janette Thomas</t>
  </si>
  <si>
    <t>Bruce Philp</t>
  </si>
  <si>
    <t>William White</t>
  </si>
  <si>
    <t>Damion Clark</t>
  </si>
  <si>
    <t>Nigel Morgans</t>
  </si>
  <si>
    <t>Joe Spencer</t>
  </si>
  <si>
    <t>Nicki Davis</t>
  </si>
  <si>
    <t>Mike Fielding</t>
  </si>
  <si>
    <t>TVP</t>
  </si>
  <si>
    <t>Alec Coleman</t>
  </si>
  <si>
    <t>Paul Strelitz</t>
  </si>
  <si>
    <t>John Lowery</t>
  </si>
  <si>
    <t>SS</t>
  </si>
  <si>
    <t>Mark Brooks</t>
  </si>
  <si>
    <t>Kevin Dean</t>
  </si>
  <si>
    <t>Charlie Palmer</t>
  </si>
  <si>
    <t>John Sweeney</t>
  </si>
  <si>
    <t>Robert Hammond</t>
  </si>
  <si>
    <t>Riaan Ekkerd</t>
  </si>
  <si>
    <t>Graeme Hall</t>
  </si>
  <si>
    <t>Chris Dunn</t>
  </si>
  <si>
    <t>Webber Forbes</t>
  </si>
  <si>
    <t>Bradley Taylor</t>
  </si>
  <si>
    <t>James Grierson</t>
  </si>
  <si>
    <t>Robbie Laughton</t>
  </si>
  <si>
    <t>Simon Perkins</t>
  </si>
  <si>
    <t>Penny Ganser</t>
  </si>
  <si>
    <t>Adam Cotgreave</t>
  </si>
  <si>
    <t>Richard Williams</t>
  </si>
  <si>
    <t>Dave Southby</t>
  </si>
  <si>
    <t>lorna garrod</t>
  </si>
  <si>
    <t>Andrew Sims</t>
  </si>
  <si>
    <t>Veronica Shadbolt</t>
  </si>
  <si>
    <t>Angela Hodson</t>
  </si>
  <si>
    <t>Naomi Hammond</t>
  </si>
  <si>
    <t>Mark Williams</t>
  </si>
  <si>
    <t>Julie Tapley</t>
  </si>
  <si>
    <t>Barry Wickson</t>
  </si>
  <si>
    <t>Peter Winfield</t>
  </si>
  <si>
    <t>Carol Smallman</t>
  </si>
  <si>
    <t>Nicola Sayle</t>
  </si>
  <si>
    <t>Sam Whitaker</t>
  </si>
  <si>
    <t>Emma Terpstra</t>
  </si>
  <si>
    <t>Andrew Shadbolt</t>
  </si>
  <si>
    <t>JohnPaul Edgington</t>
  </si>
  <si>
    <t>Steven Sharpe</t>
  </si>
  <si>
    <t>Pamela Daniel</t>
  </si>
  <si>
    <t>Mark Hogan</t>
  </si>
  <si>
    <t>Vanessa Elmes</t>
  </si>
  <si>
    <t>Eleanor Cowan</t>
  </si>
  <si>
    <t>Vivienne Law</t>
  </si>
  <si>
    <t>Kevin Smyth</t>
  </si>
  <si>
    <t>BSR</t>
  </si>
  <si>
    <t>BRC</t>
  </si>
  <si>
    <t>Steve Harrison</t>
  </si>
  <si>
    <t>Mike Bridge</t>
  </si>
  <si>
    <t>Pete Eggleston</t>
  </si>
  <si>
    <t>Kevin Partridge</t>
  </si>
  <si>
    <t>Mark Robertson</t>
  </si>
  <si>
    <t>Alasdair Bruce</t>
  </si>
  <si>
    <t>Philip Curtis</t>
  </si>
  <si>
    <t>Kerri Renshaw</t>
  </si>
  <si>
    <t>Ian O'Neill</t>
  </si>
  <si>
    <t>Rob Miller</t>
  </si>
  <si>
    <t>Stephen Hayton</t>
  </si>
  <si>
    <t>Mark Warren</t>
  </si>
  <si>
    <t>Mark Bavington</t>
  </si>
  <si>
    <t>Geoff Cooper</t>
  </si>
  <si>
    <t>Carla Fisher</t>
  </si>
  <si>
    <t>Christopher Baxter</t>
  </si>
  <si>
    <t>Simon Shaw</t>
  </si>
  <si>
    <t>Amy Hutchinson</t>
  </si>
  <si>
    <t>Stephen Jones</t>
  </si>
  <si>
    <t>Daniel Jago</t>
  </si>
  <si>
    <t>Tony Summers</t>
  </si>
  <si>
    <t>Mark Taplin</t>
  </si>
  <si>
    <t>David Gretton</t>
  </si>
  <si>
    <t>David Grant</t>
  </si>
  <si>
    <t>Helen Shulver</t>
  </si>
  <si>
    <t>Chris Yuill</t>
  </si>
  <si>
    <t>Mark Young</t>
  </si>
  <si>
    <t>Nicholas Beardow</t>
  </si>
  <si>
    <t>Samantha Tophill</t>
  </si>
  <si>
    <t>Clive Savory</t>
  </si>
  <si>
    <t>Paul Stannard</t>
  </si>
  <si>
    <t>William Long</t>
  </si>
  <si>
    <t>Greg Evans</t>
  </si>
  <si>
    <t>Roland Shaw</t>
  </si>
  <si>
    <t>Mark Beaver</t>
  </si>
  <si>
    <t>Sarah Janes</t>
  </si>
  <si>
    <t>James Garman</t>
  </si>
  <si>
    <t>Darren Greene</t>
  </si>
  <si>
    <t>Simon Douglas</t>
  </si>
  <si>
    <t>Alison Cooper</t>
  </si>
  <si>
    <t>Edward Manson</t>
  </si>
  <si>
    <t>Vicki Goulding</t>
  </si>
  <si>
    <t>Jackie Perry</t>
  </si>
  <si>
    <t>Glen Nelson</t>
  </si>
  <si>
    <t>Stuart Jago</t>
  </si>
  <si>
    <t>Lisa Rattu</t>
  </si>
  <si>
    <t>Peter Bryan</t>
  </si>
  <si>
    <t>Simon Taylor</t>
  </si>
  <si>
    <t>Greg Blount</t>
  </si>
  <si>
    <t>Nina Pitcairn</t>
  </si>
  <si>
    <t>Vaughan Carradice</t>
  </si>
  <si>
    <t>Meliné Fletcher</t>
  </si>
  <si>
    <t>Sarah Croot</t>
  </si>
  <si>
    <t>Clare Landy</t>
  </si>
  <si>
    <t xml:space="preserve">FVS  </t>
  </si>
  <si>
    <t>David Jobling</t>
  </si>
  <si>
    <t>David Andrews</t>
  </si>
  <si>
    <t>Tony Wallen</t>
  </si>
  <si>
    <t>Alan Pilgrim</t>
  </si>
  <si>
    <t>WRC</t>
  </si>
  <si>
    <t>Graham Shaddock</t>
  </si>
  <si>
    <t>Peter Ryan</t>
  </si>
  <si>
    <t>Stuart Bird</t>
  </si>
  <si>
    <t>Graeme Smith</t>
  </si>
  <si>
    <t>Mark Harman</t>
  </si>
  <si>
    <t>Keith Walker</t>
  </si>
  <si>
    <t>John Smith</t>
  </si>
  <si>
    <t>Clive Quantrill</t>
  </si>
  <si>
    <t>Richard Hoile</t>
  </si>
  <si>
    <t>Tom Bloomfield</t>
  </si>
  <si>
    <t>Neil Lynch</t>
  </si>
  <si>
    <t>Stuart Payne</t>
  </si>
  <si>
    <t>Mark Bunn</t>
  </si>
  <si>
    <t>Graeme Biggins</t>
  </si>
  <si>
    <t>Janice Brown</t>
  </si>
  <si>
    <t>Colin Corby</t>
  </si>
  <si>
    <t>Carla Holroyd</t>
  </si>
  <si>
    <t>Jan Swallow</t>
  </si>
  <si>
    <t>Stephen Suter</t>
  </si>
  <si>
    <t>Paul Tovell</t>
  </si>
  <si>
    <t>Dagmar Schiller</t>
  </si>
  <si>
    <t>Ace Dann</t>
  </si>
  <si>
    <t>Bedford Autumn Sprint</t>
  </si>
  <si>
    <t>2nd Sprint</t>
  </si>
  <si>
    <t>1st Sprint</t>
  </si>
  <si>
    <t>3rd Sprint</t>
  </si>
  <si>
    <t>Neil Catling</t>
  </si>
  <si>
    <t>2 Best Standard Distance</t>
  </si>
  <si>
    <t>2 Best Sprint Distance</t>
  </si>
  <si>
    <t>Best other race</t>
  </si>
  <si>
    <t>Scoring (5 to count):</t>
  </si>
  <si>
    <t>Elisabeth Ross</t>
  </si>
  <si>
    <t>John Moody</t>
  </si>
  <si>
    <t>tri sport epping</t>
  </si>
  <si>
    <t>north norfolk tri club</t>
  </si>
  <si>
    <t>Mick Unsworth</t>
  </si>
  <si>
    <t>Steve Bull</t>
  </si>
  <si>
    <t>Dunmow</t>
  </si>
  <si>
    <t>North Norfolk Tri Club</t>
  </si>
  <si>
    <t>East Coast</t>
  </si>
  <si>
    <t>Braintree District</t>
  </si>
  <si>
    <t>Lakeside</t>
  </si>
  <si>
    <t>Walden</t>
  </si>
  <si>
    <t>Culford</t>
  </si>
  <si>
    <t>Nice Tri Standard</t>
  </si>
  <si>
    <t>Chris Beck</t>
  </si>
  <si>
    <t>Tri-Anglia Tri Club</t>
  </si>
  <si>
    <t>Iain Dawson</t>
  </si>
  <si>
    <t>Connor Delaney</t>
  </si>
  <si>
    <t>Dominic Lee</t>
  </si>
  <si>
    <t>Gt Yarmouth Cycling Club</t>
  </si>
  <si>
    <t>Peter King</t>
  </si>
  <si>
    <t>Benjamin Mickleburgh</t>
  </si>
  <si>
    <t>West Suffolk Wheelers &amp; Tri</t>
  </si>
  <si>
    <t>Andrew Goodchild</t>
  </si>
  <si>
    <t>Stephen de Boltz</t>
  </si>
  <si>
    <t>Derrick Smith</t>
  </si>
  <si>
    <t>Ian Chatten</t>
  </si>
  <si>
    <t>Chris Wiseman</t>
  </si>
  <si>
    <t>Simon Atherton</t>
  </si>
  <si>
    <t>Norfolk Police Triathlon Club</t>
  </si>
  <si>
    <t>Paul Sturman</t>
  </si>
  <si>
    <t>John Curtis</t>
  </si>
  <si>
    <t>Salisbury Tri Club</t>
  </si>
  <si>
    <t>Raymond O'Grady</t>
  </si>
  <si>
    <t>CHESTER TRI CLUB</t>
  </si>
  <si>
    <t>Chris Everard</t>
  </si>
  <si>
    <t>Tom Green</t>
  </si>
  <si>
    <t>Harry Cory Wright</t>
  </si>
  <si>
    <t>Rebecca Watson</t>
  </si>
  <si>
    <t>Tanya Crofts</t>
  </si>
  <si>
    <t>Sarah Greenwood</t>
  </si>
  <si>
    <t>Dawn D'Amarco</t>
  </si>
  <si>
    <t>Amy Harrison</t>
  </si>
  <si>
    <t>Allison Ragosa</t>
  </si>
  <si>
    <t>Lisa I'Anson</t>
  </si>
  <si>
    <t>Catherine Brooks</t>
  </si>
  <si>
    <t>Lyn Foster</t>
  </si>
  <si>
    <t>Great Bentley</t>
  </si>
  <si>
    <t>Melisande Parsons</t>
  </si>
  <si>
    <t>Marie Unsworth</t>
  </si>
  <si>
    <t>Corinne Barr</t>
  </si>
  <si>
    <t>Tri Surfers</t>
  </si>
  <si>
    <t>Maxine Burgess</t>
  </si>
  <si>
    <t>Zena Shean</t>
  </si>
  <si>
    <t>Penny Wylie</t>
  </si>
  <si>
    <t>Anna Meggitt</t>
  </si>
  <si>
    <t>Liz Fletcher</t>
  </si>
  <si>
    <t>Mary Armitage</t>
  </si>
  <si>
    <t>Teresa Harman</t>
  </si>
  <si>
    <t>Kirsten Jolly</t>
  </si>
  <si>
    <t>Abigail Stratford</t>
  </si>
  <si>
    <t>Joanne Sullivan</t>
  </si>
  <si>
    <t>Allison Cook</t>
  </si>
  <si>
    <t>Ami Wood</t>
  </si>
  <si>
    <t>Vicky Haywood</t>
  </si>
  <si>
    <t>Amy Wright</t>
  </si>
  <si>
    <t>Deborah Clark</t>
  </si>
  <si>
    <t>Kelly Sharp</t>
  </si>
  <si>
    <t>Lorraine Garnham</t>
  </si>
  <si>
    <t>Claire Talbot</t>
  </si>
  <si>
    <t>Rachel Dally</t>
  </si>
  <si>
    <t>Jenny Harley</t>
  </si>
  <si>
    <t>Janis Swallow</t>
  </si>
  <si>
    <t>Vicky Lockie</t>
  </si>
  <si>
    <t>Jayne Nunn</t>
  </si>
  <si>
    <t>Fiona Cowie</t>
  </si>
  <si>
    <t>Carol Nokes</t>
  </si>
  <si>
    <t>Sandra Stanton</t>
  </si>
  <si>
    <t>Ellie Jade Smith</t>
  </si>
  <si>
    <t>Cathy Lambert</t>
  </si>
  <si>
    <t>Donna Burnett</t>
  </si>
  <si>
    <t>Matthew Rees</t>
  </si>
  <si>
    <t>Joe Giggins</t>
  </si>
  <si>
    <t>Mark Eden</t>
  </si>
  <si>
    <t>Jim Rourke</t>
  </si>
  <si>
    <t>Craig Warriner</t>
  </si>
  <si>
    <t>Andrew Wood</t>
  </si>
  <si>
    <t>Dan Stuart</t>
  </si>
  <si>
    <t>Martin Cook</t>
  </si>
  <si>
    <t>Richard Hanley</t>
  </si>
  <si>
    <t>Alan Clark</t>
  </si>
  <si>
    <t>Marc Miller</t>
  </si>
  <si>
    <t>Mark Brown</t>
  </si>
  <si>
    <t>Mark Rice</t>
  </si>
  <si>
    <t>Simon Nathan</t>
  </si>
  <si>
    <t>Charlie Baynes</t>
  </si>
  <si>
    <t>Neil Crisp</t>
  </si>
  <si>
    <t>Adam Gordon</t>
  </si>
  <si>
    <t>Simon Rawlings</t>
  </si>
  <si>
    <t>Stuart Evans</t>
  </si>
  <si>
    <t>Darren Cassidy</t>
  </si>
  <si>
    <t>Andy Dowie</t>
  </si>
  <si>
    <t>Andrew Glessing</t>
  </si>
  <si>
    <t>Pete Binks</t>
  </si>
  <si>
    <t>Ian Gowers</t>
  </si>
  <si>
    <t>Andy Robinson</t>
  </si>
  <si>
    <t>Matthew Pickett</t>
  </si>
  <si>
    <t>Paul Longman</t>
  </si>
  <si>
    <t>Andrew Goldsmith</t>
  </si>
  <si>
    <t>Stuart Raven</t>
  </si>
  <si>
    <t>Stuart Bradley</t>
  </si>
  <si>
    <t>Christopher Jones</t>
  </si>
  <si>
    <t>Greig Avery</t>
  </si>
  <si>
    <t>Adam Kudryl</t>
  </si>
  <si>
    <t>Gavin Butcher</t>
  </si>
  <si>
    <t>Tony Benjamin</t>
  </si>
  <si>
    <t>Ian Bartram</t>
  </si>
  <si>
    <t>Christopher Swainsbury</t>
  </si>
  <si>
    <t>Michael Norton</t>
  </si>
  <si>
    <t>Oli Brown</t>
  </si>
  <si>
    <t>David Butler</t>
  </si>
  <si>
    <t>Mike Grout</t>
  </si>
  <si>
    <t>Christian Ward</t>
  </si>
  <si>
    <t>Jeff Higgon</t>
  </si>
  <si>
    <t>Terry Stroud</t>
  </si>
  <si>
    <t>Simon Tippett</t>
  </si>
  <si>
    <t>Christopher Carrott</t>
  </si>
  <si>
    <t>Neil Hammill</t>
  </si>
  <si>
    <t>Steven Williams</t>
  </si>
  <si>
    <t>Richard Long</t>
  </si>
  <si>
    <t>Gareth Lewis</t>
  </si>
  <si>
    <t>James Kane</t>
  </si>
  <si>
    <t>Chris Cammidge</t>
  </si>
  <si>
    <t>Darren Smith</t>
  </si>
  <si>
    <t>Neil Dobson</t>
  </si>
  <si>
    <t>Kevin Rowe</t>
  </si>
  <si>
    <t>John Ford</t>
  </si>
  <si>
    <t>Chris Brolly</t>
  </si>
  <si>
    <t>Benjamin Hughes</t>
  </si>
  <si>
    <t>Stuart Warren</t>
  </si>
  <si>
    <t>Paul Smith</t>
  </si>
  <si>
    <t>Dave Watson</t>
  </si>
  <si>
    <t>Alistair Gillan</t>
  </si>
  <si>
    <t>Daniel Smith</t>
  </si>
  <si>
    <t>Neil Kirsh</t>
  </si>
  <si>
    <t>Darren Amott</t>
  </si>
  <si>
    <t>Richard Schofield</t>
  </si>
  <si>
    <t>Brandon Lewis</t>
  </si>
  <si>
    <t>Ian Saward</t>
  </si>
  <si>
    <t>Newmarket Cycling &amp;amp; T</t>
  </si>
  <si>
    <t>East Essex Triathlon Club</t>
  </si>
  <si>
    <t>East London Triathletes</t>
  </si>
  <si>
    <t>Dunmow Tri</t>
  </si>
  <si>
    <t>East Essex Tri</t>
  </si>
  <si>
    <t>Born2Tri</t>
  </si>
  <si>
    <t>East Essex Tri Club</t>
  </si>
  <si>
    <t>Tri Sport Epping</t>
  </si>
  <si>
    <t>Freedom Tri</t>
  </si>
  <si>
    <t>Springfield Striders</t>
  </si>
  <si>
    <t>Halstead Road Runners</t>
  </si>
  <si>
    <t>Metropolitan Police</t>
  </si>
  <si>
    <t>trisportepping</t>
  </si>
  <si>
    <t>Born2tri</t>
  </si>
  <si>
    <t>Walden TRI</t>
  </si>
  <si>
    <t>Hadleigh Hares  AC</t>
  </si>
  <si>
    <t>city police</t>
  </si>
  <si>
    <t>human performance unit</t>
  </si>
  <si>
    <t>East Essex</t>
  </si>
  <si>
    <t>Ely Tri Club</t>
  </si>
  <si>
    <t>Ipswich Tri Club</t>
  </si>
  <si>
    <t>great dunmow</t>
  </si>
  <si>
    <t>TriSportEpping</t>
  </si>
  <si>
    <t>Farrow Tri Club</t>
  </si>
  <si>
    <t>Stortford Tri</t>
  </si>
  <si>
    <t>Discovery Tri</t>
  </si>
  <si>
    <t>Witham RC/Born2tri</t>
  </si>
  <si>
    <t>Newmarket Cycling &amp; Triat</t>
  </si>
  <si>
    <t>Harwich Runners</t>
  </si>
  <si>
    <t>Witham RC</t>
  </si>
  <si>
    <t>Tri Anglia</t>
  </si>
  <si>
    <t>Blackwater  tri cub</t>
  </si>
  <si>
    <t>PHILIP CURTIS</t>
  </si>
  <si>
    <t>ALEX MCKIBBEN</t>
  </si>
  <si>
    <t>NATHAN SMOOTHY</t>
  </si>
  <si>
    <t>ANDREW WOOD</t>
  </si>
  <si>
    <t>ANDREW ARMIGER</t>
  </si>
  <si>
    <t>LUKE PARTRIDGE</t>
  </si>
  <si>
    <t>MARC MILLER</t>
  </si>
  <si>
    <t>RICHARD FULLER</t>
  </si>
  <si>
    <t>MATT HARRIS</t>
  </si>
  <si>
    <t>WESLEY ABSOLOM</t>
  </si>
  <si>
    <t>KEITH MUGGLETON</t>
  </si>
  <si>
    <t>BECKY HEWITT</t>
  </si>
  <si>
    <t>STUART BRADLEY</t>
  </si>
  <si>
    <t>CHRISTOPHER HAYES</t>
  </si>
  <si>
    <t>JAMES NICHOLSON</t>
  </si>
  <si>
    <t>STUART PAYNE</t>
  </si>
  <si>
    <t>DANIEL BRAND</t>
  </si>
  <si>
    <t>MADELEIN VAN DE MERWE</t>
  </si>
  <si>
    <t>RAY BROOKS</t>
  </si>
  <si>
    <t>PETER FOX THORNTON</t>
  </si>
  <si>
    <t>STEVEN NADIN</t>
  </si>
  <si>
    <t>ANDREW TOKLEY</t>
  </si>
  <si>
    <t>MARK SAVILLE</t>
  </si>
  <si>
    <t>NEIL LYNCH</t>
  </si>
  <si>
    <t>NIGEL COOPER</t>
  </si>
  <si>
    <t>FRASER YOUNG</t>
  </si>
  <si>
    <t>MATTHEW MACDONALD</t>
  </si>
  <si>
    <t>ANNEMARIE WOOD</t>
  </si>
  <si>
    <t>STUART WARREN</t>
  </si>
  <si>
    <t>PHILLIP SCOTT</t>
  </si>
  <si>
    <t>HELEN WILDIN</t>
  </si>
  <si>
    <t>JANE YOUNG</t>
  </si>
  <si>
    <t>HUMAN PERFORMANCE UNIT</t>
  </si>
  <si>
    <t>TRI SPORT EPPING</t>
  </si>
  <si>
    <t>EAST ESSEX TRI CLUB</t>
  </si>
  <si>
    <t>CHALKWELL REDCAPS</t>
  </si>
  <si>
    <t>TEAM VIPER</t>
  </si>
  <si>
    <t>CAMBRIDGE TRI</t>
  </si>
  <si>
    <t>TRI FORCE</t>
  </si>
  <si>
    <t>TRI-SPORT EPPING</t>
  </si>
  <si>
    <t>DUNMOW TRI CLUB</t>
  </si>
  <si>
    <t>James Farren</t>
  </si>
  <si>
    <t>Adrian Barbrooke</t>
  </si>
  <si>
    <t>Paul Neaves</t>
  </si>
  <si>
    <t>Tom Watt</t>
  </si>
  <si>
    <t>Phil Doel</t>
  </si>
  <si>
    <t>Christian Trotter</t>
  </si>
  <si>
    <t>Vince Legg</t>
  </si>
  <si>
    <t>Louise Rolfe</t>
  </si>
  <si>
    <t>Chris Brown</t>
  </si>
  <si>
    <t>Lee Sole</t>
  </si>
  <si>
    <t>Daniel Thorby</t>
  </si>
  <si>
    <t>Jonathan Wells</t>
  </si>
  <si>
    <t>Steve Knights</t>
  </si>
  <si>
    <t>Chris Taylor</t>
  </si>
  <si>
    <t>Matthew Hims</t>
  </si>
  <si>
    <t>Paul Martin</t>
  </si>
  <si>
    <t>Robert D'Alessandro</t>
  </si>
  <si>
    <t>Alan Findlay</t>
  </si>
  <si>
    <t>Jon Yorston</t>
  </si>
  <si>
    <t>John Juckes</t>
  </si>
  <si>
    <t>Michael Russell</t>
  </si>
  <si>
    <t>Ryan Chamberlain-Cox</t>
  </si>
  <si>
    <t>nick beales</t>
  </si>
  <si>
    <t>David Southgate</t>
  </si>
  <si>
    <t>Simon Green</t>
  </si>
  <si>
    <t>Harry Druiff</t>
  </si>
  <si>
    <t>Ian Longland</t>
  </si>
  <si>
    <t>Donna Dale</t>
  </si>
  <si>
    <t>Brian Glazebrook</t>
  </si>
  <si>
    <t>Buss Jeremy</t>
  </si>
  <si>
    <t>Shaun Woodley</t>
  </si>
  <si>
    <t>Thomas Blower</t>
  </si>
  <si>
    <t>Graham Stock</t>
  </si>
  <si>
    <t>Matthew Butler</t>
  </si>
  <si>
    <t>Sarah Brown</t>
  </si>
  <si>
    <t>Karine Ferrin</t>
  </si>
  <si>
    <t>Matthew Downes</t>
  </si>
  <si>
    <t>Colin Hussey</t>
  </si>
  <si>
    <t>Paul Thorby</t>
  </si>
  <si>
    <t>Baptiste Galmiche</t>
  </si>
  <si>
    <t>Andrew Stoten</t>
  </si>
  <si>
    <t>Sarah Chamberlain</t>
  </si>
  <si>
    <t>Andy Dunlop</t>
  </si>
  <si>
    <t>Julia Fonnereau</t>
  </si>
  <si>
    <t>Shaun Godfrey</t>
  </si>
  <si>
    <t>Louise Baker</t>
  </si>
  <si>
    <t>Julie Lebourg</t>
  </si>
  <si>
    <t>Simon Bradford</t>
  </si>
  <si>
    <t>Debbie Binks</t>
  </si>
  <si>
    <t>Dunmow Triathlon Club</t>
  </si>
  <si>
    <t>Blackwater Triathlon Club</t>
  </si>
  <si>
    <t>Witham Running Club</t>
  </si>
  <si>
    <t>Tri-Anglia Triathlon Club</t>
  </si>
  <si>
    <t>born 2 tri</t>
  </si>
  <si>
    <t>Team Trisports</t>
  </si>
  <si>
    <t>MATT ELLIS</t>
  </si>
  <si>
    <t>STEVE NORRIS</t>
  </si>
  <si>
    <t>DANNY WYER</t>
  </si>
  <si>
    <t>JULIAN TOMKINSON</t>
  </si>
  <si>
    <t>LES HENDERSON</t>
  </si>
  <si>
    <t>ADRIAN BARBROOKE</t>
  </si>
  <si>
    <t>MATTHEW SPILLMAN</t>
  </si>
  <si>
    <t>KARL PURDY</t>
  </si>
  <si>
    <t>ANGUS WILKINSON</t>
  </si>
  <si>
    <t>JAMES HEATH</t>
  </si>
  <si>
    <t>KARL SYSON</t>
  </si>
  <si>
    <t>ALFRED CHAPMAN</t>
  </si>
  <si>
    <t>RICHARD HANLEY</t>
  </si>
  <si>
    <t>MATTHEW LAWES</t>
  </si>
  <si>
    <t>RUSSELL DE BEER</t>
  </si>
  <si>
    <t>THOMAS PEDELTY</t>
  </si>
  <si>
    <t>ANDREW SKIGGS</t>
  </si>
  <si>
    <t>ROGER HIGGINS</t>
  </si>
  <si>
    <t>CHRIS TYE</t>
  </si>
  <si>
    <t>GAV BARRON</t>
  </si>
  <si>
    <t>GRAHAM CHAPMAN</t>
  </si>
  <si>
    <t>DOUG GRIMWADE</t>
  </si>
  <si>
    <t>NICKY BRINKMANN</t>
  </si>
  <si>
    <t>MAXINE BURGESS</t>
  </si>
  <si>
    <t>ADAM BAMFORD</t>
  </si>
  <si>
    <t>NICK STONEHOUSE</t>
  </si>
  <si>
    <t>TIMOTHY LACEY</t>
  </si>
  <si>
    <t>CHRIS PLAYFORD</t>
  </si>
  <si>
    <t>TOM PRICE</t>
  </si>
  <si>
    <t>GREGORY ALLEN</t>
  </si>
  <si>
    <t>PAUL MARTIN</t>
  </si>
  <si>
    <t>STEFAN RIDER</t>
  </si>
  <si>
    <t>NIK BERTHOLDT</t>
  </si>
  <si>
    <t>BEN WALKER</t>
  </si>
  <si>
    <t>PETER CHAPMAN</t>
  </si>
  <si>
    <t>MARK WINFIELD</t>
  </si>
  <si>
    <t>CHRIS ARNOLD</t>
  </si>
  <si>
    <t>ROBERT GOULD</t>
  </si>
  <si>
    <t>ANDREW POND</t>
  </si>
  <si>
    <t>DAVID LOWRIE</t>
  </si>
  <si>
    <t>MARK DIXON</t>
  </si>
  <si>
    <t>RUSSEL BREYER</t>
  </si>
  <si>
    <t>WILL PRYKE</t>
  </si>
  <si>
    <t>PAUL STUKAS</t>
  </si>
  <si>
    <t>REBECCA HORNE</t>
  </si>
  <si>
    <t>CHRIS BROOKS</t>
  </si>
  <si>
    <t>JOHN BURTON</t>
  </si>
  <si>
    <t>ALLISON CARTER</t>
  </si>
  <si>
    <t>CHRIS TAYLOR</t>
  </si>
  <si>
    <t>TANYA CROFTS</t>
  </si>
  <si>
    <t>JO COATES</t>
  </si>
  <si>
    <t>ROB WICKS</t>
  </si>
  <si>
    <t>NICK ROBINSON</t>
  </si>
  <si>
    <t>ANDREW BALDWIN</t>
  </si>
  <si>
    <t>JAMES WALSGROVE</t>
  </si>
  <si>
    <t>ROBERT BLACKHAM</t>
  </si>
  <si>
    <t>JAMES TULLY</t>
  </si>
  <si>
    <t>STUART BENNETT</t>
  </si>
  <si>
    <t>SIMON PALMER</t>
  </si>
  <si>
    <t>JONATHAN HALL</t>
  </si>
  <si>
    <t>GEORGE LLOYD-WILLIAMS</t>
  </si>
  <si>
    <t>JONATHAN O'HARA</t>
  </si>
  <si>
    <t>ROBERT GIBBONS</t>
  </si>
  <si>
    <t>SIMON BRYANT</t>
  </si>
  <si>
    <t>PHILIP WHYTE</t>
  </si>
  <si>
    <t>TRACEY MARSH</t>
  </si>
  <si>
    <t>DELLA BROWN</t>
  </si>
  <si>
    <t>HAYLEY BARTRUM</t>
  </si>
  <si>
    <t>DANIEL NOLAN</t>
  </si>
  <si>
    <t>LYNSEY DUNNE</t>
  </si>
  <si>
    <t>KEVIN ROWE</t>
  </si>
  <si>
    <t>BRUNO DELACAVE</t>
  </si>
  <si>
    <t>CHARLOTTE WOOTTON</t>
  </si>
  <si>
    <t>CATHERINE BROOKS</t>
  </si>
  <si>
    <t>JAMES COOKE</t>
  </si>
  <si>
    <t>ROB SNOWLING</t>
  </si>
  <si>
    <t>LOUISE BAKER</t>
  </si>
  <si>
    <t>TONY BROOKS</t>
  </si>
  <si>
    <t>JULIA FONNEREAU</t>
  </si>
  <si>
    <t>tri-anglia</t>
  </si>
  <si>
    <t>west suffolk wheelers&amp;tri</t>
  </si>
  <si>
    <t>west suffolk wheelers</t>
  </si>
  <si>
    <t>tri anglia</t>
  </si>
  <si>
    <t>ipswich triathlon club</t>
  </si>
  <si>
    <t>uea</t>
  </si>
  <si>
    <t>born2tri</t>
  </si>
  <si>
    <t>hadleigh tri club</t>
  </si>
  <si>
    <t>trianglia</t>
  </si>
  <si>
    <t>walden tri</t>
  </si>
  <si>
    <t>hadleigh hares ac</t>
  </si>
  <si>
    <t>tri-anglia/nptc</t>
  </si>
  <si>
    <t>springfield striders</t>
  </si>
  <si>
    <t>cambridge triathlon club</t>
  </si>
  <si>
    <t>ely tri</t>
  </si>
  <si>
    <t>ipswich tri club</t>
  </si>
  <si>
    <t>newmarket cycling &amp;amp; triathlon club</t>
  </si>
  <si>
    <t>ANDY DOWIE</t>
  </si>
  <si>
    <t>David Mather</t>
  </si>
  <si>
    <t>Julian Long</t>
  </si>
  <si>
    <t>Doug Grimwade</t>
  </si>
  <si>
    <t>Graham Coulter</t>
  </si>
  <si>
    <t>Paul Gammon</t>
  </si>
  <si>
    <t>James Heath</t>
  </si>
  <si>
    <t>Stephen Hodson</t>
  </si>
  <si>
    <t>Robert Watson</t>
  </si>
  <si>
    <t>Martin Gale</t>
  </si>
  <si>
    <t>Geraldine Howard</t>
  </si>
  <si>
    <t>Nicky Brinkmann</t>
  </si>
  <si>
    <t>Eliot Bentley</t>
  </si>
  <si>
    <t>William Newland</t>
  </si>
  <si>
    <t>Steve Bowen</t>
  </si>
  <si>
    <t>Ed Page</t>
  </si>
  <si>
    <t>Paul Stevens</t>
  </si>
  <si>
    <t>Laura Hindle</t>
  </si>
  <si>
    <t>Robert Jeeves</t>
  </si>
  <si>
    <t>Tim Tanner</t>
  </si>
  <si>
    <t>Brett Bayliss</t>
  </si>
  <si>
    <t>Steve Gray</t>
  </si>
  <si>
    <t>Tom Livermore</t>
  </si>
  <si>
    <t>John Woodhouse</t>
  </si>
  <si>
    <t>Rob Thacker</t>
  </si>
  <si>
    <t>Julian Colman</t>
  </si>
  <si>
    <t>Paula Purtell</t>
  </si>
  <si>
    <t>Matthew Finch</t>
  </si>
  <si>
    <t>Stephen Cottis</t>
  </si>
  <si>
    <t>Danielle Every</t>
  </si>
  <si>
    <t>David Leaver</t>
  </si>
  <si>
    <t>Louise Barker</t>
  </si>
  <si>
    <t>Hayley Brewis</t>
  </si>
  <si>
    <t>Michaela Bailey</t>
  </si>
  <si>
    <t>John Waterston</t>
  </si>
  <si>
    <t>Paul Blackwell</t>
  </si>
  <si>
    <t>Conrad Burgess</t>
  </si>
  <si>
    <t>David Sawyer</t>
  </si>
  <si>
    <t>Elizabeth Jeeves</t>
  </si>
  <si>
    <t>Mandy Bunn</t>
  </si>
  <si>
    <t>Kate Thomas</t>
  </si>
  <si>
    <t>Marion Walker</t>
  </si>
  <si>
    <t>Steve Newman</t>
  </si>
  <si>
    <t>Chris Swainsbury</t>
  </si>
  <si>
    <t>Frank Gardiner</t>
  </si>
  <si>
    <t>Rob Adam</t>
  </si>
  <si>
    <t>James Norris</t>
  </si>
  <si>
    <t>Julie Peacock</t>
  </si>
  <si>
    <t>Chloe Brown</t>
  </si>
  <si>
    <t>Elizabeth Finn</t>
  </si>
  <si>
    <t>Jacqueline Chubb</t>
  </si>
  <si>
    <t>Karen Payne</t>
  </si>
  <si>
    <t>Chris Slemmings</t>
  </si>
  <si>
    <t>Tracey Whelan</t>
  </si>
  <si>
    <t>Stewart Ingram</t>
  </si>
  <si>
    <t>Andrew Hansler</t>
  </si>
  <si>
    <t>Joanne Baker</t>
  </si>
  <si>
    <t>Zoe Griffiths</t>
  </si>
  <si>
    <t>Ian Potter</t>
  </si>
  <si>
    <t>Anne Florence</t>
  </si>
  <si>
    <t>David Mumford</t>
  </si>
  <si>
    <t>Matthew Brady</t>
  </si>
  <si>
    <t>John Thackray</t>
  </si>
  <si>
    <t>Brenda Clayton</t>
  </si>
  <si>
    <t>Caroline Goldsworthy</t>
  </si>
  <si>
    <t>Hadleigh Hares</t>
  </si>
  <si>
    <t>53-12</t>
  </si>
  <si>
    <t>Born 2 Tri</t>
  </si>
  <si>
    <t>Newmarket Tri</t>
  </si>
  <si>
    <t>West Suffolk Tri</t>
  </si>
  <si>
    <t>Tri-Anglia</t>
  </si>
  <si>
    <t>Blackwater Tri</t>
  </si>
  <si>
    <t>Ipswich Tri</t>
  </si>
  <si>
    <t>Walden Tri</t>
  </si>
  <si>
    <t>Great Bentley RC</t>
  </si>
  <si>
    <t>Stowmarket Striders</t>
  </si>
  <si>
    <t>Steve Norris</t>
  </si>
  <si>
    <t>Simon Theobald</t>
  </si>
  <si>
    <t>Ian George</t>
  </si>
  <si>
    <t>Lee Sheldrake</t>
  </si>
  <si>
    <t>Pete Foody</t>
  </si>
  <si>
    <t>Timothy O'Connor</t>
  </si>
  <si>
    <t>Rob Hammond</t>
  </si>
  <si>
    <t>Mark Harris</t>
  </si>
  <si>
    <t>James Norton</t>
  </si>
  <si>
    <t>Martin Wilson</t>
  </si>
  <si>
    <t>Steve Hope</t>
  </si>
  <si>
    <t>Steve Giles</t>
  </si>
  <si>
    <t>Simon Hemington</t>
  </si>
  <si>
    <t>Graham Chapman</t>
  </si>
  <si>
    <t>Martyn Wisken</t>
  </si>
  <si>
    <t>Kevin Grant</t>
  </si>
  <si>
    <t>Richard Peers</t>
  </si>
  <si>
    <t>Robert Bateman</t>
  </si>
  <si>
    <t>Andy Matson</t>
  </si>
  <si>
    <t>Sam Hatch</t>
  </si>
  <si>
    <t>John Wright</t>
  </si>
  <si>
    <t>Paul Quantrill</t>
  </si>
  <si>
    <t>Chris Robinson</t>
  </si>
  <si>
    <t>David Mansell</t>
  </si>
  <si>
    <t>Ryan Woolf</t>
  </si>
  <si>
    <t>Jamie Hamilton</t>
  </si>
  <si>
    <t>Adam Ramsey</t>
  </si>
  <si>
    <t>Gary Nichols</t>
  </si>
  <si>
    <t>Phil Laycock</t>
  </si>
  <si>
    <t>Gareth Holsgrove</t>
  </si>
  <si>
    <t xml:space="preserve">Newmarket Cycling and triathlon Club </t>
  </si>
  <si>
    <t xml:space="preserve">Ely Tri Club </t>
  </si>
  <si>
    <t xml:space="preserve">Tri Anglia </t>
  </si>
  <si>
    <t xml:space="preserve">Triforce </t>
  </si>
  <si>
    <t xml:space="preserve">Tri BRJ </t>
  </si>
  <si>
    <t xml:space="preserve">Tri Force </t>
  </si>
  <si>
    <t xml:space="preserve">Ipswich triathlon club </t>
  </si>
  <si>
    <t xml:space="preserve">Ipswich Triathlon Club </t>
  </si>
  <si>
    <t xml:space="preserve">Walden Tri </t>
  </si>
  <si>
    <t xml:space="preserve">Tri BRJ Huntingdon </t>
  </si>
  <si>
    <t xml:space="preserve">Team Trisports </t>
  </si>
  <si>
    <t xml:space="preserve">Tri-Force </t>
  </si>
  <si>
    <t xml:space="preserve">tri sport epping </t>
  </si>
  <si>
    <t xml:space="preserve">west Suffolk Tri </t>
  </si>
  <si>
    <t xml:space="preserve">Cambridge Tri Club - Over Tri </t>
  </si>
  <si>
    <t xml:space="preserve">Newmarket </t>
  </si>
  <si>
    <t xml:space="preserve">tri brj </t>
  </si>
  <si>
    <t xml:space="preserve">Ipswich triathlon Club </t>
  </si>
  <si>
    <t xml:space="preserve">East Essex Triathlon Club </t>
  </si>
  <si>
    <t xml:space="preserve">PACTRAC </t>
  </si>
  <si>
    <t xml:space="preserve">Trisport Epping </t>
  </si>
  <si>
    <t xml:space="preserve">Tri-force </t>
  </si>
  <si>
    <t xml:space="preserve">Tri sport Epping </t>
  </si>
  <si>
    <t xml:space="preserve">Pactrac </t>
  </si>
  <si>
    <t xml:space="preserve">Hemel Hempstead Cycling Club </t>
  </si>
  <si>
    <t xml:space="preserve">Hemel Hempstead CC </t>
  </si>
  <si>
    <t xml:space="preserve">TriForce </t>
  </si>
  <si>
    <t xml:space="preserve">Cambridge Triathlon Club </t>
  </si>
  <si>
    <t xml:space="preserve">Ely Triathlon Club </t>
  </si>
  <si>
    <t xml:space="preserve">tri brj huntingdon </t>
  </si>
  <si>
    <t xml:space="preserve">Tri-Anglia </t>
  </si>
  <si>
    <t xml:space="preserve">Nice Tri </t>
  </si>
  <si>
    <t xml:space="preserve">BRJ TRI </t>
  </si>
  <si>
    <t xml:space="preserve">Saffron Walden </t>
  </si>
  <si>
    <t xml:space="preserve">Cambridge </t>
  </si>
  <si>
    <t xml:space="preserve">TRISPORTEPPING </t>
  </si>
  <si>
    <t>Graeme HALL</t>
  </si>
  <si>
    <t>Stuart HOPE</t>
  </si>
  <si>
    <t>Shane NORVAL</t>
  </si>
  <si>
    <t>George ALEXANDER</t>
  </si>
  <si>
    <t>Alasdair BRUCE</t>
  </si>
  <si>
    <t>John MC ANDREW</t>
  </si>
  <si>
    <t>artur BARTYZEL</t>
  </si>
  <si>
    <t>Louise ROLFE</t>
  </si>
  <si>
    <t>Richard DOUGLAS</t>
  </si>
  <si>
    <t>Paul VEITCH</t>
  </si>
  <si>
    <t>Ben BAILEY</t>
  </si>
  <si>
    <t>richard WILLIAMS</t>
  </si>
  <si>
    <t>Richard PIRON</t>
  </si>
  <si>
    <t>Chris ARNOLD</t>
  </si>
  <si>
    <t>Charlie BROOKES</t>
  </si>
  <si>
    <t>Steve PLEASANCE</t>
  </si>
  <si>
    <t>adam BOGUSZ</t>
  </si>
  <si>
    <t>Paul RIDLEY</t>
  </si>
  <si>
    <t>Ryan CHAMBERLAIN-COX</t>
  </si>
  <si>
    <t>gavin BUTCHER</t>
  </si>
  <si>
    <t>Victoria GOODENOUGH</t>
  </si>
  <si>
    <t>mike HILL</t>
  </si>
  <si>
    <t>BRENDAN MORAN</t>
  </si>
  <si>
    <t>Ruth CHAMBERLAIN</t>
  </si>
  <si>
    <t>Laura GALPIN</t>
  </si>
  <si>
    <t>Graham PEARCE</t>
  </si>
  <si>
    <t>Neil GRIFFITHS</t>
  </si>
  <si>
    <t>Julia FONNEREAU</t>
  </si>
  <si>
    <t>Michaela RIDLEY</t>
  </si>
  <si>
    <t>sandie JARDINE</t>
  </si>
  <si>
    <t>Tri BRJ</t>
  </si>
  <si>
    <t>NiceTri</t>
  </si>
  <si>
    <t>Nicetri St Neots</t>
  </si>
  <si>
    <t>ELY TRI CLUB</t>
  </si>
  <si>
    <t>Cambridge Cycling Club</t>
  </si>
  <si>
    <t>Newmarket cycling and Triathlon Club</t>
  </si>
  <si>
    <t>cambridge tri</t>
  </si>
  <si>
    <t>PACTRAC</t>
  </si>
  <si>
    <t>bedford harriers ac</t>
  </si>
  <si>
    <t>Martin Wilson (WST)</t>
  </si>
  <si>
    <t>Gillian Peck</t>
  </si>
  <si>
    <t>Kim Reader</t>
  </si>
  <si>
    <t>Allister Bell</t>
  </si>
  <si>
    <t>Heather Hobbs</t>
  </si>
  <si>
    <t>Ian Keith Blatchford</t>
  </si>
  <si>
    <t>Alan Cootes</t>
  </si>
  <si>
    <t>Laura Galpin</t>
  </si>
  <si>
    <t>Phil Pearsons</t>
  </si>
  <si>
    <t>Katryn Mercer</t>
  </si>
  <si>
    <t>Eddie Bowers</t>
  </si>
  <si>
    <t>Nicola Rossell</t>
  </si>
  <si>
    <t>Charlie Stannett</t>
  </si>
  <si>
    <t>Peter Hawkings</t>
  </si>
  <si>
    <t>Robert Milburn</t>
  </si>
  <si>
    <t>Loretta Sollars</t>
  </si>
  <si>
    <t>Andrew Atthowe</t>
  </si>
  <si>
    <t>Andy Bourne</t>
  </si>
  <si>
    <t>Stephen Morales</t>
  </si>
  <si>
    <t>Victoria Kenny</t>
  </si>
  <si>
    <t>Justin Burls</t>
  </si>
  <si>
    <t>Sam Tarling</t>
  </si>
  <si>
    <t>Stuart Woodruff</t>
  </si>
  <si>
    <t>Sean Storey</t>
  </si>
  <si>
    <t>Russ Andrews</t>
  </si>
  <si>
    <t>Matthew Fairweather</t>
  </si>
  <si>
    <t>Ian Bliss</t>
  </si>
  <si>
    <t>Tom Pullinger</t>
  </si>
  <si>
    <t>Emma Stevens</t>
  </si>
  <si>
    <t>Peter Burns</t>
  </si>
  <si>
    <t>Edward Stokes</t>
  </si>
  <si>
    <t>Hollie Laidlaw</t>
  </si>
  <si>
    <t>Mark Francis</t>
  </si>
  <si>
    <t>Nick Beales</t>
  </si>
  <si>
    <t>Kieran Feetham</t>
  </si>
  <si>
    <t>Chris Potter</t>
  </si>
  <si>
    <t>Jan Harvey</t>
  </si>
  <si>
    <t>Steve Hynes</t>
  </si>
  <si>
    <t>Ricky Lee</t>
  </si>
  <si>
    <t>Dessie Gilmore</t>
  </si>
  <si>
    <t>Rob Haigh</t>
  </si>
  <si>
    <t>Adam Penny</t>
  </si>
  <si>
    <t>Stewart Tanner</t>
  </si>
  <si>
    <t>David Pashley</t>
  </si>
  <si>
    <t>Jason Lee</t>
  </si>
  <si>
    <t>Angus Wilkinson</t>
  </si>
  <si>
    <t>Spencer Barrow</t>
  </si>
  <si>
    <t>Neill Lovett</t>
  </si>
  <si>
    <t>Whitney Kakos</t>
  </si>
  <si>
    <t>Martin George</t>
  </si>
  <si>
    <t>Peter Fuller</t>
  </si>
  <si>
    <t>Robert Collard</t>
  </si>
  <si>
    <t>Sara Orme</t>
  </si>
  <si>
    <t>Paul Hearmon</t>
  </si>
  <si>
    <t>Dennis Tony</t>
  </si>
  <si>
    <t>John Daly</t>
  </si>
  <si>
    <t>Madelein Van de merwe</t>
  </si>
  <si>
    <t>Ian Hamilton</t>
  </si>
  <si>
    <t>Sean Collison</t>
  </si>
  <si>
    <t>Chris Hawes</t>
  </si>
  <si>
    <t>Tracy Russell</t>
  </si>
  <si>
    <t>Ray Charlton</t>
  </si>
  <si>
    <t>STORTFORD TRI</t>
  </si>
  <si>
    <t>Tri Spirit Team</t>
  </si>
  <si>
    <t>Blackwater Tri Club</t>
  </si>
  <si>
    <t>Bedford Traktors Tri Club</t>
  </si>
  <si>
    <t>Boxfit</t>
  </si>
  <si>
    <t>Shires Triers</t>
  </si>
  <si>
    <t>53 - 12 Multisports</t>
  </si>
  <si>
    <t>Durham University Tri Club</t>
  </si>
  <si>
    <t>Clacton Tri Club</t>
  </si>
  <si>
    <t>Newmarket Cycling &amp; Tri Club</t>
  </si>
  <si>
    <t>University of East Anglia Tri Club</t>
  </si>
  <si>
    <t>bedford traktors</t>
  </si>
  <si>
    <t>Chris Burgoyne</t>
  </si>
  <si>
    <t>Ben Green</t>
  </si>
  <si>
    <t>Toby Gordon</t>
  </si>
  <si>
    <t>Lars Hyllested</t>
  </si>
  <si>
    <t>Andrew Lovelock</t>
  </si>
  <si>
    <t>Paul Haxell</t>
  </si>
  <si>
    <t>Trevor Johnson</t>
  </si>
  <si>
    <t>Jason Haigh</t>
  </si>
  <si>
    <t>Matthew Baldacci</t>
  </si>
  <si>
    <t>Andrew Rose</t>
  </si>
  <si>
    <t>Jade Edwards</t>
  </si>
  <si>
    <t>Octavia Chamber</t>
  </si>
  <si>
    <t>Brendan Moran</t>
  </si>
  <si>
    <t>Richard Turner</t>
  </si>
  <si>
    <t>John James</t>
  </si>
  <si>
    <t>Lee Dickinson</t>
  </si>
  <si>
    <t>Daniel Sperring</t>
  </si>
  <si>
    <t>Paul Frindle</t>
  </si>
  <si>
    <t>James Harper</t>
  </si>
  <si>
    <t>Terry Barnett</t>
  </si>
  <si>
    <t>Steve Pink</t>
  </si>
  <si>
    <t>Mark Mcgiddy</t>
  </si>
  <si>
    <t>Sarah Switzer</t>
  </si>
  <si>
    <t>Colin Pryor</t>
  </si>
  <si>
    <t>David Hallett</t>
  </si>
  <si>
    <t>Don English</t>
  </si>
  <si>
    <t>Johannes Eygelaar</t>
  </si>
  <si>
    <t>Andrew Simister</t>
  </si>
  <si>
    <t>Gary Rowley</t>
  </si>
  <si>
    <t>Richard Polley</t>
  </si>
  <si>
    <t>Andrew Stewart</t>
  </si>
  <si>
    <t>Chris Pover</t>
  </si>
  <si>
    <t>Andy Stoten</t>
  </si>
  <si>
    <t>Chris Beazeley</t>
  </si>
  <si>
    <t>Neil Thorpe</t>
  </si>
  <si>
    <t>Lucy Morgan</t>
  </si>
  <si>
    <t>Rhian Parslow</t>
  </si>
  <si>
    <t>Jill Whelan</t>
  </si>
  <si>
    <t>Sarah East</t>
  </si>
  <si>
    <t>Brian Abram</t>
  </si>
  <si>
    <t>David Pearce</t>
  </si>
  <si>
    <t>Cassidy Patrick</t>
  </si>
  <si>
    <t>Katy Fidler</t>
  </si>
  <si>
    <t>Deborah Stewart</t>
  </si>
  <si>
    <t>Jonathan Davies</t>
  </si>
  <si>
    <t>Muriel Austin</t>
  </si>
  <si>
    <t>Debbie Ives</t>
  </si>
  <si>
    <t>Roger Wise</t>
  </si>
  <si>
    <t>Joanne Waters</t>
  </si>
  <si>
    <t>Pauline Stroud</t>
  </si>
  <si>
    <t>Emma Szlachta</t>
  </si>
  <si>
    <t>Felix French</t>
  </si>
  <si>
    <t>Harvey French</t>
  </si>
  <si>
    <t>Brian Ewin</t>
  </si>
  <si>
    <t>Human Peformance Unit</t>
  </si>
  <si>
    <t>Bishops Stortford Running Club</t>
  </si>
  <si>
    <t>stortford tri</t>
  </si>
  <si>
    <t>Dunmow Tri Club</t>
  </si>
  <si>
    <t>Newmarket Cycling &amp; Triathlon Club</t>
  </si>
  <si>
    <t>TriForce Herts</t>
  </si>
  <si>
    <t>EETC</t>
  </si>
  <si>
    <t>Team Viper</t>
  </si>
  <si>
    <t>Aqua 1</t>
  </si>
  <si>
    <t>Aqua 2</t>
  </si>
  <si>
    <t>Martin Wilson (wst)</t>
  </si>
  <si>
    <t>Tim Downing</t>
  </si>
  <si>
    <t>Tom Stead</t>
  </si>
  <si>
    <t>Richard Boley</t>
  </si>
  <si>
    <t>David Wagstaff</t>
  </si>
  <si>
    <t>Jonathan Gillham</t>
  </si>
  <si>
    <t>Edward Moffett</t>
  </si>
  <si>
    <t>Mike Furby</t>
  </si>
  <si>
    <t>Jayne Williams</t>
  </si>
  <si>
    <t>Robert Butler</t>
  </si>
  <si>
    <t>Simon Fisher</t>
  </si>
  <si>
    <t>Hannah Cooke</t>
  </si>
  <si>
    <t>Chris Carradice</t>
  </si>
  <si>
    <t>Mary Twitchett</t>
  </si>
  <si>
    <t>John Woollatt</t>
  </si>
  <si>
    <t>Simon Foster</t>
  </si>
  <si>
    <t>Simon Patenall</t>
  </si>
  <si>
    <t>Rob Davis</t>
  </si>
  <si>
    <t>Ashley Meggitt</t>
  </si>
  <si>
    <t>Matthew Houlden</t>
  </si>
  <si>
    <t>Pete Mealing</t>
  </si>
  <si>
    <t>Matt Bowmer</t>
  </si>
  <si>
    <t>Ros Goatly</t>
  </si>
  <si>
    <t>Roland Beton</t>
  </si>
  <si>
    <t>Karen Robertson</t>
  </si>
  <si>
    <t>Douglas Bowen</t>
  </si>
  <si>
    <t>David Sharman</t>
  </si>
  <si>
    <t>Michael Edmunds</t>
  </si>
  <si>
    <t>Jeremy Buss</t>
  </si>
  <si>
    <t>Peter Norman</t>
  </si>
  <si>
    <t>Janet Burrows</t>
  </si>
  <si>
    <t>Matthew Padbury</t>
  </si>
  <si>
    <t>Sean Mcaree</t>
  </si>
  <si>
    <t>Donna Fiddeman</t>
  </si>
  <si>
    <t>Tony Brooks</t>
  </si>
  <si>
    <t>Juliet Smith</t>
  </si>
  <si>
    <t>Bev Hayes</t>
  </si>
  <si>
    <t>Samantha Balis</t>
  </si>
  <si>
    <t>Sarah Hearn</t>
  </si>
  <si>
    <t>Mike Primavesi</t>
  </si>
  <si>
    <t>Paula Blizard</t>
  </si>
  <si>
    <t>Tracey Patmore</t>
  </si>
  <si>
    <t>Sonia Metherell</t>
  </si>
  <si>
    <t>Lynne Greenard</t>
  </si>
  <si>
    <t>Kate Barnard</t>
  </si>
  <si>
    <t>Jane Meggitt</t>
  </si>
  <si>
    <t>Jakie Livings</t>
  </si>
  <si>
    <t>Deb Binks</t>
  </si>
  <si>
    <t>Tony Harvey</t>
  </si>
  <si>
    <t>Cambridge Triathlon</t>
  </si>
  <si>
    <t>Bedford Traktors</t>
  </si>
  <si>
    <t>Bedford Harriers</t>
  </si>
  <si>
    <t>pactrac</t>
  </si>
  <si>
    <t>Bedford Harriers AC</t>
  </si>
  <si>
    <t>Triforce</t>
  </si>
  <si>
    <t>Nice Tri</t>
  </si>
  <si>
    <t>Cambridge tri club</t>
  </si>
  <si>
    <t>Tri Force</t>
  </si>
  <si>
    <t>Tri-Force</t>
  </si>
  <si>
    <t>Hemel Hempstead CC</t>
  </si>
  <si>
    <t>Bedford traktors tri</t>
  </si>
  <si>
    <t>BedfordHarriers&amp;BRCC</t>
  </si>
  <si>
    <t>1st Standard</t>
  </si>
  <si>
    <t>2nd Standard</t>
  </si>
  <si>
    <t>3rd Standard</t>
  </si>
</sst>
</file>

<file path=xl/styles.xml><?xml version="1.0" encoding="utf-8"?>
<styleSheet xmlns="http://schemas.openxmlformats.org/spreadsheetml/2006/main">
  <numFmts count="3">
    <numFmt numFmtId="164" formatCode="hh:mm:ss;@"/>
    <numFmt numFmtId="165" formatCode="[$-F400]h:mm:ss\ AM/PM"/>
    <numFmt numFmtId="166" formatCode="0.00000"/>
  </numFmts>
  <fonts count="18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u/>
      <sz val="12"/>
      <color indexed="12"/>
      <name val="Arial"/>
      <family val="2"/>
    </font>
    <font>
      <b/>
      <sz val="10"/>
      <color indexed="9"/>
      <name val="Arial"/>
      <family val="2"/>
    </font>
    <font>
      <sz val="10"/>
      <name val="Arial Narrow"/>
      <family val="2"/>
    </font>
    <font>
      <sz val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96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2" fontId="3" fillId="2" borderId="0" xfId="0" applyNumberFormat="1" applyFont="1" applyFill="1"/>
    <xf numFmtId="2" fontId="4" fillId="0" borderId="0" xfId="0" applyNumberFormat="1" applyFont="1"/>
    <xf numFmtId="2" fontId="4" fillId="3" borderId="0" xfId="0" applyNumberFormat="1" applyFont="1" applyFill="1"/>
    <xf numFmtId="2" fontId="4" fillId="2" borderId="0" xfId="0" applyNumberFormat="1" applyFont="1" applyFill="1"/>
    <xf numFmtId="0" fontId="6" fillId="0" borderId="0" xfId="0" applyFont="1"/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0" fillId="0" borderId="2" xfId="0" applyFill="1" applyBorder="1"/>
    <xf numFmtId="0" fontId="0" fillId="0" borderId="3" xfId="0" applyFill="1" applyBorder="1"/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" fillId="0" borderId="0" xfId="0" applyFont="1"/>
    <xf numFmtId="0" fontId="6" fillId="0" borderId="7" xfId="0" applyFont="1" applyFill="1" applyBorder="1" applyAlignment="1">
      <alignment horizontal="center"/>
    </xf>
    <xf numFmtId="0" fontId="6" fillId="0" borderId="0" xfId="0" applyFont="1" applyFill="1" applyBorder="1"/>
    <xf numFmtId="2" fontId="6" fillId="0" borderId="8" xfId="0" applyNumberFormat="1" applyFont="1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8" xfId="0" applyFill="1" applyBorder="1"/>
    <xf numFmtId="2" fontId="3" fillId="4" borderId="0" xfId="0" applyNumberFormat="1" applyFont="1" applyFill="1"/>
    <xf numFmtId="1" fontId="4" fillId="0" borderId="0" xfId="0" applyNumberFormat="1" applyFont="1"/>
    <xf numFmtId="166" fontId="4" fillId="0" borderId="0" xfId="0" applyNumberFormat="1" applyFont="1"/>
    <xf numFmtId="0" fontId="3" fillId="0" borderId="0" xfId="0" applyFont="1"/>
    <xf numFmtId="164" fontId="3" fillId="3" borderId="0" xfId="0" applyNumberFormat="1" applyFont="1" applyFill="1"/>
    <xf numFmtId="164" fontId="0" fillId="3" borderId="0" xfId="0" applyNumberFormat="1" applyFill="1"/>
    <xf numFmtId="0" fontId="0" fillId="0" borderId="12" xfId="0" applyBorder="1"/>
    <xf numFmtId="0" fontId="0" fillId="0" borderId="13" xfId="0" applyBorder="1"/>
    <xf numFmtId="2" fontId="0" fillId="0" borderId="14" xfId="0" applyNumberFormat="1" applyBorder="1"/>
    <xf numFmtId="2" fontId="0" fillId="3" borderId="15" xfId="0" applyNumberFormat="1" applyFill="1" applyBorder="1"/>
    <xf numFmtId="0" fontId="0" fillId="3" borderId="16" xfId="0" applyFill="1" applyBorder="1"/>
    <xf numFmtId="2" fontId="0" fillId="3" borderId="17" xfId="0" applyNumberFormat="1" applyFill="1" applyBorder="1"/>
    <xf numFmtId="0" fontId="0" fillId="3" borderId="18" xfId="0" applyFill="1" applyBorder="1"/>
    <xf numFmtId="0" fontId="0" fillId="3" borderId="19" xfId="0" applyFill="1" applyBorder="1"/>
    <xf numFmtId="2" fontId="0" fillId="3" borderId="20" xfId="0" applyNumberFormat="1" applyFill="1" applyBorder="1"/>
    <xf numFmtId="0" fontId="0" fillId="0" borderId="0" xfId="0" applyBorder="1"/>
    <xf numFmtId="2" fontId="0" fillId="0" borderId="0" xfId="0" applyNumberFormat="1" applyBorder="1"/>
    <xf numFmtId="0" fontId="10" fillId="0" borderId="0" xfId="0" applyFont="1"/>
    <xf numFmtId="0" fontId="10" fillId="0" borderId="0" xfId="0" applyFont="1" applyBorder="1"/>
    <xf numFmtId="2" fontId="10" fillId="0" borderId="0" xfId="0" applyNumberFormat="1" applyFont="1" applyBorder="1"/>
    <xf numFmtId="0" fontId="9" fillId="0" borderId="0" xfId="1" applyAlignment="1" applyProtection="1">
      <alignment horizontal="left"/>
    </xf>
    <xf numFmtId="0" fontId="8" fillId="0" borderId="0" xfId="0" applyFont="1"/>
    <xf numFmtId="0" fontId="9" fillId="0" borderId="0" xfId="1" applyFont="1" applyAlignment="1" applyProtection="1">
      <alignment horizontal="left"/>
    </xf>
    <xf numFmtId="164" fontId="1" fillId="3" borderId="0" xfId="0" applyNumberFormat="1" applyFont="1" applyFill="1"/>
    <xf numFmtId="0" fontId="8" fillId="0" borderId="12" xfId="0" applyFont="1" applyBorder="1"/>
    <xf numFmtId="0" fontId="3" fillId="0" borderId="12" xfId="0" applyFont="1" applyBorder="1"/>
    <xf numFmtId="0" fontId="3" fillId="0" borderId="13" xfId="0" applyFont="1" applyBorder="1"/>
    <xf numFmtId="2" fontId="3" fillId="0" borderId="14" xfId="0" applyNumberFormat="1" applyFont="1" applyBorder="1"/>
    <xf numFmtId="1" fontId="10" fillId="0" borderId="0" xfId="0" applyNumberFormat="1" applyFont="1"/>
    <xf numFmtId="2" fontId="0" fillId="2" borderId="0" xfId="0" applyNumberFormat="1" applyFill="1"/>
    <xf numFmtId="2" fontId="9" fillId="2" borderId="0" xfId="1" applyNumberFormat="1" applyFill="1" applyAlignment="1" applyProtection="1"/>
    <xf numFmtId="0" fontId="9" fillId="0" borderId="0" xfId="1" applyAlignment="1" applyProtection="1"/>
    <xf numFmtId="165" fontId="0" fillId="3" borderId="13" xfId="0" applyNumberFormat="1" applyFill="1" applyBorder="1"/>
    <xf numFmtId="0" fontId="0" fillId="0" borderId="13" xfId="0" applyNumberFormat="1" applyBorder="1"/>
    <xf numFmtId="0" fontId="3" fillId="0" borderId="13" xfId="0" applyNumberFormat="1" applyFont="1" applyBorder="1"/>
    <xf numFmtId="0" fontId="0" fillId="3" borderId="21" xfId="0" applyNumberFormat="1" applyFill="1" applyBorder="1"/>
    <xf numFmtId="0" fontId="0" fillId="3" borderId="13" xfId="0" applyNumberFormat="1" applyFill="1" applyBorder="1"/>
    <xf numFmtId="0" fontId="0" fillId="3" borderId="19" xfId="0" applyNumberFormat="1" applyFill="1" applyBorder="1"/>
    <xf numFmtId="0" fontId="11" fillId="0" borderId="0" xfId="0" applyFont="1"/>
    <xf numFmtId="0" fontId="7" fillId="0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8" fillId="0" borderId="8" xfId="0" applyFont="1" applyFill="1" applyBorder="1" applyAlignment="1">
      <alignment horizontal="center"/>
    </xf>
    <xf numFmtId="0" fontId="3" fillId="5" borderId="0" xfId="0" applyFont="1" applyFill="1"/>
    <xf numFmtId="0" fontId="0" fillId="5" borderId="0" xfId="0" applyFill="1"/>
    <xf numFmtId="0" fontId="0" fillId="2" borderId="21" xfId="0" applyNumberFormat="1" applyFill="1" applyBorder="1"/>
    <xf numFmtId="2" fontId="0" fillId="2" borderId="15" xfId="0" applyNumberFormat="1" applyFill="1" applyBorder="1"/>
    <xf numFmtId="0" fontId="0" fillId="2" borderId="16" xfId="0" applyFill="1" applyBorder="1"/>
    <xf numFmtId="0" fontId="0" fillId="2" borderId="13" xfId="0" applyNumberFormat="1" applyFill="1" applyBorder="1"/>
    <xf numFmtId="165" fontId="0" fillId="2" borderId="13" xfId="0" applyNumberFormat="1" applyFill="1" applyBorder="1"/>
    <xf numFmtId="2" fontId="0" fillId="2" borderId="17" xfId="0" applyNumberFormat="1" applyFill="1" applyBorder="1"/>
    <xf numFmtId="0" fontId="0" fillId="2" borderId="18" xfId="0" applyFill="1" applyBorder="1"/>
    <xf numFmtId="0" fontId="0" fillId="2" borderId="19" xfId="0" applyNumberFormat="1" applyFill="1" applyBorder="1"/>
    <xf numFmtId="0" fontId="0" fillId="2" borderId="19" xfId="0" applyFill="1" applyBorder="1"/>
    <xf numFmtId="2" fontId="0" fillId="2" borderId="20" xfId="0" applyNumberFormat="1" applyFill="1" applyBorder="1"/>
    <xf numFmtId="0" fontId="0" fillId="5" borderId="21" xfId="0" applyNumberFormat="1" applyFill="1" applyBorder="1"/>
    <xf numFmtId="2" fontId="0" fillId="5" borderId="15" xfId="0" applyNumberFormat="1" applyFill="1" applyBorder="1"/>
    <xf numFmtId="0" fontId="0" fillId="5" borderId="16" xfId="0" applyFill="1" applyBorder="1"/>
    <xf numFmtId="0" fontId="0" fillId="5" borderId="13" xfId="0" applyNumberFormat="1" applyFill="1" applyBorder="1"/>
    <xf numFmtId="165" fontId="0" fillId="5" borderId="13" xfId="0" applyNumberFormat="1" applyFill="1" applyBorder="1"/>
    <xf numFmtId="2" fontId="0" fillId="5" borderId="17" xfId="0" applyNumberFormat="1" applyFill="1" applyBorder="1"/>
    <xf numFmtId="0" fontId="0" fillId="5" borderId="18" xfId="0" applyFill="1" applyBorder="1"/>
    <xf numFmtId="0" fontId="0" fillId="5" borderId="19" xfId="0" applyNumberFormat="1" applyFill="1" applyBorder="1"/>
    <xf numFmtId="0" fontId="0" fillId="5" borderId="19" xfId="0" applyFill="1" applyBorder="1"/>
    <xf numFmtId="2" fontId="0" fillId="5" borderId="20" xfId="0" applyNumberFormat="1" applyFill="1" applyBorder="1"/>
    <xf numFmtId="0" fontId="9" fillId="5" borderId="0" xfId="1" applyFill="1" applyAlignment="1" applyProtection="1"/>
    <xf numFmtId="2" fontId="4" fillId="5" borderId="0" xfId="0" applyNumberFormat="1" applyFont="1" applyFill="1"/>
    <xf numFmtId="0" fontId="12" fillId="0" borderId="0" xfId="1" applyFont="1" applyAlignment="1" applyProtection="1"/>
    <xf numFmtId="2" fontId="4" fillId="0" borderId="0" xfId="0" applyNumberFormat="1" applyFont="1" applyProtection="1">
      <protection locked="0"/>
    </xf>
    <xf numFmtId="2" fontId="4" fillId="0" borderId="0" xfId="0" applyNumberFormat="1" applyFont="1" applyFill="1" applyBorder="1" applyProtection="1">
      <protection locked="0"/>
    </xf>
    <xf numFmtId="166" fontId="3" fillId="0" borderId="0" xfId="0" applyNumberFormat="1" applyFont="1" applyAlignment="1" applyProtection="1">
      <alignment wrapText="1"/>
    </xf>
    <xf numFmtId="2" fontId="3" fillId="0" borderId="0" xfId="0" applyNumberFormat="1" applyFont="1" applyAlignment="1" applyProtection="1">
      <alignment wrapText="1"/>
    </xf>
    <xf numFmtId="1" fontId="3" fillId="0" borderId="0" xfId="0" applyNumberFormat="1" applyFont="1" applyAlignment="1" applyProtection="1">
      <alignment wrapText="1"/>
    </xf>
    <xf numFmtId="2" fontId="3" fillId="3" borderId="0" xfId="0" applyNumberFormat="1" applyFont="1" applyFill="1" applyAlignment="1" applyProtection="1">
      <alignment wrapText="1"/>
    </xf>
    <xf numFmtId="2" fontId="3" fillId="2" borderId="0" xfId="0" applyNumberFormat="1" applyFont="1" applyFill="1" applyAlignment="1" applyProtection="1">
      <alignment wrapText="1"/>
    </xf>
    <xf numFmtId="2" fontId="3" fillId="5" borderId="0" xfId="0" applyNumberFormat="1" applyFont="1" applyFill="1" applyAlignment="1" applyProtection="1">
      <alignment wrapText="1"/>
    </xf>
    <xf numFmtId="2" fontId="3" fillId="6" borderId="0" xfId="0" applyNumberFormat="1" applyFont="1" applyFill="1" applyAlignment="1" applyProtection="1">
      <alignment wrapText="1"/>
    </xf>
    <xf numFmtId="2" fontId="4" fillId="6" borderId="0" xfId="0" applyNumberFormat="1" applyFont="1" applyFill="1"/>
    <xf numFmtId="2" fontId="3" fillId="7" borderId="0" xfId="0" applyNumberFormat="1" applyFont="1" applyFill="1" applyAlignment="1" applyProtection="1">
      <alignment wrapText="1"/>
    </xf>
    <xf numFmtId="2" fontId="4" fillId="7" borderId="0" xfId="0" applyNumberFormat="1" applyFont="1" applyFill="1"/>
    <xf numFmtId="2" fontId="3" fillId="8" borderId="0" xfId="0" applyNumberFormat="1" applyFont="1" applyFill="1" applyAlignment="1" applyProtection="1">
      <alignment wrapText="1"/>
    </xf>
    <xf numFmtId="2" fontId="4" fillId="8" borderId="0" xfId="0" applyNumberFormat="1" applyFont="1" applyFill="1"/>
    <xf numFmtId="2" fontId="9" fillId="2" borderId="0" xfId="1" applyNumberFormat="1" applyFont="1" applyFill="1" applyAlignment="1" applyProtection="1"/>
    <xf numFmtId="0" fontId="9" fillId="5" borderId="0" xfId="1" applyFont="1" applyFill="1" applyAlignment="1" applyProtection="1"/>
    <xf numFmtId="0" fontId="9" fillId="3" borderId="0" xfId="1" applyFill="1" applyAlignment="1" applyProtection="1"/>
    <xf numFmtId="164" fontId="9" fillId="3" borderId="0" xfId="1" applyNumberFormat="1" applyFill="1" applyAlignment="1" applyProtection="1"/>
    <xf numFmtId="0" fontId="0" fillId="2" borderId="0" xfId="0" applyFill="1"/>
    <xf numFmtId="2" fontId="3" fillId="3" borderId="0" xfId="0" applyNumberFormat="1" applyFont="1" applyFill="1"/>
    <xf numFmtId="2" fontId="0" fillId="3" borderId="0" xfId="0" applyNumberFormat="1" applyFill="1"/>
    <xf numFmtId="2" fontId="9" fillId="3" borderId="0" xfId="1" applyNumberFormat="1" applyFill="1" applyAlignment="1" applyProtection="1"/>
    <xf numFmtId="2" fontId="9" fillId="3" borderId="0" xfId="1" applyNumberFormat="1" applyFont="1" applyFill="1" applyAlignment="1" applyProtection="1"/>
    <xf numFmtId="164" fontId="3" fillId="5" borderId="0" xfId="0" applyNumberFormat="1" applyFont="1" applyFill="1"/>
    <xf numFmtId="164" fontId="0" fillId="5" borderId="0" xfId="0" applyNumberFormat="1" applyFill="1"/>
    <xf numFmtId="164" fontId="1" fillId="5" borderId="0" xfId="0" applyNumberFormat="1" applyFont="1" applyFill="1"/>
    <xf numFmtId="0" fontId="1" fillId="5" borderId="0" xfId="1" applyFont="1" applyFill="1" applyAlignment="1" applyProtection="1"/>
    <xf numFmtId="164" fontId="1" fillId="5" borderId="0" xfId="1" applyNumberFormat="1" applyFont="1" applyFill="1" applyAlignment="1" applyProtection="1"/>
    <xf numFmtId="0" fontId="1" fillId="3" borderId="0" xfId="1" applyFont="1" applyFill="1" applyAlignment="1" applyProtection="1"/>
    <xf numFmtId="2" fontId="1" fillId="3" borderId="0" xfId="1" applyNumberFormat="1" applyFont="1" applyFill="1" applyAlignment="1" applyProtection="1"/>
    <xf numFmtId="0" fontId="3" fillId="2" borderId="0" xfId="0" applyFont="1" applyFill="1"/>
    <xf numFmtId="2" fontId="13" fillId="4" borderId="0" xfId="0" applyNumberFormat="1" applyFont="1" applyFill="1"/>
    <xf numFmtId="0" fontId="4" fillId="3" borderId="22" xfId="0" applyFont="1" applyFill="1" applyBorder="1"/>
    <xf numFmtId="21" fontId="4" fillId="3" borderId="21" xfId="0" applyNumberFormat="1" applyFont="1" applyFill="1" applyBorder="1"/>
    <xf numFmtId="21" fontId="4" fillId="3" borderId="13" xfId="0" applyNumberFormat="1" applyFont="1" applyFill="1" applyBorder="1"/>
    <xf numFmtId="0" fontId="4" fillId="2" borderId="22" xfId="0" applyFont="1" applyFill="1" applyBorder="1"/>
    <xf numFmtId="21" fontId="4" fillId="2" borderId="13" xfId="0" applyNumberFormat="1" applyFont="1" applyFill="1" applyBorder="1"/>
    <xf numFmtId="0" fontId="4" fillId="5" borderId="22" xfId="0" applyFont="1" applyFill="1" applyBorder="1"/>
    <xf numFmtId="21" fontId="4" fillId="5" borderId="21" xfId="0" applyNumberFormat="1" applyFont="1" applyFill="1" applyBorder="1"/>
    <xf numFmtId="21" fontId="4" fillId="5" borderId="13" xfId="0" applyNumberFormat="1" applyFont="1" applyFill="1" applyBorder="1"/>
    <xf numFmtId="0" fontId="0" fillId="0" borderId="0" xfId="1" applyFont="1" applyAlignment="1" applyProtection="1">
      <alignment horizontal="left"/>
    </xf>
    <xf numFmtId="0" fontId="0" fillId="0" borderId="0" xfId="1" applyFont="1" applyBorder="1" applyAlignment="1" applyProtection="1">
      <alignment horizontal="left"/>
    </xf>
    <xf numFmtId="0" fontId="9" fillId="2" borderId="0" xfId="1" applyFont="1" applyFill="1" applyAlignment="1" applyProtection="1"/>
    <xf numFmtId="2" fontId="8" fillId="0" borderId="12" xfId="0" applyNumberFormat="1" applyFont="1" applyBorder="1"/>
    <xf numFmtId="165" fontId="0" fillId="0" borderId="0" xfId="0" applyNumberFormat="1"/>
    <xf numFmtId="21" fontId="3" fillId="0" borderId="0" xfId="0" applyNumberFormat="1" applyFont="1"/>
    <xf numFmtId="165" fontId="0" fillId="2" borderId="21" xfId="0" applyNumberFormat="1" applyFill="1" applyBorder="1"/>
    <xf numFmtId="1" fontId="9" fillId="0" borderId="0" xfId="1" applyNumberFormat="1" applyAlignment="1" applyProtection="1"/>
    <xf numFmtId="0" fontId="14" fillId="0" borderId="1" xfId="0" applyNumberFormat="1" applyFont="1" applyFill="1" applyBorder="1" applyAlignment="1" applyProtection="1">
      <alignment horizontal="left" vertical="top" wrapText="1"/>
    </xf>
    <xf numFmtId="0" fontId="14" fillId="0" borderId="0" xfId="0" applyNumberFormat="1" applyFont="1" applyFill="1" applyBorder="1" applyAlignment="1" applyProtection="1">
      <alignment horizontal="left" vertical="top" wrapText="1"/>
    </xf>
    <xf numFmtId="0" fontId="0" fillId="9" borderId="0" xfId="0" applyFill="1" applyAlignment="1">
      <alignment wrapText="1"/>
    </xf>
    <xf numFmtId="0" fontId="15" fillId="0" borderId="23" xfId="0" applyFont="1" applyBorder="1" applyAlignment="1">
      <alignment horizontal="left"/>
    </xf>
    <xf numFmtId="0" fontId="0" fillId="0" borderId="0" xfId="0" applyAlignment="1">
      <alignment wrapText="1"/>
    </xf>
    <xf numFmtId="2" fontId="3" fillId="0" borderId="0" xfId="0" applyNumberFormat="1" applyFont="1" applyAlignment="1" applyProtection="1"/>
    <xf numFmtId="2" fontId="13" fillId="4" borderId="0" xfId="0" applyNumberFormat="1" applyFont="1" applyFill="1" applyAlignment="1"/>
    <xf numFmtId="2" fontId="3" fillId="4" borderId="0" xfId="0" applyNumberFormat="1" applyFont="1" applyFill="1" applyAlignment="1"/>
    <xf numFmtId="0" fontId="0" fillId="0" borderId="0" xfId="0" applyAlignment="1"/>
    <xf numFmtId="2" fontId="4" fillId="0" borderId="0" xfId="0" applyNumberFormat="1" applyFont="1" applyFill="1" applyBorder="1" applyAlignment="1" applyProtection="1">
      <protection locked="0"/>
    </xf>
    <xf numFmtId="2" fontId="4" fillId="0" borderId="0" xfId="0" applyNumberFormat="1" applyFont="1" applyAlignment="1" applyProtection="1">
      <protection locked="0"/>
    </xf>
    <xf numFmtId="0" fontId="4" fillId="0" borderId="0" xfId="0" applyFont="1" applyAlignment="1">
      <alignment wrapText="1"/>
    </xf>
    <xf numFmtId="0" fontId="0" fillId="0" borderId="0" xfId="0" applyFont="1" applyAlignment="1"/>
    <xf numFmtId="2" fontId="3" fillId="10" borderId="0" xfId="0" applyNumberFormat="1" applyFont="1" applyFill="1" applyAlignment="1" applyProtection="1">
      <alignment wrapText="1"/>
    </xf>
    <xf numFmtId="2" fontId="3" fillId="10" borderId="0" xfId="0" applyNumberFormat="1" applyFont="1" applyFill="1"/>
    <xf numFmtId="2" fontId="4" fillId="10" borderId="0" xfId="0" applyNumberFormat="1" applyFont="1" applyFill="1"/>
    <xf numFmtId="2" fontId="1" fillId="0" borderId="0" xfId="0" applyNumberFormat="1" applyFont="1" applyFill="1" applyBorder="1" applyProtection="1">
      <protection locked="0"/>
    </xf>
    <xf numFmtId="2" fontId="1" fillId="0" borderId="0" xfId="0" applyNumberFormat="1" applyFont="1" applyFill="1" applyBorder="1" applyAlignment="1" applyProtection="1">
      <protection locked="0"/>
    </xf>
    <xf numFmtId="0" fontId="1" fillId="2" borderId="16" xfId="0" applyFont="1" applyFill="1" applyBorder="1"/>
    <xf numFmtId="0" fontId="4" fillId="11" borderId="22" xfId="0" applyFont="1" applyFill="1" applyBorder="1"/>
    <xf numFmtId="0" fontId="0" fillId="11" borderId="21" xfId="0" applyNumberFormat="1" applyFill="1" applyBorder="1"/>
    <xf numFmtId="165" fontId="0" fillId="11" borderId="21" xfId="0" applyNumberFormat="1" applyFill="1" applyBorder="1"/>
    <xf numFmtId="2" fontId="0" fillId="11" borderId="15" xfId="0" applyNumberFormat="1" applyFill="1" applyBorder="1"/>
    <xf numFmtId="0" fontId="0" fillId="11" borderId="16" xfId="0" applyFill="1" applyBorder="1"/>
    <xf numFmtId="0" fontId="0" fillId="11" borderId="13" xfId="0" applyNumberFormat="1" applyFill="1" applyBorder="1"/>
    <xf numFmtId="21" fontId="4" fillId="11" borderId="13" xfId="0" applyNumberFormat="1" applyFont="1" applyFill="1" applyBorder="1"/>
    <xf numFmtId="2" fontId="0" fillId="11" borderId="17" xfId="0" applyNumberFormat="1" applyFill="1" applyBorder="1"/>
    <xf numFmtId="0" fontId="1" fillId="11" borderId="16" xfId="0" applyFont="1" applyFill="1" applyBorder="1"/>
    <xf numFmtId="165" fontId="0" fillId="11" borderId="13" xfId="0" applyNumberFormat="1" applyFill="1" applyBorder="1"/>
    <xf numFmtId="0" fontId="0" fillId="11" borderId="18" xfId="0" applyFill="1" applyBorder="1"/>
    <xf numFmtId="0" fontId="0" fillId="11" borderId="19" xfId="0" applyNumberFormat="1" applyFill="1" applyBorder="1"/>
    <xf numFmtId="0" fontId="0" fillId="11" borderId="19" xfId="0" applyFill="1" applyBorder="1"/>
    <xf numFmtId="2" fontId="0" fillId="11" borderId="20" xfId="0" applyNumberFormat="1" applyFill="1" applyBorder="1"/>
    <xf numFmtId="0" fontId="1" fillId="2" borderId="0" xfId="0" applyFont="1" applyFill="1"/>
    <xf numFmtId="0" fontId="0" fillId="0" borderId="24" xfId="0" applyFont="1" applyBorder="1" applyAlignment="1">
      <alignment horizontal="left" vertical="top"/>
    </xf>
    <xf numFmtId="21" fontId="1" fillId="2" borderId="13" xfId="0" applyNumberFormat="1" applyFont="1" applyFill="1" applyBorder="1"/>
    <xf numFmtId="165" fontId="4" fillId="2" borderId="13" xfId="0" applyNumberFormat="1" applyFont="1" applyFill="1" applyBorder="1"/>
    <xf numFmtId="0" fontId="1" fillId="0" borderId="0" xfId="0" applyFont="1" applyAlignment="1">
      <alignment wrapText="1"/>
    </xf>
    <xf numFmtId="2" fontId="3" fillId="0" borderId="0" xfId="0" applyNumberFormat="1" applyFont="1" applyFill="1" applyAlignment="1" applyProtection="1">
      <alignment wrapText="1"/>
    </xf>
    <xf numFmtId="2" fontId="3" fillId="0" borderId="0" xfId="0" applyNumberFormat="1" applyFont="1" applyFill="1"/>
    <xf numFmtId="2" fontId="4" fillId="0" borderId="0" xfId="0" applyNumberFormat="1" applyFont="1" applyFill="1"/>
    <xf numFmtId="2" fontId="3" fillId="12" borderId="0" xfId="0" applyNumberFormat="1" applyFont="1" applyFill="1" applyAlignment="1" applyProtection="1">
      <alignment wrapText="1"/>
    </xf>
    <xf numFmtId="2" fontId="3" fillId="12" borderId="0" xfId="0" applyNumberFormat="1" applyFont="1" applyFill="1"/>
    <xf numFmtId="2" fontId="4" fillId="12" borderId="0" xfId="0" applyNumberFormat="1" applyFont="1" applyFill="1"/>
    <xf numFmtId="2" fontId="3" fillId="13" borderId="0" xfId="0" applyNumberFormat="1" applyFont="1" applyFill="1" applyAlignment="1" applyProtection="1">
      <alignment wrapText="1"/>
    </xf>
    <xf numFmtId="2" fontId="3" fillId="13" borderId="0" xfId="0" applyNumberFormat="1" applyFont="1" applyFill="1"/>
    <xf numFmtId="2" fontId="4" fillId="13" borderId="0" xfId="0" applyNumberFormat="1" applyFont="1" applyFill="1"/>
    <xf numFmtId="2" fontId="3" fillId="14" borderId="0" xfId="0" applyNumberFormat="1" applyFont="1" applyFill="1" applyAlignment="1" applyProtection="1">
      <alignment wrapText="1"/>
    </xf>
    <xf numFmtId="2" fontId="3" fillId="14" borderId="0" xfId="0" applyNumberFormat="1" applyFont="1" applyFill="1"/>
    <xf numFmtId="2" fontId="4" fillId="14" borderId="0" xfId="0" applyNumberFormat="1" applyFont="1" applyFill="1"/>
    <xf numFmtId="2" fontId="3" fillId="15" borderId="0" xfId="0" applyNumberFormat="1" applyFont="1" applyFill="1" applyAlignment="1" applyProtection="1">
      <alignment wrapText="1"/>
    </xf>
    <xf numFmtId="2" fontId="3" fillId="15" borderId="0" xfId="0" applyNumberFormat="1" applyFont="1" applyFill="1"/>
    <xf numFmtId="2" fontId="4" fillId="15" borderId="0" xfId="0" applyNumberFormat="1" applyFont="1" applyFill="1"/>
    <xf numFmtId="0" fontId="7" fillId="0" borderId="25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6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>
      <selection activeCell="B16" sqref="B16"/>
    </sheetView>
  </sheetViews>
  <sheetFormatPr defaultRowHeight="12.75"/>
  <cols>
    <col min="1" max="1" width="32.42578125" bestFit="1" customWidth="1"/>
    <col min="2" max="2" width="13.7109375" customWidth="1"/>
    <col min="3" max="3" width="10.28515625" bestFit="1" customWidth="1"/>
    <col min="4" max="4" width="16.5703125" customWidth="1"/>
    <col min="5" max="6" width="11.140625" bestFit="1" customWidth="1"/>
    <col min="7" max="7" width="11.140625" customWidth="1"/>
    <col min="8" max="8" width="11.85546875" bestFit="1" customWidth="1"/>
    <col min="9" max="9" width="14.140625" customWidth="1"/>
  </cols>
  <sheetData>
    <row r="1" spans="1:11" ht="18">
      <c r="B1" s="41" t="s">
        <v>67</v>
      </c>
      <c r="C1" s="41"/>
      <c r="D1" s="39"/>
      <c r="E1" s="39"/>
      <c r="F1" s="39"/>
      <c r="G1" s="39"/>
      <c r="H1" s="39"/>
      <c r="I1" s="40"/>
    </row>
    <row r="2" spans="1:11" ht="18">
      <c r="B2" s="42" t="s">
        <v>96</v>
      </c>
      <c r="C2" s="42"/>
      <c r="F2" s="42"/>
      <c r="G2" s="42"/>
      <c r="H2" s="42"/>
      <c r="I2" s="43"/>
    </row>
    <row r="3" spans="1:11">
      <c r="B3" s="39"/>
      <c r="C3" s="39"/>
      <c r="D3" s="62"/>
      <c r="E3" s="62"/>
      <c r="F3" s="39"/>
      <c r="G3" s="39"/>
      <c r="H3" s="39"/>
      <c r="I3" s="40"/>
    </row>
    <row r="4" spans="1:11">
      <c r="A4" s="123" t="s">
        <v>7</v>
      </c>
      <c r="B4" s="4"/>
      <c r="C4" s="112" t="s">
        <v>6</v>
      </c>
      <c r="D4" s="28"/>
      <c r="E4" s="116" t="s">
        <v>58</v>
      </c>
      <c r="F4" s="68"/>
      <c r="K4" s="55"/>
    </row>
    <row r="5" spans="1:11">
      <c r="A5" s="111"/>
      <c r="B5" s="53"/>
      <c r="C5" s="113"/>
      <c r="D5" s="29"/>
      <c r="E5" s="117"/>
      <c r="F5" s="69"/>
    </row>
    <row r="6" spans="1:11">
      <c r="A6" s="174" t="s">
        <v>435</v>
      </c>
      <c r="B6" s="135" t="s">
        <v>13</v>
      </c>
      <c r="C6" s="121" t="s">
        <v>93</v>
      </c>
      <c r="D6" s="109" t="s">
        <v>34</v>
      </c>
      <c r="E6" s="119" t="s">
        <v>1117</v>
      </c>
      <c r="F6" s="90" t="s">
        <v>59</v>
      </c>
    </row>
    <row r="7" spans="1:11">
      <c r="A7" s="174" t="s">
        <v>436</v>
      </c>
      <c r="B7" s="107" t="s">
        <v>14</v>
      </c>
      <c r="C7" s="122" t="s">
        <v>94</v>
      </c>
      <c r="D7" s="109" t="s">
        <v>35</v>
      </c>
      <c r="E7" s="119" t="s">
        <v>1118</v>
      </c>
      <c r="F7" s="90" t="s">
        <v>60</v>
      </c>
    </row>
    <row r="8" spans="1:11">
      <c r="A8" s="174" t="s">
        <v>437</v>
      </c>
      <c r="B8" s="135" t="s">
        <v>15</v>
      </c>
      <c r="C8" s="121" t="s">
        <v>65</v>
      </c>
      <c r="D8" s="109" t="s">
        <v>36</v>
      </c>
      <c r="E8" s="119" t="s">
        <v>63</v>
      </c>
      <c r="F8" s="90" t="s">
        <v>61</v>
      </c>
    </row>
    <row r="9" spans="1:11">
      <c r="A9" s="174" t="s">
        <v>438</v>
      </c>
      <c r="B9" s="107" t="s">
        <v>16</v>
      </c>
      <c r="C9" s="122" t="s">
        <v>66</v>
      </c>
      <c r="D9" s="110" t="s">
        <v>37</v>
      </c>
      <c r="E9" s="120" t="s">
        <v>64</v>
      </c>
      <c r="F9" s="108" t="s">
        <v>62</v>
      </c>
    </row>
    <row r="10" spans="1:11">
      <c r="A10" s="174" t="s">
        <v>92</v>
      </c>
      <c r="B10" s="107" t="s">
        <v>17</v>
      </c>
      <c r="C10" s="114"/>
      <c r="D10" s="47"/>
      <c r="E10" s="118"/>
      <c r="F10" s="90"/>
    </row>
    <row r="11" spans="1:11">
      <c r="A11" s="174" t="s">
        <v>439</v>
      </c>
      <c r="B11" s="107" t="s">
        <v>18</v>
      </c>
      <c r="C11" s="114"/>
      <c r="D11" s="47"/>
      <c r="E11" s="118"/>
      <c r="F11" s="90"/>
    </row>
    <row r="12" spans="1:11">
      <c r="A12" s="174" t="s">
        <v>440</v>
      </c>
      <c r="B12" s="54" t="s">
        <v>19</v>
      </c>
      <c r="C12" s="114"/>
      <c r="D12" s="47"/>
      <c r="E12" s="118"/>
      <c r="F12" s="90"/>
    </row>
    <row r="13" spans="1:11">
      <c r="A13" s="174" t="s">
        <v>97</v>
      </c>
      <c r="B13" s="54" t="s">
        <v>20</v>
      </c>
      <c r="C13" s="114"/>
      <c r="D13" s="47"/>
      <c r="E13" s="118"/>
      <c r="F13" s="90"/>
    </row>
    <row r="14" spans="1:11">
      <c r="A14" s="174" t="s">
        <v>89</v>
      </c>
      <c r="B14" s="107" t="s">
        <v>55</v>
      </c>
      <c r="C14" s="115"/>
      <c r="D14" s="47"/>
      <c r="E14" s="118"/>
      <c r="F14" s="90"/>
    </row>
    <row r="15" spans="1:11">
      <c r="A15" s="174" t="s">
        <v>433</v>
      </c>
      <c r="B15" s="54" t="s">
        <v>56</v>
      </c>
      <c r="C15" s="114"/>
      <c r="D15" s="47"/>
      <c r="E15" s="118"/>
      <c r="F15" s="90"/>
    </row>
    <row r="16" spans="1:11">
      <c r="A16" s="174" t="s">
        <v>418</v>
      </c>
      <c r="B16" s="54" t="s">
        <v>57</v>
      </c>
      <c r="C16" s="114"/>
      <c r="D16" s="47"/>
      <c r="E16" s="118"/>
      <c r="F16" s="90"/>
    </row>
    <row r="17" spans="1:7" ht="15.75">
      <c r="B17" s="45"/>
      <c r="C17" s="45"/>
      <c r="D17" s="45"/>
      <c r="E17" s="45"/>
      <c r="F17" s="45"/>
      <c r="G17" s="45"/>
    </row>
    <row r="18" spans="1:7" ht="15.75">
      <c r="B18" s="45"/>
      <c r="C18" s="45"/>
      <c r="D18" s="45"/>
      <c r="E18" s="45"/>
      <c r="F18" s="45"/>
      <c r="G18" s="45"/>
    </row>
    <row r="19" spans="1:7" ht="15.75">
      <c r="B19" s="92" t="s">
        <v>32</v>
      </c>
      <c r="C19" s="92"/>
      <c r="F19" s="45"/>
      <c r="G19" s="45"/>
    </row>
    <row r="20" spans="1:7" ht="15.75">
      <c r="B20" s="45"/>
      <c r="C20" s="45"/>
      <c r="D20" s="45"/>
      <c r="E20" s="45"/>
      <c r="F20" s="45"/>
      <c r="G20" s="45"/>
    </row>
    <row r="21" spans="1:7">
      <c r="A21" s="27"/>
      <c r="B21" s="27"/>
      <c r="C21" s="2"/>
      <c r="D21" s="2"/>
      <c r="E21" s="2"/>
    </row>
    <row r="23" spans="1:7">
      <c r="B23" s="133"/>
      <c r="C23" s="46"/>
      <c r="D23" s="46"/>
      <c r="E23" s="46"/>
    </row>
    <row r="24" spans="1:7">
      <c r="B24" s="133"/>
      <c r="C24" s="46"/>
      <c r="D24" s="46"/>
      <c r="E24" s="46"/>
    </row>
    <row r="25" spans="1:7">
      <c r="B25" s="133"/>
      <c r="C25" s="44"/>
      <c r="D25" s="44"/>
      <c r="E25" s="44"/>
    </row>
    <row r="26" spans="1:7">
      <c r="B26" s="133"/>
      <c r="C26" s="44"/>
      <c r="D26" s="44"/>
      <c r="E26" s="44"/>
    </row>
    <row r="27" spans="1:7">
      <c r="B27" s="133"/>
      <c r="C27" s="44"/>
      <c r="D27" s="44"/>
      <c r="E27" s="44"/>
    </row>
    <row r="28" spans="1:7">
      <c r="B28" s="133"/>
      <c r="C28" s="44"/>
      <c r="D28" s="44"/>
      <c r="E28" s="44"/>
    </row>
    <row r="29" spans="1:7">
      <c r="B29" s="134"/>
      <c r="C29" s="44"/>
      <c r="D29" s="44"/>
      <c r="E29" s="44"/>
    </row>
    <row r="30" spans="1:7">
      <c r="B30" s="134"/>
      <c r="C30" s="44"/>
      <c r="D30" s="44"/>
      <c r="E30" s="44"/>
    </row>
    <row r="31" spans="1:7">
      <c r="B31" s="134"/>
      <c r="C31" s="44"/>
      <c r="D31" s="44"/>
      <c r="E31" s="44"/>
    </row>
    <row r="32" spans="1:7">
      <c r="B32" s="134"/>
      <c r="C32" s="44"/>
      <c r="D32" s="44"/>
      <c r="E32" s="44"/>
    </row>
    <row r="33" spans="2:5">
      <c r="B33" s="134"/>
      <c r="C33" s="44"/>
      <c r="D33" s="44"/>
      <c r="E33" s="44"/>
    </row>
    <row r="34" spans="2:5">
      <c r="B34" s="133"/>
    </row>
    <row r="35" spans="2:5">
      <c r="B35" s="133"/>
    </row>
    <row r="36" spans="2:5">
      <c r="B36" s="134"/>
    </row>
    <row r="37" spans="2:5">
      <c r="B37" s="134"/>
    </row>
    <row r="38" spans="2:5">
      <c r="B38" s="134"/>
    </row>
    <row r="39" spans="2:5">
      <c r="B39" s="134"/>
    </row>
    <row r="40" spans="2:5">
      <c r="B40" s="133"/>
    </row>
    <row r="41" spans="2:5">
      <c r="B41" s="133"/>
    </row>
    <row r="42" spans="2:5">
      <c r="B42" s="133"/>
    </row>
    <row r="43" spans="2:5">
      <c r="B43" s="133"/>
    </row>
    <row r="44" spans="2:5">
      <c r="B44" s="133"/>
    </row>
    <row r="45" spans="2:5">
      <c r="B45" s="133"/>
    </row>
    <row r="46" spans="2:5">
      <c r="B46" s="133"/>
    </row>
    <row r="47" spans="2:5">
      <c r="B47" s="133"/>
    </row>
  </sheetData>
  <phoneticPr fontId="2" type="noConversion"/>
  <hyperlinks>
    <hyperlink ref="D6" location="Dua1head" display="Duathlon 1"/>
    <hyperlink ref="D7" location="Dua2head" display="Duathlon 2"/>
    <hyperlink ref="D8" location="Dua3head" display="Duathlon 3"/>
    <hyperlink ref="D9" location="Dua4head" display="Duathlon 4"/>
    <hyperlink ref="B6" location="Tri1head" display="Tri 1"/>
    <hyperlink ref="B7" location="Tri2head" display="Tri 2"/>
    <hyperlink ref="B8" location="Tri3head" display="Tri 3"/>
    <hyperlink ref="B9" location="Tri4head" display="Tri 4"/>
    <hyperlink ref="B12" location="Tri7head" display="Tri 7"/>
    <hyperlink ref="B11" location="Tri6head" display="Tri 6"/>
    <hyperlink ref="B10" location="Tri5head" display="Tri 5"/>
    <hyperlink ref="F6" location="Aqua1head" display="Aquathlon 1"/>
    <hyperlink ref="F7" location="Aqua2head" display="Aquathlon 2"/>
    <hyperlink ref="F8" location="Aqua3head" display="Aquathlon 3"/>
    <hyperlink ref="F9" location="Sprint4head" display="Sprint 4"/>
    <hyperlink ref="B19" location="MainLeague" display="Main League Positions"/>
    <hyperlink ref="B13:B16" location="Sprint1head" display="Sprint 1"/>
    <hyperlink ref="B13" location="Tri8head" display="Tri 8"/>
    <hyperlink ref="B15" location="Tri10head" display="Tri 10"/>
    <hyperlink ref="B16" location="Tri11head" display="Tri 11"/>
  </hyperlinks>
  <pageMargins left="0.75" right="0.75" top="1" bottom="1" header="0.5" footer="0.5"/>
  <pageSetup paperSize="9" orientation="portrait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211"/>
  <sheetViews>
    <sheetView workbookViewId="0">
      <selection activeCell="E6" sqref="E6:E35"/>
    </sheetView>
  </sheetViews>
  <sheetFormatPr defaultRowHeight="12.75"/>
  <cols>
    <col min="1" max="1" width="2.85546875" customWidth="1"/>
    <col min="2" max="2" width="18.7109375" bestFit="1" customWidth="1"/>
    <col min="3" max="3" width="7.140625" bestFit="1" customWidth="1"/>
    <col min="4" max="4" width="26.285156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Races!A12</f>
        <v>Nice Tri Standard</v>
      </c>
      <c r="C2" s="57"/>
      <c r="D2" s="31"/>
      <c r="E2" s="32"/>
    </row>
    <row r="3" spans="2:7" ht="13.5" thickBot="1">
      <c r="B3" s="49" t="s">
        <v>2</v>
      </c>
      <c r="C3" s="58" t="s">
        <v>22</v>
      </c>
      <c r="D3" s="58" t="s">
        <v>21</v>
      </c>
      <c r="E3" s="50" t="s">
        <v>8</v>
      </c>
      <c r="F3" s="51" t="s">
        <v>4</v>
      </c>
    </row>
    <row r="4" spans="2:7">
      <c r="B4" s="128" t="s">
        <v>71</v>
      </c>
      <c r="C4" s="70" t="s">
        <v>90</v>
      </c>
      <c r="D4" s="70"/>
      <c r="E4" s="139">
        <v>0.10310185185185185</v>
      </c>
      <c r="F4" s="71"/>
      <c r="G4" t="str">
        <f>IF((ISERROR((VLOOKUP(B4,Calculation!C$2:C$933,1,FALSE)))),"not entered","")</f>
        <v/>
      </c>
    </row>
    <row r="5" spans="2:7">
      <c r="B5" s="72" t="s">
        <v>71</v>
      </c>
      <c r="C5" s="73" t="s">
        <v>91</v>
      </c>
      <c r="D5" s="73"/>
      <c r="E5" s="129">
        <v>9.723379629629629E-2</v>
      </c>
      <c r="F5" s="75"/>
      <c r="G5" t="str">
        <f>IF((ISERROR((VLOOKUP(B5,Calculation!C$2:C$933,1,FALSE)))),"not entered","")</f>
        <v/>
      </c>
    </row>
    <row r="6" spans="2:7">
      <c r="B6" s="159" t="s">
        <v>942</v>
      </c>
      <c r="C6" s="74" t="str">
        <f t="shared" ref="C6:C69" si="0">VLOOKUP(B6,name,3,FALSE)</f>
        <v>Male</v>
      </c>
      <c r="D6" s="74" t="str">
        <f t="shared" ref="D6:D69" si="1">VLOOKUP(B6,name,2,FALSE)</f>
        <v>PACTRAC</v>
      </c>
      <c r="E6" s="129">
        <v>9.8217592592592592E-2</v>
      </c>
      <c r="F6" s="75">
        <f t="shared" ref="F6:F69" si="2">(VLOOKUP(C6,C$4:E$5,3,FALSE))/(E6/10000)</f>
        <v>9899.8350223898178</v>
      </c>
      <c r="G6" t="str">
        <f>IF((ISERROR((VLOOKUP(B6,Calculation!C$2:C$933,1,FALSE)))),"not entered","")</f>
        <v/>
      </c>
    </row>
    <row r="7" spans="2:7">
      <c r="B7" s="159" t="s">
        <v>943</v>
      </c>
      <c r="C7" s="74" t="str">
        <f t="shared" si="0"/>
        <v>Male</v>
      </c>
      <c r="D7" s="74" t="str">
        <f t="shared" si="1"/>
        <v>born 2 tri</v>
      </c>
      <c r="E7" s="129">
        <v>9.8402777777777783E-2</v>
      </c>
      <c r="F7" s="75">
        <f t="shared" si="2"/>
        <v>9881.204422488825</v>
      </c>
      <c r="G7" t="str">
        <f>IF((ISERROR((VLOOKUP(B7,Calculation!C$2:C$933,1,FALSE)))),"not entered","")</f>
        <v/>
      </c>
    </row>
    <row r="8" spans="2:7">
      <c r="B8" s="159" t="s">
        <v>944</v>
      </c>
      <c r="C8" s="74" t="str">
        <f t="shared" si="0"/>
        <v>Male</v>
      </c>
      <c r="D8" s="74" t="str">
        <f t="shared" si="1"/>
        <v>Cambridge Cycling Club</v>
      </c>
      <c r="E8" s="129">
        <v>9.9120370370370373E-2</v>
      </c>
      <c r="F8" s="75">
        <f t="shared" si="2"/>
        <v>9809.6683792620261</v>
      </c>
      <c r="G8" t="str">
        <f>IF((ISERROR((VLOOKUP(B8,Calculation!C$2:C$933,1,FALSE)))),"not entered","")</f>
        <v/>
      </c>
    </row>
    <row r="9" spans="2:7">
      <c r="B9" s="159" t="s">
        <v>945</v>
      </c>
      <c r="C9" s="74" t="str">
        <f t="shared" si="0"/>
        <v>Male</v>
      </c>
      <c r="D9" s="74" t="str">
        <f t="shared" si="1"/>
        <v>Walden Tri</v>
      </c>
      <c r="E9" s="129">
        <v>0.10085648148148148</v>
      </c>
      <c r="F9" s="75">
        <f t="shared" si="2"/>
        <v>9640.8078953408312</v>
      </c>
      <c r="G9" t="str">
        <f>IF((ISERROR((VLOOKUP(B9,Calculation!C$2:C$933,1,FALSE)))),"not entered","")</f>
        <v/>
      </c>
    </row>
    <row r="10" spans="2:7">
      <c r="B10" s="159" t="s">
        <v>946</v>
      </c>
      <c r="C10" s="74" t="str">
        <f t="shared" si="0"/>
        <v>Male</v>
      </c>
      <c r="D10" s="74" t="str">
        <f t="shared" si="1"/>
        <v>Stortford Tri</v>
      </c>
      <c r="E10" s="129">
        <v>0.10202546296296296</v>
      </c>
      <c r="F10" s="75">
        <f t="shared" si="2"/>
        <v>9530.3460011344305</v>
      </c>
      <c r="G10" t="str">
        <f>IF((ISERROR((VLOOKUP(B10,Calculation!C$2:C$933,1,FALSE)))),"not entered","")</f>
        <v/>
      </c>
    </row>
    <row r="11" spans="2:7">
      <c r="B11" s="159" t="s">
        <v>947</v>
      </c>
      <c r="C11" s="74" t="str">
        <f t="shared" si="0"/>
        <v>Male</v>
      </c>
      <c r="D11" s="74" t="str">
        <f t="shared" si="1"/>
        <v>ELY TRI CLUB</v>
      </c>
      <c r="E11" s="129">
        <v>0.10287037037037038</v>
      </c>
      <c r="F11" s="75">
        <f t="shared" si="2"/>
        <v>9452.0702070207008</v>
      </c>
      <c r="G11" t="str">
        <f>IF((ISERROR((VLOOKUP(B11,Calculation!C$2:C$933,1,FALSE)))),"not entered","")</f>
        <v/>
      </c>
    </row>
    <row r="12" spans="2:7">
      <c r="B12" s="159" t="s">
        <v>948</v>
      </c>
      <c r="C12" s="74" t="str">
        <f t="shared" si="0"/>
        <v>Male</v>
      </c>
      <c r="D12" s="74" t="str">
        <f t="shared" si="1"/>
        <v>Newmarket cycling and Triathlon Club</v>
      </c>
      <c r="E12" s="129">
        <v>0.1030787037037037</v>
      </c>
      <c r="F12" s="75">
        <f t="shared" si="2"/>
        <v>9432.9665394116328</v>
      </c>
      <c r="G12" t="str">
        <f>IF((ISERROR((VLOOKUP(B12,Calculation!C$2:C$933,1,FALSE)))),"not entered","")</f>
        <v/>
      </c>
    </row>
    <row r="13" spans="2:7">
      <c r="B13" s="159" t="s">
        <v>949</v>
      </c>
      <c r="C13" s="74" t="str">
        <f t="shared" si="0"/>
        <v>Female</v>
      </c>
      <c r="D13" s="74" t="str">
        <f t="shared" si="1"/>
        <v>Walden TRI</v>
      </c>
      <c r="E13" s="129">
        <v>0.10310185185185185</v>
      </c>
      <c r="F13" s="75">
        <f t="shared" si="2"/>
        <v>10000</v>
      </c>
      <c r="G13" t="str">
        <f>IF((ISERROR((VLOOKUP(B13,Calculation!C$2:C$933,1,FALSE)))),"not entered","")</f>
        <v/>
      </c>
    </row>
    <row r="14" spans="2:7">
      <c r="B14" s="159" t="s">
        <v>950</v>
      </c>
      <c r="C14" s="74" t="str">
        <f t="shared" si="0"/>
        <v>Male</v>
      </c>
      <c r="D14" s="74" t="str">
        <f t="shared" si="1"/>
        <v>NiceTri</v>
      </c>
      <c r="E14" s="129">
        <v>0.10334490740740741</v>
      </c>
      <c r="F14" s="75">
        <f t="shared" si="2"/>
        <v>9408.6683839175712</v>
      </c>
      <c r="G14" t="str">
        <f>IF((ISERROR((VLOOKUP(B14,Calculation!C$2:C$933,1,FALSE)))),"not entered","")</f>
        <v/>
      </c>
    </row>
    <row r="15" spans="2:7">
      <c r="B15" s="159" t="s">
        <v>951</v>
      </c>
      <c r="C15" s="74" t="str">
        <f t="shared" si="0"/>
        <v>Male</v>
      </c>
      <c r="D15" s="74" t="str">
        <f t="shared" si="1"/>
        <v>NiceTri</v>
      </c>
      <c r="E15" s="129">
        <v>0.10619212962962964</v>
      </c>
      <c r="F15" s="75">
        <f t="shared" si="2"/>
        <v>9156.4032697547682</v>
      </c>
      <c r="G15" t="str">
        <f>IF((ISERROR((VLOOKUP(B15,Calculation!C$2:C$933,1,FALSE)))),"not entered","")</f>
        <v/>
      </c>
    </row>
    <row r="16" spans="2:7">
      <c r="B16" s="159" t="s">
        <v>952</v>
      </c>
      <c r="C16" s="74" t="str">
        <f t="shared" si="0"/>
        <v>Male</v>
      </c>
      <c r="D16" s="74" t="str">
        <f t="shared" si="1"/>
        <v>Tri-Anglia</v>
      </c>
      <c r="E16" s="129">
        <v>0.10644675925925927</v>
      </c>
      <c r="F16" s="75">
        <f t="shared" si="2"/>
        <v>9134.5003805588767</v>
      </c>
      <c r="G16" t="str">
        <f>IF((ISERROR((VLOOKUP(B16,Calculation!C$2:C$933,1,FALSE)))),"not entered","")</f>
        <v/>
      </c>
    </row>
    <row r="17" spans="2:7">
      <c r="B17" s="159" t="s">
        <v>953</v>
      </c>
      <c r="C17" s="74" t="str">
        <f t="shared" si="0"/>
        <v>Male</v>
      </c>
      <c r="D17" s="74" t="str">
        <f t="shared" si="1"/>
        <v>cambridge tri</v>
      </c>
      <c r="E17" s="129">
        <v>0.10858796296296297</v>
      </c>
      <c r="F17" s="75">
        <f t="shared" si="2"/>
        <v>8954.3807290556379</v>
      </c>
      <c r="G17" t="str">
        <f>IF((ISERROR((VLOOKUP(B17,Calculation!C$2:C$933,1,FALSE)))),"not entered","")</f>
        <v/>
      </c>
    </row>
    <row r="18" spans="2:7">
      <c r="B18" s="159" t="s">
        <v>954</v>
      </c>
      <c r="C18" s="74" t="str">
        <f t="shared" si="0"/>
        <v>Male</v>
      </c>
      <c r="D18" s="74" t="str">
        <f t="shared" si="1"/>
        <v>bedford harriers ac</v>
      </c>
      <c r="E18" s="129">
        <v>0.10967592592592591</v>
      </c>
      <c r="F18" s="75">
        <f t="shared" si="2"/>
        <v>8865.555086534403</v>
      </c>
      <c r="G18" t="str">
        <f>IF((ISERROR((VLOOKUP(B18,Calculation!C$2:C$933,1,FALSE)))),"not entered","")</f>
        <v/>
      </c>
    </row>
    <row r="19" spans="2:7">
      <c r="B19" s="159" t="s">
        <v>955</v>
      </c>
      <c r="C19" s="74" t="str">
        <f t="shared" si="0"/>
        <v>Male</v>
      </c>
      <c r="D19" s="74" t="str">
        <f t="shared" si="1"/>
        <v>tri-anglia</v>
      </c>
      <c r="E19" s="129">
        <v>0.11185185185185186</v>
      </c>
      <c r="F19" s="75">
        <f t="shared" si="2"/>
        <v>8693.087748344371</v>
      </c>
      <c r="G19" t="str">
        <f>IF((ISERROR((VLOOKUP(B19,Calculation!C$2:C$933,1,FALSE)))),"not entered","")</f>
        <v/>
      </c>
    </row>
    <row r="20" spans="2:7">
      <c r="B20" s="159" t="s">
        <v>956</v>
      </c>
      <c r="C20" s="74" t="str">
        <f t="shared" si="0"/>
        <v>Male</v>
      </c>
      <c r="D20" s="74" t="str">
        <f t="shared" si="1"/>
        <v>PACTRAC</v>
      </c>
      <c r="E20" s="129">
        <v>0.11266203703703703</v>
      </c>
      <c r="F20" s="75">
        <f t="shared" si="2"/>
        <v>8630.5732484076434</v>
      </c>
      <c r="G20" t="str">
        <f>IF((ISERROR((VLOOKUP(B20,Calculation!C$2:C$933,1,FALSE)))),"not entered","")</f>
        <v/>
      </c>
    </row>
    <row r="21" spans="2:7">
      <c r="B21" s="159" t="s">
        <v>957</v>
      </c>
      <c r="C21" s="74" t="str">
        <f t="shared" si="0"/>
        <v>Male</v>
      </c>
      <c r="D21" s="74" t="str">
        <f t="shared" si="1"/>
        <v>Cambridge Triathlon Club</v>
      </c>
      <c r="E21" s="129">
        <v>0.11341435185185185</v>
      </c>
      <c r="F21" s="75">
        <f t="shared" si="2"/>
        <v>8573.3238085518915</v>
      </c>
      <c r="G21" t="str">
        <f>IF((ISERROR((VLOOKUP(B21,Calculation!C$2:C$933,1,FALSE)))),"not entered","")</f>
        <v/>
      </c>
    </row>
    <row r="22" spans="2:7">
      <c r="B22" s="159" t="s">
        <v>958</v>
      </c>
      <c r="C22" s="74" t="str">
        <f t="shared" si="0"/>
        <v>Male</v>
      </c>
      <c r="D22" s="74" t="str">
        <f t="shared" si="1"/>
        <v>PACTRAC</v>
      </c>
      <c r="E22" s="129">
        <v>0.11638888888888889</v>
      </c>
      <c r="F22" s="75">
        <f t="shared" si="2"/>
        <v>8354.2163882259338</v>
      </c>
      <c r="G22" t="str">
        <f>IF((ISERROR((VLOOKUP(B22,Calculation!C$2:C$933,1,FALSE)))),"not entered","")</f>
        <v/>
      </c>
    </row>
    <row r="23" spans="2:7">
      <c r="B23" s="159" t="s">
        <v>959</v>
      </c>
      <c r="C23" s="74" t="str">
        <f t="shared" si="0"/>
        <v>Male</v>
      </c>
      <c r="D23" s="74" t="str">
        <f t="shared" si="1"/>
        <v>Nicetri St Neots</v>
      </c>
      <c r="E23" s="129">
        <v>0.11725694444444446</v>
      </c>
      <c r="F23" s="75">
        <f t="shared" si="2"/>
        <v>8292.3699536077365</v>
      </c>
      <c r="G23" t="str">
        <f>IF((ISERROR((VLOOKUP(B23,Calculation!C$2:C$933,1,FALSE)))),"not entered","")</f>
        <v/>
      </c>
    </row>
    <row r="24" spans="2:7">
      <c r="B24" s="159" t="s">
        <v>960</v>
      </c>
      <c r="C24" s="74" t="str">
        <f t="shared" si="0"/>
        <v>Male</v>
      </c>
      <c r="D24" s="74" t="str">
        <f t="shared" si="1"/>
        <v>Cambridge Triathlon Club</v>
      </c>
      <c r="E24" s="129">
        <v>0.1173263888888889</v>
      </c>
      <c r="F24" s="75">
        <f t="shared" si="2"/>
        <v>8287.4617737003045</v>
      </c>
      <c r="G24" t="str">
        <f>IF((ISERROR((VLOOKUP(B24,Calculation!C$2:C$933,1,FALSE)))),"not entered","")</f>
        <v/>
      </c>
    </row>
    <row r="25" spans="2:7">
      <c r="B25" s="159" t="s">
        <v>961</v>
      </c>
      <c r="C25" s="74" t="str">
        <f t="shared" si="0"/>
        <v>Male</v>
      </c>
      <c r="D25" s="74" t="str">
        <f t="shared" si="1"/>
        <v>Born2Tri</v>
      </c>
      <c r="E25" s="129">
        <v>0.11805555555555557</v>
      </c>
      <c r="F25" s="75">
        <f t="shared" si="2"/>
        <v>8236.2745098039195</v>
      </c>
      <c r="G25" t="str">
        <f>IF((ISERROR((VLOOKUP(B25,Calculation!C$2:C$933,1,FALSE)))),"not entered","")</f>
        <v/>
      </c>
    </row>
    <row r="26" spans="2:7">
      <c r="B26" s="159" t="s">
        <v>962</v>
      </c>
      <c r="C26" s="74" t="str">
        <f t="shared" si="0"/>
        <v>Female</v>
      </c>
      <c r="D26" s="74" t="str">
        <f t="shared" si="1"/>
        <v>Tri Anglia</v>
      </c>
      <c r="E26" s="129">
        <v>0.11818287037037038</v>
      </c>
      <c r="F26" s="75">
        <f t="shared" si="2"/>
        <v>8723.9251787288213</v>
      </c>
      <c r="G26" t="str">
        <f>IF((ISERROR((VLOOKUP(B26,Calculation!C$2:C$933,1,FALSE)))),"not entered","")</f>
        <v/>
      </c>
    </row>
    <row r="27" spans="2:7">
      <c r="B27" s="159" t="s">
        <v>963</v>
      </c>
      <c r="C27" s="74" t="str">
        <f t="shared" si="0"/>
        <v>Male</v>
      </c>
      <c r="D27" s="74" t="str">
        <f t="shared" si="1"/>
        <v>Tri Anglia</v>
      </c>
      <c r="E27" s="129">
        <v>0.11844907407407408</v>
      </c>
      <c r="F27" s="75">
        <f t="shared" si="2"/>
        <v>8208.9114715653704</v>
      </c>
      <c r="G27" t="str">
        <f>IF((ISERROR((VLOOKUP(B27,Calculation!C$2:C$933,1,FALSE)))),"not entered","")</f>
        <v/>
      </c>
    </row>
    <row r="28" spans="2:7">
      <c r="B28" s="159" t="s">
        <v>964</v>
      </c>
      <c r="C28" s="74" t="str">
        <f t="shared" si="0"/>
        <v>Male</v>
      </c>
      <c r="D28" s="74" t="str">
        <f t="shared" si="1"/>
        <v>Walden Tri</v>
      </c>
      <c r="E28" s="129">
        <v>0.11881944444444444</v>
      </c>
      <c r="F28" s="75">
        <f t="shared" si="2"/>
        <v>8183.3235924410683</v>
      </c>
      <c r="G28" t="str">
        <f>IF((ISERROR((VLOOKUP(B28,Calculation!C$2:C$933,1,FALSE)))),"not entered","")</f>
        <v/>
      </c>
    </row>
    <row r="29" spans="2:7">
      <c r="B29" s="159" t="s">
        <v>965</v>
      </c>
      <c r="C29" s="74" t="str">
        <f t="shared" si="0"/>
        <v>Female</v>
      </c>
      <c r="D29" s="74" t="str">
        <f t="shared" si="1"/>
        <v>NiceTri</v>
      </c>
      <c r="E29" s="129">
        <v>0.12023148148148148</v>
      </c>
      <c r="F29" s="75">
        <f t="shared" si="2"/>
        <v>8575.2791682710813</v>
      </c>
      <c r="G29" t="str">
        <f>IF((ISERROR((VLOOKUP(B29,Calculation!C$2:C$933,1,FALSE)))),"not entered","")</f>
        <v/>
      </c>
    </row>
    <row r="30" spans="2:7">
      <c r="B30" s="159" t="s">
        <v>966</v>
      </c>
      <c r="C30" s="74" t="str">
        <f t="shared" si="0"/>
        <v>Female</v>
      </c>
      <c r="D30" s="74" t="str">
        <f t="shared" si="1"/>
        <v>Tri BRJ</v>
      </c>
      <c r="E30" s="129">
        <v>0.12430555555555556</v>
      </c>
      <c r="F30" s="75">
        <f t="shared" si="2"/>
        <v>8294.2271880819371</v>
      </c>
      <c r="G30" t="str">
        <f>IF((ISERROR((VLOOKUP(B30,Calculation!C$2:C$933,1,FALSE)))),"not entered","")</f>
        <v/>
      </c>
    </row>
    <row r="31" spans="2:7">
      <c r="B31" s="159" t="s">
        <v>967</v>
      </c>
      <c r="C31" s="74" t="str">
        <f t="shared" si="0"/>
        <v>Male</v>
      </c>
      <c r="D31" s="74" t="str">
        <f t="shared" si="1"/>
        <v>Nicetri St Neots</v>
      </c>
      <c r="E31" s="129">
        <v>0.12627314814814813</v>
      </c>
      <c r="F31" s="75">
        <f t="shared" si="2"/>
        <v>7700.2749770852433</v>
      </c>
      <c r="G31" t="str">
        <f>IF((ISERROR((VLOOKUP(B31,Calculation!C$2:C$933,1,FALSE)))),"not entered","")</f>
        <v/>
      </c>
    </row>
    <row r="32" spans="2:7">
      <c r="B32" s="159" t="s">
        <v>968</v>
      </c>
      <c r="C32" s="74" t="str">
        <f t="shared" si="0"/>
        <v>Male</v>
      </c>
      <c r="D32" s="74" t="str">
        <f t="shared" si="1"/>
        <v>ELY TRI CLUB</v>
      </c>
      <c r="E32" s="129">
        <v>0.12833333333333333</v>
      </c>
      <c r="F32" s="75">
        <f t="shared" si="2"/>
        <v>7576.6594516594514</v>
      </c>
      <c r="G32" t="str">
        <f>IF((ISERROR((VLOOKUP(B32,Calculation!C$2:C$933,1,FALSE)))),"not entered","")</f>
        <v/>
      </c>
    </row>
    <row r="33" spans="2:7">
      <c r="B33" s="159" t="s">
        <v>969</v>
      </c>
      <c r="C33" s="74" t="str">
        <f t="shared" si="0"/>
        <v>Female</v>
      </c>
      <c r="D33" s="74" t="str">
        <f t="shared" si="1"/>
        <v>Stortford Tri</v>
      </c>
      <c r="E33" s="129">
        <v>0.13791666666666666</v>
      </c>
      <c r="F33" s="75">
        <f t="shared" si="2"/>
        <v>7475.6629741524002</v>
      </c>
      <c r="G33" t="str">
        <f>IF((ISERROR((VLOOKUP(B33,Calculation!C$2:C$933,1,FALSE)))),"not entered","")</f>
        <v/>
      </c>
    </row>
    <row r="34" spans="2:7">
      <c r="B34" s="159" t="s">
        <v>970</v>
      </c>
      <c r="C34" s="74" t="str">
        <f t="shared" si="0"/>
        <v>Female</v>
      </c>
      <c r="D34" s="74" t="str">
        <f t="shared" si="1"/>
        <v>Nicetri St Neots</v>
      </c>
      <c r="E34" s="129">
        <v>0.13890046296296296</v>
      </c>
      <c r="F34" s="75">
        <f t="shared" si="2"/>
        <v>7422.7147737688529</v>
      </c>
      <c r="G34" t="str">
        <f>IF((ISERROR((VLOOKUP(B34,Calculation!C$2:C$933,1,FALSE)))),"not entered","")</f>
        <v/>
      </c>
    </row>
    <row r="35" spans="2:7">
      <c r="B35" s="159" t="s">
        <v>971</v>
      </c>
      <c r="C35" s="74" t="str">
        <f t="shared" si="0"/>
        <v>Female</v>
      </c>
      <c r="D35" s="74" t="str">
        <f t="shared" si="1"/>
        <v>ELY TRI CLUB</v>
      </c>
      <c r="E35" s="129">
        <v>0.14930555555555555</v>
      </c>
      <c r="F35" s="75">
        <f t="shared" si="2"/>
        <v>6905.426356589147</v>
      </c>
      <c r="G35" t="str">
        <f>IF((ISERROR((VLOOKUP(B35,Calculation!C$2:C$933,1,FALSE)))),"not entered","")</f>
        <v/>
      </c>
    </row>
    <row r="36" spans="2:7">
      <c r="B36" s="159" t="s">
        <v>9</v>
      </c>
      <c r="C36" s="74" t="str">
        <f t="shared" si="0"/>
        <v xml:space="preserve"> </v>
      </c>
      <c r="D36" s="74" t="str">
        <f t="shared" si="1"/>
        <v xml:space="preserve"> </v>
      </c>
      <c r="E36" s="129">
        <v>0</v>
      </c>
      <c r="F36" s="75" t="e">
        <f t="shared" si="2"/>
        <v>#N/A</v>
      </c>
      <c r="G36" t="str">
        <f>IF((ISERROR((VLOOKUP(B36,Calculation!C$2:C$933,1,FALSE)))),"not entered","")</f>
        <v/>
      </c>
    </row>
    <row r="37" spans="2:7">
      <c r="B37" s="159" t="s">
        <v>9</v>
      </c>
      <c r="C37" s="74" t="str">
        <f t="shared" si="0"/>
        <v xml:space="preserve"> </v>
      </c>
      <c r="D37" s="74" t="str">
        <f t="shared" si="1"/>
        <v xml:space="preserve"> </v>
      </c>
      <c r="E37" s="129">
        <v>0</v>
      </c>
      <c r="F37" s="75" t="e">
        <f t="shared" si="2"/>
        <v>#N/A</v>
      </c>
      <c r="G37" t="str">
        <f>IF((ISERROR((VLOOKUP(B37,Calculation!C$2:C$933,1,FALSE)))),"not entered","")</f>
        <v/>
      </c>
    </row>
    <row r="38" spans="2:7">
      <c r="B38" s="159" t="s">
        <v>9</v>
      </c>
      <c r="C38" s="74" t="str">
        <f t="shared" si="0"/>
        <v xml:space="preserve"> </v>
      </c>
      <c r="D38" s="74" t="str">
        <f t="shared" si="1"/>
        <v xml:space="preserve"> </v>
      </c>
      <c r="E38" s="129">
        <v>0</v>
      </c>
      <c r="F38" s="75" t="e">
        <f t="shared" si="2"/>
        <v>#N/A</v>
      </c>
      <c r="G38" t="str">
        <f>IF((ISERROR((VLOOKUP(B38,Calculation!C$2:C$933,1,FALSE)))),"not entered","")</f>
        <v/>
      </c>
    </row>
    <row r="39" spans="2:7">
      <c r="B39" s="159" t="s">
        <v>9</v>
      </c>
      <c r="C39" s="74" t="str">
        <f t="shared" si="0"/>
        <v xml:space="preserve"> </v>
      </c>
      <c r="D39" s="74" t="str">
        <f t="shared" si="1"/>
        <v xml:space="preserve"> </v>
      </c>
      <c r="E39" s="129">
        <v>0</v>
      </c>
      <c r="F39" s="75" t="e">
        <f t="shared" si="2"/>
        <v>#N/A</v>
      </c>
      <c r="G39" t="str">
        <f>IF((ISERROR((VLOOKUP(B39,Calculation!C$2:C$933,1,FALSE)))),"not entered","")</f>
        <v/>
      </c>
    </row>
    <row r="40" spans="2:7">
      <c r="B40" s="159" t="s">
        <v>9</v>
      </c>
      <c r="C40" s="74" t="str">
        <f t="shared" si="0"/>
        <v xml:space="preserve"> </v>
      </c>
      <c r="D40" s="74" t="str">
        <f t="shared" si="1"/>
        <v xml:space="preserve"> </v>
      </c>
      <c r="E40" s="129">
        <v>0</v>
      </c>
      <c r="F40" s="75" t="e">
        <f t="shared" si="2"/>
        <v>#N/A</v>
      </c>
      <c r="G40" t="str">
        <f>IF((ISERROR((VLOOKUP(B40,Calculation!C$2:C$933,1,FALSE)))),"not entered","")</f>
        <v/>
      </c>
    </row>
    <row r="41" spans="2:7">
      <c r="B41" s="159" t="s">
        <v>9</v>
      </c>
      <c r="C41" s="74" t="str">
        <f t="shared" si="0"/>
        <v xml:space="preserve"> </v>
      </c>
      <c r="D41" s="74" t="str">
        <f t="shared" si="1"/>
        <v xml:space="preserve"> </v>
      </c>
      <c r="E41" s="129">
        <v>0</v>
      </c>
      <c r="F41" s="75" t="e">
        <f t="shared" si="2"/>
        <v>#N/A</v>
      </c>
      <c r="G41" t="str">
        <f>IF((ISERROR((VLOOKUP(B41,Calculation!C$2:C$933,1,FALSE)))),"not entered","")</f>
        <v/>
      </c>
    </row>
    <row r="42" spans="2:7">
      <c r="B42" s="159" t="s">
        <v>9</v>
      </c>
      <c r="C42" s="74" t="str">
        <f t="shared" si="0"/>
        <v xml:space="preserve"> </v>
      </c>
      <c r="D42" s="74" t="str">
        <f t="shared" si="1"/>
        <v xml:space="preserve"> </v>
      </c>
      <c r="E42" s="129">
        <v>0</v>
      </c>
      <c r="F42" s="75" t="e">
        <f t="shared" si="2"/>
        <v>#N/A</v>
      </c>
      <c r="G42" t="str">
        <f>IF((ISERROR((VLOOKUP(B42,Calculation!C$2:C$933,1,FALSE)))),"not entered","")</f>
        <v/>
      </c>
    </row>
    <row r="43" spans="2:7">
      <c r="B43" s="159" t="s">
        <v>9</v>
      </c>
      <c r="C43" s="74" t="str">
        <f t="shared" si="0"/>
        <v xml:space="preserve"> </v>
      </c>
      <c r="D43" s="74" t="str">
        <f t="shared" si="1"/>
        <v xml:space="preserve"> </v>
      </c>
      <c r="E43" s="129">
        <v>0</v>
      </c>
      <c r="F43" s="75" t="e">
        <f t="shared" si="2"/>
        <v>#N/A</v>
      </c>
      <c r="G43" t="str">
        <f>IF((ISERROR((VLOOKUP(B43,Calculation!C$2:C$933,1,FALSE)))),"not entered","")</f>
        <v/>
      </c>
    </row>
    <row r="44" spans="2:7">
      <c r="B44" s="159" t="s">
        <v>9</v>
      </c>
      <c r="C44" s="74" t="str">
        <f t="shared" si="0"/>
        <v xml:space="preserve"> </v>
      </c>
      <c r="D44" s="74" t="str">
        <f t="shared" si="1"/>
        <v xml:space="preserve"> </v>
      </c>
      <c r="E44" s="129">
        <v>0</v>
      </c>
      <c r="F44" s="75" t="e">
        <f t="shared" si="2"/>
        <v>#N/A</v>
      </c>
      <c r="G44" t="str">
        <f>IF((ISERROR((VLOOKUP(B44,Calculation!C$2:C$933,1,FALSE)))),"not entered","")</f>
        <v/>
      </c>
    </row>
    <row r="45" spans="2:7">
      <c r="B45" s="159" t="s">
        <v>9</v>
      </c>
      <c r="C45" s="74" t="str">
        <f t="shared" si="0"/>
        <v xml:space="preserve"> </v>
      </c>
      <c r="D45" s="74" t="str">
        <f t="shared" si="1"/>
        <v xml:space="preserve"> </v>
      </c>
      <c r="E45" s="129">
        <v>0</v>
      </c>
      <c r="F45" s="75" t="e">
        <f t="shared" si="2"/>
        <v>#N/A</v>
      </c>
      <c r="G45" t="str">
        <f>IF((ISERROR((VLOOKUP(B45,Calculation!C$2:C$933,1,FALSE)))),"not entered","")</f>
        <v/>
      </c>
    </row>
    <row r="46" spans="2:7">
      <c r="B46" s="159" t="s">
        <v>9</v>
      </c>
      <c r="C46" s="74" t="str">
        <f t="shared" si="0"/>
        <v xml:space="preserve"> </v>
      </c>
      <c r="D46" s="74" t="str">
        <f t="shared" si="1"/>
        <v xml:space="preserve"> </v>
      </c>
      <c r="E46" s="129">
        <v>0</v>
      </c>
      <c r="F46" s="75" t="e">
        <f t="shared" si="2"/>
        <v>#N/A</v>
      </c>
      <c r="G46" t="str">
        <f>IF((ISERROR((VLOOKUP(B46,Calculation!C$2:C$933,1,FALSE)))),"not entered","")</f>
        <v/>
      </c>
    </row>
    <row r="47" spans="2:7">
      <c r="B47" s="159" t="s">
        <v>9</v>
      </c>
      <c r="C47" s="74" t="str">
        <f t="shared" si="0"/>
        <v xml:space="preserve"> </v>
      </c>
      <c r="D47" s="74" t="str">
        <f t="shared" si="1"/>
        <v xml:space="preserve"> </v>
      </c>
      <c r="E47" s="129">
        <v>0</v>
      </c>
      <c r="F47" s="75" t="e">
        <f t="shared" si="2"/>
        <v>#N/A</v>
      </c>
      <c r="G47" t="str">
        <f>IF((ISERROR((VLOOKUP(B47,Calculation!C$2:C$933,1,FALSE)))),"not entered","")</f>
        <v/>
      </c>
    </row>
    <row r="48" spans="2:7">
      <c r="B48" s="159" t="s">
        <v>9</v>
      </c>
      <c r="C48" s="74" t="str">
        <f t="shared" si="0"/>
        <v xml:space="preserve"> </v>
      </c>
      <c r="D48" s="74" t="str">
        <f t="shared" si="1"/>
        <v xml:space="preserve"> </v>
      </c>
      <c r="E48" s="129">
        <v>0</v>
      </c>
      <c r="F48" s="75" t="e">
        <f t="shared" si="2"/>
        <v>#N/A</v>
      </c>
      <c r="G48" t="str">
        <f>IF((ISERROR((VLOOKUP(B48,Calculation!C$2:C$933,1,FALSE)))),"not entered","")</f>
        <v/>
      </c>
    </row>
    <row r="49" spans="2:7">
      <c r="B49" s="159" t="s">
        <v>9</v>
      </c>
      <c r="C49" s="74" t="str">
        <f t="shared" si="0"/>
        <v xml:space="preserve"> </v>
      </c>
      <c r="D49" s="74" t="str">
        <f t="shared" si="1"/>
        <v xml:space="preserve"> </v>
      </c>
      <c r="E49" s="129">
        <v>0</v>
      </c>
      <c r="F49" s="75" t="e">
        <f t="shared" si="2"/>
        <v>#N/A</v>
      </c>
      <c r="G49" t="str">
        <f>IF((ISERROR((VLOOKUP(B49,Calculation!C$2:C$933,1,FALSE)))),"not entered","")</f>
        <v/>
      </c>
    </row>
    <row r="50" spans="2:7">
      <c r="B50" s="159" t="s">
        <v>9</v>
      </c>
      <c r="C50" s="74" t="str">
        <f t="shared" si="0"/>
        <v xml:space="preserve"> </v>
      </c>
      <c r="D50" s="74" t="str">
        <f t="shared" si="1"/>
        <v xml:space="preserve"> </v>
      </c>
      <c r="E50" s="129">
        <v>0</v>
      </c>
      <c r="F50" s="75" t="e">
        <f t="shared" si="2"/>
        <v>#N/A</v>
      </c>
      <c r="G50" t="str">
        <f>IF((ISERROR((VLOOKUP(B50,Calculation!C$2:C$933,1,FALSE)))),"not entered","")</f>
        <v/>
      </c>
    </row>
    <row r="51" spans="2:7">
      <c r="B51" s="159" t="s">
        <v>9</v>
      </c>
      <c r="C51" s="74" t="str">
        <f t="shared" si="0"/>
        <v xml:space="preserve"> </v>
      </c>
      <c r="D51" s="74" t="str">
        <f t="shared" si="1"/>
        <v xml:space="preserve"> </v>
      </c>
      <c r="E51" s="129">
        <v>0</v>
      </c>
      <c r="F51" s="75" t="e">
        <f t="shared" si="2"/>
        <v>#N/A</v>
      </c>
      <c r="G51" t="str">
        <f>IF((ISERROR((VLOOKUP(B51,Calculation!C$2:C$933,1,FALSE)))),"not entered","")</f>
        <v/>
      </c>
    </row>
    <row r="52" spans="2:7">
      <c r="B52" s="159" t="s">
        <v>9</v>
      </c>
      <c r="C52" s="74" t="str">
        <f t="shared" si="0"/>
        <v xml:space="preserve"> </v>
      </c>
      <c r="D52" s="74" t="str">
        <f t="shared" si="1"/>
        <v xml:space="preserve"> </v>
      </c>
      <c r="E52" s="129">
        <v>0</v>
      </c>
      <c r="F52" s="75" t="e">
        <f t="shared" si="2"/>
        <v>#N/A</v>
      </c>
      <c r="G52" t="str">
        <f>IF((ISERROR((VLOOKUP(B52,Calculation!C$2:C$933,1,FALSE)))),"not entered","")</f>
        <v/>
      </c>
    </row>
    <row r="53" spans="2:7">
      <c r="B53" s="159" t="s">
        <v>9</v>
      </c>
      <c r="C53" s="74" t="str">
        <f t="shared" si="0"/>
        <v xml:space="preserve"> </v>
      </c>
      <c r="D53" s="74" t="str">
        <f t="shared" si="1"/>
        <v xml:space="preserve"> </v>
      </c>
      <c r="E53" s="129">
        <v>0</v>
      </c>
      <c r="F53" s="75" t="e">
        <f t="shared" si="2"/>
        <v>#N/A</v>
      </c>
      <c r="G53" t="str">
        <f>IF((ISERROR((VLOOKUP(B53,Calculation!C$2:C$933,1,FALSE)))),"not entered","")</f>
        <v/>
      </c>
    </row>
    <row r="54" spans="2:7">
      <c r="B54" s="159" t="s">
        <v>9</v>
      </c>
      <c r="C54" s="74" t="str">
        <f t="shared" si="0"/>
        <v xml:space="preserve"> </v>
      </c>
      <c r="D54" s="74" t="str">
        <f t="shared" si="1"/>
        <v xml:space="preserve"> </v>
      </c>
      <c r="E54" s="129">
        <v>0</v>
      </c>
      <c r="F54" s="75" t="e">
        <f t="shared" si="2"/>
        <v>#N/A</v>
      </c>
      <c r="G54" t="str">
        <f>IF((ISERROR((VLOOKUP(B54,Calculation!C$2:C$933,1,FALSE)))),"not entered","")</f>
        <v/>
      </c>
    </row>
    <row r="55" spans="2:7">
      <c r="B55" s="159" t="s">
        <v>9</v>
      </c>
      <c r="C55" s="74" t="str">
        <f t="shared" si="0"/>
        <v xml:space="preserve"> </v>
      </c>
      <c r="D55" s="74" t="str">
        <f t="shared" si="1"/>
        <v xml:space="preserve"> </v>
      </c>
      <c r="E55" s="129">
        <v>0</v>
      </c>
      <c r="F55" s="75" t="e">
        <f t="shared" si="2"/>
        <v>#N/A</v>
      </c>
      <c r="G55" t="str">
        <f>IF((ISERROR((VLOOKUP(B55,Calculation!C$2:C$933,1,FALSE)))),"not entered","")</f>
        <v/>
      </c>
    </row>
    <row r="56" spans="2:7">
      <c r="B56" s="159" t="s">
        <v>9</v>
      </c>
      <c r="C56" s="74" t="str">
        <f t="shared" si="0"/>
        <v xml:space="preserve"> </v>
      </c>
      <c r="D56" s="74" t="str">
        <f t="shared" si="1"/>
        <v xml:space="preserve"> </v>
      </c>
      <c r="E56" s="129">
        <v>0</v>
      </c>
      <c r="F56" s="75" t="e">
        <f t="shared" si="2"/>
        <v>#N/A</v>
      </c>
      <c r="G56" t="str">
        <f>IF((ISERROR((VLOOKUP(B56,Calculation!C$2:C$933,1,FALSE)))),"not entered","")</f>
        <v/>
      </c>
    </row>
    <row r="57" spans="2:7">
      <c r="B57" s="159" t="s">
        <v>9</v>
      </c>
      <c r="C57" s="74" t="str">
        <f t="shared" si="0"/>
        <v xml:space="preserve"> </v>
      </c>
      <c r="D57" s="74" t="str">
        <f t="shared" si="1"/>
        <v xml:space="preserve"> </v>
      </c>
      <c r="E57" s="129">
        <v>0</v>
      </c>
      <c r="F57" s="75" t="e">
        <f t="shared" si="2"/>
        <v>#N/A</v>
      </c>
      <c r="G57" t="str">
        <f>IF((ISERROR((VLOOKUP(B57,Calculation!C$2:C$933,1,FALSE)))),"not entered","")</f>
        <v/>
      </c>
    </row>
    <row r="58" spans="2:7">
      <c r="B58" s="159" t="s">
        <v>9</v>
      </c>
      <c r="C58" s="74" t="str">
        <f t="shared" si="0"/>
        <v xml:space="preserve"> </v>
      </c>
      <c r="D58" s="74" t="str">
        <f t="shared" si="1"/>
        <v xml:space="preserve"> </v>
      </c>
      <c r="E58" s="129">
        <v>0</v>
      </c>
      <c r="F58" s="75" t="e">
        <f t="shared" si="2"/>
        <v>#N/A</v>
      </c>
      <c r="G58" t="str">
        <f>IF((ISERROR((VLOOKUP(B58,Calculation!C$2:C$933,1,FALSE)))),"not entered","")</f>
        <v/>
      </c>
    </row>
    <row r="59" spans="2:7">
      <c r="B59" s="159" t="s">
        <v>9</v>
      </c>
      <c r="C59" s="74" t="str">
        <f t="shared" si="0"/>
        <v xml:space="preserve"> </v>
      </c>
      <c r="D59" s="74" t="str">
        <f t="shared" si="1"/>
        <v xml:space="preserve"> </v>
      </c>
      <c r="E59" s="129">
        <v>0</v>
      </c>
      <c r="F59" s="75" t="e">
        <f t="shared" si="2"/>
        <v>#N/A</v>
      </c>
      <c r="G59" t="str">
        <f>IF((ISERROR((VLOOKUP(B59,Calculation!C$2:C$933,1,FALSE)))),"not entered","")</f>
        <v/>
      </c>
    </row>
    <row r="60" spans="2:7">
      <c r="B60" s="159" t="s">
        <v>9</v>
      </c>
      <c r="C60" s="74" t="str">
        <f t="shared" si="0"/>
        <v xml:space="preserve"> </v>
      </c>
      <c r="D60" s="74" t="str">
        <f t="shared" si="1"/>
        <v xml:space="preserve"> </v>
      </c>
      <c r="E60" s="129">
        <v>0</v>
      </c>
      <c r="F60" s="75" t="e">
        <f t="shared" si="2"/>
        <v>#N/A</v>
      </c>
      <c r="G60" t="str">
        <f>IF((ISERROR((VLOOKUP(B60,Calculation!C$2:C$933,1,FALSE)))),"not entered","")</f>
        <v/>
      </c>
    </row>
    <row r="61" spans="2:7">
      <c r="B61" s="159" t="s">
        <v>9</v>
      </c>
      <c r="C61" s="74" t="str">
        <f t="shared" si="0"/>
        <v xml:space="preserve"> </v>
      </c>
      <c r="D61" s="74" t="str">
        <f t="shared" si="1"/>
        <v xml:space="preserve"> </v>
      </c>
      <c r="E61" s="129">
        <v>0</v>
      </c>
      <c r="F61" s="75" t="e">
        <f t="shared" si="2"/>
        <v>#N/A</v>
      </c>
      <c r="G61" t="str">
        <f>IF((ISERROR((VLOOKUP(B61,Calculation!C$2:C$933,1,FALSE)))),"not entered","")</f>
        <v/>
      </c>
    </row>
    <row r="62" spans="2:7">
      <c r="B62" s="159" t="s">
        <v>9</v>
      </c>
      <c r="C62" s="74" t="str">
        <f t="shared" si="0"/>
        <v xml:space="preserve"> </v>
      </c>
      <c r="D62" s="74" t="str">
        <f t="shared" si="1"/>
        <v xml:space="preserve"> </v>
      </c>
      <c r="E62" s="129">
        <v>0</v>
      </c>
      <c r="F62" s="75" t="e">
        <f t="shared" si="2"/>
        <v>#N/A</v>
      </c>
      <c r="G62" t="str">
        <f>IF((ISERROR((VLOOKUP(B62,Calculation!C$2:C$933,1,FALSE)))),"not entered","")</f>
        <v/>
      </c>
    </row>
    <row r="63" spans="2:7">
      <c r="B63" s="159" t="s">
        <v>9</v>
      </c>
      <c r="C63" s="74" t="str">
        <f t="shared" si="0"/>
        <v xml:space="preserve"> </v>
      </c>
      <c r="D63" s="74" t="str">
        <f t="shared" si="1"/>
        <v xml:space="preserve"> </v>
      </c>
      <c r="E63" s="129">
        <v>0</v>
      </c>
      <c r="F63" s="75" t="e">
        <f t="shared" si="2"/>
        <v>#N/A</v>
      </c>
      <c r="G63" t="str">
        <f>IF((ISERROR((VLOOKUP(B63,Calculation!C$2:C$933,1,FALSE)))),"not entered","")</f>
        <v/>
      </c>
    </row>
    <row r="64" spans="2:7">
      <c r="B64" s="159" t="s">
        <v>9</v>
      </c>
      <c r="C64" s="74" t="str">
        <f t="shared" si="0"/>
        <v xml:space="preserve"> </v>
      </c>
      <c r="D64" s="74" t="str">
        <f t="shared" si="1"/>
        <v xml:space="preserve"> </v>
      </c>
      <c r="E64" s="129">
        <v>0</v>
      </c>
      <c r="F64" s="75" t="e">
        <f t="shared" si="2"/>
        <v>#N/A</v>
      </c>
      <c r="G64" t="str">
        <f>IF((ISERROR((VLOOKUP(B64,Calculation!C$2:C$933,1,FALSE)))),"not entered","")</f>
        <v/>
      </c>
    </row>
    <row r="65" spans="2:7">
      <c r="B65" s="159" t="s">
        <v>9</v>
      </c>
      <c r="C65" s="74" t="str">
        <f t="shared" si="0"/>
        <v xml:space="preserve"> </v>
      </c>
      <c r="D65" s="74" t="str">
        <f t="shared" si="1"/>
        <v xml:space="preserve"> </v>
      </c>
      <c r="E65" s="129">
        <v>0</v>
      </c>
      <c r="F65" s="75" t="e">
        <f t="shared" si="2"/>
        <v>#N/A</v>
      </c>
      <c r="G65" t="str">
        <f>IF((ISERROR((VLOOKUP(B65,Calculation!C$2:C$933,1,FALSE)))),"not entered","")</f>
        <v/>
      </c>
    </row>
    <row r="66" spans="2:7">
      <c r="B66" s="159" t="s">
        <v>9</v>
      </c>
      <c r="C66" s="74" t="str">
        <f t="shared" si="0"/>
        <v xml:space="preserve"> </v>
      </c>
      <c r="D66" s="74" t="str">
        <f t="shared" si="1"/>
        <v xml:space="preserve"> </v>
      </c>
      <c r="E66" s="129">
        <v>0</v>
      </c>
      <c r="F66" s="75" t="e">
        <f t="shared" si="2"/>
        <v>#N/A</v>
      </c>
      <c r="G66" t="str">
        <f>IF((ISERROR((VLOOKUP(B66,Calculation!C$2:C$933,1,FALSE)))),"not entered","")</f>
        <v/>
      </c>
    </row>
    <row r="67" spans="2:7">
      <c r="B67" s="159" t="s">
        <v>9</v>
      </c>
      <c r="C67" s="74" t="str">
        <f t="shared" si="0"/>
        <v xml:space="preserve"> </v>
      </c>
      <c r="D67" s="74" t="str">
        <f t="shared" si="1"/>
        <v xml:space="preserve"> </v>
      </c>
      <c r="E67" s="129">
        <v>0</v>
      </c>
      <c r="F67" s="75" t="e">
        <f t="shared" si="2"/>
        <v>#N/A</v>
      </c>
      <c r="G67" t="str">
        <f>IF((ISERROR((VLOOKUP(B67,Calculation!C$2:C$933,1,FALSE)))),"not entered","")</f>
        <v/>
      </c>
    </row>
    <row r="68" spans="2:7">
      <c r="B68" s="159" t="s">
        <v>9</v>
      </c>
      <c r="C68" s="74" t="str">
        <f t="shared" si="0"/>
        <v xml:space="preserve"> </v>
      </c>
      <c r="D68" s="74" t="str">
        <f t="shared" si="1"/>
        <v xml:space="preserve"> </v>
      </c>
      <c r="E68" s="129">
        <v>0</v>
      </c>
      <c r="F68" s="75" t="e">
        <f t="shared" si="2"/>
        <v>#N/A</v>
      </c>
      <c r="G68" t="str">
        <f>IF((ISERROR((VLOOKUP(B68,Calculation!C$2:C$933,1,FALSE)))),"not entered","")</f>
        <v/>
      </c>
    </row>
    <row r="69" spans="2:7">
      <c r="B69" s="159" t="s">
        <v>9</v>
      </c>
      <c r="C69" s="74" t="str">
        <f t="shared" si="0"/>
        <v xml:space="preserve"> </v>
      </c>
      <c r="D69" s="74" t="str">
        <f t="shared" si="1"/>
        <v xml:space="preserve"> </v>
      </c>
      <c r="E69" s="129">
        <v>0</v>
      </c>
      <c r="F69" s="75" t="e">
        <f t="shared" si="2"/>
        <v>#N/A</v>
      </c>
      <c r="G69" t="str">
        <f>IF((ISERROR((VLOOKUP(B69,Calculation!C$2:C$933,1,FALSE)))),"not entered","")</f>
        <v/>
      </c>
    </row>
    <row r="70" spans="2:7">
      <c r="B70" s="159" t="s">
        <v>9</v>
      </c>
      <c r="C70" s="74" t="str">
        <f t="shared" ref="C70:C133" si="3">VLOOKUP(B70,name,3,FALSE)</f>
        <v xml:space="preserve"> </v>
      </c>
      <c r="D70" s="74" t="str">
        <f t="shared" ref="D70:D133" si="4">VLOOKUP(B70,name,2,FALSE)</f>
        <v xml:space="preserve"> </v>
      </c>
      <c r="E70" s="129">
        <v>0</v>
      </c>
      <c r="F70" s="75" t="e">
        <f t="shared" ref="F70:F133" si="5">(VLOOKUP(C70,C$4:E$5,3,FALSE))/(E70/10000)</f>
        <v>#N/A</v>
      </c>
      <c r="G70" t="str">
        <f>IF((ISERROR((VLOOKUP(B70,Calculation!C$2:C$933,1,FALSE)))),"not entered","")</f>
        <v/>
      </c>
    </row>
    <row r="71" spans="2:7">
      <c r="B71" s="159" t="s">
        <v>9</v>
      </c>
      <c r="C71" s="74" t="str">
        <f t="shared" si="3"/>
        <v xml:space="preserve"> </v>
      </c>
      <c r="D71" s="74" t="str">
        <f t="shared" si="4"/>
        <v xml:space="preserve"> </v>
      </c>
      <c r="E71" s="129">
        <v>0</v>
      </c>
      <c r="F71" s="75" t="e">
        <f t="shared" si="5"/>
        <v>#N/A</v>
      </c>
      <c r="G71" t="str">
        <f>IF((ISERROR((VLOOKUP(B71,Calculation!C$2:C$933,1,FALSE)))),"not entered","")</f>
        <v/>
      </c>
    </row>
    <row r="72" spans="2:7">
      <c r="B72" s="159" t="s">
        <v>9</v>
      </c>
      <c r="C72" s="74" t="str">
        <f t="shared" si="3"/>
        <v xml:space="preserve"> </v>
      </c>
      <c r="D72" s="74" t="str">
        <f t="shared" si="4"/>
        <v xml:space="preserve"> </v>
      </c>
      <c r="E72" s="129">
        <v>0</v>
      </c>
      <c r="F72" s="75" t="e">
        <f t="shared" si="5"/>
        <v>#N/A</v>
      </c>
      <c r="G72" t="str">
        <f>IF((ISERROR((VLOOKUP(B72,Calculation!C$2:C$933,1,FALSE)))),"not entered","")</f>
        <v/>
      </c>
    </row>
    <row r="73" spans="2:7">
      <c r="B73" s="159" t="s">
        <v>9</v>
      </c>
      <c r="C73" s="74" t="str">
        <f t="shared" si="3"/>
        <v xml:space="preserve"> </v>
      </c>
      <c r="D73" s="74" t="str">
        <f t="shared" si="4"/>
        <v xml:space="preserve"> </v>
      </c>
      <c r="E73" s="129">
        <v>0</v>
      </c>
      <c r="F73" s="75" t="e">
        <f t="shared" si="5"/>
        <v>#N/A</v>
      </c>
      <c r="G73" t="str">
        <f>IF((ISERROR((VLOOKUP(B73,Calculation!C$2:C$933,1,FALSE)))),"not entered","")</f>
        <v/>
      </c>
    </row>
    <row r="74" spans="2:7">
      <c r="B74" s="159" t="s">
        <v>9</v>
      </c>
      <c r="C74" s="74" t="str">
        <f t="shared" si="3"/>
        <v xml:space="preserve"> </v>
      </c>
      <c r="D74" s="74" t="str">
        <f t="shared" si="4"/>
        <v xml:space="preserve"> </v>
      </c>
      <c r="E74" s="129">
        <v>0</v>
      </c>
      <c r="F74" s="75" t="e">
        <f t="shared" si="5"/>
        <v>#N/A</v>
      </c>
      <c r="G74" t="str">
        <f>IF((ISERROR((VLOOKUP(B74,Calculation!C$2:C$933,1,FALSE)))),"not entered","")</f>
        <v/>
      </c>
    </row>
    <row r="75" spans="2:7">
      <c r="B75" s="159" t="s">
        <v>9</v>
      </c>
      <c r="C75" s="74" t="str">
        <f t="shared" si="3"/>
        <v xml:space="preserve"> </v>
      </c>
      <c r="D75" s="74" t="str">
        <f t="shared" si="4"/>
        <v xml:space="preserve"> </v>
      </c>
      <c r="E75" s="129">
        <v>0</v>
      </c>
      <c r="F75" s="75" t="e">
        <f t="shared" si="5"/>
        <v>#N/A</v>
      </c>
      <c r="G75" t="str">
        <f>IF((ISERROR((VLOOKUP(B75,Calculation!C$2:C$933,1,FALSE)))),"not entered","")</f>
        <v/>
      </c>
    </row>
    <row r="76" spans="2:7">
      <c r="B76" s="159" t="s">
        <v>9</v>
      </c>
      <c r="C76" s="74" t="str">
        <f t="shared" si="3"/>
        <v xml:space="preserve"> </v>
      </c>
      <c r="D76" s="74" t="str">
        <f t="shared" si="4"/>
        <v xml:space="preserve"> </v>
      </c>
      <c r="E76" s="129">
        <v>0</v>
      </c>
      <c r="F76" s="75" t="e">
        <f t="shared" si="5"/>
        <v>#N/A</v>
      </c>
      <c r="G76" t="str">
        <f>IF((ISERROR((VLOOKUP(B76,Calculation!C$2:C$933,1,FALSE)))),"not entered","")</f>
        <v/>
      </c>
    </row>
    <row r="77" spans="2:7">
      <c r="B77" s="159" t="s">
        <v>9</v>
      </c>
      <c r="C77" s="74" t="str">
        <f t="shared" si="3"/>
        <v xml:space="preserve"> </v>
      </c>
      <c r="D77" s="74" t="str">
        <f t="shared" si="4"/>
        <v xml:space="preserve"> </v>
      </c>
      <c r="E77" s="129">
        <v>0</v>
      </c>
      <c r="F77" s="75" t="e">
        <f t="shared" si="5"/>
        <v>#N/A</v>
      </c>
      <c r="G77" t="str">
        <f>IF((ISERROR((VLOOKUP(B77,Calculation!C$2:C$933,1,FALSE)))),"not entered","")</f>
        <v/>
      </c>
    </row>
    <row r="78" spans="2:7">
      <c r="B78" s="159" t="s">
        <v>9</v>
      </c>
      <c r="C78" s="74" t="str">
        <f t="shared" si="3"/>
        <v xml:space="preserve"> </v>
      </c>
      <c r="D78" s="74" t="str">
        <f t="shared" si="4"/>
        <v xml:space="preserve"> </v>
      </c>
      <c r="E78" s="129">
        <v>0</v>
      </c>
      <c r="F78" s="75" t="e">
        <f t="shared" si="5"/>
        <v>#N/A</v>
      </c>
      <c r="G78" t="str">
        <f>IF((ISERROR((VLOOKUP(B78,Calculation!C$2:C$933,1,FALSE)))),"not entered","")</f>
        <v/>
      </c>
    </row>
    <row r="79" spans="2:7">
      <c r="B79" s="159" t="s">
        <v>9</v>
      </c>
      <c r="C79" s="74" t="str">
        <f t="shared" si="3"/>
        <v xml:space="preserve"> </v>
      </c>
      <c r="D79" s="74" t="str">
        <f t="shared" si="4"/>
        <v xml:space="preserve"> </v>
      </c>
      <c r="E79" s="129">
        <v>0</v>
      </c>
      <c r="F79" s="75" t="e">
        <f t="shared" si="5"/>
        <v>#N/A</v>
      </c>
      <c r="G79" t="str">
        <f>IF((ISERROR((VLOOKUP(B79,Calculation!C$2:C$933,1,FALSE)))),"not entered","")</f>
        <v/>
      </c>
    </row>
    <row r="80" spans="2:7">
      <c r="B80" s="159" t="s">
        <v>9</v>
      </c>
      <c r="C80" s="74" t="str">
        <f t="shared" si="3"/>
        <v xml:space="preserve"> </v>
      </c>
      <c r="D80" s="74" t="str">
        <f t="shared" si="4"/>
        <v xml:space="preserve"> </v>
      </c>
      <c r="E80" s="129">
        <v>0</v>
      </c>
      <c r="F80" s="75" t="e">
        <f t="shared" si="5"/>
        <v>#N/A</v>
      </c>
      <c r="G80" t="str">
        <f>IF((ISERROR((VLOOKUP(B80,Calculation!C$2:C$933,1,FALSE)))),"not entered","")</f>
        <v/>
      </c>
    </row>
    <row r="81" spans="2:7">
      <c r="B81" s="159" t="s">
        <v>9</v>
      </c>
      <c r="C81" s="74" t="str">
        <f t="shared" si="3"/>
        <v xml:space="preserve"> </v>
      </c>
      <c r="D81" s="74" t="str">
        <f t="shared" si="4"/>
        <v xml:space="preserve"> </v>
      </c>
      <c r="E81" s="129">
        <v>0</v>
      </c>
      <c r="F81" s="75" t="e">
        <f t="shared" si="5"/>
        <v>#N/A</v>
      </c>
      <c r="G81" t="str">
        <f>IF((ISERROR((VLOOKUP(B81,Calculation!C$2:C$933,1,FALSE)))),"not entered","")</f>
        <v/>
      </c>
    </row>
    <row r="82" spans="2:7">
      <c r="B82" s="159" t="s">
        <v>9</v>
      </c>
      <c r="C82" s="74" t="str">
        <f t="shared" si="3"/>
        <v xml:space="preserve"> </v>
      </c>
      <c r="D82" s="74" t="str">
        <f t="shared" si="4"/>
        <v xml:space="preserve"> </v>
      </c>
      <c r="E82" s="129">
        <v>0</v>
      </c>
      <c r="F82" s="75" t="e">
        <f t="shared" si="5"/>
        <v>#N/A</v>
      </c>
      <c r="G82" t="str">
        <f>IF((ISERROR((VLOOKUP(B82,Calculation!C$2:C$933,1,FALSE)))),"not entered","")</f>
        <v/>
      </c>
    </row>
    <row r="83" spans="2:7">
      <c r="B83" s="159" t="s">
        <v>9</v>
      </c>
      <c r="C83" s="74" t="str">
        <f t="shared" si="3"/>
        <v xml:space="preserve"> </v>
      </c>
      <c r="D83" s="74" t="str">
        <f t="shared" si="4"/>
        <v xml:space="preserve"> </v>
      </c>
      <c r="E83" s="129">
        <v>0</v>
      </c>
      <c r="F83" s="75" t="e">
        <f t="shared" si="5"/>
        <v>#N/A</v>
      </c>
      <c r="G83" t="str">
        <f>IF((ISERROR((VLOOKUP(B83,Calculation!C$2:C$933,1,FALSE)))),"not entered","")</f>
        <v/>
      </c>
    </row>
    <row r="84" spans="2:7">
      <c r="B84" s="159" t="s">
        <v>9</v>
      </c>
      <c r="C84" s="74" t="str">
        <f t="shared" si="3"/>
        <v xml:space="preserve"> </v>
      </c>
      <c r="D84" s="74" t="str">
        <f t="shared" si="4"/>
        <v xml:space="preserve"> </v>
      </c>
      <c r="E84" s="129">
        <v>0</v>
      </c>
      <c r="F84" s="75" t="e">
        <f t="shared" si="5"/>
        <v>#N/A</v>
      </c>
      <c r="G84" t="str">
        <f>IF((ISERROR((VLOOKUP(B84,Calculation!C$2:C$933,1,FALSE)))),"not entered","")</f>
        <v/>
      </c>
    </row>
    <row r="85" spans="2:7">
      <c r="B85" s="159" t="s">
        <v>9</v>
      </c>
      <c r="C85" s="74" t="str">
        <f t="shared" si="3"/>
        <v xml:space="preserve"> </v>
      </c>
      <c r="D85" s="74" t="str">
        <f t="shared" si="4"/>
        <v xml:space="preserve"> </v>
      </c>
      <c r="E85" s="129">
        <v>0</v>
      </c>
      <c r="F85" s="75" t="e">
        <f t="shared" si="5"/>
        <v>#N/A</v>
      </c>
      <c r="G85" t="str">
        <f>IF((ISERROR((VLOOKUP(B85,Calculation!C$2:C$933,1,FALSE)))),"not entered","")</f>
        <v/>
      </c>
    </row>
    <row r="86" spans="2:7">
      <c r="B86" s="159" t="s">
        <v>9</v>
      </c>
      <c r="C86" s="74" t="str">
        <f t="shared" si="3"/>
        <v xml:space="preserve"> </v>
      </c>
      <c r="D86" s="74" t="str">
        <f t="shared" si="4"/>
        <v xml:space="preserve"> </v>
      </c>
      <c r="E86" s="129">
        <v>0</v>
      </c>
      <c r="F86" s="75" t="e">
        <f t="shared" si="5"/>
        <v>#N/A</v>
      </c>
      <c r="G86" t="str">
        <f>IF((ISERROR((VLOOKUP(B86,Calculation!C$2:C$933,1,FALSE)))),"not entered","")</f>
        <v/>
      </c>
    </row>
    <row r="87" spans="2:7">
      <c r="B87" s="159" t="s">
        <v>9</v>
      </c>
      <c r="C87" s="74" t="str">
        <f t="shared" si="3"/>
        <v xml:space="preserve"> </v>
      </c>
      <c r="D87" s="74" t="str">
        <f t="shared" si="4"/>
        <v xml:space="preserve"> </v>
      </c>
      <c r="E87" s="129">
        <v>0</v>
      </c>
      <c r="F87" s="75" t="e">
        <f t="shared" si="5"/>
        <v>#N/A</v>
      </c>
      <c r="G87" t="str">
        <f>IF((ISERROR((VLOOKUP(B87,Calculation!C$2:C$933,1,FALSE)))),"not entered","")</f>
        <v/>
      </c>
    </row>
    <row r="88" spans="2:7">
      <c r="B88" s="159" t="s">
        <v>9</v>
      </c>
      <c r="C88" s="74" t="str">
        <f t="shared" si="3"/>
        <v xml:space="preserve"> </v>
      </c>
      <c r="D88" s="74" t="str">
        <f t="shared" si="4"/>
        <v xml:space="preserve"> </v>
      </c>
      <c r="E88" s="129">
        <v>0</v>
      </c>
      <c r="F88" s="75" t="e">
        <f t="shared" si="5"/>
        <v>#N/A</v>
      </c>
      <c r="G88" t="str">
        <f>IF((ISERROR((VLOOKUP(B88,Calculation!C$2:C$933,1,FALSE)))),"not entered","")</f>
        <v/>
      </c>
    </row>
    <row r="89" spans="2:7">
      <c r="B89" s="159" t="s">
        <v>9</v>
      </c>
      <c r="C89" s="74" t="str">
        <f t="shared" si="3"/>
        <v xml:space="preserve"> </v>
      </c>
      <c r="D89" s="74" t="str">
        <f t="shared" si="4"/>
        <v xml:space="preserve"> </v>
      </c>
      <c r="E89" s="129">
        <v>0</v>
      </c>
      <c r="F89" s="75" t="e">
        <f t="shared" si="5"/>
        <v>#N/A</v>
      </c>
      <c r="G89" t="str">
        <f>IF((ISERROR((VLOOKUP(B89,Calculation!C$2:C$933,1,FALSE)))),"not entered","")</f>
        <v/>
      </c>
    </row>
    <row r="90" spans="2:7">
      <c r="B90" s="159" t="s">
        <v>9</v>
      </c>
      <c r="C90" s="74" t="str">
        <f t="shared" si="3"/>
        <v xml:space="preserve"> </v>
      </c>
      <c r="D90" s="74" t="str">
        <f t="shared" si="4"/>
        <v xml:space="preserve"> </v>
      </c>
      <c r="E90" s="129">
        <v>0</v>
      </c>
      <c r="F90" s="75" t="e">
        <f t="shared" si="5"/>
        <v>#N/A</v>
      </c>
      <c r="G90" t="str">
        <f>IF((ISERROR((VLOOKUP(B90,Calculation!C$2:C$933,1,FALSE)))),"not entered","")</f>
        <v/>
      </c>
    </row>
    <row r="91" spans="2:7">
      <c r="B91" s="159" t="s">
        <v>9</v>
      </c>
      <c r="C91" s="74" t="str">
        <f t="shared" si="3"/>
        <v xml:space="preserve"> </v>
      </c>
      <c r="D91" s="74" t="str">
        <f t="shared" si="4"/>
        <v xml:space="preserve"> </v>
      </c>
      <c r="E91" s="129">
        <v>0</v>
      </c>
      <c r="F91" s="75" t="e">
        <f t="shared" si="5"/>
        <v>#N/A</v>
      </c>
      <c r="G91" t="str">
        <f>IF((ISERROR((VLOOKUP(B91,Calculation!C$2:C$933,1,FALSE)))),"not entered","")</f>
        <v/>
      </c>
    </row>
    <row r="92" spans="2:7">
      <c r="B92" s="159" t="s">
        <v>9</v>
      </c>
      <c r="C92" s="74" t="str">
        <f t="shared" si="3"/>
        <v xml:space="preserve"> </v>
      </c>
      <c r="D92" s="74" t="str">
        <f t="shared" si="4"/>
        <v xml:space="preserve"> </v>
      </c>
      <c r="E92" s="129">
        <v>0</v>
      </c>
      <c r="F92" s="75" t="e">
        <f t="shared" si="5"/>
        <v>#N/A</v>
      </c>
      <c r="G92" t="str">
        <f>IF((ISERROR((VLOOKUP(B92,Calculation!C$2:C$933,1,FALSE)))),"not entered","")</f>
        <v/>
      </c>
    </row>
    <row r="93" spans="2:7">
      <c r="B93" s="159" t="s">
        <v>9</v>
      </c>
      <c r="C93" s="74" t="str">
        <f t="shared" si="3"/>
        <v xml:space="preserve"> </v>
      </c>
      <c r="D93" s="74" t="str">
        <f t="shared" si="4"/>
        <v xml:space="preserve"> </v>
      </c>
      <c r="E93" s="129">
        <v>0</v>
      </c>
      <c r="F93" s="75" t="e">
        <f t="shared" si="5"/>
        <v>#N/A</v>
      </c>
      <c r="G93" t="str">
        <f>IF((ISERROR((VLOOKUP(B93,Calculation!C$2:C$933,1,FALSE)))),"not entered","")</f>
        <v/>
      </c>
    </row>
    <row r="94" spans="2:7">
      <c r="B94" s="159" t="s">
        <v>9</v>
      </c>
      <c r="C94" s="74" t="str">
        <f t="shared" si="3"/>
        <v xml:space="preserve"> </v>
      </c>
      <c r="D94" s="74" t="str">
        <f t="shared" si="4"/>
        <v xml:space="preserve"> </v>
      </c>
      <c r="E94" s="129">
        <v>0</v>
      </c>
      <c r="F94" s="75" t="e">
        <f t="shared" si="5"/>
        <v>#N/A</v>
      </c>
      <c r="G94" t="str">
        <f>IF((ISERROR((VLOOKUP(B94,Calculation!C$2:C$933,1,FALSE)))),"not entered","")</f>
        <v/>
      </c>
    </row>
    <row r="95" spans="2:7">
      <c r="B95" s="159" t="s">
        <v>9</v>
      </c>
      <c r="C95" s="74" t="str">
        <f t="shared" si="3"/>
        <v xml:space="preserve"> </v>
      </c>
      <c r="D95" s="74" t="str">
        <f t="shared" si="4"/>
        <v xml:space="preserve"> </v>
      </c>
      <c r="E95" s="129">
        <v>0</v>
      </c>
      <c r="F95" s="75" t="e">
        <f t="shared" si="5"/>
        <v>#N/A</v>
      </c>
      <c r="G95" t="str">
        <f>IF((ISERROR((VLOOKUP(B95,Calculation!C$2:C$933,1,FALSE)))),"not entered","")</f>
        <v/>
      </c>
    </row>
    <row r="96" spans="2:7">
      <c r="B96" s="159" t="s">
        <v>9</v>
      </c>
      <c r="C96" s="74" t="str">
        <f t="shared" si="3"/>
        <v xml:space="preserve"> </v>
      </c>
      <c r="D96" s="74" t="str">
        <f t="shared" si="4"/>
        <v xml:space="preserve"> </v>
      </c>
      <c r="E96" s="129">
        <v>0</v>
      </c>
      <c r="F96" s="75" t="e">
        <f t="shared" si="5"/>
        <v>#N/A</v>
      </c>
      <c r="G96" t="str">
        <f>IF((ISERROR((VLOOKUP(B96,Calculation!C$2:C$933,1,FALSE)))),"not entered","")</f>
        <v/>
      </c>
    </row>
    <row r="97" spans="2:7">
      <c r="B97" s="159" t="s">
        <v>9</v>
      </c>
      <c r="C97" s="74" t="str">
        <f t="shared" si="3"/>
        <v xml:space="preserve"> </v>
      </c>
      <c r="D97" s="74" t="str">
        <f t="shared" si="4"/>
        <v xml:space="preserve"> </v>
      </c>
      <c r="E97" s="129">
        <v>0</v>
      </c>
      <c r="F97" s="75" t="e">
        <f t="shared" si="5"/>
        <v>#N/A</v>
      </c>
      <c r="G97" t="str">
        <f>IF((ISERROR((VLOOKUP(B97,Calculation!C$2:C$933,1,FALSE)))),"not entered","")</f>
        <v/>
      </c>
    </row>
    <row r="98" spans="2:7">
      <c r="B98" s="159" t="s">
        <v>9</v>
      </c>
      <c r="C98" s="74" t="str">
        <f t="shared" si="3"/>
        <v xml:space="preserve"> </v>
      </c>
      <c r="D98" s="74" t="str">
        <f t="shared" si="4"/>
        <v xml:space="preserve"> </v>
      </c>
      <c r="E98" s="129">
        <v>0</v>
      </c>
      <c r="F98" s="75" t="e">
        <f t="shared" si="5"/>
        <v>#N/A</v>
      </c>
      <c r="G98" t="str">
        <f>IF((ISERROR((VLOOKUP(B98,Calculation!C$2:C$933,1,FALSE)))),"not entered","")</f>
        <v/>
      </c>
    </row>
    <row r="99" spans="2:7">
      <c r="B99" s="159" t="s">
        <v>9</v>
      </c>
      <c r="C99" s="74" t="str">
        <f t="shared" si="3"/>
        <v xml:space="preserve"> </v>
      </c>
      <c r="D99" s="74" t="str">
        <f t="shared" si="4"/>
        <v xml:space="preserve"> </v>
      </c>
      <c r="E99" s="129">
        <v>0</v>
      </c>
      <c r="F99" s="75" t="e">
        <f t="shared" si="5"/>
        <v>#N/A</v>
      </c>
      <c r="G99" t="str">
        <f>IF((ISERROR((VLOOKUP(B99,Calculation!C$2:C$933,1,FALSE)))),"not entered","")</f>
        <v/>
      </c>
    </row>
    <row r="100" spans="2:7">
      <c r="B100" s="159" t="s">
        <v>9</v>
      </c>
      <c r="C100" s="74" t="str">
        <f t="shared" si="3"/>
        <v xml:space="preserve"> </v>
      </c>
      <c r="D100" s="74" t="str">
        <f t="shared" si="4"/>
        <v xml:space="preserve"> </v>
      </c>
      <c r="E100" s="129">
        <v>0</v>
      </c>
      <c r="F100" s="75" t="e">
        <f t="shared" si="5"/>
        <v>#N/A</v>
      </c>
      <c r="G100" t="str">
        <f>IF((ISERROR((VLOOKUP(B100,Calculation!C$2:C$933,1,FALSE)))),"not entered","")</f>
        <v/>
      </c>
    </row>
    <row r="101" spans="2:7">
      <c r="B101" s="159" t="s">
        <v>9</v>
      </c>
      <c r="C101" s="74" t="str">
        <f t="shared" si="3"/>
        <v xml:space="preserve"> </v>
      </c>
      <c r="D101" s="74" t="str">
        <f t="shared" si="4"/>
        <v xml:space="preserve"> </v>
      </c>
      <c r="E101" s="129">
        <v>0</v>
      </c>
      <c r="F101" s="75" t="e">
        <f t="shared" si="5"/>
        <v>#N/A</v>
      </c>
      <c r="G101" t="str">
        <f>IF((ISERROR((VLOOKUP(B101,Calculation!C$2:C$933,1,FALSE)))),"not entered","")</f>
        <v/>
      </c>
    </row>
    <row r="102" spans="2:7">
      <c r="B102" s="159" t="s">
        <v>9</v>
      </c>
      <c r="C102" s="74" t="str">
        <f t="shared" si="3"/>
        <v xml:space="preserve"> </v>
      </c>
      <c r="D102" s="74" t="str">
        <f t="shared" si="4"/>
        <v xml:space="preserve"> </v>
      </c>
      <c r="E102" s="129">
        <v>0</v>
      </c>
      <c r="F102" s="75" t="e">
        <f t="shared" si="5"/>
        <v>#N/A</v>
      </c>
      <c r="G102" t="str">
        <f>IF((ISERROR((VLOOKUP(B102,Calculation!C$2:C$933,1,FALSE)))),"not entered","")</f>
        <v/>
      </c>
    </row>
    <row r="103" spans="2:7">
      <c r="B103" s="159" t="s">
        <v>9</v>
      </c>
      <c r="C103" s="74" t="str">
        <f t="shared" si="3"/>
        <v xml:space="preserve"> </v>
      </c>
      <c r="D103" s="74" t="str">
        <f t="shared" si="4"/>
        <v xml:space="preserve"> </v>
      </c>
      <c r="E103" s="129">
        <v>0</v>
      </c>
      <c r="F103" s="75" t="e">
        <f t="shared" si="5"/>
        <v>#N/A</v>
      </c>
      <c r="G103" t="str">
        <f>IF((ISERROR((VLOOKUP(B103,Calculation!C$2:C$933,1,FALSE)))),"not entered","")</f>
        <v/>
      </c>
    </row>
    <row r="104" spans="2:7">
      <c r="B104" s="159" t="s">
        <v>9</v>
      </c>
      <c r="C104" s="74" t="str">
        <f t="shared" si="3"/>
        <v xml:space="preserve"> </v>
      </c>
      <c r="D104" s="74" t="str">
        <f t="shared" si="4"/>
        <v xml:space="preserve"> </v>
      </c>
      <c r="E104" s="129">
        <v>0</v>
      </c>
      <c r="F104" s="75" t="e">
        <f t="shared" si="5"/>
        <v>#N/A</v>
      </c>
      <c r="G104" t="str">
        <f>IF((ISERROR((VLOOKUP(B104,Calculation!C$2:C$933,1,FALSE)))),"not entered","")</f>
        <v/>
      </c>
    </row>
    <row r="105" spans="2:7">
      <c r="B105" s="159" t="s">
        <v>9</v>
      </c>
      <c r="C105" s="74" t="str">
        <f t="shared" si="3"/>
        <v xml:space="preserve"> </v>
      </c>
      <c r="D105" s="74" t="str">
        <f t="shared" si="4"/>
        <v xml:space="preserve"> </v>
      </c>
      <c r="E105" s="129">
        <v>0</v>
      </c>
      <c r="F105" s="75" t="e">
        <f t="shared" si="5"/>
        <v>#N/A</v>
      </c>
      <c r="G105" t="str">
        <f>IF((ISERROR((VLOOKUP(B105,Calculation!C$2:C$933,1,FALSE)))),"not entered","")</f>
        <v/>
      </c>
    </row>
    <row r="106" spans="2:7">
      <c r="B106" s="159" t="s">
        <v>9</v>
      </c>
      <c r="C106" s="74" t="str">
        <f t="shared" si="3"/>
        <v xml:space="preserve"> </v>
      </c>
      <c r="D106" s="74" t="str">
        <f t="shared" si="4"/>
        <v xml:space="preserve"> </v>
      </c>
      <c r="E106" s="129">
        <v>0</v>
      </c>
      <c r="F106" s="75" t="e">
        <f t="shared" si="5"/>
        <v>#N/A</v>
      </c>
      <c r="G106" t="str">
        <f>IF((ISERROR((VLOOKUP(B106,Calculation!C$2:C$933,1,FALSE)))),"not entered","")</f>
        <v/>
      </c>
    </row>
    <row r="107" spans="2:7">
      <c r="B107" s="159" t="s">
        <v>9</v>
      </c>
      <c r="C107" s="74" t="str">
        <f t="shared" si="3"/>
        <v xml:space="preserve"> </v>
      </c>
      <c r="D107" s="74" t="str">
        <f t="shared" si="4"/>
        <v xml:space="preserve"> </v>
      </c>
      <c r="E107" s="129">
        <v>0</v>
      </c>
      <c r="F107" s="75" t="e">
        <f t="shared" si="5"/>
        <v>#N/A</v>
      </c>
      <c r="G107" t="str">
        <f>IF((ISERROR((VLOOKUP(B107,Calculation!C$2:C$933,1,FALSE)))),"not entered","")</f>
        <v/>
      </c>
    </row>
    <row r="108" spans="2:7">
      <c r="B108" s="159" t="s">
        <v>9</v>
      </c>
      <c r="C108" s="74" t="str">
        <f t="shared" si="3"/>
        <v xml:space="preserve"> </v>
      </c>
      <c r="D108" s="74" t="str">
        <f t="shared" si="4"/>
        <v xml:space="preserve"> </v>
      </c>
      <c r="E108" s="129">
        <v>0</v>
      </c>
      <c r="F108" s="75" t="e">
        <f t="shared" si="5"/>
        <v>#N/A</v>
      </c>
      <c r="G108" t="str">
        <f>IF((ISERROR((VLOOKUP(B108,Calculation!C$2:C$933,1,FALSE)))),"not entered","")</f>
        <v/>
      </c>
    </row>
    <row r="109" spans="2:7">
      <c r="B109" s="159" t="s">
        <v>9</v>
      </c>
      <c r="C109" s="74" t="str">
        <f t="shared" si="3"/>
        <v xml:space="preserve"> </v>
      </c>
      <c r="D109" s="74" t="str">
        <f t="shared" si="4"/>
        <v xml:space="preserve"> </v>
      </c>
      <c r="E109" s="129">
        <v>0</v>
      </c>
      <c r="F109" s="75" t="e">
        <f t="shared" si="5"/>
        <v>#N/A</v>
      </c>
      <c r="G109" t="str">
        <f>IF((ISERROR((VLOOKUP(B109,Calculation!C$2:C$933,1,FALSE)))),"not entered","")</f>
        <v/>
      </c>
    </row>
    <row r="110" spans="2:7">
      <c r="B110" s="159" t="s">
        <v>9</v>
      </c>
      <c r="C110" s="74" t="str">
        <f t="shared" si="3"/>
        <v xml:space="preserve"> </v>
      </c>
      <c r="D110" s="74" t="str">
        <f t="shared" si="4"/>
        <v xml:space="preserve"> </v>
      </c>
      <c r="E110" s="129">
        <v>0</v>
      </c>
      <c r="F110" s="75" t="e">
        <f t="shared" si="5"/>
        <v>#N/A</v>
      </c>
      <c r="G110" t="str">
        <f>IF((ISERROR((VLOOKUP(B110,Calculation!C$2:C$933,1,FALSE)))),"not entered","")</f>
        <v/>
      </c>
    </row>
    <row r="111" spans="2:7">
      <c r="B111" s="159" t="s">
        <v>9</v>
      </c>
      <c r="C111" s="74" t="str">
        <f t="shared" si="3"/>
        <v xml:space="preserve"> </v>
      </c>
      <c r="D111" s="74" t="str">
        <f t="shared" si="4"/>
        <v xml:space="preserve"> </v>
      </c>
      <c r="E111" s="129">
        <v>0</v>
      </c>
      <c r="F111" s="75" t="e">
        <f t="shared" si="5"/>
        <v>#N/A</v>
      </c>
      <c r="G111" t="str">
        <f>IF((ISERROR((VLOOKUP(B111,Calculation!C$2:C$933,1,FALSE)))),"not entered","")</f>
        <v/>
      </c>
    </row>
    <row r="112" spans="2:7">
      <c r="B112" s="159" t="s">
        <v>9</v>
      </c>
      <c r="C112" s="74" t="str">
        <f t="shared" si="3"/>
        <v xml:space="preserve"> </v>
      </c>
      <c r="D112" s="74" t="str">
        <f t="shared" si="4"/>
        <v xml:space="preserve"> </v>
      </c>
      <c r="E112" s="129">
        <v>0</v>
      </c>
      <c r="F112" s="75" t="e">
        <f t="shared" si="5"/>
        <v>#N/A</v>
      </c>
      <c r="G112" t="str">
        <f>IF((ISERROR((VLOOKUP(B112,Calculation!C$2:C$933,1,FALSE)))),"not entered","")</f>
        <v/>
      </c>
    </row>
    <row r="113" spans="2:7">
      <c r="B113" s="159" t="s">
        <v>9</v>
      </c>
      <c r="C113" s="74" t="str">
        <f t="shared" si="3"/>
        <v xml:space="preserve"> </v>
      </c>
      <c r="D113" s="74" t="str">
        <f t="shared" si="4"/>
        <v xml:space="preserve"> </v>
      </c>
      <c r="E113" s="129">
        <v>0</v>
      </c>
      <c r="F113" s="75" t="e">
        <f t="shared" si="5"/>
        <v>#N/A</v>
      </c>
      <c r="G113" t="str">
        <f>IF((ISERROR((VLOOKUP(B113,Calculation!C$2:C$933,1,FALSE)))),"not entered","")</f>
        <v/>
      </c>
    </row>
    <row r="114" spans="2:7">
      <c r="B114" s="159" t="s">
        <v>9</v>
      </c>
      <c r="C114" s="74" t="str">
        <f t="shared" si="3"/>
        <v xml:space="preserve"> </v>
      </c>
      <c r="D114" s="74" t="str">
        <f t="shared" si="4"/>
        <v xml:space="preserve"> </v>
      </c>
      <c r="E114" s="129">
        <v>0</v>
      </c>
      <c r="F114" s="75" t="e">
        <f t="shared" si="5"/>
        <v>#N/A</v>
      </c>
      <c r="G114" t="str">
        <f>IF((ISERROR((VLOOKUP(B114,Calculation!C$2:C$933,1,FALSE)))),"not entered","")</f>
        <v/>
      </c>
    </row>
    <row r="115" spans="2:7">
      <c r="B115" s="159" t="s">
        <v>9</v>
      </c>
      <c r="C115" s="74" t="str">
        <f t="shared" si="3"/>
        <v xml:space="preserve"> </v>
      </c>
      <c r="D115" s="74" t="str">
        <f t="shared" si="4"/>
        <v xml:space="preserve"> </v>
      </c>
      <c r="E115" s="129">
        <v>0</v>
      </c>
      <c r="F115" s="75" t="e">
        <f t="shared" si="5"/>
        <v>#N/A</v>
      </c>
      <c r="G115" t="str">
        <f>IF((ISERROR((VLOOKUP(B115,Calculation!C$2:C$933,1,FALSE)))),"not entered","")</f>
        <v/>
      </c>
    </row>
    <row r="116" spans="2:7">
      <c r="B116" s="159" t="s">
        <v>9</v>
      </c>
      <c r="C116" s="74" t="str">
        <f t="shared" si="3"/>
        <v xml:space="preserve"> </v>
      </c>
      <c r="D116" s="74" t="str">
        <f t="shared" si="4"/>
        <v xml:space="preserve"> </v>
      </c>
      <c r="E116" s="129">
        <v>0</v>
      </c>
      <c r="F116" s="75" t="e">
        <f t="shared" si="5"/>
        <v>#N/A</v>
      </c>
      <c r="G116" t="str">
        <f>IF((ISERROR((VLOOKUP(B116,Calculation!C$2:C$933,1,FALSE)))),"not entered","")</f>
        <v/>
      </c>
    </row>
    <row r="117" spans="2:7">
      <c r="B117" s="159" t="s">
        <v>9</v>
      </c>
      <c r="C117" s="74" t="str">
        <f t="shared" si="3"/>
        <v xml:space="preserve"> </v>
      </c>
      <c r="D117" s="74" t="str">
        <f t="shared" si="4"/>
        <v xml:space="preserve"> </v>
      </c>
      <c r="E117" s="129">
        <v>0</v>
      </c>
      <c r="F117" s="75" t="e">
        <f t="shared" si="5"/>
        <v>#N/A</v>
      </c>
      <c r="G117" t="str">
        <f>IF((ISERROR((VLOOKUP(B117,Calculation!C$2:C$933,1,FALSE)))),"not entered","")</f>
        <v/>
      </c>
    </row>
    <row r="118" spans="2:7">
      <c r="B118" s="159" t="s">
        <v>9</v>
      </c>
      <c r="C118" s="74" t="str">
        <f t="shared" si="3"/>
        <v xml:space="preserve"> </v>
      </c>
      <c r="D118" s="74" t="str">
        <f t="shared" si="4"/>
        <v xml:space="preserve"> </v>
      </c>
      <c r="E118" s="129">
        <v>0</v>
      </c>
      <c r="F118" s="75" t="e">
        <f t="shared" si="5"/>
        <v>#N/A</v>
      </c>
      <c r="G118" t="str">
        <f>IF((ISERROR((VLOOKUP(B118,Calculation!C$2:C$933,1,FALSE)))),"not entered","")</f>
        <v/>
      </c>
    </row>
    <row r="119" spans="2:7">
      <c r="B119" s="159" t="s">
        <v>9</v>
      </c>
      <c r="C119" s="74" t="str">
        <f t="shared" si="3"/>
        <v xml:space="preserve"> </v>
      </c>
      <c r="D119" s="74" t="str">
        <f t="shared" si="4"/>
        <v xml:space="preserve"> </v>
      </c>
      <c r="E119" s="129">
        <v>0</v>
      </c>
      <c r="F119" s="75" t="e">
        <f t="shared" si="5"/>
        <v>#N/A</v>
      </c>
      <c r="G119" t="str">
        <f>IF((ISERROR((VLOOKUP(B119,Calculation!C$2:C$933,1,FALSE)))),"not entered","")</f>
        <v/>
      </c>
    </row>
    <row r="120" spans="2:7">
      <c r="B120" s="159" t="s">
        <v>9</v>
      </c>
      <c r="C120" s="74" t="str">
        <f t="shared" si="3"/>
        <v xml:space="preserve"> </v>
      </c>
      <c r="D120" s="74" t="str">
        <f t="shared" si="4"/>
        <v xml:space="preserve"> </v>
      </c>
      <c r="E120" s="129">
        <v>0</v>
      </c>
      <c r="F120" s="75" t="e">
        <f t="shared" si="5"/>
        <v>#N/A</v>
      </c>
      <c r="G120" t="str">
        <f>IF((ISERROR((VLOOKUP(B120,Calculation!C$2:C$933,1,FALSE)))),"not entered","")</f>
        <v/>
      </c>
    </row>
    <row r="121" spans="2:7">
      <c r="B121" s="159" t="s">
        <v>9</v>
      </c>
      <c r="C121" s="74" t="str">
        <f t="shared" si="3"/>
        <v xml:space="preserve"> </v>
      </c>
      <c r="D121" s="74" t="str">
        <f t="shared" si="4"/>
        <v xml:space="preserve"> </v>
      </c>
      <c r="E121" s="129">
        <v>0</v>
      </c>
      <c r="F121" s="75" t="e">
        <f t="shared" si="5"/>
        <v>#N/A</v>
      </c>
      <c r="G121" t="str">
        <f>IF((ISERROR((VLOOKUP(B121,Calculation!C$2:C$933,1,FALSE)))),"not entered","")</f>
        <v/>
      </c>
    </row>
    <row r="122" spans="2:7">
      <c r="B122" s="159" t="s">
        <v>9</v>
      </c>
      <c r="C122" s="74" t="str">
        <f t="shared" si="3"/>
        <v xml:space="preserve"> </v>
      </c>
      <c r="D122" s="74" t="str">
        <f t="shared" si="4"/>
        <v xml:space="preserve"> </v>
      </c>
      <c r="E122" s="129">
        <v>0</v>
      </c>
      <c r="F122" s="75" t="e">
        <f t="shared" si="5"/>
        <v>#N/A</v>
      </c>
      <c r="G122" t="str">
        <f>IF((ISERROR((VLOOKUP(B122,Calculation!C$2:C$933,1,FALSE)))),"not entered","")</f>
        <v/>
      </c>
    </row>
    <row r="123" spans="2:7">
      <c r="B123" s="159" t="s">
        <v>9</v>
      </c>
      <c r="C123" s="74" t="str">
        <f t="shared" si="3"/>
        <v xml:space="preserve"> </v>
      </c>
      <c r="D123" s="74" t="str">
        <f t="shared" si="4"/>
        <v xml:space="preserve"> </v>
      </c>
      <c r="E123" s="129">
        <v>0</v>
      </c>
      <c r="F123" s="75" t="e">
        <f t="shared" si="5"/>
        <v>#N/A</v>
      </c>
      <c r="G123" t="str">
        <f>IF((ISERROR((VLOOKUP(B123,Calculation!C$2:C$933,1,FALSE)))),"not entered","")</f>
        <v/>
      </c>
    </row>
    <row r="124" spans="2:7">
      <c r="B124" s="159" t="s">
        <v>9</v>
      </c>
      <c r="C124" s="74" t="str">
        <f t="shared" si="3"/>
        <v xml:space="preserve"> </v>
      </c>
      <c r="D124" s="74" t="str">
        <f t="shared" si="4"/>
        <v xml:space="preserve"> </v>
      </c>
      <c r="E124" s="129">
        <v>0</v>
      </c>
      <c r="F124" s="75" t="e">
        <f t="shared" si="5"/>
        <v>#N/A</v>
      </c>
      <c r="G124" t="str">
        <f>IF((ISERROR((VLOOKUP(B124,Calculation!C$2:C$933,1,FALSE)))),"not entered","")</f>
        <v/>
      </c>
    </row>
    <row r="125" spans="2:7">
      <c r="B125" s="159" t="s">
        <v>9</v>
      </c>
      <c r="C125" s="74" t="str">
        <f t="shared" si="3"/>
        <v xml:space="preserve"> </v>
      </c>
      <c r="D125" s="74" t="str">
        <f t="shared" si="4"/>
        <v xml:space="preserve"> </v>
      </c>
      <c r="E125" s="129">
        <v>0</v>
      </c>
      <c r="F125" s="75" t="e">
        <f t="shared" si="5"/>
        <v>#N/A</v>
      </c>
      <c r="G125" t="str">
        <f>IF((ISERROR((VLOOKUP(B125,Calculation!C$2:C$933,1,FALSE)))),"not entered","")</f>
        <v/>
      </c>
    </row>
    <row r="126" spans="2:7">
      <c r="B126" s="159" t="s">
        <v>9</v>
      </c>
      <c r="C126" s="74" t="str">
        <f t="shared" si="3"/>
        <v xml:space="preserve"> </v>
      </c>
      <c r="D126" s="74" t="str">
        <f t="shared" si="4"/>
        <v xml:space="preserve"> </v>
      </c>
      <c r="E126" s="129">
        <v>0</v>
      </c>
      <c r="F126" s="75" t="e">
        <f t="shared" si="5"/>
        <v>#N/A</v>
      </c>
      <c r="G126" t="str">
        <f>IF((ISERROR((VLOOKUP(B126,Calculation!C$2:C$933,1,FALSE)))),"not entered","")</f>
        <v/>
      </c>
    </row>
    <row r="127" spans="2:7">
      <c r="B127" s="159" t="s">
        <v>9</v>
      </c>
      <c r="C127" s="74" t="str">
        <f t="shared" si="3"/>
        <v xml:space="preserve"> </v>
      </c>
      <c r="D127" s="74" t="str">
        <f t="shared" si="4"/>
        <v xml:space="preserve"> </v>
      </c>
      <c r="E127" s="129">
        <v>0</v>
      </c>
      <c r="F127" s="75" t="e">
        <f t="shared" si="5"/>
        <v>#N/A</v>
      </c>
      <c r="G127" t="str">
        <f>IF((ISERROR((VLOOKUP(B127,Calculation!C$2:C$933,1,FALSE)))),"not entered","")</f>
        <v/>
      </c>
    </row>
    <row r="128" spans="2:7">
      <c r="B128" s="159" t="s">
        <v>9</v>
      </c>
      <c r="C128" s="74" t="str">
        <f t="shared" si="3"/>
        <v xml:space="preserve"> </v>
      </c>
      <c r="D128" s="74" t="str">
        <f t="shared" si="4"/>
        <v xml:space="preserve"> </v>
      </c>
      <c r="E128" s="129">
        <v>0</v>
      </c>
      <c r="F128" s="75" t="e">
        <f t="shared" si="5"/>
        <v>#N/A</v>
      </c>
      <c r="G128" t="str">
        <f>IF((ISERROR((VLOOKUP(B128,Calculation!C$2:C$933,1,FALSE)))),"not entered","")</f>
        <v/>
      </c>
    </row>
    <row r="129" spans="2:7">
      <c r="B129" s="159" t="s">
        <v>9</v>
      </c>
      <c r="C129" s="74" t="str">
        <f t="shared" si="3"/>
        <v xml:space="preserve"> </v>
      </c>
      <c r="D129" s="74" t="str">
        <f t="shared" si="4"/>
        <v xml:space="preserve"> </v>
      </c>
      <c r="E129" s="129">
        <v>0</v>
      </c>
      <c r="F129" s="75" t="e">
        <f t="shared" si="5"/>
        <v>#N/A</v>
      </c>
      <c r="G129" t="str">
        <f>IF((ISERROR((VLOOKUP(B129,Calculation!C$2:C$933,1,FALSE)))),"not entered","")</f>
        <v/>
      </c>
    </row>
    <row r="130" spans="2:7">
      <c r="B130" s="159" t="s">
        <v>9</v>
      </c>
      <c r="C130" s="74" t="str">
        <f t="shared" si="3"/>
        <v xml:space="preserve"> </v>
      </c>
      <c r="D130" s="74" t="str">
        <f t="shared" si="4"/>
        <v xml:space="preserve"> </v>
      </c>
      <c r="E130" s="129">
        <v>0</v>
      </c>
      <c r="F130" s="75" t="e">
        <f t="shared" si="5"/>
        <v>#N/A</v>
      </c>
      <c r="G130" t="str">
        <f>IF((ISERROR((VLOOKUP(B130,Calculation!C$2:C$933,1,FALSE)))),"not entered","")</f>
        <v/>
      </c>
    </row>
    <row r="131" spans="2:7">
      <c r="B131" s="159" t="s">
        <v>9</v>
      </c>
      <c r="C131" s="74" t="str">
        <f t="shared" si="3"/>
        <v xml:space="preserve"> </v>
      </c>
      <c r="D131" s="74" t="str">
        <f t="shared" si="4"/>
        <v xml:space="preserve"> </v>
      </c>
      <c r="E131" s="129">
        <v>0</v>
      </c>
      <c r="F131" s="75" t="e">
        <f t="shared" si="5"/>
        <v>#N/A</v>
      </c>
      <c r="G131" t="str">
        <f>IF((ISERROR((VLOOKUP(B131,Calculation!C$2:C$933,1,FALSE)))),"not entered","")</f>
        <v/>
      </c>
    </row>
    <row r="132" spans="2:7">
      <c r="B132" s="159" t="s">
        <v>9</v>
      </c>
      <c r="C132" s="74" t="str">
        <f t="shared" si="3"/>
        <v xml:space="preserve"> </v>
      </c>
      <c r="D132" s="74" t="str">
        <f t="shared" si="4"/>
        <v xml:space="preserve"> </v>
      </c>
      <c r="E132" s="129">
        <v>0</v>
      </c>
      <c r="F132" s="75" t="e">
        <f t="shared" si="5"/>
        <v>#N/A</v>
      </c>
      <c r="G132" t="str">
        <f>IF((ISERROR((VLOOKUP(B132,Calculation!C$2:C$933,1,FALSE)))),"not entered","")</f>
        <v/>
      </c>
    </row>
    <row r="133" spans="2:7">
      <c r="B133" s="159" t="s">
        <v>9</v>
      </c>
      <c r="C133" s="74" t="str">
        <f t="shared" si="3"/>
        <v xml:space="preserve"> </v>
      </c>
      <c r="D133" s="74" t="str">
        <f t="shared" si="4"/>
        <v xml:space="preserve"> </v>
      </c>
      <c r="E133" s="129">
        <v>0</v>
      </c>
      <c r="F133" s="75" t="e">
        <f t="shared" si="5"/>
        <v>#N/A</v>
      </c>
      <c r="G133" t="str">
        <f>IF((ISERROR((VLOOKUP(B133,Calculation!C$2:C$933,1,FALSE)))),"not entered","")</f>
        <v/>
      </c>
    </row>
    <row r="134" spans="2:7">
      <c r="B134" s="159" t="s">
        <v>9</v>
      </c>
      <c r="C134" s="74" t="str">
        <f t="shared" ref="C134:C168" si="6">VLOOKUP(B134,name,3,FALSE)</f>
        <v xml:space="preserve"> </v>
      </c>
      <c r="D134" s="74" t="str">
        <f t="shared" ref="D134:D168" si="7">VLOOKUP(B134,name,2,FALSE)</f>
        <v xml:space="preserve"> </v>
      </c>
      <c r="E134" s="129">
        <v>0</v>
      </c>
      <c r="F134" s="75" t="e">
        <f t="shared" ref="F134:F168" si="8">(VLOOKUP(C134,C$4:E$5,3,FALSE))/(E134/10000)</f>
        <v>#N/A</v>
      </c>
      <c r="G134" t="str">
        <f>IF((ISERROR((VLOOKUP(B134,Calculation!C$2:C$933,1,FALSE)))),"not entered","")</f>
        <v/>
      </c>
    </row>
    <row r="135" spans="2:7">
      <c r="B135" s="159" t="s">
        <v>9</v>
      </c>
      <c r="C135" s="74" t="str">
        <f t="shared" si="6"/>
        <v xml:space="preserve"> </v>
      </c>
      <c r="D135" s="74" t="str">
        <f t="shared" si="7"/>
        <v xml:space="preserve"> </v>
      </c>
      <c r="E135" s="129">
        <v>0</v>
      </c>
      <c r="F135" s="75" t="e">
        <f t="shared" si="8"/>
        <v>#N/A</v>
      </c>
      <c r="G135" t="str">
        <f>IF((ISERROR((VLOOKUP(B135,Calculation!C$2:C$933,1,FALSE)))),"not entered","")</f>
        <v/>
      </c>
    </row>
    <row r="136" spans="2:7">
      <c r="B136" s="159" t="s">
        <v>9</v>
      </c>
      <c r="C136" s="74" t="str">
        <f t="shared" si="6"/>
        <v xml:space="preserve"> </v>
      </c>
      <c r="D136" s="74" t="str">
        <f t="shared" si="7"/>
        <v xml:space="preserve"> </v>
      </c>
      <c r="E136" s="129">
        <v>0</v>
      </c>
      <c r="F136" s="75" t="e">
        <f t="shared" si="8"/>
        <v>#N/A</v>
      </c>
      <c r="G136" t="str">
        <f>IF((ISERROR((VLOOKUP(B136,Calculation!C$2:C$933,1,FALSE)))),"not entered","")</f>
        <v/>
      </c>
    </row>
    <row r="137" spans="2:7">
      <c r="B137" s="159" t="s">
        <v>9</v>
      </c>
      <c r="C137" s="74" t="str">
        <f t="shared" si="6"/>
        <v xml:space="preserve"> </v>
      </c>
      <c r="D137" s="74" t="str">
        <f t="shared" si="7"/>
        <v xml:space="preserve"> </v>
      </c>
      <c r="E137" s="129">
        <v>0</v>
      </c>
      <c r="F137" s="75" t="e">
        <f t="shared" si="8"/>
        <v>#N/A</v>
      </c>
      <c r="G137" t="str">
        <f>IF((ISERROR((VLOOKUP(B137,Calculation!C$2:C$933,1,FALSE)))),"not entered","")</f>
        <v/>
      </c>
    </row>
    <row r="138" spans="2:7">
      <c r="B138" s="159" t="s">
        <v>9</v>
      </c>
      <c r="C138" s="74" t="str">
        <f t="shared" si="6"/>
        <v xml:space="preserve"> </v>
      </c>
      <c r="D138" s="74" t="str">
        <f t="shared" si="7"/>
        <v xml:space="preserve"> </v>
      </c>
      <c r="E138" s="129">
        <v>0</v>
      </c>
      <c r="F138" s="75" t="e">
        <f t="shared" si="8"/>
        <v>#N/A</v>
      </c>
      <c r="G138" t="str">
        <f>IF((ISERROR((VLOOKUP(B138,Calculation!C$2:C$933,1,FALSE)))),"not entered","")</f>
        <v/>
      </c>
    </row>
    <row r="139" spans="2:7">
      <c r="B139" s="159" t="s">
        <v>9</v>
      </c>
      <c r="C139" s="74" t="str">
        <f t="shared" si="6"/>
        <v xml:space="preserve"> </v>
      </c>
      <c r="D139" s="74" t="str">
        <f t="shared" si="7"/>
        <v xml:space="preserve"> </v>
      </c>
      <c r="E139" s="129">
        <v>0</v>
      </c>
      <c r="F139" s="75" t="e">
        <f t="shared" si="8"/>
        <v>#N/A</v>
      </c>
      <c r="G139" t="str">
        <f>IF((ISERROR((VLOOKUP(B139,Calculation!C$2:C$933,1,FALSE)))),"not entered","")</f>
        <v/>
      </c>
    </row>
    <row r="140" spans="2:7">
      <c r="B140" s="159" t="s">
        <v>9</v>
      </c>
      <c r="C140" s="74" t="str">
        <f t="shared" si="6"/>
        <v xml:space="preserve"> </v>
      </c>
      <c r="D140" s="74" t="str">
        <f t="shared" si="7"/>
        <v xml:space="preserve"> </v>
      </c>
      <c r="E140" s="129">
        <v>0</v>
      </c>
      <c r="F140" s="75" t="e">
        <f t="shared" si="8"/>
        <v>#N/A</v>
      </c>
      <c r="G140" t="str">
        <f>IF((ISERROR((VLOOKUP(B140,Calculation!C$2:C$933,1,FALSE)))),"not entered","")</f>
        <v/>
      </c>
    </row>
    <row r="141" spans="2:7">
      <c r="B141" s="159" t="s">
        <v>9</v>
      </c>
      <c r="C141" s="74" t="str">
        <f t="shared" si="6"/>
        <v xml:space="preserve"> </v>
      </c>
      <c r="D141" s="74" t="str">
        <f t="shared" si="7"/>
        <v xml:space="preserve"> </v>
      </c>
      <c r="E141" s="129">
        <v>0</v>
      </c>
      <c r="F141" s="75" t="e">
        <f t="shared" si="8"/>
        <v>#N/A</v>
      </c>
      <c r="G141" t="str">
        <f>IF((ISERROR((VLOOKUP(B141,Calculation!C$2:C$933,1,FALSE)))),"not entered","")</f>
        <v/>
      </c>
    </row>
    <row r="142" spans="2:7">
      <c r="B142" s="159" t="s">
        <v>9</v>
      </c>
      <c r="C142" s="74" t="str">
        <f t="shared" si="6"/>
        <v xml:space="preserve"> </v>
      </c>
      <c r="D142" s="74" t="str">
        <f t="shared" si="7"/>
        <v xml:space="preserve"> </v>
      </c>
      <c r="E142" s="129">
        <v>0</v>
      </c>
      <c r="F142" s="75" t="e">
        <f t="shared" si="8"/>
        <v>#N/A</v>
      </c>
      <c r="G142" t="str">
        <f>IF((ISERROR((VLOOKUP(B142,Calculation!C$2:C$933,1,FALSE)))),"not entered","")</f>
        <v/>
      </c>
    </row>
    <row r="143" spans="2:7">
      <c r="B143" s="159" t="s">
        <v>9</v>
      </c>
      <c r="C143" s="74" t="str">
        <f t="shared" si="6"/>
        <v xml:space="preserve"> </v>
      </c>
      <c r="D143" s="74" t="str">
        <f t="shared" si="7"/>
        <v xml:space="preserve"> </v>
      </c>
      <c r="E143" s="129">
        <v>0</v>
      </c>
      <c r="F143" s="75" t="e">
        <f t="shared" si="8"/>
        <v>#N/A</v>
      </c>
      <c r="G143" t="str">
        <f>IF((ISERROR((VLOOKUP(B143,Calculation!C$2:C$933,1,FALSE)))),"not entered","")</f>
        <v/>
      </c>
    </row>
    <row r="144" spans="2:7">
      <c r="B144" s="159" t="s">
        <v>9</v>
      </c>
      <c r="C144" s="74" t="str">
        <f t="shared" si="6"/>
        <v xml:space="preserve"> </v>
      </c>
      <c r="D144" s="74" t="str">
        <f t="shared" si="7"/>
        <v xml:space="preserve"> </v>
      </c>
      <c r="E144" s="129">
        <v>0</v>
      </c>
      <c r="F144" s="75" t="e">
        <f t="shared" si="8"/>
        <v>#N/A</v>
      </c>
      <c r="G144" t="str">
        <f>IF((ISERROR((VLOOKUP(B144,Calculation!C$2:C$933,1,FALSE)))),"not entered","")</f>
        <v/>
      </c>
    </row>
    <row r="145" spans="2:7">
      <c r="B145" s="159" t="s">
        <v>9</v>
      </c>
      <c r="C145" s="74" t="str">
        <f t="shared" si="6"/>
        <v xml:space="preserve"> </v>
      </c>
      <c r="D145" s="74" t="str">
        <f t="shared" si="7"/>
        <v xml:space="preserve"> </v>
      </c>
      <c r="E145" s="129">
        <v>0</v>
      </c>
      <c r="F145" s="75" t="e">
        <f t="shared" si="8"/>
        <v>#N/A</v>
      </c>
      <c r="G145" t="str">
        <f>IF((ISERROR((VLOOKUP(B145,Calculation!C$2:C$933,1,FALSE)))),"not entered","")</f>
        <v/>
      </c>
    </row>
    <row r="146" spans="2:7">
      <c r="B146" s="159" t="s">
        <v>9</v>
      </c>
      <c r="C146" s="74" t="str">
        <f t="shared" si="6"/>
        <v xml:space="preserve"> </v>
      </c>
      <c r="D146" s="74" t="str">
        <f t="shared" si="7"/>
        <v xml:space="preserve"> </v>
      </c>
      <c r="E146" s="129">
        <v>0</v>
      </c>
      <c r="F146" s="75" t="e">
        <f t="shared" si="8"/>
        <v>#N/A</v>
      </c>
      <c r="G146" t="str">
        <f>IF((ISERROR((VLOOKUP(B146,Calculation!C$2:C$933,1,FALSE)))),"not entered","")</f>
        <v/>
      </c>
    </row>
    <row r="147" spans="2:7">
      <c r="B147" s="159" t="s">
        <v>9</v>
      </c>
      <c r="C147" s="74" t="str">
        <f t="shared" si="6"/>
        <v xml:space="preserve"> </v>
      </c>
      <c r="D147" s="74" t="str">
        <f t="shared" si="7"/>
        <v xml:space="preserve"> </v>
      </c>
      <c r="E147" s="129">
        <v>0</v>
      </c>
      <c r="F147" s="75" t="e">
        <f t="shared" si="8"/>
        <v>#N/A</v>
      </c>
      <c r="G147" t="str">
        <f>IF((ISERROR((VLOOKUP(B147,Calculation!C$2:C$933,1,FALSE)))),"not entered","")</f>
        <v/>
      </c>
    </row>
    <row r="148" spans="2:7">
      <c r="B148" s="159" t="s">
        <v>9</v>
      </c>
      <c r="C148" s="74" t="str">
        <f t="shared" si="6"/>
        <v xml:space="preserve"> </v>
      </c>
      <c r="D148" s="74" t="str">
        <f t="shared" si="7"/>
        <v xml:space="preserve"> </v>
      </c>
      <c r="E148" s="129">
        <v>0</v>
      </c>
      <c r="F148" s="75" t="e">
        <f t="shared" si="8"/>
        <v>#N/A</v>
      </c>
      <c r="G148" t="str">
        <f>IF((ISERROR((VLOOKUP(B148,Calculation!C$2:C$933,1,FALSE)))),"not entered","")</f>
        <v/>
      </c>
    </row>
    <row r="149" spans="2:7">
      <c r="B149" s="159" t="s">
        <v>9</v>
      </c>
      <c r="C149" s="74" t="str">
        <f t="shared" si="6"/>
        <v xml:space="preserve"> </v>
      </c>
      <c r="D149" s="74" t="str">
        <f t="shared" si="7"/>
        <v xml:space="preserve"> </v>
      </c>
      <c r="E149" s="129">
        <v>0</v>
      </c>
      <c r="F149" s="75" t="e">
        <f t="shared" si="8"/>
        <v>#N/A</v>
      </c>
      <c r="G149" t="str">
        <f>IF((ISERROR((VLOOKUP(B149,Calculation!C$2:C$933,1,FALSE)))),"not entered","")</f>
        <v/>
      </c>
    </row>
    <row r="150" spans="2:7">
      <c r="B150" s="159" t="s">
        <v>9</v>
      </c>
      <c r="C150" s="74" t="str">
        <f t="shared" si="6"/>
        <v xml:space="preserve"> </v>
      </c>
      <c r="D150" s="74" t="str">
        <f t="shared" si="7"/>
        <v xml:space="preserve"> </v>
      </c>
      <c r="E150" s="129">
        <v>0</v>
      </c>
      <c r="F150" s="75" t="e">
        <f t="shared" si="8"/>
        <v>#N/A</v>
      </c>
      <c r="G150" t="str">
        <f>IF((ISERROR((VLOOKUP(B150,Calculation!C$2:C$933,1,FALSE)))),"not entered","")</f>
        <v/>
      </c>
    </row>
    <row r="151" spans="2:7">
      <c r="B151" s="159" t="s">
        <v>9</v>
      </c>
      <c r="C151" s="74" t="str">
        <f t="shared" si="6"/>
        <v xml:space="preserve"> </v>
      </c>
      <c r="D151" s="74" t="str">
        <f t="shared" si="7"/>
        <v xml:space="preserve"> </v>
      </c>
      <c r="E151" s="129">
        <v>0</v>
      </c>
      <c r="F151" s="75" t="e">
        <f t="shared" si="8"/>
        <v>#N/A</v>
      </c>
      <c r="G151" t="str">
        <f>IF((ISERROR((VLOOKUP(B151,Calculation!C$2:C$933,1,FALSE)))),"not entered","")</f>
        <v/>
      </c>
    </row>
    <row r="152" spans="2:7">
      <c r="B152" s="159" t="s">
        <v>9</v>
      </c>
      <c r="C152" s="74" t="str">
        <f t="shared" si="6"/>
        <v xml:space="preserve"> </v>
      </c>
      <c r="D152" s="74" t="str">
        <f t="shared" si="7"/>
        <v xml:space="preserve"> </v>
      </c>
      <c r="E152" s="129">
        <v>0</v>
      </c>
      <c r="F152" s="75" t="e">
        <f t="shared" si="8"/>
        <v>#N/A</v>
      </c>
      <c r="G152" t="str">
        <f>IF((ISERROR((VLOOKUP(B152,Calculation!C$2:C$933,1,FALSE)))),"not entered","")</f>
        <v/>
      </c>
    </row>
    <row r="153" spans="2:7">
      <c r="B153" s="159" t="s">
        <v>9</v>
      </c>
      <c r="C153" s="74" t="str">
        <f t="shared" si="6"/>
        <v xml:space="preserve"> </v>
      </c>
      <c r="D153" s="74" t="str">
        <f t="shared" si="7"/>
        <v xml:space="preserve"> </v>
      </c>
      <c r="E153" s="129">
        <v>0</v>
      </c>
      <c r="F153" s="75" t="e">
        <f t="shared" si="8"/>
        <v>#N/A</v>
      </c>
      <c r="G153" t="str">
        <f>IF((ISERROR((VLOOKUP(B153,Calculation!C$2:C$933,1,FALSE)))),"not entered","")</f>
        <v/>
      </c>
    </row>
    <row r="154" spans="2:7">
      <c r="B154" s="159" t="s">
        <v>9</v>
      </c>
      <c r="C154" s="74" t="str">
        <f t="shared" si="6"/>
        <v xml:space="preserve"> </v>
      </c>
      <c r="D154" s="74" t="str">
        <f t="shared" si="7"/>
        <v xml:space="preserve"> </v>
      </c>
      <c r="E154" s="129">
        <v>0</v>
      </c>
      <c r="F154" s="75" t="e">
        <f t="shared" si="8"/>
        <v>#N/A</v>
      </c>
      <c r="G154" t="str">
        <f>IF((ISERROR((VLOOKUP(B154,Calculation!C$2:C$933,1,FALSE)))),"not entered","")</f>
        <v/>
      </c>
    </row>
    <row r="155" spans="2:7">
      <c r="B155" s="159" t="s">
        <v>9</v>
      </c>
      <c r="C155" s="74" t="str">
        <f t="shared" si="6"/>
        <v xml:space="preserve"> </v>
      </c>
      <c r="D155" s="74" t="str">
        <f t="shared" si="7"/>
        <v xml:space="preserve"> </v>
      </c>
      <c r="E155" s="129">
        <v>0</v>
      </c>
      <c r="F155" s="75" t="e">
        <f t="shared" si="8"/>
        <v>#N/A</v>
      </c>
      <c r="G155" t="str">
        <f>IF((ISERROR((VLOOKUP(B155,Calculation!C$2:C$933,1,FALSE)))),"not entered","")</f>
        <v/>
      </c>
    </row>
    <row r="156" spans="2:7">
      <c r="B156" s="159" t="s">
        <v>9</v>
      </c>
      <c r="C156" s="74" t="str">
        <f t="shared" si="6"/>
        <v xml:space="preserve"> </v>
      </c>
      <c r="D156" s="74" t="str">
        <f t="shared" si="7"/>
        <v xml:space="preserve"> </v>
      </c>
      <c r="E156" s="129">
        <v>0</v>
      </c>
      <c r="F156" s="75" t="e">
        <f t="shared" si="8"/>
        <v>#N/A</v>
      </c>
      <c r="G156" t="str">
        <f>IF((ISERROR((VLOOKUP(B156,Calculation!C$2:C$933,1,FALSE)))),"not entered","")</f>
        <v/>
      </c>
    </row>
    <row r="157" spans="2:7">
      <c r="B157" s="159" t="s">
        <v>9</v>
      </c>
      <c r="C157" s="74" t="str">
        <f t="shared" si="6"/>
        <v xml:space="preserve"> </v>
      </c>
      <c r="D157" s="74" t="str">
        <f t="shared" si="7"/>
        <v xml:space="preserve"> </v>
      </c>
      <c r="E157" s="129">
        <v>0</v>
      </c>
      <c r="F157" s="75" t="e">
        <f t="shared" si="8"/>
        <v>#N/A</v>
      </c>
      <c r="G157" t="str">
        <f>IF((ISERROR((VLOOKUP(B157,Calculation!C$2:C$933,1,FALSE)))),"not entered","")</f>
        <v/>
      </c>
    </row>
    <row r="158" spans="2:7">
      <c r="B158" s="159" t="s">
        <v>9</v>
      </c>
      <c r="C158" s="74" t="str">
        <f t="shared" si="6"/>
        <v xml:space="preserve"> </v>
      </c>
      <c r="D158" s="74" t="str">
        <f t="shared" si="7"/>
        <v xml:space="preserve"> </v>
      </c>
      <c r="E158" s="129">
        <v>0</v>
      </c>
      <c r="F158" s="75" t="e">
        <f t="shared" si="8"/>
        <v>#N/A</v>
      </c>
      <c r="G158" t="str">
        <f>IF((ISERROR((VLOOKUP(B158,Calculation!C$2:C$933,1,FALSE)))),"not entered","")</f>
        <v/>
      </c>
    </row>
    <row r="159" spans="2:7">
      <c r="B159" s="159" t="s">
        <v>9</v>
      </c>
      <c r="C159" s="74" t="str">
        <f t="shared" si="6"/>
        <v xml:space="preserve"> </v>
      </c>
      <c r="D159" s="74" t="str">
        <f t="shared" si="7"/>
        <v xml:space="preserve"> </v>
      </c>
      <c r="E159" s="129">
        <v>0</v>
      </c>
      <c r="F159" s="75" t="e">
        <f t="shared" si="8"/>
        <v>#N/A</v>
      </c>
      <c r="G159" t="str">
        <f>IF((ISERROR((VLOOKUP(B159,Calculation!C$2:C$933,1,FALSE)))),"not entered","")</f>
        <v/>
      </c>
    </row>
    <row r="160" spans="2:7">
      <c r="B160" s="159" t="s">
        <v>9</v>
      </c>
      <c r="C160" s="74" t="str">
        <f t="shared" si="6"/>
        <v xml:space="preserve"> </v>
      </c>
      <c r="D160" s="74" t="str">
        <f t="shared" si="7"/>
        <v xml:space="preserve"> </v>
      </c>
      <c r="E160" s="129">
        <v>0</v>
      </c>
      <c r="F160" s="75" t="e">
        <f t="shared" si="8"/>
        <v>#N/A</v>
      </c>
      <c r="G160" t="str">
        <f>IF((ISERROR((VLOOKUP(B160,Calculation!C$2:C$933,1,FALSE)))),"not entered","")</f>
        <v/>
      </c>
    </row>
    <row r="161" spans="2:7">
      <c r="B161" s="159" t="s">
        <v>9</v>
      </c>
      <c r="C161" s="74" t="str">
        <f t="shared" si="6"/>
        <v xml:space="preserve"> </v>
      </c>
      <c r="D161" s="74" t="str">
        <f t="shared" si="7"/>
        <v xml:space="preserve"> </v>
      </c>
      <c r="E161" s="129">
        <v>0</v>
      </c>
      <c r="F161" s="75" t="e">
        <f t="shared" si="8"/>
        <v>#N/A</v>
      </c>
      <c r="G161" t="str">
        <f>IF((ISERROR((VLOOKUP(B161,Calculation!C$2:C$933,1,FALSE)))),"not entered","")</f>
        <v/>
      </c>
    </row>
    <row r="162" spans="2:7">
      <c r="B162" s="159" t="s">
        <v>9</v>
      </c>
      <c r="C162" s="74" t="str">
        <f t="shared" si="6"/>
        <v xml:space="preserve"> </v>
      </c>
      <c r="D162" s="74" t="str">
        <f t="shared" si="7"/>
        <v xml:space="preserve"> </v>
      </c>
      <c r="E162" s="129">
        <v>0</v>
      </c>
      <c r="F162" s="75" t="e">
        <f t="shared" si="8"/>
        <v>#N/A</v>
      </c>
      <c r="G162" t="str">
        <f>IF((ISERROR((VLOOKUP(B162,Calculation!C$2:C$933,1,FALSE)))),"not entered","")</f>
        <v/>
      </c>
    </row>
    <row r="163" spans="2:7">
      <c r="B163" s="159" t="s">
        <v>9</v>
      </c>
      <c r="C163" s="74" t="str">
        <f t="shared" si="6"/>
        <v xml:space="preserve"> </v>
      </c>
      <c r="D163" s="74" t="str">
        <f t="shared" si="7"/>
        <v xml:space="preserve"> </v>
      </c>
      <c r="E163" s="129">
        <v>0</v>
      </c>
      <c r="F163" s="75" t="e">
        <f t="shared" si="8"/>
        <v>#N/A</v>
      </c>
      <c r="G163" t="str">
        <f>IF((ISERROR((VLOOKUP(B163,Calculation!C$2:C$933,1,FALSE)))),"not entered","")</f>
        <v/>
      </c>
    </row>
    <row r="164" spans="2:7">
      <c r="B164" s="159" t="s">
        <v>9</v>
      </c>
      <c r="C164" s="74" t="str">
        <f t="shared" si="6"/>
        <v xml:space="preserve"> </v>
      </c>
      <c r="D164" s="74" t="str">
        <f t="shared" si="7"/>
        <v xml:space="preserve"> </v>
      </c>
      <c r="E164" s="129">
        <v>0</v>
      </c>
      <c r="F164" s="75" t="e">
        <f t="shared" si="8"/>
        <v>#N/A</v>
      </c>
      <c r="G164" t="str">
        <f>IF((ISERROR((VLOOKUP(B164,Calculation!C$2:C$933,1,FALSE)))),"not entered","")</f>
        <v/>
      </c>
    </row>
    <row r="165" spans="2:7">
      <c r="B165" s="159" t="s">
        <v>9</v>
      </c>
      <c r="C165" s="74" t="str">
        <f t="shared" si="6"/>
        <v xml:space="preserve"> </v>
      </c>
      <c r="D165" s="74" t="str">
        <f t="shared" si="7"/>
        <v xml:space="preserve"> </v>
      </c>
      <c r="E165" s="129">
        <v>0</v>
      </c>
      <c r="F165" s="75" t="e">
        <f t="shared" si="8"/>
        <v>#N/A</v>
      </c>
      <c r="G165" t="str">
        <f>IF((ISERROR((VLOOKUP(B165,Calculation!C$2:C$933,1,FALSE)))),"not entered","")</f>
        <v/>
      </c>
    </row>
    <row r="166" spans="2:7">
      <c r="B166" s="159" t="s">
        <v>9</v>
      </c>
      <c r="C166" s="74" t="str">
        <f t="shared" si="6"/>
        <v xml:space="preserve"> </v>
      </c>
      <c r="D166" s="74" t="str">
        <f t="shared" si="7"/>
        <v xml:space="preserve"> </v>
      </c>
      <c r="E166" s="129">
        <v>0</v>
      </c>
      <c r="F166" s="75" t="e">
        <f t="shared" si="8"/>
        <v>#N/A</v>
      </c>
      <c r="G166" t="str">
        <f>IF((ISERROR((VLOOKUP(B166,Calculation!C$2:C$933,1,FALSE)))),"not entered","")</f>
        <v/>
      </c>
    </row>
    <row r="167" spans="2:7">
      <c r="B167" s="159" t="s">
        <v>9</v>
      </c>
      <c r="C167" s="74" t="str">
        <f t="shared" si="6"/>
        <v xml:space="preserve"> </v>
      </c>
      <c r="D167" s="74" t="str">
        <f t="shared" si="7"/>
        <v xml:space="preserve"> </v>
      </c>
      <c r="E167" s="129">
        <v>0</v>
      </c>
      <c r="F167" s="75" t="e">
        <f t="shared" si="8"/>
        <v>#N/A</v>
      </c>
      <c r="G167" t="str">
        <f>IF((ISERROR((VLOOKUP(B167,Calculation!C$2:C$933,1,FALSE)))),"not entered","")</f>
        <v/>
      </c>
    </row>
    <row r="168" spans="2:7">
      <c r="B168" s="159" t="s">
        <v>9</v>
      </c>
      <c r="C168" s="74" t="str">
        <f t="shared" si="6"/>
        <v xml:space="preserve"> </v>
      </c>
      <c r="D168" s="74" t="str">
        <f t="shared" si="7"/>
        <v xml:space="preserve"> </v>
      </c>
      <c r="E168" s="129">
        <v>0</v>
      </c>
      <c r="F168" s="75" t="e">
        <f t="shared" si="8"/>
        <v>#N/A</v>
      </c>
      <c r="G168" t="str">
        <f>IF((ISERROR((VLOOKUP(B168,Calculation!C$2:C$933,1,FALSE)))),"not entered","")</f>
        <v/>
      </c>
    </row>
    <row r="169" spans="2:7">
      <c r="B169" s="72" t="s">
        <v>9</v>
      </c>
      <c r="C169" s="74" t="str">
        <f t="shared" ref="C169:C201" si="9">VLOOKUP(B169,name,3,FALSE)</f>
        <v xml:space="preserve"> </v>
      </c>
      <c r="D169" s="74" t="str">
        <f t="shared" ref="D169:D201" si="10">VLOOKUP(B169,name,2,FALSE)</f>
        <v xml:space="preserve"> </v>
      </c>
      <c r="E169" s="129">
        <v>1.1574074074074073E-5</v>
      </c>
      <c r="F169" s="75" t="e">
        <f t="shared" ref="F169:F202" si="11">(VLOOKUP(C169,C$4:E$5,3,FALSE))/(E169/10000)</f>
        <v>#N/A</v>
      </c>
      <c r="G169" t="str">
        <f>IF((ISERROR((VLOOKUP(B169,Calculation!C$2:C$933,1,FALSE)))),"not entered","")</f>
        <v/>
      </c>
    </row>
    <row r="170" spans="2:7">
      <c r="B170" s="72" t="s">
        <v>9</v>
      </c>
      <c r="C170" s="74" t="str">
        <f t="shared" si="9"/>
        <v xml:space="preserve"> </v>
      </c>
      <c r="D170" s="74" t="str">
        <f t="shared" si="10"/>
        <v xml:space="preserve"> </v>
      </c>
      <c r="E170" s="129">
        <v>1.1574074074074073E-5</v>
      </c>
      <c r="F170" s="75" t="e">
        <f t="shared" si="11"/>
        <v>#N/A</v>
      </c>
      <c r="G170" t="str">
        <f>IF((ISERROR((VLOOKUP(B170,Calculation!C$2:C$933,1,FALSE)))),"not entered","")</f>
        <v/>
      </c>
    </row>
    <row r="171" spans="2:7">
      <c r="B171" s="72" t="s">
        <v>9</v>
      </c>
      <c r="C171" s="74" t="str">
        <f t="shared" si="9"/>
        <v xml:space="preserve"> </v>
      </c>
      <c r="D171" s="74" t="str">
        <f t="shared" si="10"/>
        <v xml:space="preserve"> </v>
      </c>
      <c r="E171" s="129">
        <v>1.1574074074074073E-5</v>
      </c>
      <c r="F171" s="75" t="e">
        <f t="shared" si="11"/>
        <v>#N/A</v>
      </c>
      <c r="G171" t="str">
        <f>IF((ISERROR((VLOOKUP(B171,Calculation!C$2:C$933,1,FALSE)))),"not entered","")</f>
        <v/>
      </c>
    </row>
    <row r="172" spans="2:7">
      <c r="B172" s="72" t="s">
        <v>9</v>
      </c>
      <c r="C172" s="74" t="str">
        <f t="shared" si="9"/>
        <v xml:space="preserve"> </v>
      </c>
      <c r="D172" s="74" t="str">
        <f t="shared" si="10"/>
        <v xml:space="preserve"> </v>
      </c>
      <c r="E172" s="129">
        <v>1.1574074074074073E-5</v>
      </c>
      <c r="F172" s="75" t="e">
        <f t="shared" si="11"/>
        <v>#N/A</v>
      </c>
      <c r="G172" t="str">
        <f>IF((ISERROR((VLOOKUP(B172,Calculation!C$2:C$933,1,FALSE)))),"not entered","")</f>
        <v/>
      </c>
    </row>
    <row r="173" spans="2:7">
      <c r="B173" s="72" t="s">
        <v>9</v>
      </c>
      <c r="C173" s="74" t="str">
        <f t="shared" si="9"/>
        <v xml:space="preserve"> </v>
      </c>
      <c r="D173" s="74" t="str">
        <f t="shared" si="10"/>
        <v xml:space="preserve"> </v>
      </c>
      <c r="E173" s="129">
        <v>1.1574074074074073E-5</v>
      </c>
      <c r="F173" s="75" t="e">
        <f t="shared" si="11"/>
        <v>#N/A</v>
      </c>
      <c r="G173" t="str">
        <f>IF((ISERROR((VLOOKUP(B173,Calculation!C$2:C$933,1,FALSE)))),"not entered","")</f>
        <v/>
      </c>
    </row>
    <row r="174" spans="2:7">
      <c r="B174" s="72" t="s">
        <v>9</v>
      </c>
      <c r="C174" s="74" t="str">
        <f t="shared" si="9"/>
        <v xml:space="preserve"> </v>
      </c>
      <c r="D174" s="74" t="str">
        <f t="shared" si="10"/>
        <v xml:space="preserve"> </v>
      </c>
      <c r="E174" s="129">
        <v>1.1574074074074073E-5</v>
      </c>
      <c r="F174" s="75" t="e">
        <f t="shared" si="11"/>
        <v>#N/A</v>
      </c>
      <c r="G174" t="str">
        <f>IF((ISERROR((VLOOKUP(B174,Calculation!C$2:C$933,1,FALSE)))),"not entered","")</f>
        <v/>
      </c>
    </row>
    <row r="175" spans="2:7">
      <c r="B175" s="72" t="s">
        <v>9</v>
      </c>
      <c r="C175" s="74" t="str">
        <f t="shared" si="9"/>
        <v xml:space="preserve"> </v>
      </c>
      <c r="D175" s="74" t="str">
        <f t="shared" si="10"/>
        <v xml:space="preserve"> </v>
      </c>
      <c r="E175" s="129">
        <v>1.1574074074074073E-5</v>
      </c>
      <c r="F175" s="75" t="e">
        <f t="shared" si="11"/>
        <v>#N/A</v>
      </c>
      <c r="G175" t="str">
        <f>IF((ISERROR((VLOOKUP(B175,Calculation!C$2:C$933,1,FALSE)))),"not entered","")</f>
        <v/>
      </c>
    </row>
    <row r="176" spans="2:7">
      <c r="B176" s="72" t="s">
        <v>9</v>
      </c>
      <c r="C176" s="74" t="str">
        <f t="shared" si="9"/>
        <v xml:space="preserve"> </v>
      </c>
      <c r="D176" s="74" t="str">
        <f t="shared" si="10"/>
        <v xml:space="preserve"> </v>
      </c>
      <c r="E176" s="129">
        <v>1.1574074074074073E-5</v>
      </c>
      <c r="F176" s="75" t="e">
        <f t="shared" si="11"/>
        <v>#N/A</v>
      </c>
      <c r="G176" t="str">
        <f>IF((ISERROR((VLOOKUP(B176,Calculation!C$2:C$933,1,FALSE)))),"not entered","")</f>
        <v/>
      </c>
    </row>
    <row r="177" spans="2:7">
      <c r="B177" s="72" t="s">
        <v>9</v>
      </c>
      <c r="C177" s="74" t="str">
        <f t="shared" si="9"/>
        <v xml:space="preserve"> </v>
      </c>
      <c r="D177" s="74" t="str">
        <f t="shared" si="10"/>
        <v xml:space="preserve"> </v>
      </c>
      <c r="E177" s="129">
        <v>1.1574074074074073E-5</v>
      </c>
      <c r="F177" s="75" t="e">
        <f t="shared" si="11"/>
        <v>#N/A</v>
      </c>
      <c r="G177" t="str">
        <f>IF((ISERROR((VLOOKUP(B177,Calculation!C$2:C$933,1,FALSE)))),"not entered","")</f>
        <v/>
      </c>
    </row>
    <row r="178" spans="2:7">
      <c r="B178" s="72" t="s">
        <v>9</v>
      </c>
      <c r="C178" s="74" t="str">
        <f t="shared" si="9"/>
        <v xml:space="preserve"> </v>
      </c>
      <c r="D178" s="74" t="str">
        <f t="shared" si="10"/>
        <v xml:space="preserve"> </v>
      </c>
      <c r="E178" s="129">
        <v>1.1574074074074073E-5</v>
      </c>
      <c r="F178" s="75" t="e">
        <f t="shared" si="11"/>
        <v>#N/A</v>
      </c>
      <c r="G178" t="str">
        <f>IF((ISERROR((VLOOKUP(B178,Calculation!C$2:C$933,1,FALSE)))),"not entered","")</f>
        <v/>
      </c>
    </row>
    <row r="179" spans="2:7">
      <c r="B179" s="72" t="s">
        <v>9</v>
      </c>
      <c r="C179" s="74" t="str">
        <f t="shared" si="9"/>
        <v xml:space="preserve"> </v>
      </c>
      <c r="D179" s="74" t="str">
        <f t="shared" si="10"/>
        <v xml:space="preserve"> </v>
      </c>
      <c r="E179" s="129">
        <v>1.1574074074074073E-5</v>
      </c>
      <c r="F179" s="75" t="e">
        <f t="shared" si="11"/>
        <v>#N/A</v>
      </c>
      <c r="G179" t="str">
        <f>IF((ISERROR((VLOOKUP(B179,Calculation!C$2:C$933,1,FALSE)))),"not entered","")</f>
        <v/>
      </c>
    </row>
    <row r="180" spans="2:7">
      <c r="B180" s="72" t="s">
        <v>9</v>
      </c>
      <c r="C180" s="74" t="str">
        <f t="shared" si="9"/>
        <v xml:space="preserve"> </v>
      </c>
      <c r="D180" s="74" t="str">
        <f t="shared" si="10"/>
        <v xml:space="preserve"> </v>
      </c>
      <c r="E180" s="129">
        <v>1.1574074074074073E-5</v>
      </c>
      <c r="F180" s="75" t="e">
        <f t="shared" si="11"/>
        <v>#N/A</v>
      </c>
      <c r="G180" t="str">
        <f>IF((ISERROR((VLOOKUP(B180,Calculation!C$2:C$933,1,FALSE)))),"not entered","")</f>
        <v/>
      </c>
    </row>
    <row r="181" spans="2:7">
      <c r="B181" s="72" t="s">
        <v>9</v>
      </c>
      <c r="C181" s="74" t="str">
        <f t="shared" si="9"/>
        <v xml:space="preserve"> </v>
      </c>
      <c r="D181" s="74" t="str">
        <f t="shared" si="10"/>
        <v xml:space="preserve"> </v>
      </c>
      <c r="E181" s="129">
        <v>1.1574074074074073E-5</v>
      </c>
      <c r="F181" s="75" t="e">
        <f t="shared" si="11"/>
        <v>#N/A</v>
      </c>
      <c r="G181" t="str">
        <f>IF((ISERROR((VLOOKUP(B181,Calculation!C$2:C$933,1,FALSE)))),"not entered","")</f>
        <v/>
      </c>
    </row>
    <row r="182" spans="2:7">
      <c r="B182" s="72" t="s">
        <v>9</v>
      </c>
      <c r="C182" s="74" t="str">
        <f t="shared" si="9"/>
        <v xml:space="preserve"> </v>
      </c>
      <c r="D182" s="74" t="str">
        <f t="shared" si="10"/>
        <v xml:space="preserve"> </v>
      </c>
      <c r="E182" s="129">
        <v>1.1574074074074073E-5</v>
      </c>
      <c r="F182" s="75" t="e">
        <f t="shared" si="11"/>
        <v>#N/A</v>
      </c>
      <c r="G182" t="str">
        <f>IF((ISERROR((VLOOKUP(B182,Calculation!C$2:C$933,1,FALSE)))),"not entered","")</f>
        <v/>
      </c>
    </row>
    <row r="183" spans="2:7">
      <c r="B183" s="72" t="s">
        <v>9</v>
      </c>
      <c r="C183" s="74" t="str">
        <f t="shared" si="9"/>
        <v xml:space="preserve"> </v>
      </c>
      <c r="D183" s="74" t="str">
        <f t="shared" si="10"/>
        <v xml:space="preserve"> </v>
      </c>
      <c r="E183" s="129">
        <v>1.1574074074074073E-5</v>
      </c>
      <c r="F183" s="75" t="e">
        <f t="shared" si="11"/>
        <v>#N/A</v>
      </c>
      <c r="G183" t="str">
        <f>IF((ISERROR((VLOOKUP(B183,Calculation!C$2:C$933,1,FALSE)))),"not entered","")</f>
        <v/>
      </c>
    </row>
    <row r="184" spans="2:7">
      <c r="B184" s="72" t="s">
        <v>9</v>
      </c>
      <c r="C184" s="74" t="str">
        <f t="shared" si="9"/>
        <v xml:space="preserve"> </v>
      </c>
      <c r="D184" s="74" t="str">
        <f t="shared" si="10"/>
        <v xml:space="preserve"> </v>
      </c>
      <c r="E184" s="129">
        <v>1.1574074074074073E-5</v>
      </c>
      <c r="F184" s="75" t="e">
        <f t="shared" si="11"/>
        <v>#N/A</v>
      </c>
      <c r="G184" t="str">
        <f>IF((ISERROR((VLOOKUP(B184,Calculation!C$2:C$933,1,FALSE)))),"not entered","")</f>
        <v/>
      </c>
    </row>
    <row r="185" spans="2:7">
      <c r="B185" s="72" t="s">
        <v>9</v>
      </c>
      <c r="C185" s="74" t="str">
        <f t="shared" si="9"/>
        <v xml:space="preserve"> </v>
      </c>
      <c r="D185" s="74" t="str">
        <f t="shared" si="10"/>
        <v xml:space="preserve"> </v>
      </c>
      <c r="E185" s="129">
        <v>1.1574074074074073E-5</v>
      </c>
      <c r="F185" s="75" t="e">
        <f t="shared" si="11"/>
        <v>#N/A</v>
      </c>
      <c r="G185" t="str">
        <f>IF((ISERROR((VLOOKUP(B185,Calculation!C$2:C$933,1,FALSE)))),"not entered","")</f>
        <v/>
      </c>
    </row>
    <row r="186" spans="2:7">
      <c r="B186" s="72" t="s">
        <v>9</v>
      </c>
      <c r="C186" s="74" t="str">
        <f t="shared" si="9"/>
        <v xml:space="preserve"> </v>
      </c>
      <c r="D186" s="74" t="str">
        <f t="shared" si="10"/>
        <v xml:space="preserve"> </v>
      </c>
      <c r="E186" s="129">
        <v>1.1574074074074073E-5</v>
      </c>
      <c r="F186" s="75" t="e">
        <f t="shared" si="11"/>
        <v>#N/A</v>
      </c>
      <c r="G186" t="str">
        <f>IF((ISERROR((VLOOKUP(B186,Calculation!C$2:C$933,1,FALSE)))),"not entered","")</f>
        <v/>
      </c>
    </row>
    <row r="187" spans="2:7">
      <c r="B187" s="72" t="s">
        <v>9</v>
      </c>
      <c r="C187" s="74" t="str">
        <f t="shared" si="9"/>
        <v xml:space="preserve"> </v>
      </c>
      <c r="D187" s="74" t="str">
        <f t="shared" si="10"/>
        <v xml:space="preserve"> </v>
      </c>
      <c r="E187" s="129">
        <v>1.1574074074074073E-5</v>
      </c>
      <c r="F187" s="75" t="e">
        <f t="shared" si="11"/>
        <v>#N/A</v>
      </c>
      <c r="G187" t="str">
        <f>IF((ISERROR((VLOOKUP(B187,Calculation!C$2:C$933,1,FALSE)))),"not entered","")</f>
        <v/>
      </c>
    </row>
    <row r="188" spans="2:7">
      <c r="B188" s="72" t="s">
        <v>9</v>
      </c>
      <c r="C188" s="74" t="str">
        <f t="shared" si="9"/>
        <v xml:space="preserve"> </v>
      </c>
      <c r="D188" s="74" t="str">
        <f t="shared" si="10"/>
        <v xml:space="preserve"> </v>
      </c>
      <c r="E188" s="129">
        <v>1.1574074074074073E-5</v>
      </c>
      <c r="F188" s="75" t="e">
        <f t="shared" si="11"/>
        <v>#N/A</v>
      </c>
      <c r="G188" t="str">
        <f>IF((ISERROR((VLOOKUP(B188,Calculation!C$2:C$933,1,FALSE)))),"not entered","")</f>
        <v/>
      </c>
    </row>
    <row r="189" spans="2:7">
      <c r="B189" s="72" t="s">
        <v>9</v>
      </c>
      <c r="C189" s="74" t="str">
        <f t="shared" si="9"/>
        <v xml:space="preserve"> </v>
      </c>
      <c r="D189" s="74" t="str">
        <f t="shared" si="10"/>
        <v xml:space="preserve"> </v>
      </c>
      <c r="E189" s="129">
        <v>1.1574074074074073E-5</v>
      </c>
      <c r="F189" s="75" t="e">
        <f t="shared" si="11"/>
        <v>#N/A</v>
      </c>
      <c r="G189" t="str">
        <f>IF((ISERROR((VLOOKUP(B189,Calculation!C$2:C$933,1,FALSE)))),"not entered","")</f>
        <v/>
      </c>
    </row>
    <row r="190" spans="2:7">
      <c r="B190" s="72" t="s">
        <v>9</v>
      </c>
      <c r="C190" s="74" t="str">
        <f t="shared" si="9"/>
        <v xml:space="preserve"> </v>
      </c>
      <c r="D190" s="74" t="str">
        <f t="shared" si="10"/>
        <v xml:space="preserve"> </v>
      </c>
      <c r="E190" s="129">
        <v>1.1574074074074073E-5</v>
      </c>
      <c r="F190" s="75" t="e">
        <f t="shared" si="11"/>
        <v>#N/A</v>
      </c>
      <c r="G190" t="str">
        <f>IF((ISERROR((VLOOKUP(B190,Calculation!C$2:C$933,1,FALSE)))),"not entered","")</f>
        <v/>
      </c>
    </row>
    <row r="191" spans="2:7">
      <c r="B191" s="72" t="s">
        <v>9</v>
      </c>
      <c r="C191" s="74" t="str">
        <f t="shared" si="9"/>
        <v xml:space="preserve"> </v>
      </c>
      <c r="D191" s="74" t="str">
        <f t="shared" si="10"/>
        <v xml:space="preserve"> </v>
      </c>
      <c r="E191" s="129">
        <v>1.1574074074074073E-5</v>
      </c>
      <c r="F191" s="75" t="e">
        <f t="shared" si="11"/>
        <v>#N/A</v>
      </c>
      <c r="G191" t="str">
        <f>IF((ISERROR((VLOOKUP(B191,Calculation!C$2:C$933,1,FALSE)))),"not entered","")</f>
        <v/>
      </c>
    </row>
    <row r="192" spans="2:7">
      <c r="B192" s="72" t="s">
        <v>9</v>
      </c>
      <c r="C192" s="74" t="str">
        <f t="shared" si="9"/>
        <v xml:space="preserve"> </v>
      </c>
      <c r="D192" s="74" t="str">
        <f t="shared" si="10"/>
        <v xml:space="preserve"> </v>
      </c>
      <c r="E192" s="129">
        <v>1.1574074074074073E-5</v>
      </c>
      <c r="F192" s="75" t="e">
        <f t="shared" si="11"/>
        <v>#N/A</v>
      </c>
      <c r="G192" t="str">
        <f>IF((ISERROR((VLOOKUP(B192,Calculation!C$2:C$933,1,FALSE)))),"not entered","")</f>
        <v/>
      </c>
    </row>
    <row r="193" spans="2:7">
      <c r="B193" s="72" t="s">
        <v>9</v>
      </c>
      <c r="C193" s="74" t="str">
        <f t="shared" si="9"/>
        <v xml:space="preserve"> </v>
      </c>
      <c r="D193" s="74" t="str">
        <f t="shared" si="10"/>
        <v xml:space="preserve"> </v>
      </c>
      <c r="E193" s="129">
        <v>1.1574074074074073E-5</v>
      </c>
      <c r="F193" s="75" t="e">
        <f t="shared" si="11"/>
        <v>#N/A</v>
      </c>
      <c r="G193" t="str">
        <f>IF((ISERROR((VLOOKUP(B193,Calculation!C$2:C$933,1,FALSE)))),"not entered","")</f>
        <v/>
      </c>
    </row>
    <row r="194" spans="2:7">
      <c r="B194" s="72" t="s">
        <v>9</v>
      </c>
      <c r="C194" s="74" t="str">
        <f t="shared" si="9"/>
        <v xml:space="preserve"> </v>
      </c>
      <c r="D194" s="74" t="str">
        <f t="shared" si="10"/>
        <v xml:space="preserve"> </v>
      </c>
      <c r="E194" s="129">
        <v>1.1574074074074073E-5</v>
      </c>
      <c r="F194" s="75" t="e">
        <f t="shared" si="11"/>
        <v>#N/A</v>
      </c>
      <c r="G194" t="str">
        <f>IF((ISERROR((VLOOKUP(B194,Calculation!C$2:C$933,1,FALSE)))),"not entered","")</f>
        <v/>
      </c>
    </row>
    <row r="195" spans="2:7">
      <c r="B195" s="72" t="s">
        <v>9</v>
      </c>
      <c r="C195" s="74" t="str">
        <f t="shared" si="9"/>
        <v xml:space="preserve"> </v>
      </c>
      <c r="D195" s="74" t="str">
        <f t="shared" si="10"/>
        <v xml:space="preserve"> </v>
      </c>
      <c r="E195" s="129">
        <v>1.1574074074074073E-5</v>
      </c>
      <c r="F195" s="75" t="e">
        <f t="shared" si="11"/>
        <v>#N/A</v>
      </c>
      <c r="G195" t="str">
        <f>IF((ISERROR((VLOOKUP(B195,Calculation!C$2:C$933,1,FALSE)))),"not entered","")</f>
        <v/>
      </c>
    </row>
    <row r="196" spans="2:7">
      <c r="B196" s="72" t="s">
        <v>9</v>
      </c>
      <c r="C196" s="74" t="str">
        <f t="shared" si="9"/>
        <v xml:space="preserve"> </v>
      </c>
      <c r="D196" s="74" t="str">
        <f t="shared" si="10"/>
        <v xml:space="preserve"> </v>
      </c>
      <c r="E196" s="129">
        <v>1.1574074074074073E-5</v>
      </c>
      <c r="F196" s="75" t="e">
        <f t="shared" si="11"/>
        <v>#N/A</v>
      </c>
      <c r="G196" t="str">
        <f>IF((ISERROR((VLOOKUP(B196,Calculation!C$2:C$933,1,FALSE)))),"not entered","")</f>
        <v/>
      </c>
    </row>
    <row r="197" spans="2:7">
      <c r="B197" s="72" t="s">
        <v>9</v>
      </c>
      <c r="C197" s="74" t="str">
        <f t="shared" si="9"/>
        <v xml:space="preserve"> </v>
      </c>
      <c r="D197" s="74" t="str">
        <f t="shared" si="10"/>
        <v xml:space="preserve"> </v>
      </c>
      <c r="E197" s="129">
        <v>1.1574074074074073E-5</v>
      </c>
      <c r="F197" s="75" t="e">
        <f t="shared" si="11"/>
        <v>#N/A</v>
      </c>
      <c r="G197" t="str">
        <f>IF((ISERROR((VLOOKUP(B197,Calculation!C$2:C$933,1,FALSE)))),"not entered","")</f>
        <v/>
      </c>
    </row>
    <row r="198" spans="2:7">
      <c r="B198" s="72" t="s">
        <v>9</v>
      </c>
      <c r="C198" s="74" t="str">
        <f t="shared" si="9"/>
        <v xml:space="preserve"> </v>
      </c>
      <c r="D198" s="74" t="str">
        <f t="shared" si="10"/>
        <v xml:space="preserve"> </v>
      </c>
      <c r="E198" s="129">
        <v>1.1574074074074073E-5</v>
      </c>
      <c r="F198" s="75" t="e">
        <f t="shared" si="11"/>
        <v>#N/A</v>
      </c>
      <c r="G198" t="str">
        <f>IF((ISERROR((VLOOKUP(B198,Calculation!C$2:C$933,1,FALSE)))),"not entered","")</f>
        <v/>
      </c>
    </row>
    <row r="199" spans="2:7">
      <c r="B199" s="72" t="s">
        <v>9</v>
      </c>
      <c r="C199" s="74" t="str">
        <f t="shared" si="9"/>
        <v xml:space="preserve"> </v>
      </c>
      <c r="D199" s="74" t="str">
        <f t="shared" si="10"/>
        <v xml:space="preserve"> </v>
      </c>
      <c r="E199" s="129">
        <v>1.1574074074074073E-5</v>
      </c>
      <c r="F199" s="75" t="e">
        <f t="shared" si="11"/>
        <v>#N/A</v>
      </c>
      <c r="G199" t="str">
        <f>IF((ISERROR((VLOOKUP(B199,Calculation!C$2:C$933,1,FALSE)))),"not entered","")</f>
        <v/>
      </c>
    </row>
    <row r="200" spans="2:7">
      <c r="B200" s="72" t="s">
        <v>9</v>
      </c>
      <c r="C200" s="74" t="str">
        <f t="shared" si="9"/>
        <v xml:space="preserve"> </v>
      </c>
      <c r="D200" s="74" t="str">
        <f t="shared" si="10"/>
        <v xml:space="preserve"> </v>
      </c>
      <c r="E200" s="129">
        <v>1.1574074074074073E-5</v>
      </c>
      <c r="F200" s="75" t="e">
        <f t="shared" si="11"/>
        <v>#N/A</v>
      </c>
      <c r="G200" t="str">
        <f>IF((ISERROR((VLOOKUP(B200,Calculation!C$2:C$933,1,FALSE)))),"not entered","")</f>
        <v/>
      </c>
    </row>
    <row r="201" spans="2:7">
      <c r="B201" s="72" t="s">
        <v>9</v>
      </c>
      <c r="C201" s="74" t="str">
        <f t="shared" si="9"/>
        <v xml:space="preserve"> </v>
      </c>
      <c r="D201" s="74" t="str">
        <f t="shared" si="10"/>
        <v xml:space="preserve"> </v>
      </c>
      <c r="E201" s="129">
        <v>1.1574074074074073E-5</v>
      </c>
      <c r="F201" s="75" t="e">
        <f t="shared" si="11"/>
        <v>#N/A</v>
      </c>
      <c r="G201" t="str">
        <f>IF((ISERROR((VLOOKUP(B201,Calculation!C$2:C$933,1,FALSE)))),"not entered","")</f>
        <v/>
      </c>
    </row>
    <row r="202" spans="2:7">
      <c r="B202" s="72" t="s">
        <v>9</v>
      </c>
      <c r="C202" s="74" t="str">
        <f t="shared" ref="C202:C208" si="12">VLOOKUP(B202,name,3,FALSE)</f>
        <v xml:space="preserve"> </v>
      </c>
      <c r="D202" s="74" t="str">
        <f t="shared" ref="D202:D208" si="13">VLOOKUP(B202,name,2,FALSE)</f>
        <v xml:space="preserve"> </v>
      </c>
      <c r="E202" s="129">
        <v>1.1574074074074073E-5</v>
      </c>
      <c r="F202" s="75" t="e">
        <f t="shared" si="11"/>
        <v>#N/A</v>
      </c>
      <c r="G202" t="str">
        <f>IF((ISERROR((VLOOKUP(B202,Calculation!C$2:C$933,1,FALSE)))),"not entered","")</f>
        <v/>
      </c>
    </row>
    <row r="203" spans="2:7">
      <c r="B203" s="72" t="s">
        <v>9</v>
      </c>
      <c r="C203" s="74" t="str">
        <f t="shared" si="12"/>
        <v xml:space="preserve"> </v>
      </c>
      <c r="D203" s="74" t="str">
        <f t="shared" si="13"/>
        <v xml:space="preserve"> </v>
      </c>
      <c r="E203" s="129">
        <v>1.1574074074074073E-5</v>
      </c>
      <c r="F203" s="75" t="e">
        <f t="shared" ref="F203:F208" si="14">(VLOOKUP(C203,C$4:E$5,3,FALSE))/(E203/10000)</f>
        <v>#N/A</v>
      </c>
      <c r="G203" t="str">
        <f>IF((ISERROR((VLOOKUP(B203,Calculation!C$2:C$933,1,FALSE)))),"not entered","")</f>
        <v/>
      </c>
    </row>
    <row r="204" spans="2:7">
      <c r="B204" s="72" t="s">
        <v>9</v>
      </c>
      <c r="C204" s="74" t="str">
        <f t="shared" si="12"/>
        <v xml:space="preserve"> </v>
      </c>
      <c r="D204" s="74" t="str">
        <f t="shared" si="13"/>
        <v xml:space="preserve"> </v>
      </c>
      <c r="E204" s="129">
        <v>1.1574074074074073E-5</v>
      </c>
      <c r="F204" s="75" t="e">
        <f t="shared" si="14"/>
        <v>#N/A</v>
      </c>
      <c r="G204" t="str">
        <f>IF((ISERROR((VLOOKUP(B204,Calculation!C$2:C$933,1,FALSE)))),"not entered","")</f>
        <v/>
      </c>
    </row>
    <row r="205" spans="2:7">
      <c r="B205" s="72" t="s">
        <v>9</v>
      </c>
      <c r="C205" s="74" t="str">
        <f t="shared" si="12"/>
        <v xml:space="preserve"> </v>
      </c>
      <c r="D205" s="74" t="str">
        <f t="shared" si="13"/>
        <v xml:space="preserve"> </v>
      </c>
      <c r="E205" s="129">
        <v>1.1574074074074073E-5</v>
      </c>
      <c r="F205" s="75" t="e">
        <f t="shared" si="14"/>
        <v>#N/A</v>
      </c>
      <c r="G205" t="str">
        <f>IF((ISERROR((VLOOKUP(B205,Calculation!C$2:C$933,1,FALSE)))),"not entered","")</f>
        <v/>
      </c>
    </row>
    <row r="206" spans="2:7">
      <c r="B206" s="72" t="s">
        <v>9</v>
      </c>
      <c r="C206" s="74" t="str">
        <f t="shared" si="12"/>
        <v xml:space="preserve"> </v>
      </c>
      <c r="D206" s="74" t="str">
        <f t="shared" si="13"/>
        <v xml:space="preserve"> </v>
      </c>
      <c r="E206" s="129">
        <v>1.1574074074074073E-5</v>
      </c>
      <c r="F206" s="75" t="e">
        <f t="shared" si="14"/>
        <v>#N/A</v>
      </c>
      <c r="G206" t="str">
        <f>IF((ISERROR((VLOOKUP(B206,Calculation!C$2:C$933,1,FALSE)))),"not entered","")</f>
        <v/>
      </c>
    </row>
    <row r="207" spans="2:7">
      <c r="B207" s="72" t="s">
        <v>9</v>
      </c>
      <c r="C207" s="74" t="str">
        <f t="shared" si="12"/>
        <v xml:space="preserve"> </v>
      </c>
      <c r="D207" s="74" t="str">
        <f t="shared" si="13"/>
        <v xml:space="preserve"> </v>
      </c>
      <c r="E207" s="129">
        <v>1.1574074074074073E-5</v>
      </c>
      <c r="F207" s="75" t="e">
        <f t="shared" si="14"/>
        <v>#N/A</v>
      </c>
      <c r="G207" t="str">
        <f>IF((ISERROR((VLOOKUP(B207,Calculation!C$2:C$933,1,FALSE)))),"not entered","")</f>
        <v/>
      </c>
    </row>
    <row r="208" spans="2:7">
      <c r="B208" s="72" t="s">
        <v>9</v>
      </c>
      <c r="C208" s="74" t="str">
        <f t="shared" si="12"/>
        <v xml:space="preserve"> </v>
      </c>
      <c r="D208" s="74" t="str">
        <f t="shared" si="13"/>
        <v xml:space="preserve"> </v>
      </c>
      <c r="E208" s="129">
        <v>1.1574074074074073E-5</v>
      </c>
      <c r="F208" s="75" t="e">
        <f t="shared" si="14"/>
        <v>#N/A</v>
      </c>
      <c r="G208" t="str">
        <f>IF((ISERROR((VLOOKUP(B208,Calculation!C$2:C$933,1,FALSE)))),"not entered","")</f>
        <v/>
      </c>
    </row>
    <row r="209" spans="2:6" ht="13.5" thickBot="1">
      <c r="B209" s="76"/>
      <c r="C209" s="77"/>
      <c r="D209" s="77"/>
      <c r="E209" s="78"/>
      <c r="F209" s="79"/>
    </row>
    <row r="210" spans="2:6">
      <c r="B210" s="30"/>
      <c r="C210" s="57"/>
      <c r="D210" s="57"/>
      <c r="E210" s="31"/>
      <c r="F210" s="32"/>
    </row>
    <row r="211" spans="2:6">
      <c r="B211" s="30"/>
      <c r="C211" s="57"/>
      <c r="D211" s="57"/>
      <c r="E211" s="31"/>
      <c r="F211" s="32"/>
    </row>
  </sheetData>
  <phoneticPr fontId="2" type="noConversion"/>
  <conditionalFormatting sqref="G4:G209">
    <cfRule type="cellIs" dxfId="44" priority="5" stopIfTrue="1" operator="equal">
      <formula>#N/A</formula>
    </cfRule>
  </conditionalFormatting>
  <conditionalFormatting sqref="B1:B3 B169:B211">
    <cfRule type="cellIs" dxfId="43" priority="6" stopIfTrue="1" operator="equal">
      <formula>"x"</formula>
    </cfRule>
  </conditionalFormatting>
  <conditionalFormatting sqref="B4:B6">
    <cfRule type="cellIs" dxfId="42" priority="2" stopIfTrue="1" operator="equal">
      <formula>"x"</formula>
    </cfRule>
  </conditionalFormatting>
  <conditionalFormatting sqref="B7:B168">
    <cfRule type="cellIs" dxfId="41" priority="1" stopIfTrue="1" operator="equal">
      <formula>"x"</formula>
    </cfRule>
  </conditionalFormatting>
  <pageMargins left="0.75" right="0.75" top="1" bottom="1" header="0.5" footer="0.5"/>
  <headerFooter alignWithMargins="0"/>
  <webPublishItems count="4">
    <webPublishItem id="24698" divId="teer league Standard_24698" sourceType="range" sourceRef="A1:F39" destinationFile="C:\A TEER\Web\TEER League 09\nnorfolk.htm"/>
    <webPublishItem id="27316" divId="teer league Standard_27316" sourceType="range" sourceRef="A1:F45" destinationFile="C:\A TEER\Web\TEER League 08\gosfield.htm"/>
    <webPublishItem id="29770" divId="teer league Adult_29770" sourceType="range" sourceRef="A1:F46" destinationFile="C:\A TEER\Web\TEER League 10\Harwich10.htm"/>
    <webPublishItem id="32280" divId="teer league Standard_32280" sourceType="range" sourceRef="A1:F48" destinationFile="C:\A TEER\Web\TEER League 08\gosfield.htm"/>
  </webPublishItems>
</worksheet>
</file>

<file path=xl/worksheets/sheet11.xml><?xml version="1.0" encoding="utf-8"?>
<worksheet xmlns="http://schemas.openxmlformats.org/spreadsheetml/2006/main" xmlns:r="http://schemas.openxmlformats.org/officeDocument/2006/relationships">
  <dimension ref="B1:G206"/>
  <sheetViews>
    <sheetView workbookViewId="0">
      <selection activeCell="B38" sqref="B38"/>
    </sheetView>
  </sheetViews>
  <sheetFormatPr defaultRowHeight="12.75"/>
  <cols>
    <col min="1" max="1" width="1.85546875" customWidth="1"/>
    <col min="2" max="2" width="19.5703125" bestFit="1" customWidth="1"/>
    <col min="3" max="3" width="7.140625" bestFit="1" customWidth="1"/>
    <col min="4" max="4" width="23" bestFit="1" customWidth="1"/>
    <col min="5" max="5" width="8.140625" bestFit="1" customWidth="1"/>
    <col min="6" max="6" width="8.5703125" bestFit="1" customWidth="1"/>
    <col min="7" max="7" width="10.285156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Races!A13</f>
        <v>Cambridge</v>
      </c>
      <c r="C2" s="57"/>
      <c r="D2" s="31"/>
      <c r="E2" s="32"/>
    </row>
    <row r="3" spans="2:7" ht="13.5" thickBot="1">
      <c r="B3" s="49" t="s">
        <v>2</v>
      </c>
      <c r="C3" s="58" t="s">
        <v>22</v>
      </c>
      <c r="D3" s="58" t="s">
        <v>21</v>
      </c>
      <c r="E3" s="50" t="s">
        <v>8</v>
      </c>
      <c r="F3" s="51" t="s">
        <v>4</v>
      </c>
    </row>
    <row r="4" spans="2:7">
      <c r="B4" s="128" t="s">
        <v>71</v>
      </c>
      <c r="C4" s="70" t="s">
        <v>90</v>
      </c>
      <c r="D4" s="70"/>
      <c r="E4" s="139">
        <v>9.9826388888888895E-2</v>
      </c>
      <c r="F4" s="71"/>
      <c r="G4" t="str">
        <f>IF((ISERROR((VLOOKUP(B4,Calculation!C$2:C$933,1,FALSE)))),"not entered","")</f>
        <v/>
      </c>
    </row>
    <row r="5" spans="2:7">
      <c r="B5" s="72" t="s">
        <v>71</v>
      </c>
      <c r="C5" s="73" t="s">
        <v>91</v>
      </c>
      <c r="D5" s="73"/>
      <c r="E5" s="129">
        <v>8.3483796296296306E-2</v>
      </c>
      <c r="F5" s="75"/>
      <c r="G5" t="str">
        <f>IF((ISERROR((VLOOKUP(B5,Calculation!C$2:C$933,1,FALSE)))),"not entered","")</f>
        <v/>
      </c>
    </row>
    <row r="6" spans="2:7">
      <c r="B6" s="159" t="s">
        <v>266</v>
      </c>
      <c r="C6" s="74" t="str">
        <f t="shared" ref="C6:C69" si="0">VLOOKUP(B6,name,3,FALSE)</f>
        <v>Male</v>
      </c>
      <c r="D6" s="74" t="str">
        <f t="shared" ref="D6:D69" si="1">VLOOKUP(B6,name,2,FALSE)</f>
        <v xml:space="preserve">Walden Tri </v>
      </c>
      <c r="E6" s="129">
        <v>8.3483796296296292E-2</v>
      </c>
      <c r="F6" s="75">
        <f>(VLOOKUP(C6,C$4:E$5,3,FALSE))/(E6/10000)</f>
        <v>10000.000000000002</v>
      </c>
      <c r="G6" t="str">
        <f>IF((ISERROR((VLOOKUP(B6,Calculation!C$2:C$933,1,FALSE)))),"not entered","")</f>
        <v/>
      </c>
    </row>
    <row r="7" spans="2:7">
      <c r="B7" s="159" t="s">
        <v>876</v>
      </c>
      <c r="C7" s="74" t="str">
        <f t="shared" si="0"/>
        <v>Male</v>
      </c>
      <c r="D7" s="74" t="str">
        <f t="shared" si="1"/>
        <v>born2tri</v>
      </c>
      <c r="E7" s="129">
        <v>8.3587962962962975E-2</v>
      </c>
      <c r="F7" s="75">
        <f>(VLOOKUP(C7,C$4:E$5,3,FALSE))/(E7/10000)</f>
        <v>9987.5380780947107</v>
      </c>
      <c r="G7" t="str">
        <f>IF((ISERROR((VLOOKUP(B7,Calculation!C$2:C$933,1,FALSE)))),"not entered","")</f>
        <v/>
      </c>
    </row>
    <row r="8" spans="2:7">
      <c r="B8" s="159" t="s">
        <v>185</v>
      </c>
      <c r="C8" s="74" t="str">
        <f t="shared" si="0"/>
        <v>Male</v>
      </c>
      <c r="D8" s="74" t="str">
        <f t="shared" si="1"/>
        <v>Born 2 Tri</v>
      </c>
      <c r="E8" s="129">
        <v>8.5659722222222207E-2</v>
      </c>
      <c r="F8" s="75">
        <f t="shared" ref="F8:F71" si="2">(VLOOKUP(C8,C$4:E$5,3,FALSE))/(E8/10000)</f>
        <v>9745.9802729360927</v>
      </c>
      <c r="G8" t="str">
        <f>IF((ISERROR((VLOOKUP(B8,Calculation!C$2:C$933,1,FALSE)))),"not entered","")</f>
        <v/>
      </c>
    </row>
    <row r="9" spans="2:7">
      <c r="B9" s="159" t="s">
        <v>338</v>
      </c>
      <c r="C9" s="74" t="str">
        <f t="shared" si="0"/>
        <v>Male</v>
      </c>
      <c r="D9" s="74" t="str">
        <f t="shared" si="1"/>
        <v xml:space="preserve">Tri-force </v>
      </c>
      <c r="E9" s="129">
        <v>8.7106481481481479E-2</v>
      </c>
      <c r="F9" s="75">
        <f t="shared" si="2"/>
        <v>9584.1084241296849</v>
      </c>
      <c r="G9" t="str">
        <f>IF((ISERROR((VLOOKUP(B9,Calculation!C$2:C$933,1,FALSE)))),"not entered","")</f>
        <v/>
      </c>
    </row>
    <row r="10" spans="2:7">
      <c r="B10" s="159" t="s">
        <v>877</v>
      </c>
      <c r="C10" s="74" t="str">
        <f t="shared" si="0"/>
        <v>Male</v>
      </c>
      <c r="D10" s="74" t="str">
        <f t="shared" si="1"/>
        <v xml:space="preserve">Trisport Epping </v>
      </c>
      <c r="E10" s="129">
        <v>8.8622685185185179E-2</v>
      </c>
      <c r="F10" s="75">
        <f t="shared" si="2"/>
        <v>9420.1384354185739</v>
      </c>
      <c r="G10" t="str">
        <f>IF((ISERROR((VLOOKUP(B10,Calculation!C$2:C$933,1,FALSE)))),"not entered","")</f>
        <v/>
      </c>
    </row>
    <row r="11" spans="2:7">
      <c r="B11" s="159" t="s">
        <v>184</v>
      </c>
      <c r="C11" s="74" t="str">
        <f t="shared" si="0"/>
        <v>Male</v>
      </c>
      <c r="D11" s="74" t="str">
        <f t="shared" si="1"/>
        <v xml:space="preserve">Team Trisports </v>
      </c>
      <c r="E11" s="129">
        <v>8.9166666666666672E-2</v>
      </c>
      <c r="F11" s="75">
        <f t="shared" si="2"/>
        <v>9362.6687435098647</v>
      </c>
      <c r="G11" t="str">
        <f>IF((ISERROR((VLOOKUP(B11,Calculation!C$2:C$933,1,FALSE)))),"not entered","")</f>
        <v/>
      </c>
    </row>
    <row r="12" spans="2:7">
      <c r="B12" s="159" t="s">
        <v>298</v>
      </c>
      <c r="C12" s="74" t="str">
        <f t="shared" si="0"/>
        <v>Male</v>
      </c>
      <c r="D12" s="74" t="str">
        <f t="shared" si="1"/>
        <v xml:space="preserve">Tri sport Epping </v>
      </c>
      <c r="E12" s="129">
        <v>8.9756944444444431E-2</v>
      </c>
      <c r="F12" s="75">
        <f t="shared" si="2"/>
        <v>9301.0960670535169</v>
      </c>
      <c r="G12" t="str">
        <f>IF((ISERROR((VLOOKUP(B12,Calculation!C$2:C$933,1,FALSE)))),"not entered","")</f>
        <v/>
      </c>
    </row>
    <row r="13" spans="2:7">
      <c r="B13" s="159" t="s">
        <v>878</v>
      </c>
      <c r="C13" s="74" t="str">
        <f t="shared" si="0"/>
        <v>Male</v>
      </c>
      <c r="D13" s="74" t="str">
        <f t="shared" si="1"/>
        <v xml:space="preserve">East Essex Triathlon Club </v>
      </c>
      <c r="E13" s="129">
        <v>9.0520833333333328E-2</v>
      </c>
      <c r="F13" s="75">
        <f t="shared" si="2"/>
        <v>9222.6058048842879</v>
      </c>
      <c r="G13" t="str">
        <f>IF((ISERROR((VLOOKUP(B13,Calculation!C$2:C$933,1,FALSE)))),"not entered","")</f>
        <v/>
      </c>
    </row>
    <row r="14" spans="2:7">
      <c r="B14" s="159" t="s">
        <v>879</v>
      </c>
      <c r="C14" s="74" t="str">
        <f t="shared" si="0"/>
        <v>Male</v>
      </c>
      <c r="D14" s="74" t="str">
        <f t="shared" si="1"/>
        <v xml:space="preserve">Ipswich Triathlon Club </v>
      </c>
      <c r="E14" s="129">
        <v>9.269675925925927E-2</v>
      </c>
      <c r="F14" s="75">
        <f t="shared" si="2"/>
        <v>9006.1181171182416</v>
      </c>
      <c r="G14" t="str">
        <f>IF((ISERROR((VLOOKUP(B14,Calculation!C$2:C$933,1,FALSE)))),"not entered","")</f>
        <v/>
      </c>
    </row>
    <row r="15" spans="2:7">
      <c r="B15" s="159" t="s">
        <v>880</v>
      </c>
      <c r="C15" s="74" t="str">
        <f t="shared" si="0"/>
        <v>Male</v>
      </c>
      <c r="D15" s="74" t="str">
        <f t="shared" si="1"/>
        <v xml:space="preserve">Ely Triathlon Club </v>
      </c>
      <c r="E15" s="129">
        <v>9.2812500000000006E-2</v>
      </c>
      <c r="F15" s="75">
        <f t="shared" si="2"/>
        <v>8994.887143035292</v>
      </c>
      <c r="G15" t="str">
        <f>IF((ISERROR((VLOOKUP(B15,Calculation!C$2:C$933,1,FALSE)))),"not entered","")</f>
        <v/>
      </c>
    </row>
    <row r="16" spans="2:7">
      <c r="B16" s="159" t="s">
        <v>881</v>
      </c>
      <c r="C16" s="74" t="str">
        <f t="shared" si="0"/>
        <v>Male</v>
      </c>
      <c r="D16" s="74" t="str">
        <f t="shared" si="1"/>
        <v xml:space="preserve">Tri BRJ Huntingdon </v>
      </c>
      <c r="E16" s="129">
        <v>9.3078703703703705E-2</v>
      </c>
      <c r="F16" s="75">
        <f t="shared" si="2"/>
        <v>8969.1619000248702</v>
      </c>
      <c r="G16" t="str">
        <f>IF((ISERROR((VLOOKUP(B16,Calculation!C$2:C$933,1,FALSE)))),"not entered","")</f>
        <v/>
      </c>
    </row>
    <row r="17" spans="2:7">
      <c r="B17" s="159" t="s">
        <v>882</v>
      </c>
      <c r="C17" s="74" t="str">
        <f t="shared" si="0"/>
        <v>Male</v>
      </c>
      <c r="D17" s="74" t="str">
        <f t="shared" si="1"/>
        <v xml:space="preserve">PACTRAC </v>
      </c>
      <c r="E17" s="129">
        <v>9.3773148148148161E-2</v>
      </c>
      <c r="F17" s="75">
        <f t="shared" si="2"/>
        <v>8902.7400641816821</v>
      </c>
      <c r="G17" t="str">
        <f>IF((ISERROR((VLOOKUP(B17,Calculation!C$2:C$933,1,FALSE)))),"not entered","")</f>
        <v/>
      </c>
    </row>
    <row r="18" spans="2:7">
      <c r="B18" s="159" t="s">
        <v>883</v>
      </c>
      <c r="C18" s="74" t="str">
        <f t="shared" si="0"/>
        <v>Male</v>
      </c>
      <c r="D18" s="74" t="str">
        <f t="shared" si="1"/>
        <v xml:space="preserve">Team Trisports </v>
      </c>
      <c r="E18" s="129">
        <v>9.4236111111111132E-2</v>
      </c>
      <c r="F18" s="75">
        <f t="shared" si="2"/>
        <v>8859.0027020388097</v>
      </c>
      <c r="G18" t="str">
        <f>IF((ISERROR((VLOOKUP(B18,Calculation!C$2:C$933,1,FALSE)))),"not entered","")</f>
        <v/>
      </c>
    </row>
    <row r="19" spans="2:7">
      <c r="B19" s="159" t="s">
        <v>884</v>
      </c>
      <c r="C19" s="74" t="str">
        <f t="shared" si="0"/>
        <v>Male</v>
      </c>
      <c r="D19" s="74" t="str">
        <f t="shared" si="1"/>
        <v xml:space="preserve">tri sport epping </v>
      </c>
      <c r="E19" s="129">
        <v>9.4826388888888891E-2</v>
      </c>
      <c r="F19" s="75">
        <f t="shared" si="2"/>
        <v>8803.8569510557809</v>
      </c>
      <c r="G19" t="str">
        <f>IF((ISERROR((VLOOKUP(B19,Calculation!C$2:C$933,1,FALSE)))),"not entered","")</f>
        <v/>
      </c>
    </row>
    <row r="20" spans="2:7">
      <c r="B20" s="159" t="s">
        <v>981</v>
      </c>
      <c r="C20" s="74" t="str">
        <f t="shared" si="0"/>
        <v>Male</v>
      </c>
      <c r="D20" s="74" t="str">
        <f t="shared" si="1"/>
        <v xml:space="preserve">west Suffolk Tri </v>
      </c>
      <c r="E20" s="129">
        <v>9.5474537037037038E-2</v>
      </c>
      <c r="F20" s="75">
        <f t="shared" si="2"/>
        <v>8744.0901927506384</v>
      </c>
      <c r="G20" t="str">
        <f>IF((ISERROR((VLOOKUP(B20,Calculation!C$2:C$933,1,FALSE)))),"not entered","")</f>
        <v/>
      </c>
    </row>
    <row r="21" spans="2:7">
      <c r="B21" s="159" t="s">
        <v>807</v>
      </c>
      <c r="C21" s="74" t="str">
        <f t="shared" si="0"/>
        <v>Male</v>
      </c>
      <c r="D21" s="74" t="str">
        <f t="shared" si="1"/>
        <v>West Suffolk Tri</v>
      </c>
      <c r="E21" s="129">
        <v>9.5532407407407399E-2</v>
      </c>
      <c r="F21" s="75">
        <f t="shared" si="2"/>
        <v>8738.7933123334151</v>
      </c>
      <c r="G21" t="str">
        <f>IF((ISERROR((VLOOKUP(B21,Calculation!C$2:C$933,1,FALSE)))),"not entered","")</f>
        <v/>
      </c>
    </row>
    <row r="22" spans="2:7">
      <c r="B22" s="159" t="s">
        <v>422</v>
      </c>
      <c r="C22" s="74" t="str">
        <f t="shared" si="0"/>
        <v>Male</v>
      </c>
      <c r="D22" s="74" t="str">
        <f t="shared" si="1"/>
        <v>Ipswich Triathlon Club</v>
      </c>
      <c r="E22" s="129">
        <v>9.61574074074074E-2</v>
      </c>
      <c r="F22" s="75">
        <f t="shared" si="2"/>
        <v>8681.9932595089085</v>
      </c>
      <c r="G22" t="str">
        <f>IF((ISERROR((VLOOKUP(B22,Calculation!C$2:C$933,1,FALSE)))),"not entered","")</f>
        <v/>
      </c>
    </row>
    <row r="23" spans="2:7">
      <c r="B23" s="159" t="s">
        <v>524</v>
      </c>
      <c r="C23" s="74" t="str">
        <f t="shared" si="0"/>
        <v>Male</v>
      </c>
      <c r="D23" s="74" t="str">
        <f t="shared" si="1"/>
        <v>East Essex Tri</v>
      </c>
      <c r="E23" s="129">
        <v>9.6238425925925949E-2</v>
      </c>
      <c r="F23" s="75">
        <f t="shared" si="2"/>
        <v>8674.6843054720375</v>
      </c>
      <c r="G23" t="str">
        <f>IF((ISERROR((VLOOKUP(B23,Calculation!C$2:C$933,1,FALSE)))),"not entered","")</f>
        <v/>
      </c>
    </row>
    <row r="24" spans="2:7">
      <c r="B24" s="159" t="s">
        <v>886</v>
      </c>
      <c r="C24" s="74" t="str">
        <f t="shared" si="0"/>
        <v>Male</v>
      </c>
      <c r="D24" s="74" t="str">
        <f t="shared" si="1"/>
        <v xml:space="preserve">PACTRAC </v>
      </c>
      <c r="E24" s="129">
        <v>9.6516203703703715E-2</v>
      </c>
      <c r="F24" s="75">
        <f t="shared" si="2"/>
        <v>8649.7181916296922</v>
      </c>
      <c r="G24" t="str">
        <f>IF((ISERROR((VLOOKUP(B24,Calculation!C$2:C$933,1,FALSE)))),"not entered","")</f>
        <v/>
      </c>
    </row>
    <row r="25" spans="2:7">
      <c r="B25" s="159" t="s">
        <v>887</v>
      </c>
      <c r="C25" s="74" t="str">
        <f t="shared" si="0"/>
        <v>Male</v>
      </c>
      <c r="D25" s="74" t="str">
        <f t="shared" si="1"/>
        <v xml:space="preserve">Pactrac </v>
      </c>
      <c r="E25" s="129">
        <v>9.6956018518518511E-2</v>
      </c>
      <c r="F25" s="75">
        <f t="shared" si="2"/>
        <v>8610.4810791452801</v>
      </c>
      <c r="G25" t="str">
        <f>IF((ISERROR((VLOOKUP(B25,Calculation!C$2:C$933,1,FALSE)))),"not entered","")</f>
        <v/>
      </c>
    </row>
    <row r="26" spans="2:7">
      <c r="B26" s="159" t="s">
        <v>806</v>
      </c>
      <c r="C26" s="74" t="str">
        <f t="shared" si="0"/>
        <v>Male</v>
      </c>
      <c r="D26" s="74" t="str">
        <f t="shared" si="1"/>
        <v>west suffolk wheelers&amp;tri</v>
      </c>
      <c r="E26" s="129">
        <v>9.7395833333333334E-2</v>
      </c>
      <c r="F26" s="75">
        <f t="shared" si="2"/>
        <v>8571.5983363042196</v>
      </c>
      <c r="G26" t="str">
        <f>IF((ISERROR((VLOOKUP(B26,Calculation!C$2:C$933,1,FALSE)))),"not entered","")</f>
        <v/>
      </c>
    </row>
    <row r="27" spans="2:7">
      <c r="B27" s="159" t="s">
        <v>888</v>
      </c>
      <c r="C27" s="74" t="str">
        <f t="shared" si="0"/>
        <v>Male</v>
      </c>
      <c r="D27" s="74" t="str">
        <f t="shared" si="1"/>
        <v xml:space="preserve">Hemel Hempstead Cycling Club </v>
      </c>
      <c r="E27" s="129">
        <v>9.9155092592592586E-2</v>
      </c>
      <c r="F27" s="75">
        <f t="shared" si="2"/>
        <v>8419.5167503210014</v>
      </c>
      <c r="G27" t="str">
        <f>IF((ISERROR((VLOOKUP(B27,Calculation!C$2:C$933,1,FALSE)))),"not entered","")</f>
        <v/>
      </c>
    </row>
    <row r="28" spans="2:7">
      <c r="B28" s="159" t="s">
        <v>528</v>
      </c>
      <c r="C28" s="74" t="str">
        <f t="shared" si="0"/>
        <v>Male</v>
      </c>
      <c r="D28" s="74" t="str">
        <f t="shared" si="1"/>
        <v>East Essex Tri</v>
      </c>
      <c r="E28" s="129">
        <v>9.9629629629629637E-2</v>
      </c>
      <c r="F28" s="75">
        <f t="shared" si="2"/>
        <v>8379.4144981412646</v>
      </c>
      <c r="G28" t="str">
        <f>IF((ISERROR((VLOOKUP(B28,Calculation!C$2:C$933,1,FALSE)))),"not entered","")</f>
        <v/>
      </c>
    </row>
    <row r="29" spans="2:7">
      <c r="B29" s="159" t="s">
        <v>240</v>
      </c>
      <c r="C29" s="74" t="str">
        <f t="shared" si="0"/>
        <v>Male</v>
      </c>
      <c r="D29" s="74" t="str">
        <f t="shared" si="1"/>
        <v>Ipswich Tri</v>
      </c>
      <c r="E29" s="129">
        <v>9.9699074074074051E-2</v>
      </c>
      <c r="F29" s="75">
        <f t="shared" si="2"/>
        <v>8373.5778964476467</v>
      </c>
      <c r="G29" t="str">
        <f>IF((ISERROR((VLOOKUP(B29,Calculation!C$2:C$933,1,FALSE)))),"not entered","")</f>
        <v/>
      </c>
    </row>
    <row r="30" spans="2:7">
      <c r="B30" s="159" t="s">
        <v>889</v>
      </c>
      <c r="C30" s="74" t="str">
        <f t="shared" si="0"/>
        <v>Male</v>
      </c>
      <c r="D30" s="74" t="str">
        <f t="shared" si="1"/>
        <v>ely tri</v>
      </c>
      <c r="E30" s="129">
        <v>9.9814814814814815E-2</v>
      </c>
      <c r="F30" s="75">
        <f t="shared" si="2"/>
        <v>8363.8682745825608</v>
      </c>
      <c r="G30" t="str">
        <f>IF((ISERROR((VLOOKUP(B30,Calculation!C$2:C$933,1,FALSE)))),"not entered","")</f>
        <v/>
      </c>
    </row>
    <row r="31" spans="2:7">
      <c r="B31" s="159" t="s">
        <v>811</v>
      </c>
      <c r="C31" s="74" t="str">
        <f t="shared" si="0"/>
        <v>Female</v>
      </c>
      <c r="D31" s="74" t="str">
        <f t="shared" si="1"/>
        <v>west suffolk wheelers&amp;tri</v>
      </c>
      <c r="E31" s="129">
        <v>9.9826388888888881E-2</v>
      </c>
      <c r="F31" s="75">
        <f t="shared" si="2"/>
        <v>10000.000000000002</v>
      </c>
      <c r="G31" t="str">
        <f>IF((ISERROR((VLOOKUP(B31,Calculation!C$2:C$933,1,FALSE)))),"not entered","")</f>
        <v/>
      </c>
    </row>
    <row r="32" spans="2:7">
      <c r="B32" s="159" t="s">
        <v>114</v>
      </c>
      <c r="C32" s="74" t="str">
        <f t="shared" si="0"/>
        <v>Male</v>
      </c>
      <c r="D32" s="74" t="str">
        <f t="shared" si="1"/>
        <v>East Essex Triathlon Club</v>
      </c>
      <c r="E32" s="129">
        <v>0.1003125</v>
      </c>
      <c r="F32" s="75">
        <f t="shared" si="2"/>
        <v>8322.3722164532137</v>
      </c>
      <c r="G32" t="str">
        <f>IF((ISERROR((VLOOKUP(B32,Calculation!C$2:C$933,1,FALSE)))),"not entered","")</f>
        <v/>
      </c>
    </row>
    <row r="33" spans="2:7">
      <c r="B33" s="159" t="s">
        <v>890</v>
      </c>
      <c r="C33" s="74" t="str">
        <f t="shared" si="0"/>
        <v>Male</v>
      </c>
      <c r="D33" s="74" t="str">
        <f t="shared" si="1"/>
        <v xml:space="preserve">Hemel Hempstead CC </v>
      </c>
      <c r="E33" s="129">
        <v>0.10111111111111112</v>
      </c>
      <c r="F33" s="75">
        <f t="shared" si="2"/>
        <v>8256.6391941391939</v>
      </c>
      <c r="G33" t="str">
        <f>IF((ISERROR((VLOOKUP(B33,Calculation!C$2:C$933,1,FALSE)))),"not entered","")</f>
        <v/>
      </c>
    </row>
    <row r="34" spans="2:7">
      <c r="B34" s="159" t="s">
        <v>198</v>
      </c>
      <c r="C34" s="74" t="str">
        <f t="shared" si="0"/>
        <v>Male</v>
      </c>
      <c r="D34" s="74" t="str">
        <f t="shared" si="1"/>
        <v xml:space="preserve">PACTRAC </v>
      </c>
      <c r="E34" s="129">
        <v>0.10120370370370371</v>
      </c>
      <c r="F34" s="75">
        <f t="shared" si="2"/>
        <v>8249.0850869167443</v>
      </c>
      <c r="G34" t="str">
        <f>IF((ISERROR((VLOOKUP(B34,Calculation!C$2:C$933,1,FALSE)))),"not entered","")</f>
        <v/>
      </c>
    </row>
    <row r="35" spans="2:7">
      <c r="B35" s="159" t="s">
        <v>530</v>
      </c>
      <c r="C35" s="74" t="str">
        <f t="shared" si="0"/>
        <v>Male</v>
      </c>
      <c r="D35" s="74" t="str">
        <f t="shared" si="1"/>
        <v>Stortford Tri</v>
      </c>
      <c r="E35" s="129">
        <v>0.10238425925925926</v>
      </c>
      <c r="F35" s="75">
        <f t="shared" si="2"/>
        <v>8153.9678950938278</v>
      </c>
      <c r="G35" t="str">
        <f>IF((ISERROR((VLOOKUP(B35,Calculation!C$2:C$933,1,FALSE)))),"not entered","")</f>
        <v/>
      </c>
    </row>
    <row r="36" spans="2:7">
      <c r="B36" s="159" t="s">
        <v>523</v>
      </c>
      <c r="C36" s="74" t="str">
        <f t="shared" si="0"/>
        <v>Male</v>
      </c>
      <c r="D36" s="74" t="str">
        <f t="shared" si="1"/>
        <v>Hadleigh Hares  AC</v>
      </c>
      <c r="E36" s="129">
        <v>0.10288194444444443</v>
      </c>
      <c r="F36" s="75">
        <f t="shared" si="2"/>
        <v>8114.5235684553963</v>
      </c>
      <c r="G36" t="str">
        <f>IF((ISERROR((VLOOKUP(B36,Calculation!C$2:C$933,1,FALSE)))),"not entered","")</f>
        <v/>
      </c>
    </row>
    <row r="37" spans="2:7">
      <c r="B37" s="159" t="s">
        <v>891</v>
      </c>
      <c r="C37" s="74" t="str">
        <f t="shared" si="0"/>
        <v>Male</v>
      </c>
      <c r="D37" s="74" t="str">
        <f t="shared" si="1"/>
        <v xml:space="preserve">Ipswich triathlon Club </v>
      </c>
      <c r="E37" s="129">
        <v>0.10312499999999999</v>
      </c>
      <c r="F37" s="75">
        <f t="shared" si="2"/>
        <v>8095.3984287317635</v>
      </c>
      <c r="G37" t="str">
        <f>IF((ISERROR((VLOOKUP(B37,Calculation!C$2:C$933,1,FALSE)))),"not entered","")</f>
        <v/>
      </c>
    </row>
    <row r="38" spans="2:7">
      <c r="B38" s="159" t="s">
        <v>666</v>
      </c>
      <c r="C38" s="74" t="str">
        <f t="shared" si="0"/>
        <v>Male</v>
      </c>
      <c r="D38" s="74" t="str">
        <f t="shared" si="1"/>
        <v>Stortford Tri</v>
      </c>
      <c r="E38" s="129">
        <v>0.10322916666666666</v>
      </c>
      <c r="F38" s="75">
        <f t="shared" si="2"/>
        <v>8087.2295100347592</v>
      </c>
      <c r="G38" t="str">
        <f>IF((ISERROR((VLOOKUP(B38,Calculation!C$2:C$933,1,FALSE)))),"not entered","")</f>
        <v/>
      </c>
    </row>
    <row r="39" spans="2:7">
      <c r="B39" s="159" t="s">
        <v>885</v>
      </c>
      <c r="C39" s="74" t="str">
        <f t="shared" si="0"/>
        <v>Male</v>
      </c>
      <c r="D39" s="74" t="str">
        <f t="shared" si="1"/>
        <v xml:space="preserve">Cambridge Tri Club - Over Tri </v>
      </c>
      <c r="E39" s="129">
        <v>0.10378472222222222</v>
      </c>
      <c r="F39" s="75">
        <f t="shared" si="2"/>
        <v>8043.9388870302237</v>
      </c>
      <c r="G39" t="str">
        <f>IF((ISERROR((VLOOKUP(B39,Calculation!C$2:C$933,1,FALSE)))),"not entered","")</f>
        <v/>
      </c>
    </row>
    <row r="40" spans="2:7">
      <c r="B40" s="159" t="s">
        <v>892</v>
      </c>
      <c r="C40" s="74" t="str">
        <f t="shared" si="0"/>
        <v>Male</v>
      </c>
      <c r="D40" s="74" t="str">
        <f t="shared" si="1"/>
        <v xml:space="preserve">Ipswich Triathlon Club </v>
      </c>
      <c r="E40" s="129">
        <v>0.10390046296296296</v>
      </c>
      <c r="F40" s="75">
        <f t="shared" si="2"/>
        <v>8034.9782778211002</v>
      </c>
      <c r="G40" t="str">
        <f>IF((ISERROR((VLOOKUP(B40,Calculation!C$2:C$933,1,FALSE)))),"not entered","")</f>
        <v/>
      </c>
    </row>
    <row r="41" spans="2:7">
      <c r="B41" s="159" t="s">
        <v>893</v>
      </c>
      <c r="C41" s="74" t="str">
        <f t="shared" si="0"/>
        <v>Male</v>
      </c>
      <c r="D41" s="74" t="str">
        <f t="shared" si="1"/>
        <v xml:space="preserve">Tri-Force </v>
      </c>
      <c r="E41" s="129">
        <v>0.10462962962962964</v>
      </c>
      <c r="F41" s="75">
        <f t="shared" si="2"/>
        <v>7978.9823008849553</v>
      </c>
      <c r="G41" t="str">
        <f>IF((ISERROR((VLOOKUP(B41,Calculation!C$2:C$933,1,FALSE)))),"not entered","")</f>
        <v/>
      </c>
    </row>
    <row r="42" spans="2:7">
      <c r="B42" s="159" t="s">
        <v>894</v>
      </c>
      <c r="C42" s="74" t="str">
        <f t="shared" si="0"/>
        <v>Male</v>
      </c>
      <c r="D42" s="74" t="str">
        <f t="shared" si="1"/>
        <v xml:space="preserve">tri brj huntingdon </v>
      </c>
      <c r="E42" s="129">
        <v>0.10487268518518518</v>
      </c>
      <c r="F42" s="75">
        <f t="shared" si="2"/>
        <v>7960.4900121399414</v>
      </c>
      <c r="G42" t="str">
        <f>IF((ISERROR((VLOOKUP(B42,Calculation!C$2:C$933,1,FALSE)))),"not entered","")</f>
        <v/>
      </c>
    </row>
    <row r="43" spans="2:7">
      <c r="B43" s="159" t="s">
        <v>895</v>
      </c>
      <c r="C43" s="74" t="str">
        <f t="shared" si="0"/>
        <v>Male</v>
      </c>
      <c r="D43" s="74" t="str">
        <f t="shared" si="1"/>
        <v xml:space="preserve">Ely Tri Club </v>
      </c>
      <c r="E43" s="129">
        <v>0.10505787037037037</v>
      </c>
      <c r="F43" s="75">
        <f t="shared" si="2"/>
        <v>7946.458080863722</v>
      </c>
      <c r="G43" t="str">
        <f>IF((ISERROR((VLOOKUP(B43,Calculation!C$2:C$933,1,FALSE)))),"not entered","")</f>
        <v/>
      </c>
    </row>
    <row r="44" spans="2:7">
      <c r="B44" s="159" t="s">
        <v>896</v>
      </c>
      <c r="C44" s="74" t="str">
        <f t="shared" si="0"/>
        <v>Male</v>
      </c>
      <c r="D44" s="74" t="str">
        <f t="shared" si="1"/>
        <v xml:space="preserve">tri brj huntingdon </v>
      </c>
      <c r="E44" s="129">
        <v>0.10511574074074075</v>
      </c>
      <c r="F44" s="75">
        <f t="shared" si="2"/>
        <v>7942.0832415767454</v>
      </c>
      <c r="G44" t="str">
        <f>IF((ISERROR((VLOOKUP(B44,Calculation!C$2:C$933,1,FALSE)))),"not entered","")</f>
        <v/>
      </c>
    </row>
    <row r="45" spans="2:7">
      <c r="B45" s="159" t="s">
        <v>897</v>
      </c>
      <c r="C45" s="74" t="str">
        <f t="shared" si="0"/>
        <v>Male</v>
      </c>
      <c r="D45" s="74" t="str">
        <f t="shared" si="1"/>
        <v xml:space="preserve">Tri-Anglia </v>
      </c>
      <c r="E45" s="129">
        <v>0.10533564814814815</v>
      </c>
      <c r="F45" s="75">
        <f t="shared" si="2"/>
        <v>7925.502692011868</v>
      </c>
      <c r="G45" t="str">
        <f>IF((ISERROR((VLOOKUP(B45,Calculation!C$2:C$933,1,FALSE)))),"not entered","")</f>
        <v/>
      </c>
    </row>
    <row r="46" spans="2:7">
      <c r="B46" s="159" t="s">
        <v>898</v>
      </c>
      <c r="C46" s="74" t="str">
        <f t="shared" si="0"/>
        <v>Male</v>
      </c>
      <c r="D46" s="74" t="str">
        <f t="shared" si="1"/>
        <v xml:space="preserve">Newmarket </v>
      </c>
      <c r="E46" s="129">
        <v>0.10538194444444444</v>
      </c>
      <c r="F46" s="75">
        <f t="shared" si="2"/>
        <v>7922.0208676551356</v>
      </c>
      <c r="G46" t="str">
        <f>IF((ISERROR((VLOOKUP(B46,Calculation!C$2:C$933,1,FALSE)))),"not entered","")</f>
        <v/>
      </c>
    </row>
    <row r="47" spans="2:7">
      <c r="B47" s="159" t="s">
        <v>899</v>
      </c>
      <c r="C47" s="74" t="str">
        <f t="shared" si="0"/>
        <v>Male</v>
      </c>
      <c r="D47" s="74" t="str">
        <f t="shared" si="1"/>
        <v xml:space="preserve">Ely Tri Club </v>
      </c>
      <c r="E47" s="129">
        <v>0.10710648148148147</v>
      </c>
      <c r="F47" s="75">
        <f t="shared" si="2"/>
        <v>7794.467257402207</v>
      </c>
      <c r="G47" t="str">
        <f>IF((ISERROR((VLOOKUP(B47,Calculation!C$2:C$933,1,FALSE)))),"not entered","")</f>
        <v/>
      </c>
    </row>
    <row r="48" spans="2:7">
      <c r="B48" s="159" t="s">
        <v>521</v>
      </c>
      <c r="C48" s="74" t="str">
        <f t="shared" si="0"/>
        <v>Male</v>
      </c>
      <c r="D48" s="74" t="str">
        <f t="shared" si="1"/>
        <v>East Essex Triathlon Club</v>
      </c>
      <c r="E48" s="129">
        <v>0.10736111111111112</v>
      </c>
      <c r="F48" s="75">
        <f t="shared" si="2"/>
        <v>7775.9810263044428</v>
      </c>
      <c r="G48" t="str">
        <f>IF((ISERROR((VLOOKUP(B48,Calculation!C$2:C$933,1,FALSE)))),"not entered","")</f>
        <v/>
      </c>
    </row>
    <row r="49" spans="2:7">
      <c r="B49" s="159" t="s">
        <v>900</v>
      </c>
      <c r="C49" s="74" t="str">
        <f t="shared" si="0"/>
        <v>Male</v>
      </c>
      <c r="D49" s="74" t="str">
        <f t="shared" si="1"/>
        <v xml:space="preserve">tri brj </v>
      </c>
      <c r="E49" s="129">
        <v>0.10748842592592593</v>
      </c>
      <c r="F49" s="75">
        <f t="shared" si="2"/>
        <v>7766.7707548185645</v>
      </c>
      <c r="G49" t="str">
        <f>IF((ISERROR((VLOOKUP(B49,Calculation!C$2:C$933,1,FALSE)))),"not entered","")</f>
        <v/>
      </c>
    </row>
    <row r="50" spans="2:7">
      <c r="B50" s="159" t="s">
        <v>533</v>
      </c>
      <c r="C50" s="74" t="str">
        <f t="shared" si="0"/>
        <v>Male</v>
      </c>
      <c r="D50" s="74" t="str">
        <f t="shared" si="1"/>
        <v>East Essex Tri</v>
      </c>
      <c r="E50" s="129">
        <v>0.10864583333333333</v>
      </c>
      <c r="F50" s="75">
        <f t="shared" si="2"/>
        <v>7684.0311068499004</v>
      </c>
      <c r="G50" t="str">
        <f>IF((ISERROR((VLOOKUP(B50,Calculation!C$2:C$933,1,FALSE)))),"not entered","")</f>
        <v/>
      </c>
    </row>
    <row r="51" spans="2:7">
      <c r="B51" s="159" t="s">
        <v>482</v>
      </c>
      <c r="C51" s="74" t="str">
        <f t="shared" si="0"/>
        <v>Female</v>
      </c>
      <c r="D51" s="74" t="str">
        <f t="shared" si="1"/>
        <v>East Essex Triathlon Club</v>
      </c>
      <c r="E51" s="129">
        <v>0.10902777777777778</v>
      </c>
      <c r="F51" s="75">
        <f t="shared" si="2"/>
        <v>9156.0509554140135</v>
      </c>
      <c r="G51" t="str">
        <f>IF((ISERROR((VLOOKUP(B51,Calculation!C$2:C$933,1,FALSE)))),"not entered","")</f>
        <v/>
      </c>
    </row>
    <row r="52" spans="2:7">
      <c r="B52" s="159" t="s">
        <v>901</v>
      </c>
      <c r="C52" s="74" t="str">
        <f t="shared" si="0"/>
        <v>Male</v>
      </c>
      <c r="D52" s="74" t="str">
        <f t="shared" si="1"/>
        <v xml:space="preserve">TriForce </v>
      </c>
      <c r="E52" s="129">
        <v>0.1091087962962963</v>
      </c>
      <c r="F52" s="75">
        <f t="shared" si="2"/>
        <v>7651.4267529436729</v>
      </c>
      <c r="G52" t="str">
        <f>IF((ISERROR((VLOOKUP(B52,Calculation!C$2:C$933,1,FALSE)))),"not entered","")</f>
        <v/>
      </c>
    </row>
    <row r="53" spans="2:7">
      <c r="B53" s="159" t="s">
        <v>902</v>
      </c>
      <c r="C53" s="74" t="str">
        <f t="shared" si="0"/>
        <v>Male</v>
      </c>
      <c r="D53" s="74" t="str">
        <f t="shared" si="1"/>
        <v xml:space="preserve">Ipswich triathlon Club </v>
      </c>
      <c r="E53" s="129">
        <v>0.10918981481481481</v>
      </c>
      <c r="F53" s="75">
        <f t="shared" si="2"/>
        <v>7645.7494170023338</v>
      </c>
      <c r="G53" t="str">
        <f>IF((ISERROR((VLOOKUP(B53,Calculation!C$2:C$933,1,FALSE)))),"not entered","")</f>
        <v/>
      </c>
    </row>
    <row r="54" spans="2:7">
      <c r="B54" s="159" t="s">
        <v>539</v>
      </c>
      <c r="C54" s="74" t="str">
        <f t="shared" si="0"/>
        <v>Male</v>
      </c>
      <c r="D54" s="74" t="str">
        <f t="shared" si="1"/>
        <v>East Essex Triathlon Club</v>
      </c>
      <c r="E54" s="129">
        <v>0.1095138888888889</v>
      </c>
      <c r="F54" s="75">
        <f t="shared" si="2"/>
        <v>7623.1240752483627</v>
      </c>
      <c r="G54" t="str">
        <f>IF((ISERROR((VLOOKUP(B54,Calculation!C$2:C$933,1,FALSE)))),"not entered","")</f>
        <v/>
      </c>
    </row>
    <row r="55" spans="2:7">
      <c r="B55" s="159" t="s">
        <v>248</v>
      </c>
      <c r="C55" s="74" t="str">
        <f t="shared" si="0"/>
        <v>Male</v>
      </c>
      <c r="D55" s="74" t="str">
        <f t="shared" si="1"/>
        <v>Ipswich Tri</v>
      </c>
      <c r="E55" s="129">
        <v>0.11021990740740739</v>
      </c>
      <c r="F55" s="75">
        <f t="shared" si="2"/>
        <v>7574.2938149742749</v>
      </c>
      <c r="G55" t="str">
        <f>IF((ISERROR((VLOOKUP(B55,Calculation!C$2:C$933,1,FALSE)))),"not entered","")</f>
        <v/>
      </c>
    </row>
    <row r="56" spans="2:7">
      <c r="B56" s="159" t="s">
        <v>314</v>
      </c>
      <c r="C56" s="74" t="str">
        <f t="shared" si="0"/>
        <v>Female</v>
      </c>
      <c r="D56" s="74" t="str">
        <f t="shared" si="1"/>
        <v xml:space="preserve">Tri Force </v>
      </c>
      <c r="E56" s="129">
        <v>0.11033564814814814</v>
      </c>
      <c r="F56" s="75">
        <f t="shared" si="2"/>
        <v>9047.5191440260151</v>
      </c>
      <c r="G56" t="str">
        <f>IF((ISERROR((VLOOKUP(B56,Calculation!C$2:C$933,1,FALSE)))),"not entered","")</f>
        <v/>
      </c>
    </row>
    <row r="57" spans="2:7">
      <c r="B57" s="159" t="s">
        <v>903</v>
      </c>
      <c r="C57" s="74" t="str">
        <f t="shared" si="0"/>
        <v>Male</v>
      </c>
      <c r="D57" s="74" t="str">
        <f t="shared" si="1"/>
        <v xml:space="preserve">Cambridge </v>
      </c>
      <c r="E57" s="129">
        <v>0.11152777777777778</v>
      </c>
      <c r="F57" s="75">
        <f t="shared" si="2"/>
        <v>7485.4711498547122</v>
      </c>
      <c r="G57" t="str">
        <f>IF((ISERROR((VLOOKUP(B57,Calculation!C$2:C$933,1,FALSE)))),"not entered","")</f>
        <v/>
      </c>
    </row>
    <row r="58" spans="2:7">
      <c r="B58" s="159" t="s">
        <v>904</v>
      </c>
      <c r="C58" s="74" t="str">
        <f t="shared" si="0"/>
        <v>Male</v>
      </c>
      <c r="D58" s="74" t="str">
        <f t="shared" si="1"/>
        <v xml:space="preserve">Nice Tri </v>
      </c>
      <c r="E58" s="129">
        <v>0.1125</v>
      </c>
      <c r="F58" s="75">
        <f t="shared" si="2"/>
        <v>7420.7818930041158</v>
      </c>
      <c r="G58" t="str">
        <f>IF((ISERROR((VLOOKUP(B58,Calculation!C$2:C$933,1,FALSE)))),"not entered","")</f>
        <v/>
      </c>
    </row>
    <row r="59" spans="2:7">
      <c r="B59" s="159" t="s">
        <v>820</v>
      </c>
      <c r="C59" s="74" t="str">
        <f t="shared" si="0"/>
        <v>Male</v>
      </c>
      <c r="D59" s="74" t="str">
        <f t="shared" si="1"/>
        <v>Newmarket Tri</v>
      </c>
      <c r="E59" s="129">
        <v>0.11354166666666668</v>
      </c>
      <c r="F59" s="75">
        <f t="shared" si="2"/>
        <v>7352.7013251783892</v>
      </c>
      <c r="G59" t="str">
        <f>IF((ISERROR((VLOOKUP(B59,Calculation!C$2:C$933,1,FALSE)))),"not entered","")</f>
        <v/>
      </c>
    </row>
    <row r="60" spans="2:7">
      <c r="B60" s="159" t="s">
        <v>905</v>
      </c>
      <c r="C60" s="74" t="str">
        <f t="shared" si="0"/>
        <v>Male</v>
      </c>
      <c r="D60" s="74" t="str">
        <f t="shared" si="1"/>
        <v xml:space="preserve">PACTRAC </v>
      </c>
      <c r="E60" s="129">
        <v>0.11403935185185186</v>
      </c>
      <c r="F60" s="75">
        <f t="shared" si="2"/>
        <v>7320.6130112656037</v>
      </c>
      <c r="G60" t="str">
        <f>IF((ISERROR((VLOOKUP(B60,Calculation!C$2:C$933,1,FALSE)))),"not entered","")</f>
        <v/>
      </c>
    </row>
    <row r="61" spans="2:7">
      <c r="B61" s="159" t="s">
        <v>673</v>
      </c>
      <c r="C61" s="74" t="str">
        <f t="shared" si="0"/>
        <v>Male</v>
      </c>
      <c r="D61" s="74" t="str">
        <f t="shared" si="1"/>
        <v>Ipswich Triathlon Club</v>
      </c>
      <c r="E61" s="129">
        <v>0.11414351851851853</v>
      </c>
      <c r="F61" s="75">
        <f t="shared" si="2"/>
        <v>7313.9322652605961</v>
      </c>
      <c r="G61" t="str">
        <f>IF((ISERROR((VLOOKUP(B61,Calculation!C$2:C$933,1,FALSE)))),"not entered","")</f>
        <v/>
      </c>
    </row>
    <row r="62" spans="2:7">
      <c r="B62" s="159" t="s">
        <v>982</v>
      </c>
      <c r="C62" s="74" t="str">
        <f t="shared" si="0"/>
        <v>Female</v>
      </c>
      <c r="D62" s="74" t="str">
        <f t="shared" si="1"/>
        <v xml:space="preserve">Tri BRJ </v>
      </c>
      <c r="E62" s="129">
        <v>0.114375</v>
      </c>
      <c r="F62" s="75">
        <f t="shared" si="2"/>
        <v>8727.9902853673357</v>
      </c>
      <c r="G62" t="str">
        <f>IF((ISERROR((VLOOKUP(B62,Calculation!C$2:C$933,1,FALSE)))),"not entered","")</f>
        <v/>
      </c>
    </row>
    <row r="63" spans="2:7">
      <c r="B63" s="159" t="s">
        <v>983</v>
      </c>
      <c r="C63" s="74" t="str">
        <f t="shared" si="0"/>
        <v>Female</v>
      </c>
      <c r="D63" s="74" t="str">
        <f t="shared" si="1"/>
        <v xml:space="preserve">Tri Anglia </v>
      </c>
      <c r="E63" s="129">
        <v>0.11449074074074073</v>
      </c>
      <c r="F63" s="75">
        <f t="shared" si="2"/>
        <v>8719.1670036393061</v>
      </c>
      <c r="G63" t="str">
        <f>IF((ISERROR((VLOOKUP(B63,Calculation!C$2:C$933,1,FALSE)))),"not entered","")</f>
        <v/>
      </c>
    </row>
    <row r="64" spans="2:7">
      <c r="B64" s="159" t="s">
        <v>984</v>
      </c>
      <c r="C64" s="74" t="str">
        <f t="shared" si="0"/>
        <v>Male</v>
      </c>
      <c r="D64" s="74" t="str">
        <f t="shared" si="1"/>
        <v xml:space="preserve">Cambridge Triathlon Club </v>
      </c>
      <c r="E64" s="129">
        <v>0.11496527777777776</v>
      </c>
      <c r="F64" s="75">
        <f t="shared" si="2"/>
        <v>7261.6530756065658</v>
      </c>
      <c r="G64" t="str">
        <f>IF((ISERROR((VLOOKUP(B64,Calculation!C$2:C$933,1,FALSE)))),"not entered","")</f>
        <v/>
      </c>
    </row>
    <row r="65" spans="2:7">
      <c r="B65" s="159" t="s">
        <v>985</v>
      </c>
      <c r="C65" s="74" t="str">
        <f t="shared" si="0"/>
        <v>Female</v>
      </c>
      <c r="D65" s="74" t="str">
        <f t="shared" si="1"/>
        <v xml:space="preserve">Triforce </v>
      </c>
      <c r="E65" s="129">
        <v>0.11600694444444443</v>
      </c>
      <c r="F65" s="75">
        <f t="shared" si="2"/>
        <v>8605.2080215504357</v>
      </c>
      <c r="G65" t="str">
        <f>IF((ISERROR((VLOOKUP(B65,Calculation!C$2:C$933,1,FALSE)))),"not entered","")</f>
        <v/>
      </c>
    </row>
    <row r="66" spans="2:7">
      <c r="B66" s="159" t="s">
        <v>241</v>
      </c>
      <c r="C66" s="74" t="str">
        <f t="shared" si="0"/>
        <v>Female</v>
      </c>
      <c r="D66" s="74" t="str">
        <f t="shared" si="1"/>
        <v xml:space="preserve">Ipswich triathlon club </v>
      </c>
      <c r="E66" s="129">
        <v>0.11640046296296296</v>
      </c>
      <c r="F66" s="75">
        <f t="shared" si="2"/>
        <v>8576.1161380133253</v>
      </c>
      <c r="G66" t="str">
        <f>IF((ISERROR((VLOOKUP(B66,Calculation!C$2:C$933,1,FALSE)))),"not entered","")</f>
        <v/>
      </c>
    </row>
    <row r="67" spans="2:7">
      <c r="B67" s="159" t="s">
        <v>986</v>
      </c>
      <c r="C67" s="74" t="str">
        <f t="shared" si="0"/>
        <v>Male</v>
      </c>
      <c r="D67" s="74" t="str">
        <f t="shared" si="1"/>
        <v xml:space="preserve">Ely Tri Club </v>
      </c>
      <c r="E67" s="129">
        <v>0.11777777777777779</v>
      </c>
      <c r="F67" s="75">
        <f t="shared" si="2"/>
        <v>7088.246855345913</v>
      </c>
      <c r="G67" t="str">
        <f>IF((ISERROR((VLOOKUP(B67,Calculation!C$2:C$933,1,FALSE)))),"not entered","")</f>
        <v/>
      </c>
    </row>
    <row r="68" spans="2:7">
      <c r="B68" s="159" t="s">
        <v>987</v>
      </c>
      <c r="C68" s="74" t="str">
        <f t="shared" si="0"/>
        <v>Male</v>
      </c>
      <c r="D68" s="74" t="str">
        <f t="shared" si="1"/>
        <v xml:space="preserve">TRISPORTEPPING </v>
      </c>
      <c r="E68" s="129">
        <v>0.11789351851851851</v>
      </c>
      <c r="F68" s="75">
        <f t="shared" si="2"/>
        <v>7081.2880424111545</v>
      </c>
      <c r="G68" t="str">
        <f>IF((ISERROR((VLOOKUP(B68,Calculation!C$2:C$933,1,FALSE)))),"not entered","")</f>
        <v/>
      </c>
    </row>
    <row r="69" spans="2:7">
      <c r="B69" s="159" t="s">
        <v>988</v>
      </c>
      <c r="C69" s="74" t="str">
        <f t="shared" si="0"/>
        <v>Female</v>
      </c>
      <c r="D69" s="74" t="str">
        <f t="shared" si="1"/>
        <v>Tri BRJ</v>
      </c>
      <c r="E69" s="129">
        <v>0.11827546296296297</v>
      </c>
      <c r="F69" s="75">
        <f t="shared" si="2"/>
        <v>8440.1604853703884</v>
      </c>
      <c r="G69" t="str">
        <f>IF((ISERROR((VLOOKUP(B69,Calculation!C$2:C$933,1,FALSE)))),"not entered","")</f>
        <v/>
      </c>
    </row>
    <row r="70" spans="2:7">
      <c r="B70" s="159" t="s">
        <v>989</v>
      </c>
      <c r="C70" s="74" t="str">
        <f t="shared" ref="C70:C133" si="3">VLOOKUP(B70,name,3,FALSE)</f>
        <v>Male</v>
      </c>
      <c r="D70" s="74" t="str">
        <f t="shared" ref="D70:D133" si="4">VLOOKUP(B70,name,2,FALSE)</f>
        <v xml:space="preserve">BRJ TRI </v>
      </c>
      <c r="E70" s="129">
        <v>0.11880787037037036</v>
      </c>
      <c r="F70" s="75">
        <f t="shared" si="2"/>
        <v>7026.7900633219697</v>
      </c>
      <c r="G70" t="str">
        <f>IF((ISERROR((VLOOKUP(B70,Calculation!C$2:C$933,1,FALSE)))),"not entered","")</f>
        <v/>
      </c>
    </row>
    <row r="71" spans="2:7">
      <c r="B71" s="159" t="s">
        <v>472</v>
      </c>
      <c r="C71" s="74" t="str">
        <f t="shared" si="3"/>
        <v>Female</v>
      </c>
      <c r="D71" s="74" t="str">
        <f t="shared" si="4"/>
        <v>Ipswich Triathlon Club</v>
      </c>
      <c r="E71" s="129">
        <v>0.12251157407407408</v>
      </c>
      <c r="F71" s="75">
        <f t="shared" si="2"/>
        <v>8148.3230987246106</v>
      </c>
      <c r="G71" t="str">
        <f>IF((ISERROR((VLOOKUP(B71,Calculation!C$2:C$933,1,FALSE)))),"not entered","")</f>
        <v/>
      </c>
    </row>
    <row r="72" spans="2:7">
      <c r="B72" s="159" t="s">
        <v>564</v>
      </c>
      <c r="C72" s="74" t="str">
        <f t="shared" si="3"/>
        <v>Male</v>
      </c>
      <c r="D72" s="74" t="str">
        <f t="shared" si="4"/>
        <v>Stortford Tri</v>
      </c>
      <c r="E72" s="129">
        <v>0.12277777777777779</v>
      </c>
      <c r="F72" s="75">
        <f t="shared" ref="F72:F135" si="5">(VLOOKUP(C72,C$4:E$5,3,FALSE))/(E72/10000)</f>
        <v>6799.5852187028659</v>
      </c>
      <c r="G72" t="str">
        <f>IF((ISERROR((VLOOKUP(B72,Calculation!C$2:C$933,1,FALSE)))),"not entered","")</f>
        <v/>
      </c>
    </row>
    <row r="73" spans="2:7">
      <c r="B73" s="159" t="s">
        <v>990</v>
      </c>
      <c r="C73" s="74" t="str">
        <f t="shared" si="3"/>
        <v>Female</v>
      </c>
      <c r="D73" s="74" t="str">
        <f t="shared" si="4"/>
        <v xml:space="preserve">Ely Tri Club </v>
      </c>
      <c r="E73" s="129">
        <v>0.12333333333333334</v>
      </c>
      <c r="F73" s="75">
        <f t="shared" si="5"/>
        <v>8094.0315315315311</v>
      </c>
      <c r="G73" t="str">
        <f>IF((ISERROR((VLOOKUP(B73,Calculation!C$2:C$933,1,FALSE)))),"not entered","")</f>
        <v/>
      </c>
    </row>
    <row r="74" spans="2:7">
      <c r="B74" s="159" t="s">
        <v>991</v>
      </c>
      <c r="C74" s="74" t="str">
        <f t="shared" si="3"/>
        <v>Male</v>
      </c>
      <c r="D74" s="74" t="str">
        <f t="shared" si="4"/>
        <v xml:space="preserve">Saffron Walden </v>
      </c>
      <c r="E74" s="129">
        <v>0.12453703703703703</v>
      </c>
      <c r="F74" s="75">
        <f t="shared" si="5"/>
        <v>6703.5315985130128</v>
      </c>
      <c r="G74" t="str">
        <f>IF((ISERROR((VLOOKUP(B74,Calculation!C$2:C$933,1,FALSE)))),"not entered","")</f>
        <v/>
      </c>
    </row>
    <row r="75" spans="2:7">
      <c r="B75" s="159" t="s">
        <v>992</v>
      </c>
      <c r="C75" s="74" t="str">
        <f t="shared" si="3"/>
        <v>Female</v>
      </c>
      <c r="D75" s="74" t="str">
        <f t="shared" si="4"/>
        <v xml:space="preserve">Newmarket Cycling and triathlon Club </v>
      </c>
      <c r="E75" s="129">
        <v>0.12600694444444446</v>
      </c>
      <c r="F75" s="75">
        <f t="shared" si="5"/>
        <v>7922.2926426012664</v>
      </c>
      <c r="G75" t="str">
        <f>IF((ISERROR((VLOOKUP(B75,Calculation!C$2:C$933,1,FALSE)))),"not entered","")</f>
        <v/>
      </c>
    </row>
    <row r="76" spans="2:7">
      <c r="B76" s="159" t="s">
        <v>993</v>
      </c>
      <c r="C76" s="74" t="str">
        <f t="shared" si="3"/>
        <v>Male</v>
      </c>
      <c r="D76" s="74" t="str">
        <f t="shared" si="4"/>
        <v xml:space="preserve">Ipswich triathlon club </v>
      </c>
      <c r="E76" s="129">
        <v>0.12663194444444445</v>
      </c>
      <c r="F76" s="75">
        <f t="shared" si="5"/>
        <v>6592.6332145142133</v>
      </c>
      <c r="G76" t="str">
        <f>IF((ISERROR((VLOOKUP(B76,Calculation!C$2:C$933,1,FALSE)))),"not entered","")</f>
        <v/>
      </c>
    </row>
    <row r="77" spans="2:7">
      <c r="B77" s="159" t="s">
        <v>331</v>
      </c>
      <c r="C77" s="74" t="str">
        <f t="shared" si="3"/>
        <v>Female</v>
      </c>
      <c r="D77" s="74" t="str">
        <f t="shared" si="4"/>
        <v>Stortford Tri</v>
      </c>
      <c r="E77" s="129">
        <v>0.13262731481481482</v>
      </c>
      <c r="F77" s="75">
        <f t="shared" si="5"/>
        <v>7526.8348023387734</v>
      </c>
      <c r="G77" t="str">
        <f>IF((ISERROR((VLOOKUP(B77,Calculation!C$2:C$933,1,FALSE)))),"not entered","")</f>
        <v/>
      </c>
    </row>
    <row r="78" spans="2:7">
      <c r="B78" s="159" t="s">
        <v>388</v>
      </c>
      <c r="C78" s="74" t="str">
        <f t="shared" si="3"/>
        <v>Female</v>
      </c>
      <c r="D78" s="74" t="str">
        <f t="shared" si="4"/>
        <v>Stortford Tri</v>
      </c>
      <c r="E78" s="129">
        <v>0.13521990740740741</v>
      </c>
      <c r="F78" s="75">
        <f t="shared" si="5"/>
        <v>7382.5216125995039</v>
      </c>
      <c r="G78" t="str">
        <f>IF((ISERROR((VLOOKUP(B78,Calculation!C$2:C$933,1,FALSE)))),"not entered","")</f>
        <v/>
      </c>
    </row>
    <row r="79" spans="2:7">
      <c r="B79" s="159" t="s">
        <v>697</v>
      </c>
      <c r="C79" s="74" t="str">
        <f t="shared" si="3"/>
        <v>Female</v>
      </c>
      <c r="D79" s="74" t="str">
        <f t="shared" si="4"/>
        <v>Stortford Tri</v>
      </c>
      <c r="E79" s="129">
        <v>0.14087962962962963</v>
      </c>
      <c r="F79" s="75">
        <f t="shared" si="5"/>
        <v>7085.9349326322717</v>
      </c>
      <c r="G79" t="str">
        <f>IF((ISERROR((VLOOKUP(B79,Calculation!C$2:C$933,1,FALSE)))),"not entered","")</f>
        <v/>
      </c>
    </row>
    <row r="80" spans="2:7">
      <c r="B80" s="159" t="s">
        <v>9</v>
      </c>
      <c r="C80" s="74" t="str">
        <f t="shared" si="3"/>
        <v xml:space="preserve"> </v>
      </c>
      <c r="D80" s="74" t="str">
        <f t="shared" si="4"/>
        <v xml:space="preserve"> </v>
      </c>
      <c r="E80" s="129">
        <v>0</v>
      </c>
      <c r="F80" s="75" t="e">
        <f t="shared" si="5"/>
        <v>#N/A</v>
      </c>
      <c r="G80" t="str">
        <f>IF((ISERROR((VLOOKUP(B80,Calculation!C$2:C$933,1,FALSE)))),"not entered","")</f>
        <v/>
      </c>
    </row>
    <row r="81" spans="2:7">
      <c r="B81" s="159" t="s">
        <v>9</v>
      </c>
      <c r="C81" s="74" t="str">
        <f t="shared" si="3"/>
        <v xml:space="preserve"> </v>
      </c>
      <c r="D81" s="74" t="str">
        <f t="shared" si="4"/>
        <v xml:space="preserve"> </v>
      </c>
      <c r="E81" s="129">
        <v>0</v>
      </c>
      <c r="F81" s="75" t="e">
        <f t="shared" si="5"/>
        <v>#N/A</v>
      </c>
      <c r="G81" t="str">
        <f>IF((ISERROR((VLOOKUP(B81,Calculation!C$2:C$933,1,FALSE)))),"not entered","")</f>
        <v/>
      </c>
    </row>
    <row r="82" spans="2:7">
      <c r="B82" s="159" t="s">
        <v>9</v>
      </c>
      <c r="C82" s="74" t="str">
        <f t="shared" si="3"/>
        <v xml:space="preserve"> </v>
      </c>
      <c r="D82" s="74" t="str">
        <f t="shared" si="4"/>
        <v xml:space="preserve"> </v>
      </c>
      <c r="E82" s="129">
        <v>0</v>
      </c>
      <c r="F82" s="75" t="e">
        <f t="shared" si="5"/>
        <v>#N/A</v>
      </c>
      <c r="G82" t="str">
        <f>IF((ISERROR((VLOOKUP(B82,Calculation!C$2:C$933,1,FALSE)))),"not entered","")</f>
        <v/>
      </c>
    </row>
    <row r="83" spans="2:7">
      <c r="B83" s="159" t="s">
        <v>9</v>
      </c>
      <c r="C83" s="74" t="str">
        <f t="shared" si="3"/>
        <v xml:space="preserve"> </v>
      </c>
      <c r="D83" s="74" t="str">
        <f t="shared" si="4"/>
        <v xml:space="preserve"> </v>
      </c>
      <c r="E83" s="129">
        <v>0</v>
      </c>
      <c r="F83" s="75" t="e">
        <f t="shared" si="5"/>
        <v>#N/A</v>
      </c>
      <c r="G83" t="str">
        <f>IF((ISERROR((VLOOKUP(B83,Calculation!C$2:C$933,1,FALSE)))),"not entered","")</f>
        <v/>
      </c>
    </row>
    <row r="84" spans="2:7">
      <c r="B84" s="159" t="s">
        <v>9</v>
      </c>
      <c r="C84" s="74" t="str">
        <f t="shared" si="3"/>
        <v xml:space="preserve"> </v>
      </c>
      <c r="D84" s="74" t="str">
        <f t="shared" si="4"/>
        <v xml:space="preserve"> </v>
      </c>
      <c r="E84" s="129">
        <v>0</v>
      </c>
      <c r="F84" s="75" t="e">
        <f t="shared" si="5"/>
        <v>#N/A</v>
      </c>
      <c r="G84" t="str">
        <f>IF((ISERROR((VLOOKUP(B84,Calculation!C$2:C$933,1,FALSE)))),"not entered","")</f>
        <v/>
      </c>
    </row>
    <row r="85" spans="2:7">
      <c r="B85" s="159" t="s">
        <v>9</v>
      </c>
      <c r="C85" s="74" t="str">
        <f t="shared" si="3"/>
        <v xml:space="preserve"> </v>
      </c>
      <c r="D85" s="74" t="str">
        <f t="shared" si="4"/>
        <v xml:space="preserve"> </v>
      </c>
      <c r="E85" s="129">
        <v>0</v>
      </c>
      <c r="F85" s="75" t="e">
        <f t="shared" si="5"/>
        <v>#N/A</v>
      </c>
      <c r="G85" t="str">
        <f>IF((ISERROR((VLOOKUP(B85,Calculation!C$2:C$933,1,FALSE)))),"not entered","")</f>
        <v/>
      </c>
    </row>
    <row r="86" spans="2:7">
      <c r="B86" s="159" t="s">
        <v>9</v>
      </c>
      <c r="C86" s="74" t="str">
        <f t="shared" si="3"/>
        <v xml:space="preserve"> </v>
      </c>
      <c r="D86" s="74" t="str">
        <f t="shared" si="4"/>
        <v xml:space="preserve"> </v>
      </c>
      <c r="E86" s="129">
        <v>0</v>
      </c>
      <c r="F86" s="75" t="e">
        <f t="shared" si="5"/>
        <v>#N/A</v>
      </c>
      <c r="G86" t="str">
        <f>IF((ISERROR((VLOOKUP(B86,Calculation!C$2:C$933,1,FALSE)))),"not entered","")</f>
        <v/>
      </c>
    </row>
    <row r="87" spans="2:7">
      <c r="B87" s="159" t="s">
        <v>9</v>
      </c>
      <c r="C87" s="74" t="str">
        <f t="shared" si="3"/>
        <v xml:space="preserve"> </v>
      </c>
      <c r="D87" s="74" t="str">
        <f t="shared" si="4"/>
        <v xml:space="preserve"> </v>
      </c>
      <c r="E87" s="129">
        <v>0</v>
      </c>
      <c r="F87" s="75" t="e">
        <f t="shared" si="5"/>
        <v>#N/A</v>
      </c>
      <c r="G87" t="str">
        <f>IF((ISERROR((VLOOKUP(B87,Calculation!C$2:C$933,1,FALSE)))),"not entered","")</f>
        <v/>
      </c>
    </row>
    <row r="88" spans="2:7">
      <c r="B88" s="159" t="s">
        <v>9</v>
      </c>
      <c r="C88" s="74" t="str">
        <f t="shared" si="3"/>
        <v xml:space="preserve"> </v>
      </c>
      <c r="D88" s="74" t="str">
        <f t="shared" si="4"/>
        <v xml:space="preserve"> </v>
      </c>
      <c r="E88" s="129">
        <v>0</v>
      </c>
      <c r="F88" s="75" t="e">
        <f t="shared" si="5"/>
        <v>#N/A</v>
      </c>
      <c r="G88" t="str">
        <f>IF((ISERROR((VLOOKUP(B88,Calculation!C$2:C$933,1,FALSE)))),"not entered","")</f>
        <v/>
      </c>
    </row>
    <row r="89" spans="2:7">
      <c r="B89" s="159" t="s">
        <v>9</v>
      </c>
      <c r="C89" s="74" t="str">
        <f t="shared" si="3"/>
        <v xml:space="preserve"> </v>
      </c>
      <c r="D89" s="74" t="str">
        <f t="shared" si="4"/>
        <v xml:space="preserve"> </v>
      </c>
      <c r="E89" s="129">
        <v>0</v>
      </c>
      <c r="F89" s="75" t="e">
        <f t="shared" si="5"/>
        <v>#N/A</v>
      </c>
      <c r="G89" t="str">
        <f>IF((ISERROR((VLOOKUP(B89,Calculation!C$2:C$933,1,FALSE)))),"not entered","")</f>
        <v/>
      </c>
    </row>
    <row r="90" spans="2:7">
      <c r="B90" s="159" t="s">
        <v>9</v>
      </c>
      <c r="C90" s="74" t="str">
        <f t="shared" si="3"/>
        <v xml:space="preserve"> </v>
      </c>
      <c r="D90" s="74" t="str">
        <f t="shared" si="4"/>
        <v xml:space="preserve"> </v>
      </c>
      <c r="E90" s="129">
        <v>0</v>
      </c>
      <c r="F90" s="75" t="e">
        <f t="shared" si="5"/>
        <v>#N/A</v>
      </c>
      <c r="G90" t="str">
        <f>IF((ISERROR((VLOOKUP(B90,Calculation!C$2:C$933,1,FALSE)))),"not entered","")</f>
        <v/>
      </c>
    </row>
    <row r="91" spans="2:7">
      <c r="B91" s="159" t="s">
        <v>9</v>
      </c>
      <c r="C91" s="74" t="str">
        <f t="shared" si="3"/>
        <v xml:space="preserve"> </v>
      </c>
      <c r="D91" s="74" t="str">
        <f t="shared" si="4"/>
        <v xml:space="preserve"> </v>
      </c>
      <c r="E91" s="129">
        <v>0</v>
      </c>
      <c r="F91" s="75" t="e">
        <f t="shared" si="5"/>
        <v>#N/A</v>
      </c>
      <c r="G91" t="str">
        <f>IF((ISERROR((VLOOKUP(B91,Calculation!C$2:C$933,1,FALSE)))),"not entered","")</f>
        <v/>
      </c>
    </row>
    <row r="92" spans="2:7">
      <c r="B92" s="159" t="s">
        <v>9</v>
      </c>
      <c r="C92" s="74" t="str">
        <f t="shared" si="3"/>
        <v xml:space="preserve"> </v>
      </c>
      <c r="D92" s="74" t="str">
        <f t="shared" si="4"/>
        <v xml:space="preserve"> </v>
      </c>
      <c r="E92" s="129">
        <v>0</v>
      </c>
      <c r="F92" s="75" t="e">
        <f t="shared" si="5"/>
        <v>#N/A</v>
      </c>
      <c r="G92" t="str">
        <f>IF((ISERROR((VLOOKUP(B92,Calculation!C$2:C$933,1,FALSE)))),"not entered","")</f>
        <v/>
      </c>
    </row>
    <row r="93" spans="2:7">
      <c r="B93" s="159" t="s">
        <v>9</v>
      </c>
      <c r="C93" s="74" t="str">
        <f t="shared" si="3"/>
        <v xml:space="preserve"> </v>
      </c>
      <c r="D93" s="74" t="str">
        <f t="shared" si="4"/>
        <v xml:space="preserve"> </v>
      </c>
      <c r="E93" s="129">
        <v>0</v>
      </c>
      <c r="F93" s="75" t="e">
        <f t="shared" si="5"/>
        <v>#N/A</v>
      </c>
      <c r="G93" t="str">
        <f>IF((ISERROR((VLOOKUP(B93,Calculation!C$2:C$933,1,FALSE)))),"not entered","")</f>
        <v/>
      </c>
    </row>
    <row r="94" spans="2:7">
      <c r="B94" s="159" t="s">
        <v>9</v>
      </c>
      <c r="C94" s="74" t="str">
        <f t="shared" si="3"/>
        <v xml:space="preserve"> </v>
      </c>
      <c r="D94" s="74" t="str">
        <f t="shared" si="4"/>
        <v xml:space="preserve"> </v>
      </c>
      <c r="E94" s="129">
        <v>0</v>
      </c>
      <c r="F94" s="75" t="e">
        <f t="shared" si="5"/>
        <v>#N/A</v>
      </c>
      <c r="G94" t="str">
        <f>IF((ISERROR((VLOOKUP(B94,Calculation!C$2:C$933,1,FALSE)))),"not entered","")</f>
        <v/>
      </c>
    </row>
    <row r="95" spans="2:7">
      <c r="B95" s="159" t="s">
        <v>9</v>
      </c>
      <c r="C95" s="74" t="str">
        <f t="shared" si="3"/>
        <v xml:space="preserve"> </v>
      </c>
      <c r="D95" s="74" t="str">
        <f t="shared" si="4"/>
        <v xml:space="preserve"> </v>
      </c>
      <c r="E95" s="129">
        <v>0</v>
      </c>
      <c r="F95" s="75" t="e">
        <f t="shared" si="5"/>
        <v>#N/A</v>
      </c>
      <c r="G95" t="str">
        <f>IF((ISERROR((VLOOKUP(B95,Calculation!C$2:C$933,1,FALSE)))),"not entered","")</f>
        <v/>
      </c>
    </row>
    <row r="96" spans="2:7">
      <c r="B96" s="159" t="s">
        <v>9</v>
      </c>
      <c r="C96" s="74" t="str">
        <f t="shared" si="3"/>
        <v xml:space="preserve"> </v>
      </c>
      <c r="D96" s="74" t="str">
        <f t="shared" si="4"/>
        <v xml:space="preserve"> </v>
      </c>
      <c r="E96" s="129">
        <v>0</v>
      </c>
      <c r="F96" s="75" t="e">
        <f t="shared" si="5"/>
        <v>#N/A</v>
      </c>
      <c r="G96" t="str">
        <f>IF((ISERROR((VLOOKUP(B96,Calculation!C$2:C$933,1,FALSE)))),"not entered","")</f>
        <v/>
      </c>
    </row>
    <row r="97" spans="2:7">
      <c r="B97" s="159" t="s">
        <v>9</v>
      </c>
      <c r="C97" s="74" t="str">
        <f t="shared" si="3"/>
        <v xml:space="preserve"> </v>
      </c>
      <c r="D97" s="74" t="str">
        <f t="shared" si="4"/>
        <v xml:space="preserve"> </v>
      </c>
      <c r="E97" s="129">
        <v>0</v>
      </c>
      <c r="F97" s="75" t="e">
        <f t="shared" si="5"/>
        <v>#N/A</v>
      </c>
      <c r="G97" t="str">
        <f>IF((ISERROR((VLOOKUP(B97,Calculation!C$2:C$933,1,FALSE)))),"not entered","")</f>
        <v/>
      </c>
    </row>
    <row r="98" spans="2:7">
      <c r="B98" s="159" t="s">
        <v>9</v>
      </c>
      <c r="C98" s="74" t="str">
        <f t="shared" si="3"/>
        <v xml:space="preserve"> </v>
      </c>
      <c r="D98" s="74" t="str">
        <f t="shared" si="4"/>
        <v xml:space="preserve"> </v>
      </c>
      <c r="E98" s="129">
        <v>0</v>
      </c>
      <c r="F98" s="75" t="e">
        <f t="shared" si="5"/>
        <v>#N/A</v>
      </c>
      <c r="G98" t="str">
        <f>IF((ISERROR((VLOOKUP(B98,Calculation!C$2:C$933,1,FALSE)))),"not entered","")</f>
        <v/>
      </c>
    </row>
    <row r="99" spans="2:7">
      <c r="B99" s="159" t="s">
        <v>9</v>
      </c>
      <c r="C99" s="74" t="str">
        <f t="shared" si="3"/>
        <v xml:space="preserve"> </v>
      </c>
      <c r="D99" s="74" t="str">
        <f t="shared" si="4"/>
        <v xml:space="preserve"> </v>
      </c>
      <c r="E99" s="129">
        <v>0</v>
      </c>
      <c r="F99" s="75" t="e">
        <f t="shared" si="5"/>
        <v>#N/A</v>
      </c>
      <c r="G99" t="str">
        <f>IF((ISERROR((VLOOKUP(B99,Calculation!C$2:C$933,1,FALSE)))),"not entered","")</f>
        <v/>
      </c>
    </row>
    <row r="100" spans="2:7">
      <c r="B100" s="159" t="s">
        <v>9</v>
      </c>
      <c r="C100" s="74" t="str">
        <f t="shared" si="3"/>
        <v xml:space="preserve"> </v>
      </c>
      <c r="D100" s="74" t="str">
        <f t="shared" si="4"/>
        <v xml:space="preserve"> </v>
      </c>
      <c r="E100" s="129">
        <v>0</v>
      </c>
      <c r="F100" s="75" t="e">
        <f t="shared" si="5"/>
        <v>#N/A</v>
      </c>
      <c r="G100" t="str">
        <f>IF((ISERROR((VLOOKUP(B100,Calculation!C$2:C$933,1,FALSE)))),"not entered","")</f>
        <v/>
      </c>
    </row>
    <row r="101" spans="2:7">
      <c r="B101" s="159" t="s">
        <v>9</v>
      </c>
      <c r="C101" s="74" t="str">
        <f t="shared" si="3"/>
        <v xml:space="preserve"> </v>
      </c>
      <c r="D101" s="74" t="str">
        <f t="shared" si="4"/>
        <v xml:space="preserve"> </v>
      </c>
      <c r="E101" s="129">
        <v>0</v>
      </c>
      <c r="F101" s="75" t="e">
        <f t="shared" si="5"/>
        <v>#N/A</v>
      </c>
      <c r="G101" t="str">
        <f>IF((ISERROR((VLOOKUP(B101,Calculation!C$2:C$933,1,FALSE)))),"not entered","")</f>
        <v/>
      </c>
    </row>
    <row r="102" spans="2:7">
      <c r="B102" s="159" t="s">
        <v>9</v>
      </c>
      <c r="C102" s="74" t="str">
        <f t="shared" si="3"/>
        <v xml:space="preserve"> </v>
      </c>
      <c r="D102" s="74" t="str">
        <f t="shared" si="4"/>
        <v xml:space="preserve"> </v>
      </c>
      <c r="E102" s="129">
        <v>0</v>
      </c>
      <c r="F102" s="75" t="e">
        <f t="shared" si="5"/>
        <v>#N/A</v>
      </c>
      <c r="G102" t="str">
        <f>IF((ISERROR((VLOOKUP(B102,Calculation!C$2:C$933,1,FALSE)))),"not entered","")</f>
        <v/>
      </c>
    </row>
    <row r="103" spans="2:7">
      <c r="B103" s="159" t="s">
        <v>9</v>
      </c>
      <c r="C103" s="74" t="str">
        <f t="shared" si="3"/>
        <v xml:space="preserve"> </v>
      </c>
      <c r="D103" s="74" t="str">
        <f t="shared" si="4"/>
        <v xml:space="preserve"> </v>
      </c>
      <c r="E103" s="129">
        <v>0</v>
      </c>
      <c r="F103" s="75" t="e">
        <f t="shared" si="5"/>
        <v>#N/A</v>
      </c>
      <c r="G103" t="str">
        <f>IF((ISERROR((VLOOKUP(B103,Calculation!C$2:C$933,1,FALSE)))),"not entered","")</f>
        <v/>
      </c>
    </row>
    <row r="104" spans="2:7">
      <c r="B104" s="159" t="s">
        <v>9</v>
      </c>
      <c r="C104" s="74" t="str">
        <f t="shared" si="3"/>
        <v xml:space="preserve"> </v>
      </c>
      <c r="D104" s="74" t="str">
        <f t="shared" si="4"/>
        <v xml:space="preserve"> </v>
      </c>
      <c r="E104" s="129">
        <v>0</v>
      </c>
      <c r="F104" s="75" t="e">
        <f t="shared" si="5"/>
        <v>#N/A</v>
      </c>
      <c r="G104" t="str">
        <f>IF((ISERROR((VLOOKUP(B104,Calculation!C$2:C$933,1,FALSE)))),"not entered","")</f>
        <v/>
      </c>
    </row>
    <row r="105" spans="2:7">
      <c r="B105" s="159" t="s">
        <v>9</v>
      </c>
      <c r="C105" s="74" t="str">
        <f t="shared" si="3"/>
        <v xml:space="preserve"> </v>
      </c>
      <c r="D105" s="74" t="str">
        <f t="shared" si="4"/>
        <v xml:space="preserve"> </v>
      </c>
      <c r="E105" s="129">
        <v>0</v>
      </c>
      <c r="F105" s="75" t="e">
        <f t="shared" si="5"/>
        <v>#N/A</v>
      </c>
      <c r="G105" t="str">
        <f>IF((ISERROR((VLOOKUP(B105,Calculation!C$2:C$933,1,FALSE)))),"not entered","")</f>
        <v/>
      </c>
    </row>
    <row r="106" spans="2:7">
      <c r="B106" s="159" t="s">
        <v>9</v>
      </c>
      <c r="C106" s="74" t="str">
        <f t="shared" si="3"/>
        <v xml:space="preserve"> </v>
      </c>
      <c r="D106" s="74" t="str">
        <f t="shared" si="4"/>
        <v xml:space="preserve"> </v>
      </c>
      <c r="E106" s="129">
        <v>0</v>
      </c>
      <c r="F106" s="75" t="e">
        <f t="shared" si="5"/>
        <v>#N/A</v>
      </c>
      <c r="G106" t="str">
        <f>IF((ISERROR((VLOOKUP(B106,Calculation!C$2:C$933,1,FALSE)))),"not entered","")</f>
        <v/>
      </c>
    </row>
    <row r="107" spans="2:7">
      <c r="B107" s="159" t="s">
        <v>9</v>
      </c>
      <c r="C107" s="74" t="str">
        <f t="shared" si="3"/>
        <v xml:space="preserve"> </v>
      </c>
      <c r="D107" s="74" t="str">
        <f t="shared" si="4"/>
        <v xml:space="preserve"> </v>
      </c>
      <c r="E107" s="129">
        <v>0</v>
      </c>
      <c r="F107" s="75" t="e">
        <f t="shared" si="5"/>
        <v>#N/A</v>
      </c>
      <c r="G107" t="str">
        <f>IF((ISERROR((VLOOKUP(B107,Calculation!C$2:C$933,1,FALSE)))),"not entered","")</f>
        <v/>
      </c>
    </row>
    <row r="108" spans="2:7">
      <c r="B108" s="159" t="s">
        <v>9</v>
      </c>
      <c r="C108" s="74" t="str">
        <f t="shared" si="3"/>
        <v xml:space="preserve"> </v>
      </c>
      <c r="D108" s="74" t="str">
        <f t="shared" si="4"/>
        <v xml:space="preserve"> </v>
      </c>
      <c r="E108" s="129">
        <v>0</v>
      </c>
      <c r="F108" s="75" t="e">
        <f t="shared" si="5"/>
        <v>#N/A</v>
      </c>
      <c r="G108" t="str">
        <f>IF((ISERROR((VLOOKUP(B108,Calculation!C$2:C$933,1,FALSE)))),"not entered","")</f>
        <v/>
      </c>
    </row>
    <row r="109" spans="2:7">
      <c r="B109" s="159" t="s">
        <v>9</v>
      </c>
      <c r="C109" s="74" t="str">
        <f t="shared" si="3"/>
        <v xml:space="preserve"> </v>
      </c>
      <c r="D109" s="74" t="str">
        <f t="shared" si="4"/>
        <v xml:space="preserve"> </v>
      </c>
      <c r="E109" s="129">
        <v>0</v>
      </c>
      <c r="F109" s="75" t="e">
        <f t="shared" si="5"/>
        <v>#N/A</v>
      </c>
      <c r="G109" t="str">
        <f>IF((ISERROR((VLOOKUP(B109,Calculation!C$2:C$933,1,FALSE)))),"not entered","")</f>
        <v/>
      </c>
    </row>
    <row r="110" spans="2:7">
      <c r="B110" s="159" t="s">
        <v>9</v>
      </c>
      <c r="C110" s="74" t="str">
        <f t="shared" si="3"/>
        <v xml:space="preserve"> </v>
      </c>
      <c r="D110" s="74" t="str">
        <f t="shared" si="4"/>
        <v xml:space="preserve"> </v>
      </c>
      <c r="E110" s="129">
        <v>0</v>
      </c>
      <c r="F110" s="75" t="e">
        <f t="shared" si="5"/>
        <v>#N/A</v>
      </c>
      <c r="G110" t="str">
        <f>IF((ISERROR((VLOOKUP(B110,Calculation!C$2:C$933,1,FALSE)))),"not entered","")</f>
        <v/>
      </c>
    </row>
    <row r="111" spans="2:7">
      <c r="B111" s="159" t="s">
        <v>9</v>
      </c>
      <c r="C111" s="74" t="str">
        <f t="shared" si="3"/>
        <v xml:space="preserve"> </v>
      </c>
      <c r="D111" s="74" t="str">
        <f t="shared" si="4"/>
        <v xml:space="preserve"> </v>
      </c>
      <c r="E111" s="129">
        <v>0</v>
      </c>
      <c r="F111" s="75" t="e">
        <f t="shared" si="5"/>
        <v>#N/A</v>
      </c>
      <c r="G111" t="str">
        <f>IF((ISERROR((VLOOKUP(B111,Calculation!C$2:C$933,1,FALSE)))),"not entered","")</f>
        <v/>
      </c>
    </row>
    <row r="112" spans="2:7">
      <c r="B112" s="159" t="s">
        <v>9</v>
      </c>
      <c r="C112" s="74" t="str">
        <f t="shared" si="3"/>
        <v xml:space="preserve"> </v>
      </c>
      <c r="D112" s="74" t="str">
        <f t="shared" si="4"/>
        <v xml:space="preserve"> </v>
      </c>
      <c r="E112" s="129">
        <v>0</v>
      </c>
      <c r="F112" s="75" t="e">
        <f t="shared" si="5"/>
        <v>#N/A</v>
      </c>
      <c r="G112" t="str">
        <f>IF((ISERROR((VLOOKUP(B112,Calculation!C$2:C$933,1,FALSE)))),"not entered","")</f>
        <v/>
      </c>
    </row>
    <row r="113" spans="2:7">
      <c r="B113" s="159" t="s">
        <v>9</v>
      </c>
      <c r="C113" s="74" t="str">
        <f t="shared" si="3"/>
        <v xml:space="preserve"> </v>
      </c>
      <c r="D113" s="74" t="str">
        <f t="shared" si="4"/>
        <v xml:space="preserve"> </v>
      </c>
      <c r="E113" s="129">
        <v>0</v>
      </c>
      <c r="F113" s="75" t="e">
        <f t="shared" si="5"/>
        <v>#N/A</v>
      </c>
      <c r="G113" t="str">
        <f>IF((ISERROR((VLOOKUP(B113,Calculation!C$2:C$933,1,FALSE)))),"not entered","")</f>
        <v/>
      </c>
    </row>
    <row r="114" spans="2:7">
      <c r="B114" s="159" t="s">
        <v>9</v>
      </c>
      <c r="C114" s="74" t="str">
        <f t="shared" si="3"/>
        <v xml:space="preserve"> </v>
      </c>
      <c r="D114" s="74" t="str">
        <f t="shared" si="4"/>
        <v xml:space="preserve"> </v>
      </c>
      <c r="E114" s="129">
        <v>0</v>
      </c>
      <c r="F114" s="75" t="e">
        <f t="shared" si="5"/>
        <v>#N/A</v>
      </c>
      <c r="G114" t="str">
        <f>IF((ISERROR((VLOOKUP(B114,Calculation!C$2:C$933,1,FALSE)))),"not entered","")</f>
        <v/>
      </c>
    </row>
    <row r="115" spans="2:7">
      <c r="B115" s="159" t="s">
        <v>9</v>
      </c>
      <c r="C115" s="74" t="str">
        <f t="shared" si="3"/>
        <v xml:space="preserve"> </v>
      </c>
      <c r="D115" s="74" t="str">
        <f t="shared" si="4"/>
        <v xml:space="preserve"> </v>
      </c>
      <c r="E115" s="129">
        <v>0</v>
      </c>
      <c r="F115" s="75" t="e">
        <f t="shared" si="5"/>
        <v>#N/A</v>
      </c>
      <c r="G115" t="str">
        <f>IF((ISERROR((VLOOKUP(B115,Calculation!C$2:C$933,1,FALSE)))),"not entered","")</f>
        <v/>
      </c>
    </row>
    <row r="116" spans="2:7">
      <c r="B116" s="159" t="s">
        <v>9</v>
      </c>
      <c r="C116" s="74" t="str">
        <f t="shared" si="3"/>
        <v xml:space="preserve"> </v>
      </c>
      <c r="D116" s="74" t="str">
        <f t="shared" si="4"/>
        <v xml:space="preserve"> </v>
      </c>
      <c r="E116" s="129">
        <v>0</v>
      </c>
      <c r="F116" s="75" t="e">
        <f t="shared" si="5"/>
        <v>#N/A</v>
      </c>
      <c r="G116" t="str">
        <f>IF((ISERROR((VLOOKUP(B116,Calculation!C$2:C$933,1,FALSE)))),"not entered","")</f>
        <v/>
      </c>
    </row>
    <row r="117" spans="2:7">
      <c r="B117" s="159" t="s">
        <v>9</v>
      </c>
      <c r="C117" s="74" t="str">
        <f t="shared" si="3"/>
        <v xml:space="preserve"> </v>
      </c>
      <c r="D117" s="74" t="str">
        <f t="shared" si="4"/>
        <v xml:space="preserve"> </v>
      </c>
      <c r="E117" s="129">
        <v>0</v>
      </c>
      <c r="F117" s="75" t="e">
        <f t="shared" si="5"/>
        <v>#N/A</v>
      </c>
      <c r="G117" t="str">
        <f>IF((ISERROR((VLOOKUP(B117,Calculation!C$2:C$933,1,FALSE)))),"not entered","")</f>
        <v/>
      </c>
    </row>
    <row r="118" spans="2:7">
      <c r="B118" s="159" t="s">
        <v>9</v>
      </c>
      <c r="C118" s="74" t="str">
        <f t="shared" si="3"/>
        <v xml:space="preserve"> </v>
      </c>
      <c r="D118" s="74" t="str">
        <f t="shared" si="4"/>
        <v xml:space="preserve"> </v>
      </c>
      <c r="E118" s="129">
        <v>0</v>
      </c>
      <c r="F118" s="75" t="e">
        <f t="shared" si="5"/>
        <v>#N/A</v>
      </c>
      <c r="G118" t="str">
        <f>IF((ISERROR((VLOOKUP(B118,Calculation!C$2:C$933,1,FALSE)))),"not entered","")</f>
        <v/>
      </c>
    </row>
    <row r="119" spans="2:7">
      <c r="B119" s="159" t="s">
        <v>9</v>
      </c>
      <c r="C119" s="74" t="str">
        <f t="shared" si="3"/>
        <v xml:space="preserve"> </v>
      </c>
      <c r="D119" s="74" t="str">
        <f t="shared" si="4"/>
        <v xml:space="preserve"> </v>
      </c>
      <c r="E119" s="129">
        <v>0</v>
      </c>
      <c r="F119" s="75" t="e">
        <f t="shared" si="5"/>
        <v>#N/A</v>
      </c>
      <c r="G119" t="str">
        <f>IF((ISERROR((VLOOKUP(B119,Calculation!C$2:C$933,1,FALSE)))),"not entered","")</f>
        <v/>
      </c>
    </row>
    <row r="120" spans="2:7">
      <c r="B120" s="159" t="s">
        <v>9</v>
      </c>
      <c r="C120" s="74" t="str">
        <f t="shared" si="3"/>
        <v xml:space="preserve"> </v>
      </c>
      <c r="D120" s="74" t="str">
        <f t="shared" si="4"/>
        <v xml:space="preserve"> </v>
      </c>
      <c r="E120" s="129">
        <v>0</v>
      </c>
      <c r="F120" s="75" t="e">
        <f t="shared" si="5"/>
        <v>#N/A</v>
      </c>
      <c r="G120" t="str">
        <f>IF((ISERROR((VLOOKUP(B120,Calculation!C$2:C$933,1,FALSE)))),"not entered","")</f>
        <v/>
      </c>
    </row>
    <row r="121" spans="2:7">
      <c r="B121" s="159" t="s">
        <v>9</v>
      </c>
      <c r="C121" s="74" t="str">
        <f t="shared" si="3"/>
        <v xml:space="preserve"> </v>
      </c>
      <c r="D121" s="74" t="str">
        <f t="shared" si="4"/>
        <v xml:space="preserve"> </v>
      </c>
      <c r="E121" s="129">
        <v>0</v>
      </c>
      <c r="F121" s="75" t="e">
        <f t="shared" si="5"/>
        <v>#N/A</v>
      </c>
      <c r="G121" t="str">
        <f>IF((ISERROR((VLOOKUP(B121,Calculation!C$2:C$933,1,FALSE)))),"not entered","")</f>
        <v/>
      </c>
    </row>
    <row r="122" spans="2:7">
      <c r="B122" s="159" t="s">
        <v>9</v>
      </c>
      <c r="C122" s="74" t="str">
        <f t="shared" si="3"/>
        <v xml:space="preserve"> </v>
      </c>
      <c r="D122" s="74" t="str">
        <f t="shared" si="4"/>
        <v xml:space="preserve"> </v>
      </c>
      <c r="E122" s="129">
        <v>0</v>
      </c>
      <c r="F122" s="75" t="e">
        <f t="shared" si="5"/>
        <v>#N/A</v>
      </c>
      <c r="G122" t="str">
        <f>IF((ISERROR((VLOOKUP(B122,Calculation!C$2:C$933,1,FALSE)))),"not entered","")</f>
        <v/>
      </c>
    </row>
    <row r="123" spans="2:7">
      <c r="B123" s="159" t="s">
        <v>9</v>
      </c>
      <c r="C123" s="74" t="str">
        <f t="shared" si="3"/>
        <v xml:space="preserve"> </v>
      </c>
      <c r="D123" s="74" t="str">
        <f t="shared" si="4"/>
        <v xml:space="preserve"> </v>
      </c>
      <c r="E123" s="129">
        <v>0</v>
      </c>
      <c r="F123" s="75" t="e">
        <f t="shared" si="5"/>
        <v>#N/A</v>
      </c>
      <c r="G123" t="str">
        <f>IF((ISERROR((VLOOKUP(B123,Calculation!C$2:C$933,1,FALSE)))),"not entered","")</f>
        <v/>
      </c>
    </row>
    <row r="124" spans="2:7">
      <c r="B124" s="159" t="s">
        <v>9</v>
      </c>
      <c r="C124" s="74" t="str">
        <f t="shared" si="3"/>
        <v xml:space="preserve"> </v>
      </c>
      <c r="D124" s="74" t="str">
        <f t="shared" si="4"/>
        <v xml:space="preserve"> </v>
      </c>
      <c r="E124" s="129">
        <v>0</v>
      </c>
      <c r="F124" s="75" t="e">
        <f t="shared" si="5"/>
        <v>#N/A</v>
      </c>
      <c r="G124" t="str">
        <f>IF((ISERROR((VLOOKUP(B124,Calculation!C$2:C$933,1,FALSE)))),"not entered","")</f>
        <v/>
      </c>
    </row>
    <row r="125" spans="2:7">
      <c r="B125" s="159" t="s">
        <v>9</v>
      </c>
      <c r="C125" s="74" t="str">
        <f t="shared" si="3"/>
        <v xml:space="preserve"> </v>
      </c>
      <c r="D125" s="74" t="str">
        <f t="shared" si="4"/>
        <v xml:space="preserve"> </v>
      </c>
      <c r="E125" s="129">
        <v>0</v>
      </c>
      <c r="F125" s="75" t="e">
        <f t="shared" si="5"/>
        <v>#N/A</v>
      </c>
      <c r="G125" t="str">
        <f>IF((ISERROR((VLOOKUP(B125,Calculation!C$2:C$933,1,FALSE)))),"not entered","")</f>
        <v/>
      </c>
    </row>
    <row r="126" spans="2:7">
      <c r="B126" s="159" t="s">
        <v>9</v>
      </c>
      <c r="C126" s="74" t="str">
        <f t="shared" si="3"/>
        <v xml:space="preserve"> </v>
      </c>
      <c r="D126" s="74" t="str">
        <f t="shared" si="4"/>
        <v xml:space="preserve"> </v>
      </c>
      <c r="E126" s="129">
        <v>0</v>
      </c>
      <c r="F126" s="75" t="e">
        <f t="shared" si="5"/>
        <v>#N/A</v>
      </c>
      <c r="G126" t="str">
        <f>IF((ISERROR((VLOOKUP(B126,Calculation!C$2:C$933,1,FALSE)))),"not entered","")</f>
        <v/>
      </c>
    </row>
    <row r="127" spans="2:7">
      <c r="B127" s="159" t="s">
        <v>9</v>
      </c>
      <c r="C127" s="74" t="str">
        <f t="shared" si="3"/>
        <v xml:space="preserve"> </v>
      </c>
      <c r="D127" s="74" t="str">
        <f t="shared" si="4"/>
        <v xml:space="preserve"> </v>
      </c>
      <c r="E127" s="129">
        <v>0</v>
      </c>
      <c r="F127" s="75" t="e">
        <f t="shared" si="5"/>
        <v>#N/A</v>
      </c>
      <c r="G127" t="str">
        <f>IF((ISERROR((VLOOKUP(B127,Calculation!C$2:C$933,1,FALSE)))),"not entered","")</f>
        <v/>
      </c>
    </row>
    <row r="128" spans="2:7">
      <c r="B128" s="159" t="s">
        <v>9</v>
      </c>
      <c r="C128" s="74" t="str">
        <f t="shared" si="3"/>
        <v xml:space="preserve"> </v>
      </c>
      <c r="D128" s="74" t="str">
        <f t="shared" si="4"/>
        <v xml:space="preserve"> </v>
      </c>
      <c r="E128" s="129">
        <v>0</v>
      </c>
      <c r="F128" s="75" t="e">
        <f t="shared" si="5"/>
        <v>#N/A</v>
      </c>
      <c r="G128" t="str">
        <f>IF((ISERROR((VLOOKUP(B128,Calculation!C$2:C$933,1,FALSE)))),"not entered","")</f>
        <v/>
      </c>
    </row>
    <row r="129" spans="2:7">
      <c r="B129" s="159" t="s">
        <v>9</v>
      </c>
      <c r="C129" s="74" t="str">
        <f t="shared" si="3"/>
        <v xml:space="preserve"> </v>
      </c>
      <c r="D129" s="74" t="str">
        <f t="shared" si="4"/>
        <v xml:space="preserve"> </v>
      </c>
      <c r="E129" s="129">
        <v>0</v>
      </c>
      <c r="F129" s="75" t="e">
        <f t="shared" si="5"/>
        <v>#N/A</v>
      </c>
      <c r="G129" t="str">
        <f>IF((ISERROR((VLOOKUP(B129,Calculation!C$2:C$933,1,FALSE)))),"not entered","")</f>
        <v/>
      </c>
    </row>
    <row r="130" spans="2:7">
      <c r="B130" s="159" t="s">
        <v>9</v>
      </c>
      <c r="C130" s="74" t="str">
        <f t="shared" si="3"/>
        <v xml:space="preserve"> </v>
      </c>
      <c r="D130" s="74" t="str">
        <f t="shared" si="4"/>
        <v xml:space="preserve"> </v>
      </c>
      <c r="E130" s="129">
        <v>0</v>
      </c>
      <c r="F130" s="75" t="e">
        <f t="shared" si="5"/>
        <v>#N/A</v>
      </c>
      <c r="G130" t="str">
        <f>IF((ISERROR((VLOOKUP(B130,Calculation!C$2:C$933,1,FALSE)))),"not entered","")</f>
        <v/>
      </c>
    </row>
    <row r="131" spans="2:7">
      <c r="B131" s="159" t="s">
        <v>9</v>
      </c>
      <c r="C131" s="74" t="str">
        <f t="shared" si="3"/>
        <v xml:space="preserve"> </v>
      </c>
      <c r="D131" s="74" t="str">
        <f t="shared" si="4"/>
        <v xml:space="preserve"> </v>
      </c>
      <c r="E131" s="129">
        <v>0</v>
      </c>
      <c r="F131" s="75" t="e">
        <f t="shared" si="5"/>
        <v>#N/A</v>
      </c>
      <c r="G131" t="str">
        <f>IF((ISERROR((VLOOKUP(B131,Calculation!C$2:C$933,1,FALSE)))),"not entered","")</f>
        <v/>
      </c>
    </row>
    <row r="132" spans="2:7">
      <c r="B132" s="159" t="s">
        <v>9</v>
      </c>
      <c r="C132" s="74" t="str">
        <f t="shared" si="3"/>
        <v xml:space="preserve"> </v>
      </c>
      <c r="D132" s="74" t="str">
        <f t="shared" si="4"/>
        <v xml:space="preserve"> </v>
      </c>
      <c r="E132" s="129">
        <v>0</v>
      </c>
      <c r="F132" s="75" t="e">
        <f t="shared" si="5"/>
        <v>#N/A</v>
      </c>
      <c r="G132" t="str">
        <f>IF((ISERROR((VLOOKUP(B132,Calculation!C$2:C$933,1,FALSE)))),"not entered","")</f>
        <v/>
      </c>
    </row>
    <row r="133" spans="2:7">
      <c r="B133" s="159" t="s">
        <v>9</v>
      </c>
      <c r="C133" s="74" t="str">
        <f t="shared" si="3"/>
        <v xml:space="preserve"> </v>
      </c>
      <c r="D133" s="74" t="str">
        <f t="shared" si="4"/>
        <v xml:space="preserve"> </v>
      </c>
      <c r="E133" s="129">
        <v>0</v>
      </c>
      <c r="F133" s="75" t="e">
        <f t="shared" si="5"/>
        <v>#N/A</v>
      </c>
      <c r="G133" t="str">
        <f>IF((ISERROR((VLOOKUP(B133,Calculation!C$2:C$933,1,FALSE)))),"not entered","")</f>
        <v/>
      </c>
    </row>
    <row r="134" spans="2:7">
      <c r="B134" s="159" t="s">
        <v>9</v>
      </c>
      <c r="C134" s="74" t="str">
        <f t="shared" ref="C134:C168" si="6">VLOOKUP(B134,name,3,FALSE)</f>
        <v xml:space="preserve"> </v>
      </c>
      <c r="D134" s="74" t="str">
        <f t="shared" ref="D134:D168" si="7">VLOOKUP(B134,name,2,FALSE)</f>
        <v xml:space="preserve"> </v>
      </c>
      <c r="E134" s="129">
        <v>0</v>
      </c>
      <c r="F134" s="75" t="e">
        <f t="shared" si="5"/>
        <v>#N/A</v>
      </c>
      <c r="G134" t="str">
        <f>IF((ISERROR((VLOOKUP(B134,Calculation!C$2:C$933,1,FALSE)))),"not entered","")</f>
        <v/>
      </c>
    </row>
    <row r="135" spans="2:7">
      <c r="B135" s="159" t="s">
        <v>9</v>
      </c>
      <c r="C135" s="74" t="str">
        <f t="shared" si="6"/>
        <v xml:space="preserve"> </v>
      </c>
      <c r="D135" s="74" t="str">
        <f t="shared" si="7"/>
        <v xml:space="preserve"> </v>
      </c>
      <c r="E135" s="129">
        <v>0</v>
      </c>
      <c r="F135" s="75" t="e">
        <f t="shared" si="5"/>
        <v>#N/A</v>
      </c>
      <c r="G135" t="str">
        <f>IF((ISERROR((VLOOKUP(B135,Calculation!C$2:C$933,1,FALSE)))),"not entered","")</f>
        <v/>
      </c>
    </row>
    <row r="136" spans="2:7">
      <c r="B136" s="159" t="s">
        <v>9</v>
      </c>
      <c r="C136" s="74" t="str">
        <f t="shared" si="6"/>
        <v xml:space="preserve"> </v>
      </c>
      <c r="D136" s="74" t="str">
        <f t="shared" si="7"/>
        <v xml:space="preserve"> </v>
      </c>
      <c r="E136" s="129">
        <v>0</v>
      </c>
      <c r="F136" s="75" t="e">
        <f t="shared" ref="F136:F199" si="8">(VLOOKUP(C136,C$4:E$5,3,FALSE))/(E136/10000)</f>
        <v>#N/A</v>
      </c>
      <c r="G136" t="str">
        <f>IF((ISERROR((VLOOKUP(B136,Calculation!C$2:C$933,1,FALSE)))),"not entered","")</f>
        <v/>
      </c>
    </row>
    <row r="137" spans="2:7">
      <c r="B137" s="159" t="s">
        <v>9</v>
      </c>
      <c r="C137" s="74" t="str">
        <f t="shared" si="6"/>
        <v xml:space="preserve"> </v>
      </c>
      <c r="D137" s="74" t="str">
        <f t="shared" si="7"/>
        <v xml:space="preserve"> </v>
      </c>
      <c r="E137" s="129">
        <v>0</v>
      </c>
      <c r="F137" s="75" t="e">
        <f t="shared" si="8"/>
        <v>#N/A</v>
      </c>
      <c r="G137" t="str">
        <f>IF((ISERROR((VLOOKUP(B137,Calculation!C$2:C$933,1,FALSE)))),"not entered","")</f>
        <v/>
      </c>
    </row>
    <row r="138" spans="2:7">
      <c r="B138" s="159" t="s">
        <v>9</v>
      </c>
      <c r="C138" s="74" t="str">
        <f t="shared" si="6"/>
        <v xml:space="preserve"> </v>
      </c>
      <c r="D138" s="74" t="str">
        <f t="shared" si="7"/>
        <v xml:space="preserve"> </v>
      </c>
      <c r="E138" s="129">
        <v>0</v>
      </c>
      <c r="F138" s="75" t="e">
        <f t="shared" si="8"/>
        <v>#N/A</v>
      </c>
      <c r="G138" t="str">
        <f>IF((ISERROR((VLOOKUP(B138,Calculation!C$2:C$933,1,FALSE)))),"not entered","")</f>
        <v/>
      </c>
    </row>
    <row r="139" spans="2:7">
      <c r="B139" s="159" t="s">
        <v>9</v>
      </c>
      <c r="C139" s="74" t="str">
        <f t="shared" si="6"/>
        <v xml:space="preserve"> </v>
      </c>
      <c r="D139" s="74" t="str">
        <f t="shared" si="7"/>
        <v xml:space="preserve"> </v>
      </c>
      <c r="E139" s="129">
        <v>0</v>
      </c>
      <c r="F139" s="75" t="e">
        <f t="shared" si="8"/>
        <v>#N/A</v>
      </c>
      <c r="G139" t="str">
        <f>IF((ISERROR((VLOOKUP(B139,Calculation!C$2:C$933,1,FALSE)))),"not entered","")</f>
        <v/>
      </c>
    </row>
    <row r="140" spans="2:7">
      <c r="B140" s="159" t="s">
        <v>9</v>
      </c>
      <c r="C140" s="74" t="str">
        <f t="shared" si="6"/>
        <v xml:space="preserve"> </v>
      </c>
      <c r="D140" s="74" t="str">
        <f t="shared" si="7"/>
        <v xml:space="preserve"> </v>
      </c>
      <c r="E140" s="129">
        <v>0</v>
      </c>
      <c r="F140" s="75" t="e">
        <f t="shared" si="8"/>
        <v>#N/A</v>
      </c>
      <c r="G140" t="str">
        <f>IF((ISERROR((VLOOKUP(B140,Calculation!C$2:C$933,1,FALSE)))),"not entered","")</f>
        <v/>
      </c>
    </row>
    <row r="141" spans="2:7">
      <c r="B141" s="159" t="s">
        <v>9</v>
      </c>
      <c r="C141" s="74" t="str">
        <f t="shared" si="6"/>
        <v xml:space="preserve"> </v>
      </c>
      <c r="D141" s="74" t="str">
        <f t="shared" si="7"/>
        <v xml:space="preserve"> </v>
      </c>
      <c r="E141" s="129">
        <v>0</v>
      </c>
      <c r="F141" s="75" t="e">
        <f t="shared" si="8"/>
        <v>#N/A</v>
      </c>
      <c r="G141" t="str">
        <f>IF((ISERROR((VLOOKUP(B141,Calculation!C$2:C$933,1,FALSE)))),"not entered","")</f>
        <v/>
      </c>
    </row>
    <row r="142" spans="2:7">
      <c r="B142" s="159" t="s">
        <v>9</v>
      </c>
      <c r="C142" s="74" t="str">
        <f t="shared" si="6"/>
        <v xml:space="preserve"> </v>
      </c>
      <c r="D142" s="74" t="str">
        <f t="shared" si="7"/>
        <v xml:space="preserve"> </v>
      </c>
      <c r="E142" s="129">
        <v>0</v>
      </c>
      <c r="F142" s="75" t="e">
        <f t="shared" si="8"/>
        <v>#N/A</v>
      </c>
      <c r="G142" t="str">
        <f>IF((ISERROR((VLOOKUP(B142,Calculation!C$2:C$933,1,FALSE)))),"not entered","")</f>
        <v/>
      </c>
    </row>
    <row r="143" spans="2:7">
      <c r="B143" s="159" t="s">
        <v>9</v>
      </c>
      <c r="C143" s="74" t="str">
        <f t="shared" si="6"/>
        <v xml:space="preserve"> </v>
      </c>
      <c r="D143" s="74" t="str">
        <f t="shared" si="7"/>
        <v xml:space="preserve"> </v>
      </c>
      <c r="E143" s="129">
        <v>0</v>
      </c>
      <c r="F143" s="75" t="e">
        <f t="shared" si="8"/>
        <v>#N/A</v>
      </c>
      <c r="G143" t="str">
        <f>IF((ISERROR((VLOOKUP(B143,Calculation!C$2:C$933,1,FALSE)))),"not entered","")</f>
        <v/>
      </c>
    </row>
    <row r="144" spans="2:7">
      <c r="B144" s="159" t="s">
        <v>9</v>
      </c>
      <c r="C144" s="74" t="str">
        <f t="shared" si="6"/>
        <v xml:space="preserve"> </v>
      </c>
      <c r="D144" s="74" t="str">
        <f t="shared" si="7"/>
        <v xml:space="preserve"> </v>
      </c>
      <c r="E144" s="129">
        <v>0</v>
      </c>
      <c r="F144" s="75" t="e">
        <f t="shared" si="8"/>
        <v>#N/A</v>
      </c>
      <c r="G144" t="str">
        <f>IF((ISERROR((VLOOKUP(B144,Calculation!C$2:C$933,1,FALSE)))),"not entered","")</f>
        <v/>
      </c>
    </row>
    <row r="145" spans="2:7">
      <c r="B145" s="159" t="s">
        <v>9</v>
      </c>
      <c r="C145" s="74" t="str">
        <f t="shared" si="6"/>
        <v xml:space="preserve"> </v>
      </c>
      <c r="D145" s="74" t="str">
        <f t="shared" si="7"/>
        <v xml:space="preserve"> </v>
      </c>
      <c r="E145" s="129">
        <v>0</v>
      </c>
      <c r="F145" s="75" t="e">
        <f t="shared" si="8"/>
        <v>#N/A</v>
      </c>
      <c r="G145" t="str">
        <f>IF((ISERROR((VLOOKUP(B145,Calculation!C$2:C$933,1,FALSE)))),"not entered","")</f>
        <v/>
      </c>
    </row>
    <row r="146" spans="2:7">
      <c r="B146" s="159" t="s">
        <v>9</v>
      </c>
      <c r="C146" s="74" t="str">
        <f t="shared" si="6"/>
        <v xml:space="preserve"> </v>
      </c>
      <c r="D146" s="74" t="str">
        <f t="shared" si="7"/>
        <v xml:space="preserve"> </v>
      </c>
      <c r="E146" s="129">
        <v>0</v>
      </c>
      <c r="F146" s="75" t="e">
        <f t="shared" si="8"/>
        <v>#N/A</v>
      </c>
      <c r="G146" t="str">
        <f>IF((ISERROR((VLOOKUP(B146,Calculation!C$2:C$933,1,FALSE)))),"not entered","")</f>
        <v/>
      </c>
    </row>
    <row r="147" spans="2:7">
      <c r="B147" s="159" t="s">
        <v>9</v>
      </c>
      <c r="C147" s="74" t="str">
        <f t="shared" si="6"/>
        <v xml:space="preserve"> </v>
      </c>
      <c r="D147" s="74" t="str">
        <f t="shared" si="7"/>
        <v xml:space="preserve"> </v>
      </c>
      <c r="E147" s="129">
        <v>0</v>
      </c>
      <c r="F147" s="75" t="e">
        <f t="shared" si="8"/>
        <v>#N/A</v>
      </c>
      <c r="G147" t="str">
        <f>IF((ISERROR((VLOOKUP(B147,Calculation!C$2:C$933,1,FALSE)))),"not entered","")</f>
        <v/>
      </c>
    </row>
    <row r="148" spans="2:7">
      <c r="B148" s="159" t="s">
        <v>9</v>
      </c>
      <c r="C148" s="74" t="str">
        <f t="shared" si="6"/>
        <v xml:space="preserve"> </v>
      </c>
      <c r="D148" s="74" t="str">
        <f t="shared" si="7"/>
        <v xml:space="preserve"> </v>
      </c>
      <c r="E148" s="129">
        <v>0</v>
      </c>
      <c r="F148" s="75" t="e">
        <f t="shared" si="8"/>
        <v>#N/A</v>
      </c>
      <c r="G148" t="str">
        <f>IF((ISERROR((VLOOKUP(B148,Calculation!C$2:C$933,1,FALSE)))),"not entered","")</f>
        <v/>
      </c>
    </row>
    <row r="149" spans="2:7">
      <c r="B149" s="159" t="s">
        <v>9</v>
      </c>
      <c r="C149" s="74" t="str">
        <f t="shared" si="6"/>
        <v xml:space="preserve"> </v>
      </c>
      <c r="D149" s="74" t="str">
        <f t="shared" si="7"/>
        <v xml:space="preserve"> </v>
      </c>
      <c r="E149" s="129">
        <v>0</v>
      </c>
      <c r="F149" s="75" t="e">
        <f t="shared" si="8"/>
        <v>#N/A</v>
      </c>
      <c r="G149" t="str">
        <f>IF((ISERROR((VLOOKUP(B149,Calculation!C$2:C$933,1,FALSE)))),"not entered","")</f>
        <v/>
      </c>
    </row>
    <row r="150" spans="2:7">
      <c r="B150" s="159" t="s">
        <v>9</v>
      </c>
      <c r="C150" s="74" t="str">
        <f t="shared" si="6"/>
        <v xml:space="preserve"> </v>
      </c>
      <c r="D150" s="74" t="str">
        <f t="shared" si="7"/>
        <v xml:space="preserve"> </v>
      </c>
      <c r="E150" s="129">
        <v>0</v>
      </c>
      <c r="F150" s="75" t="e">
        <f t="shared" si="8"/>
        <v>#N/A</v>
      </c>
      <c r="G150" t="str">
        <f>IF((ISERROR((VLOOKUP(B150,Calculation!C$2:C$933,1,FALSE)))),"not entered","")</f>
        <v/>
      </c>
    </row>
    <row r="151" spans="2:7">
      <c r="B151" s="159" t="s">
        <v>9</v>
      </c>
      <c r="C151" s="74" t="str">
        <f t="shared" si="6"/>
        <v xml:space="preserve"> </v>
      </c>
      <c r="D151" s="74" t="str">
        <f t="shared" si="7"/>
        <v xml:space="preserve"> </v>
      </c>
      <c r="E151" s="129">
        <v>0</v>
      </c>
      <c r="F151" s="75" t="e">
        <f t="shared" si="8"/>
        <v>#N/A</v>
      </c>
      <c r="G151" t="str">
        <f>IF((ISERROR((VLOOKUP(B151,Calculation!C$2:C$933,1,FALSE)))),"not entered","")</f>
        <v/>
      </c>
    </row>
    <row r="152" spans="2:7">
      <c r="B152" s="159" t="s">
        <v>9</v>
      </c>
      <c r="C152" s="74" t="str">
        <f t="shared" si="6"/>
        <v xml:space="preserve"> </v>
      </c>
      <c r="D152" s="74" t="str">
        <f t="shared" si="7"/>
        <v xml:space="preserve"> </v>
      </c>
      <c r="E152" s="129">
        <v>0</v>
      </c>
      <c r="F152" s="75" t="e">
        <f t="shared" si="8"/>
        <v>#N/A</v>
      </c>
      <c r="G152" t="str">
        <f>IF((ISERROR((VLOOKUP(B152,Calculation!C$2:C$933,1,FALSE)))),"not entered","")</f>
        <v/>
      </c>
    </row>
    <row r="153" spans="2:7">
      <c r="B153" s="159" t="s">
        <v>9</v>
      </c>
      <c r="C153" s="74" t="str">
        <f t="shared" si="6"/>
        <v xml:space="preserve"> </v>
      </c>
      <c r="D153" s="74" t="str">
        <f t="shared" si="7"/>
        <v xml:space="preserve"> </v>
      </c>
      <c r="E153" s="129">
        <v>0</v>
      </c>
      <c r="F153" s="75" t="e">
        <f t="shared" si="8"/>
        <v>#N/A</v>
      </c>
      <c r="G153" t="str">
        <f>IF((ISERROR((VLOOKUP(B153,Calculation!C$2:C$933,1,FALSE)))),"not entered","")</f>
        <v/>
      </c>
    </row>
    <row r="154" spans="2:7">
      <c r="B154" s="159" t="s">
        <v>9</v>
      </c>
      <c r="C154" s="74" t="str">
        <f t="shared" si="6"/>
        <v xml:space="preserve"> </v>
      </c>
      <c r="D154" s="74" t="str">
        <f t="shared" si="7"/>
        <v xml:space="preserve"> </v>
      </c>
      <c r="E154" s="129">
        <v>0</v>
      </c>
      <c r="F154" s="75" t="e">
        <f t="shared" si="8"/>
        <v>#N/A</v>
      </c>
      <c r="G154" t="str">
        <f>IF((ISERROR((VLOOKUP(B154,Calculation!C$2:C$933,1,FALSE)))),"not entered","")</f>
        <v/>
      </c>
    </row>
    <row r="155" spans="2:7">
      <c r="B155" s="159" t="s">
        <v>9</v>
      </c>
      <c r="C155" s="74" t="str">
        <f t="shared" si="6"/>
        <v xml:space="preserve"> </v>
      </c>
      <c r="D155" s="74" t="str">
        <f t="shared" si="7"/>
        <v xml:space="preserve"> </v>
      </c>
      <c r="E155" s="129">
        <v>0</v>
      </c>
      <c r="F155" s="75" t="e">
        <f t="shared" si="8"/>
        <v>#N/A</v>
      </c>
      <c r="G155" t="str">
        <f>IF((ISERROR((VLOOKUP(B155,Calculation!C$2:C$933,1,FALSE)))),"not entered","")</f>
        <v/>
      </c>
    </row>
    <row r="156" spans="2:7">
      <c r="B156" s="159" t="s">
        <v>9</v>
      </c>
      <c r="C156" s="74" t="str">
        <f t="shared" si="6"/>
        <v xml:space="preserve"> </v>
      </c>
      <c r="D156" s="74" t="str">
        <f t="shared" si="7"/>
        <v xml:space="preserve"> </v>
      </c>
      <c r="E156" s="129">
        <v>0</v>
      </c>
      <c r="F156" s="75" t="e">
        <f t="shared" si="8"/>
        <v>#N/A</v>
      </c>
      <c r="G156" t="str">
        <f>IF((ISERROR((VLOOKUP(B156,Calculation!C$2:C$933,1,FALSE)))),"not entered","")</f>
        <v/>
      </c>
    </row>
    <row r="157" spans="2:7">
      <c r="B157" s="159" t="s">
        <v>9</v>
      </c>
      <c r="C157" s="74" t="str">
        <f t="shared" si="6"/>
        <v xml:space="preserve"> </v>
      </c>
      <c r="D157" s="74" t="str">
        <f t="shared" si="7"/>
        <v xml:space="preserve"> </v>
      </c>
      <c r="E157" s="129">
        <v>0</v>
      </c>
      <c r="F157" s="75" t="e">
        <f t="shared" si="8"/>
        <v>#N/A</v>
      </c>
      <c r="G157" t="str">
        <f>IF((ISERROR((VLOOKUP(B157,Calculation!C$2:C$933,1,FALSE)))),"not entered","")</f>
        <v/>
      </c>
    </row>
    <row r="158" spans="2:7">
      <c r="B158" s="159" t="s">
        <v>9</v>
      </c>
      <c r="C158" s="74" t="str">
        <f t="shared" si="6"/>
        <v xml:space="preserve"> </v>
      </c>
      <c r="D158" s="74" t="str">
        <f t="shared" si="7"/>
        <v xml:space="preserve"> </v>
      </c>
      <c r="E158" s="129">
        <v>0</v>
      </c>
      <c r="F158" s="75" t="e">
        <f t="shared" si="8"/>
        <v>#N/A</v>
      </c>
      <c r="G158" t="str">
        <f>IF((ISERROR((VLOOKUP(B158,Calculation!C$2:C$933,1,FALSE)))),"not entered","")</f>
        <v/>
      </c>
    </row>
    <row r="159" spans="2:7">
      <c r="B159" s="159" t="s">
        <v>9</v>
      </c>
      <c r="C159" s="74" t="str">
        <f t="shared" si="6"/>
        <v xml:space="preserve"> </v>
      </c>
      <c r="D159" s="74" t="str">
        <f t="shared" si="7"/>
        <v xml:space="preserve"> </v>
      </c>
      <c r="E159" s="129">
        <v>0</v>
      </c>
      <c r="F159" s="75" t="e">
        <f t="shared" si="8"/>
        <v>#N/A</v>
      </c>
      <c r="G159" t="str">
        <f>IF((ISERROR((VLOOKUP(B159,Calculation!C$2:C$933,1,FALSE)))),"not entered","")</f>
        <v/>
      </c>
    </row>
    <row r="160" spans="2:7">
      <c r="B160" s="159" t="s">
        <v>9</v>
      </c>
      <c r="C160" s="74" t="str">
        <f t="shared" si="6"/>
        <v xml:space="preserve"> </v>
      </c>
      <c r="D160" s="74" t="str">
        <f t="shared" si="7"/>
        <v xml:space="preserve"> </v>
      </c>
      <c r="E160" s="129">
        <v>0</v>
      </c>
      <c r="F160" s="75" t="e">
        <f t="shared" si="8"/>
        <v>#N/A</v>
      </c>
      <c r="G160" t="str">
        <f>IF((ISERROR((VLOOKUP(B160,Calculation!C$2:C$933,1,FALSE)))),"not entered","")</f>
        <v/>
      </c>
    </row>
    <row r="161" spans="2:7">
      <c r="B161" s="159" t="s">
        <v>9</v>
      </c>
      <c r="C161" s="74" t="str">
        <f t="shared" si="6"/>
        <v xml:space="preserve"> </v>
      </c>
      <c r="D161" s="74" t="str">
        <f t="shared" si="7"/>
        <v xml:space="preserve"> </v>
      </c>
      <c r="E161" s="129">
        <v>0</v>
      </c>
      <c r="F161" s="75" t="e">
        <f t="shared" si="8"/>
        <v>#N/A</v>
      </c>
      <c r="G161" t="str">
        <f>IF((ISERROR((VLOOKUP(B161,Calculation!C$2:C$933,1,FALSE)))),"not entered","")</f>
        <v/>
      </c>
    </row>
    <row r="162" spans="2:7">
      <c r="B162" s="159" t="s">
        <v>9</v>
      </c>
      <c r="C162" s="74" t="str">
        <f t="shared" si="6"/>
        <v xml:space="preserve"> </v>
      </c>
      <c r="D162" s="74" t="str">
        <f t="shared" si="7"/>
        <v xml:space="preserve"> </v>
      </c>
      <c r="E162" s="129">
        <v>0</v>
      </c>
      <c r="F162" s="75" t="e">
        <f t="shared" si="8"/>
        <v>#N/A</v>
      </c>
      <c r="G162" t="str">
        <f>IF((ISERROR((VLOOKUP(B162,Calculation!C$2:C$933,1,FALSE)))),"not entered","")</f>
        <v/>
      </c>
    </row>
    <row r="163" spans="2:7">
      <c r="B163" s="159" t="s">
        <v>9</v>
      </c>
      <c r="C163" s="74" t="str">
        <f t="shared" si="6"/>
        <v xml:space="preserve"> </v>
      </c>
      <c r="D163" s="74" t="str">
        <f t="shared" si="7"/>
        <v xml:space="preserve"> </v>
      </c>
      <c r="E163" s="129">
        <v>0</v>
      </c>
      <c r="F163" s="75" t="e">
        <f t="shared" si="8"/>
        <v>#N/A</v>
      </c>
      <c r="G163" t="str">
        <f>IF((ISERROR((VLOOKUP(B163,Calculation!C$2:C$933,1,FALSE)))),"not entered","")</f>
        <v/>
      </c>
    </row>
    <row r="164" spans="2:7">
      <c r="B164" s="159" t="s">
        <v>9</v>
      </c>
      <c r="C164" s="74" t="str">
        <f t="shared" si="6"/>
        <v xml:space="preserve"> </v>
      </c>
      <c r="D164" s="74" t="str">
        <f t="shared" si="7"/>
        <v xml:space="preserve"> </v>
      </c>
      <c r="E164" s="129">
        <v>0</v>
      </c>
      <c r="F164" s="75" t="e">
        <f t="shared" si="8"/>
        <v>#N/A</v>
      </c>
      <c r="G164" t="str">
        <f>IF((ISERROR((VLOOKUP(B164,Calculation!C$2:C$933,1,FALSE)))),"not entered","")</f>
        <v/>
      </c>
    </row>
    <row r="165" spans="2:7">
      <c r="B165" s="159" t="s">
        <v>9</v>
      </c>
      <c r="C165" s="74" t="str">
        <f t="shared" si="6"/>
        <v xml:space="preserve"> </v>
      </c>
      <c r="D165" s="74" t="str">
        <f t="shared" si="7"/>
        <v xml:space="preserve"> </v>
      </c>
      <c r="E165" s="129">
        <v>0</v>
      </c>
      <c r="F165" s="75" t="e">
        <f t="shared" si="8"/>
        <v>#N/A</v>
      </c>
      <c r="G165" t="str">
        <f>IF((ISERROR((VLOOKUP(B165,Calculation!C$2:C$933,1,FALSE)))),"not entered","")</f>
        <v/>
      </c>
    </row>
    <row r="166" spans="2:7">
      <c r="B166" s="159" t="s">
        <v>9</v>
      </c>
      <c r="C166" s="74" t="str">
        <f t="shared" si="6"/>
        <v xml:space="preserve"> </v>
      </c>
      <c r="D166" s="74" t="str">
        <f t="shared" si="7"/>
        <v xml:space="preserve"> </v>
      </c>
      <c r="E166" s="129">
        <v>0</v>
      </c>
      <c r="F166" s="75" t="e">
        <f t="shared" si="8"/>
        <v>#N/A</v>
      </c>
      <c r="G166" t="str">
        <f>IF((ISERROR((VLOOKUP(B166,Calculation!C$2:C$933,1,FALSE)))),"not entered","")</f>
        <v/>
      </c>
    </row>
    <row r="167" spans="2:7">
      <c r="B167" s="159" t="s">
        <v>9</v>
      </c>
      <c r="C167" s="74" t="str">
        <f t="shared" si="6"/>
        <v xml:space="preserve"> </v>
      </c>
      <c r="D167" s="74" t="str">
        <f t="shared" si="7"/>
        <v xml:space="preserve"> </v>
      </c>
      <c r="E167" s="129">
        <v>0</v>
      </c>
      <c r="F167" s="75" t="e">
        <f t="shared" si="8"/>
        <v>#N/A</v>
      </c>
      <c r="G167" t="str">
        <f>IF((ISERROR((VLOOKUP(B167,Calculation!C$2:C$933,1,FALSE)))),"not entered","")</f>
        <v/>
      </c>
    </row>
    <row r="168" spans="2:7">
      <c r="B168" s="159" t="s">
        <v>9</v>
      </c>
      <c r="C168" s="74" t="str">
        <f t="shared" si="6"/>
        <v xml:space="preserve"> </v>
      </c>
      <c r="D168" s="74" t="str">
        <f t="shared" si="7"/>
        <v xml:space="preserve"> </v>
      </c>
      <c r="E168" s="129">
        <v>0</v>
      </c>
      <c r="F168" s="75" t="e">
        <f t="shared" si="8"/>
        <v>#N/A</v>
      </c>
      <c r="G168" t="str">
        <f>IF((ISERROR((VLOOKUP(B168,Calculation!C$2:C$933,1,FALSE)))),"not entered","")</f>
        <v/>
      </c>
    </row>
    <row r="169" spans="2:7">
      <c r="B169" s="72" t="s">
        <v>9</v>
      </c>
      <c r="C169" s="74" t="str">
        <f t="shared" ref="C169:C195" si="9">VLOOKUP(B169,name,3,FALSE)</f>
        <v xml:space="preserve"> </v>
      </c>
      <c r="D169" s="74" t="str">
        <f t="shared" ref="D169:D195" si="10">VLOOKUP(B169,name,2,FALSE)</f>
        <v xml:space="preserve"> </v>
      </c>
      <c r="E169" s="129">
        <v>1.1574074074074073E-5</v>
      </c>
      <c r="F169" s="75" t="e">
        <f t="shared" si="8"/>
        <v>#N/A</v>
      </c>
      <c r="G169" t="str">
        <f>IF((ISERROR((VLOOKUP(B169,Calculation!C$2:C$933,1,FALSE)))),"not entered","")</f>
        <v/>
      </c>
    </row>
    <row r="170" spans="2:7">
      <c r="B170" s="72" t="s">
        <v>9</v>
      </c>
      <c r="C170" s="74" t="str">
        <f t="shared" si="9"/>
        <v xml:space="preserve"> </v>
      </c>
      <c r="D170" s="74" t="str">
        <f t="shared" si="10"/>
        <v xml:space="preserve"> </v>
      </c>
      <c r="E170" s="129">
        <v>1.1574074074074073E-5</v>
      </c>
      <c r="F170" s="75" t="e">
        <f t="shared" si="8"/>
        <v>#N/A</v>
      </c>
      <c r="G170" t="str">
        <f>IF((ISERROR((VLOOKUP(B170,Calculation!C$2:C$933,1,FALSE)))),"not entered","")</f>
        <v/>
      </c>
    </row>
    <row r="171" spans="2:7">
      <c r="B171" s="72" t="s">
        <v>9</v>
      </c>
      <c r="C171" s="74" t="str">
        <f t="shared" si="9"/>
        <v xml:space="preserve"> </v>
      </c>
      <c r="D171" s="74" t="str">
        <f t="shared" si="10"/>
        <v xml:space="preserve"> </v>
      </c>
      <c r="E171" s="129">
        <v>1.1574074074074073E-5</v>
      </c>
      <c r="F171" s="75" t="e">
        <f t="shared" si="8"/>
        <v>#N/A</v>
      </c>
      <c r="G171" t="str">
        <f>IF((ISERROR((VLOOKUP(B171,Calculation!C$2:C$933,1,FALSE)))),"not entered","")</f>
        <v/>
      </c>
    </row>
    <row r="172" spans="2:7">
      <c r="B172" s="72" t="s">
        <v>9</v>
      </c>
      <c r="C172" s="74" t="str">
        <f t="shared" si="9"/>
        <v xml:space="preserve"> </v>
      </c>
      <c r="D172" s="74" t="str">
        <f t="shared" si="10"/>
        <v xml:space="preserve"> </v>
      </c>
      <c r="E172" s="129">
        <v>1.1574074074074073E-5</v>
      </c>
      <c r="F172" s="75" t="e">
        <f t="shared" si="8"/>
        <v>#N/A</v>
      </c>
      <c r="G172" t="str">
        <f>IF((ISERROR((VLOOKUP(B172,Calculation!C$2:C$933,1,FALSE)))),"not entered","")</f>
        <v/>
      </c>
    </row>
    <row r="173" spans="2:7">
      <c r="B173" s="72" t="s">
        <v>9</v>
      </c>
      <c r="C173" s="74" t="str">
        <f t="shared" si="9"/>
        <v xml:space="preserve"> </v>
      </c>
      <c r="D173" s="74" t="str">
        <f t="shared" si="10"/>
        <v xml:space="preserve"> </v>
      </c>
      <c r="E173" s="129">
        <v>1.1574074074074073E-5</v>
      </c>
      <c r="F173" s="75" t="e">
        <f t="shared" si="8"/>
        <v>#N/A</v>
      </c>
      <c r="G173" t="str">
        <f>IF((ISERROR((VLOOKUP(B173,Calculation!C$2:C$933,1,FALSE)))),"not entered","")</f>
        <v/>
      </c>
    </row>
    <row r="174" spans="2:7">
      <c r="B174" s="72" t="s">
        <v>9</v>
      </c>
      <c r="C174" s="74" t="str">
        <f t="shared" si="9"/>
        <v xml:space="preserve"> </v>
      </c>
      <c r="D174" s="74" t="str">
        <f t="shared" si="10"/>
        <v xml:space="preserve"> </v>
      </c>
      <c r="E174" s="129">
        <v>1.1574074074074073E-5</v>
      </c>
      <c r="F174" s="75" t="e">
        <f t="shared" si="8"/>
        <v>#N/A</v>
      </c>
      <c r="G174" t="str">
        <f>IF((ISERROR((VLOOKUP(B174,Calculation!C$2:C$933,1,FALSE)))),"not entered","")</f>
        <v/>
      </c>
    </row>
    <row r="175" spans="2:7">
      <c r="B175" s="72" t="s">
        <v>9</v>
      </c>
      <c r="C175" s="74" t="str">
        <f t="shared" si="9"/>
        <v xml:space="preserve"> </v>
      </c>
      <c r="D175" s="74" t="str">
        <f t="shared" si="10"/>
        <v xml:space="preserve"> </v>
      </c>
      <c r="E175" s="129">
        <v>1.1574074074074073E-5</v>
      </c>
      <c r="F175" s="75" t="e">
        <f t="shared" si="8"/>
        <v>#N/A</v>
      </c>
      <c r="G175" t="str">
        <f>IF((ISERROR((VLOOKUP(B175,Calculation!C$2:C$933,1,FALSE)))),"not entered","")</f>
        <v/>
      </c>
    </row>
    <row r="176" spans="2:7">
      <c r="B176" s="72" t="s">
        <v>9</v>
      </c>
      <c r="C176" s="74" t="str">
        <f t="shared" si="9"/>
        <v xml:space="preserve"> </v>
      </c>
      <c r="D176" s="74" t="str">
        <f t="shared" si="10"/>
        <v xml:space="preserve"> </v>
      </c>
      <c r="E176" s="129">
        <v>1.1574074074074073E-5</v>
      </c>
      <c r="F176" s="75" t="e">
        <f t="shared" si="8"/>
        <v>#N/A</v>
      </c>
      <c r="G176" t="str">
        <f>IF((ISERROR((VLOOKUP(B176,Calculation!C$2:C$933,1,FALSE)))),"not entered","")</f>
        <v/>
      </c>
    </row>
    <row r="177" spans="2:7">
      <c r="B177" s="72" t="s">
        <v>9</v>
      </c>
      <c r="C177" s="74" t="str">
        <f t="shared" si="9"/>
        <v xml:space="preserve"> </v>
      </c>
      <c r="D177" s="74" t="str">
        <f t="shared" si="10"/>
        <v xml:space="preserve"> </v>
      </c>
      <c r="E177" s="129">
        <v>1.1574074074074073E-5</v>
      </c>
      <c r="F177" s="75" t="e">
        <f t="shared" si="8"/>
        <v>#N/A</v>
      </c>
      <c r="G177" t="str">
        <f>IF((ISERROR((VLOOKUP(B177,Calculation!C$2:C$933,1,FALSE)))),"not entered","")</f>
        <v/>
      </c>
    </row>
    <row r="178" spans="2:7">
      <c r="B178" s="72" t="s">
        <v>9</v>
      </c>
      <c r="C178" s="74" t="str">
        <f t="shared" si="9"/>
        <v xml:space="preserve"> </v>
      </c>
      <c r="D178" s="74" t="str">
        <f t="shared" si="10"/>
        <v xml:space="preserve"> </v>
      </c>
      <c r="E178" s="129">
        <v>1.1574074074074073E-5</v>
      </c>
      <c r="F178" s="75" t="e">
        <f t="shared" si="8"/>
        <v>#N/A</v>
      </c>
      <c r="G178" t="str">
        <f>IF((ISERROR((VLOOKUP(B178,Calculation!C$2:C$933,1,FALSE)))),"not entered","")</f>
        <v/>
      </c>
    </row>
    <row r="179" spans="2:7">
      <c r="B179" s="72" t="s">
        <v>9</v>
      </c>
      <c r="C179" s="74" t="str">
        <f t="shared" si="9"/>
        <v xml:space="preserve"> </v>
      </c>
      <c r="D179" s="74" t="str">
        <f t="shared" si="10"/>
        <v xml:space="preserve"> </v>
      </c>
      <c r="E179" s="129">
        <v>1.1574074074074073E-5</v>
      </c>
      <c r="F179" s="75" t="e">
        <f t="shared" si="8"/>
        <v>#N/A</v>
      </c>
      <c r="G179" t="str">
        <f>IF((ISERROR((VLOOKUP(B179,Calculation!C$2:C$933,1,FALSE)))),"not entered","")</f>
        <v/>
      </c>
    </row>
    <row r="180" spans="2:7">
      <c r="B180" s="72" t="s">
        <v>9</v>
      </c>
      <c r="C180" s="74" t="str">
        <f t="shared" si="9"/>
        <v xml:space="preserve"> </v>
      </c>
      <c r="D180" s="74" t="str">
        <f t="shared" si="10"/>
        <v xml:space="preserve"> </v>
      </c>
      <c r="E180" s="129">
        <v>1.1574074074074073E-5</v>
      </c>
      <c r="F180" s="75" t="e">
        <f t="shared" si="8"/>
        <v>#N/A</v>
      </c>
      <c r="G180" t="str">
        <f>IF((ISERROR((VLOOKUP(B180,Calculation!C$2:C$933,1,FALSE)))),"not entered","")</f>
        <v/>
      </c>
    </row>
    <row r="181" spans="2:7">
      <c r="B181" s="72" t="s">
        <v>9</v>
      </c>
      <c r="C181" s="74" t="str">
        <f t="shared" si="9"/>
        <v xml:space="preserve"> </v>
      </c>
      <c r="D181" s="74" t="str">
        <f t="shared" si="10"/>
        <v xml:space="preserve"> </v>
      </c>
      <c r="E181" s="129">
        <v>1.1574074074074073E-5</v>
      </c>
      <c r="F181" s="75" t="e">
        <f t="shared" si="8"/>
        <v>#N/A</v>
      </c>
      <c r="G181" t="str">
        <f>IF((ISERROR((VLOOKUP(B181,Calculation!C$2:C$933,1,FALSE)))),"not entered","")</f>
        <v/>
      </c>
    </row>
    <row r="182" spans="2:7">
      <c r="B182" s="72" t="s">
        <v>9</v>
      </c>
      <c r="C182" s="74" t="str">
        <f t="shared" si="9"/>
        <v xml:space="preserve"> </v>
      </c>
      <c r="D182" s="74" t="str">
        <f t="shared" si="10"/>
        <v xml:space="preserve"> </v>
      </c>
      <c r="E182" s="129">
        <v>1.1574074074074073E-5</v>
      </c>
      <c r="F182" s="75" t="e">
        <f t="shared" si="8"/>
        <v>#N/A</v>
      </c>
      <c r="G182" t="str">
        <f>IF((ISERROR((VLOOKUP(B182,Calculation!C$2:C$933,1,FALSE)))),"not entered","")</f>
        <v/>
      </c>
    </row>
    <row r="183" spans="2:7">
      <c r="B183" s="72" t="s">
        <v>9</v>
      </c>
      <c r="C183" s="74" t="str">
        <f t="shared" si="9"/>
        <v xml:space="preserve"> </v>
      </c>
      <c r="D183" s="74" t="str">
        <f t="shared" si="10"/>
        <v xml:space="preserve"> </v>
      </c>
      <c r="E183" s="129">
        <v>1.1574074074074073E-5</v>
      </c>
      <c r="F183" s="75" t="e">
        <f t="shared" si="8"/>
        <v>#N/A</v>
      </c>
      <c r="G183" t="str">
        <f>IF((ISERROR((VLOOKUP(B183,Calculation!C$2:C$933,1,FALSE)))),"not entered","")</f>
        <v/>
      </c>
    </row>
    <row r="184" spans="2:7">
      <c r="B184" s="72" t="s">
        <v>9</v>
      </c>
      <c r="C184" s="74" t="str">
        <f t="shared" si="9"/>
        <v xml:space="preserve"> </v>
      </c>
      <c r="D184" s="74" t="str">
        <f t="shared" si="10"/>
        <v xml:space="preserve"> </v>
      </c>
      <c r="E184" s="129">
        <v>1.1574074074074073E-5</v>
      </c>
      <c r="F184" s="75" t="e">
        <f t="shared" si="8"/>
        <v>#N/A</v>
      </c>
      <c r="G184" t="str">
        <f>IF((ISERROR((VLOOKUP(B184,Calculation!C$2:C$933,1,FALSE)))),"not entered","")</f>
        <v/>
      </c>
    </row>
    <row r="185" spans="2:7">
      <c r="B185" s="72" t="s">
        <v>9</v>
      </c>
      <c r="C185" s="74" t="str">
        <f t="shared" si="9"/>
        <v xml:space="preserve"> </v>
      </c>
      <c r="D185" s="74" t="str">
        <f t="shared" si="10"/>
        <v xml:space="preserve"> </v>
      </c>
      <c r="E185" s="129">
        <v>1.1574074074074073E-5</v>
      </c>
      <c r="F185" s="75" t="e">
        <f t="shared" si="8"/>
        <v>#N/A</v>
      </c>
      <c r="G185" t="str">
        <f>IF((ISERROR((VLOOKUP(B185,Calculation!C$2:C$933,1,FALSE)))),"not entered","")</f>
        <v/>
      </c>
    </row>
    <row r="186" spans="2:7">
      <c r="B186" s="72" t="s">
        <v>9</v>
      </c>
      <c r="C186" s="74" t="str">
        <f t="shared" si="9"/>
        <v xml:space="preserve"> </v>
      </c>
      <c r="D186" s="74" t="str">
        <f t="shared" si="10"/>
        <v xml:space="preserve"> </v>
      </c>
      <c r="E186" s="129">
        <v>1.1574074074074073E-5</v>
      </c>
      <c r="F186" s="75" t="e">
        <f t="shared" si="8"/>
        <v>#N/A</v>
      </c>
      <c r="G186" t="str">
        <f>IF((ISERROR((VLOOKUP(B186,Calculation!C$2:C$933,1,FALSE)))),"not entered","")</f>
        <v/>
      </c>
    </row>
    <row r="187" spans="2:7">
      <c r="B187" s="72" t="s">
        <v>9</v>
      </c>
      <c r="C187" s="74" t="str">
        <f t="shared" si="9"/>
        <v xml:space="preserve"> </v>
      </c>
      <c r="D187" s="74" t="str">
        <f t="shared" si="10"/>
        <v xml:space="preserve"> </v>
      </c>
      <c r="E187" s="129">
        <v>1.1574074074074073E-5</v>
      </c>
      <c r="F187" s="75" t="e">
        <f t="shared" si="8"/>
        <v>#N/A</v>
      </c>
      <c r="G187" t="str">
        <f>IF((ISERROR((VLOOKUP(B187,Calculation!C$2:C$933,1,FALSE)))),"not entered","")</f>
        <v/>
      </c>
    </row>
    <row r="188" spans="2:7">
      <c r="B188" s="72" t="s">
        <v>9</v>
      </c>
      <c r="C188" s="74" t="str">
        <f t="shared" si="9"/>
        <v xml:space="preserve"> </v>
      </c>
      <c r="D188" s="74" t="str">
        <f t="shared" si="10"/>
        <v xml:space="preserve"> </v>
      </c>
      <c r="E188" s="129">
        <v>1.1574074074074073E-5</v>
      </c>
      <c r="F188" s="75" t="e">
        <f t="shared" si="8"/>
        <v>#N/A</v>
      </c>
      <c r="G188" t="str">
        <f>IF((ISERROR((VLOOKUP(B188,Calculation!C$2:C$933,1,FALSE)))),"not entered","")</f>
        <v/>
      </c>
    </row>
    <row r="189" spans="2:7">
      <c r="B189" s="72" t="s">
        <v>9</v>
      </c>
      <c r="C189" s="74" t="str">
        <f t="shared" si="9"/>
        <v xml:space="preserve"> </v>
      </c>
      <c r="D189" s="74" t="str">
        <f t="shared" si="10"/>
        <v xml:space="preserve"> </v>
      </c>
      <c r="E189" s="129">
        <v>1.1574074074074073E-5</v>
      </c>
      <c r="F189" s="75" t="e">
        <f t="shared" si="8"/>
        <v>#N/A</v>
      </c>
      <c r="G189" t="str">
        <f>IF((ISERROR((VLOOKUP(B189,Calculation!C$2:C$933,1,FALSE)))),"not entered","")</f>
        <v/>
      </c>
    </row>
    <row r="190" spans="2:7">
      <c r="B190" s="72" t="s">
        <v>9</v>
      </c>
      <c r="C190" s="74" t="str">
        <f t="shared" si="9"/>
        <v xml:space="preserve"> </v>
      </c>
      <c r="D190" s="74" t="str">
        <f t="shared" si="10"/>
        <v xml:space="preserve"> </v>
      </c>
      <c r="E190" s="129">
        <v>1.1574074074074073E-5</v>
      </c>
      <c r="F190" s="75" t="e">
        <f t="shared" si="8"/>
        <v>#N/A</v>
      </c>
      <c r="G190" t="str">
        <f>IF((ISERROR((VLOOKUP(B190,Calculation!C$2:C$933,1,FALSE)))),"not entered","")</f>
        <v/>
      </c>
    </row>
    <row r="191" spans="2:7">
      <c r="B191" s="72" t="s">
        <v>9</v>
      </c>
      <c r="C191" s="74" t="str">
        <f t="shared" si="9"/>
        <v xml:space="preserve"> </v>
      </c>
      <c r="D191" s="74" t="str">
        <f t="shared" si="10"/>
        <v xml:space="preserve"> </v>
      </c>
      <c r="E191" s="129">
        <v>1.1574074074074073E-5</v>
      </c>
      <c r="F191" s="75" t="e">
        <f t="shared" si="8"/>
        <v>#N/A</v>
      </c>
      <c r="G191" t="str">
        <f>IF((ISERROR((VLOOKUP(B191,Calculation!C$2:C$933,1,FALSE)))),"not entered","")</f>
        <v/>
      </c>
    </row>
    <row r="192" spans="2:7">
      <c r="B192" s="72" t="s">
        <v>9</v>
      </c>
      <c r="C192" s="74" t="str">
        <f t="shared" si="9"/>
        <v xml:space="preserve"> </v>
      </c>
      <c r="D192" s="74" t="str">
        <f t="shared" si="10"/>
        <v xml:space="preserve"> </v>
      </c>
      <c r="E192" s="129">
        <v>1.1574074074074073E-5</v>
      </c>
      <c r="F192" s="75" t="e">
        <f t="shared" si="8"/>
        <v>#N/A</v>
      </c>
      <c r="G192" t="str">
        <f>IF((ISERROR((VLOOKUP(B192,Calculation!C$2:C$933,1,FALSE)))),"not entered","")</f>
        <v/>
      </c>
    </row>
    <row r="193" spans="2:7">
      <c r="B193" s="72" t="s">
        <v>9</v>
      </c>
      <c r="C193" s="74" t="str">
        <f t="shared" si="9"/>
        <v xml:space="preserve"> </v>
      </c>
      <c r="D193" s="74" t="str">
        <f t="shared" si="10"/>
        <v xml:space="preserve"> </v>
      </c>
      <c r="E193" s="129">
        <v>1.1574074074074073E-5</v>
      </c>
      <c r="F193" s="75" t="e">
        <f t="shared" si="8"/>
        <v>#N/A</v>
      </c>
      <c r="G193" t="str">
        <f>IF((ISERROR((VLOOKUP(B193,Calculation!C$2:C$933,1,FALSE)))),"not entered","")</f>
        <v/>
      </c>
    </row>
    <row r="194" spans="2:7">
      <c r="B194" s="72" t="s">
        <v>9</v>
      </c>
      <c r="C194" s="74" t="str">
        <f t="shared" si="9"/>
        <v xml:space="preserve"> </v>
      </c>
      <c r="D194" s="74" t="str">
        <f t="shared" si="10"/>
        <v xml:space="preserve"> </v>
      </c>
      <c r="E194" s="129">
        <v>1.1574074074074073E-5</v>
      </c>
      <c r="F194" s="75" t="e">
        <f t="shared" si="8"/>
        <v>#N/A</v>
      </c>
      <c r="G194" t="str">
        <f>IF((ISERROR((VLOOKUP(B194,Calculation!C$2:C$933,1,FALSE)))),"not entered","")</f>
        <v/>
      </c>
    </row>
    <row r="195" spans="2:7">
      <c r="B195" s="72" t="s">
        <v>9</v>
      </c>
      <c r="C195" s="74" t="str">
        <f t="shared" si="9"/>
        <v xml:space="preserve"> </v>
      </c>
      <c r="D195" s="74" t="str">
        <f t="shared" si="10"/>
        <v xml:space="preserve"> </v>
      </c>
      <c r="E195" s="129">
        <v>1.1574074074074073E-5</v>
      </c>
      <c r="F195" s="75" t="e">
        <f t="shared" si="8"/>
        <v>#N/A</v>
      </c>
      <c r="G195" t="str">
        <f>IF((ISERROR((VLOOKUP(B195,Calculation!C$2:C$933,1,FALSE)))),"not entered","")</f>
        <v/>
      </c>
    </row>
    <row r="196" spans="2:7">
      <c r="B196" s="72" t="s">
        <v>9</v>
      </c>
      <c r="C196" s="74" t="str">
        <f t="shared" ref="C196:C202" si="11">VLOOKUP(B196,name,3,FALSE)</f>
        <v xml:space="preserve"> </v>
      </c>
      <c r="D196" s="74" t="str">
        <f t="shared" ref="D196:D202" si="12">VLOOKUP(B196,name,2,FALSE)</f>
        <v xml:space="preserve"> </v>
      </c>
      <c r="E196" s="129">
        <v>1.1574074074074073E-5</v>
      </c>
      <c r="F196" s="75" t="e">
        <f t="shared" si="8"/>
        <v>#N/A</v>
      </c>
      <c r="G196" t="str">
        <f>IF((ISERROR((VLOOKUP(B196,Calculation!C$2:C$933,1,FALSE)))),"not entered","")</f>
        <v/>
      </c>
    </row>
    <row r="197" spans="2:7">
      <c r="B197" s="72" t="s">
        <v>9</v>
      </c>
      <c r="C197" s="74" t="str">
        <f t="shared" si="11"/>
        <v xml:space="preserve"> </v>
      </c>
      <c r="D197" s="74" t="str">
        <f t="shared" si="12"/>
        <v xml:space="preserve"> </v>
      </c>
      <c r="E197" s="129">
        <v>1.1574074074074073E-5</v>
      </c>
      <c r="F197" s="75" t="e">
        <f t="shared" si="8"/>
        <v>#N/A</v>
      </c>
      <c r="G197" t="str">
        <f>IF((ISERROR((VLOOKUP(B197,Calculation!C$2:C$933,1,FALSE)))),"not entered","")</f>
        <v/>
      </c>
    </row>
    <row r="198" spans="2:7">
      <c r="B198" s="72" t="s">
        <v>9</v>
      </c>
      <c r="C198" s="74" t="str">
        <f t="shared" si="11"/>
        <v xml:space="preserve"> </v>
      </c>
      <c r="D198" s="74" t="str">
        <f t="shared" si="12"/>
        <v xml:space="preserve"> </v>
      </c>
      <c r="E198" s="129">
        <v>1.1574074074074073E-5</v>
      </c>
      <c r="F198" s="75" t="e">
        <f t="shared" si="8"/>
        <v>#N/A</v>
      </c>
      <c r="G198" t="str">
        <f>IF((ISERROR((VLOOKUP(B198,Calculation!C$2:C$933,1,FALSE)))),"not entered","")</f>
        <v/>
      </c>
    </row>
    <row r="199" spans="2:7">
      <c r="B199" s="72" t="s">
        <v>9</v>
      </c>
      <c r="C199" s="74" t="str">
        <f t="shared" si="11"/>
        <v xml:space="preserve"> </v>
      </c>
      <c r="D199" s="74" t="str">
        <f t="shared" si="12"/>
        <v xml:space="preserve"> </v>
      </c>
      <c r="E199" s="129">
        <v>1.1574074074074073E-5</v>
      </c>
      <c r="F199" s="75" t="e">
        <f t="shared" si="8"/>
        <v>#N/A</v>
      </c>
      <c r="G199" t="str">
        <f>IF((ISERROR((VLOOKUP(B199,Calculation!C$2:C$933,1,FALSE)))),"not entered","")</f>
        <v/>
      </c>
    </row>
    <row r="200" spans="2:7">
      <c r="B200" s="72" t="s">
        <v>9</v>
      </c>
      <c r="C200" s="74" t="str">
        <f t="shared" si="11"/>
        <v xml:space="preserve"> </v>
      </c>
      <c r="D200" s="74" t="str">
        <f t="shared" si="12"/>
        <v xml:space="preserve"> </v>
      </c>
      <c r="E200" s="129">
        <v>1.1574074074074073E-5</v>
      </c>
      <c r="F200" s="75" t="e">
        <f>(VLOOKUP(C200,C$4:E$5,3,FALSE))/(E200/10000)</f>
        <v>#N/A</v>
      </c>
      <c r="G200" t="str">
        <f>IF((ISERROR((VLOOKUP(B200,Calculation!C$2:C$933,1,FALSE)))),"not entered","")</f>
        <v/>
      </c>
    </row>
    <row r="201" spans="2:7">
      <c r="B201" s="72" t="s">
        <v>9</v>
      </c>
      <c r="C201" s="74" t="str">
        <f t="shared" si="11"/>
        <v xml:space="preserve"> </v>
      </c>
      <c r="D201" s="74" t="str">
        <f t="shared" si="12"/>
        <v xml:space="preserve"> </v>
      </c>
      <c r="E201" s="129">
        <v>1.1574074074074073E-5</v>
      </c>
      <c r="F201" s="75" t="e">
        <f>(VLOOKUP(C201,C$4:E$5,3,FALSE))/(E201/10000)</f>
        <v>#N/A</v>
      </c>
      <c r="G201" t="str">
        <f>IF((ISERROR((VLOOKUP(B201,Calculation!C$2:C$933,1,FALSE)))),"not entered","")</f>
        <v/>
      </c>
    </row>
    <row r="202" spans="2:7">
      <c r="B202" s="72" t="s">
        <v>9</v>
      </c>
      <c r="C202" s="74" t="str">
        <f t="shared" si="11"/>
        <v xml:space="preserve"> </v>
      </c>
      <c r="D202" s="74" t="str">
        <f t="shared" si="12"/>
        <v xml:space="preserve"> </v>
      </c>
      <c r="E202" s="129">
        <v>1.1574074074074073E-5</v>
      </c>
      <c r="F202" s="75" t="e">
        <f>(VLOOKUP(C202,C$4:E$5,3,FALSE))/(E202/10000)</f>
        <v>#N/A</v>
      </c>
      <c r="G202" t="str">
        <f>IF((ISERROR((VLOOKUP(B202,Calculation!C$2:C$933,1,FALSE)))),"not entered","")</f>
        <v/>
      </c>
    </row>
    <row r="203" spans="2:7" ht="13.5" thickBot="1">
      <c r="B203" s="76"/>
      <c r="C203" s="77"/>
      <c r="D203" s="77"/>
      <c r="E203" s="78"/>
      <c r="F203" s="79"/>
    </row>
    <row r="204" spans="2:7">
      <c r="B204" s="30"/>
      <c r="C204" s="57"/>
      <c r="D204" s="57"/>
      <c r="E204" s="31"/>
      <c r="F204" s="32"/>
    </row>
    <row r="205" spans="2:7">
      <c r="B205" s="30"/>
      <c r="C205" s="57"/>
      <c r="D205" s="57"/>
      <c r="E205" s="31"/>
      <c r="F205" s="32"/>
    </row>
    <row r="206" spans="2:7">
      <c r="B206" s="30"/>
      <c r="C206" s="57"/>
      <c r="D206" s="57"/>
      <c r="E206" s="31"/>
      <c r="F206" s="32"/>
    </row>
  </sheetData>
  <phoneticPr fontId="2" type="noConversion"/>
  <conditionalFormatting sqref="B169:B206 B1:B3">
    <cfRule type="cellIs" dxfId="40" priority="3" stopIfTrue="1" operator="equal">
      <formula>"x"</formula>
    </cfRule>
  </conditionalFormatting>
  <conditionalFormatting sqref="G4:G203">
    <cfRule type="cellIs" dxfId="39" priority="4" stopIfTrue="1" operator="equal">
      <formula>#N/A</formula>
    </cfRule>
  </conditionalFormatting>
  <conditionalFormatting sqref="B4:B6">
    <cfRule type="cellIs" dxfId="38" priority="2" stopIfTrue="1" operator="equal">
      <formula>"x"</formula>
    </cfRule>
  </conditionalFormatting>
  <conditionalFormatting sqref="B7:B168">
    <cfRule type="cellIs" dxfId="37" priority="1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B1:G208"/>
  <sheetViews>
    <sheetView workbookViewId="0">
      <selection activeCell="B60" sqref="B60"/>
    </sheetView>
  </sheetViews>
  <sheetFormatPr defaultRowHeight="12.75"/>
  <cols>
    <col min="1" max="1" width="2.140625" customWidth="1"/>
    <col min="2" max="2" width="20.85546875" bestFit="1" customWidth="1"/>
    <col min="3" max="3" width="7.140625" bestFit="1" customWidth="1"/>
    <col min="4" max="4" width="31.425781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Races!A14</f>
        <v>Clacton</v>
      </c>
      <c r="C2" s="57"/>
      <c r="D2" s="31"/>
      <c r="E2" s="32"/>
    </row>
    <row r="3" spans="2:7" ht="13.5" thickBot="1">
      <c r="B3" s="49" t="s">
        <v>2</v>
      </c>
      <c r="C3" s="58" t="s">
        <v>22</v>
      </c>
      <c r="D3" s="58" t="s">
        <v>21</v>
      </c>
      <c r="E3" s="50" t="s">
        <v>8</v>
      </c>
      <c r="F3" s="51" t="s">
        <v>4</v>
      </c>
    </row>
    <row r="4" spans="2:7">
      <c r="B4" s="128" t="s">
        <v>71</v>
      </c>
      <c r="C4" s="70" t="s">
        <v>90</v>
      </c>
      <c r="D4" s="70"/>
      <c r="E4" s="139">
        <v>8.9108796296296297E-2</v>
      </c>
      <c r="F4" s="71"/>
      <c r="G4" t="str">
        <f>IF((ISERROR((VLOOKUP(B4,Calculation!C$2:C$933,1,FALSE)))),"not entered","")</f>
        <v/>
      </c>
    </row>
    <row r="5" spans="2:7">
      <c r="B5" s="72" t="s">
        <v>71</v>
      </c>
      <c r="C5" s="73" t="s">
        <v>91</v>
      </c>
      <c r="D5" s="73"/>
      <c r="E5" s="129">
        <v>8.2569444444444445E-2</v>
      </c>
      <c r="F5" s="75"/>
      <c r="G5" t="str">
        <f>IF((ISERROR((VLOOKUP(B5,Calculation!C$2:C$933,1,FALSE)))),"not entered","")</f>
        <v/>
      </c>
    </row>
    <row r="6" spans="2:7">
      <c r="B6" s="159" t="s">
        <v>876</v>
      </c>
      <c r="C6" s="74" t="str">
        <f t="shared" ref="C6:C69" si="0">VLOOKUP(B6,name,3,FALSE)</f>
        <v>Male</v>
      </c>
      <c r="D6" s="74" t="str">
        <f t="shared" ref="D6:D69" si="1">VLOOKUP(B6,name,2,FALSE)</f>
        <v>born2tri</v>
      </c>
      <c r="E6" s="129">
        <v>8.2569444444444445E-2</v>
      </c>
      <c r="F6" s="75">
        <f t="shared" ref="F6:F69" si="2">(VLOOKUP(C6,C$4:E$5,3,FALSE))/(E6/10000)</f>
        <v>10000</v>
      </c>
      <c r="G6" t="str">
        <f>IF((ISERROR((VLOOKUP(B6,Calculation!C$2:C$933,1,FALSE)))),"not entered","")</f>
        <v/>
      </c>
    </row>
    <row r="7" spans="2:7">
      <c r="B7" s="159" t="s">
        <v>994</v>
      </c>
      <c r="C7" s="74" t="str">
        <f t="shared" si="0"/>
        <v>Male</v>
      </c>
      <c r="D7" s="74" t="str">
        <f t="shared" si="1"/>
        <v>Durham University Tri Club</v>
      </c>
      <c r="E7" s="129">
        <v>8.6979166666666663E-2</v>
      </c>
      <c r="F7" s="75">
        <f t="shared" si="2"/>
        <v>9493.0139720558873</v>
      </c>
      <c r="G7" t="str">
        <f>IF((ISERROR((VLOOKUP(B7,Calculation!C$2:C$933,1,FALSE)))),"not entered","")</f>
        <v/>
      </c>
    </row>
    <row r="8" spans="2:7">
      <c r="B8" s="159" t="s">
        <v>877</v>
      </c>
      <c r="C8" s="74" t="str">
        <f t="shared" si="0"/>
        <v>Male</v>
      </c>
      <c r="D8" s="74" t="str">
        <f t="shared" si="1"/>
        <v xml:space="preserve">Trisport Epping </v>
      </c>
      <c r="E8" s="129">
        <v>8.7858796296296296E-2</v>
      </c>
      <c r="F8" s="75">
        <f t="shared" si="2"/>
        <v>9397.9712817810559</v>
      </c>
      <c r="G8" t="str">
        <f>IF((ISERROR((VLOOKUP(B8,Calculation!C$2:C$933,1,FALSE)))),"not entered","")</f>
        <v/>
      </c>
    </row>
    <row r="9" spans="2:7">
      <c r="B9" s="159" t="s">
        <v>995</v>
      </c>
      <c r="C9" s="74" t="str">
        <f t="shared" si="0"/>
        <v>Male</v>
      </c>
      <c r="D9" s="74" t="str">
        <f t="shared" si="1"/>
        <v>tri sport epping</v>
      </c>
      <c r="E9" s="129">
        <v>8.9004629629629628E-2</v>
      </c>
      <c r="F9" s="75">
        <f t="shared" si="2"/>
        <v>9276.9830949284806</v>
      </c>
      <c r="G9" t="str">
        <f>IF((ISERROR((VLOOKUP(B9,Calculation!C$2:C$933,1,FALSE)))),"not entered","")</f>
        <v/>
      </c>
    </row>
    <row r="10" spans="2:7">
      <c r="B10" s="159" t="s">
        <v>996</v>
      </c>
      <c r="C10" s="74" t="str">
        <f t="shared" si="0"/>
        <v>Female</v>
      </c>
      <c r="D10" s="74" t="str">
        <f t="shared" si="1"/>
        <v>EAST ESSEX TRI CLUB</v>
      </c>
      <c r="E10" s="129">
        <v>8.9108796296296297E-2</v>
      </c>
      <c r="F10" s="75">
        <f t="shared" si="2"/>
        <v>10000</v>
      </c>
      <c r="G10" t="str">
        <f>IF((ISERROR((VLOOKUP(B10,Calculation!C$2:C$933,1,FALSE)))),"not entered","")</f>
        <v/>
      </c>
    </row>
    <row r="11" spans="2:7">
      <c r="B11" s="159" t="s">
        <v>339</v>
      </c>
      <c r="C11" s="74" t="str">
        <f t="shared" si="0"/>
        <v>Male</v>
      </c>
      <c r="D11" s="74" t="str">
        <f t="shared" si="1"/>
        <v>tri sport epping</v>
      </c>
      <c r="E11" s="129">
        <v>8.9178240740740738E-2</v>
      </c>
      <c r="F11" s="75">
        <f t="shared" si="2"/>
        <v>9258.9227774172632</v>
      </c>
      <c r="G11" t="str">
        <f>IF((ISERROR((VLOOKUP(B11,Calculation!C$2:C$933,1,FALSE)))),"not entered","")</f>
        <v/>
      </c>
    </row>
    <row r="12" spans="2:7">
      <c r="B12" s="159" t="s">
        <v>997</v>
      </c>
      <c r="C12" s="74" t="str">
        <f t="shared" si="0"/>
        <v>Male</v>
      </c>
      <c r="D12" s="74" t="str">
        <f t="shared" si="1"/>
        <v>Tri-Anglia</v>
      </c>
      <c r="E12" s="129">
        <v>8.9594907407407401E-2</v>
      </c>
      <c r="F12" s="75">
        <f t="shared" si="2"/>
        <v>9215.8635835163423</v>
      </c>
      <c r="G12" t="str">
        <f>IF((ISERROR((VLOOKUP(B12,Calculation!C$2:C$933,1,FALSE)))),"not entered","")</f>
        <v/>
      </c>
    </row>
    <row r="13" spans="2:7">
      <c r="B13" s="159" t="s">
        <v>268</v>
      </c>
      <c r="C13" s="74" t="str">
        <f t="shared" si="0"/>
        <v>Male</v>
      </c>
      <c r="D13" s="74" t="str">
        <f t="shared" si="1"/>
        <v>born 2 tri</v>
      </c>
      <c r="E13" s="129">
        <v>8.9780092592592592E-2</v>
      </c>
      <c r="F13" s="75">
        <f t="shared" si="2"/>
        <v>9196.8544540415114</v>
      </c>
      <c r="G13" t="str">
        <f>IF((ISERROR((VLOOKUP(B13,Calculation!C$2:C$933,1,FALSE)))),"not entered","")</f>
        <v/>
      </c>
    </row>
    <row r="14" spans="2:7">
      <c r="B14" s="159" t="s">
        <v>998</v>
      </c>
      <c r="C14" s="74" t="str">
        <f t="shared" si="0"/>
        <v>Male</v>
      </c>
      <c r="D14" s="74" t="str">
        <f t="shared" si="1"/>
        <v>tri sport epping</v>
      </c>
      <c r="E14" s="129">
        <v>9.0185185185185188E-2</v>
      </c>
      <c r="F14" s="75">
        <f t="shared" si="2"/>
        <v>9155.5441478439425</v>
      </c>
      <c r="G14" t="str">
        <f>IF((ISERROR((VLOOKUP(B14,Calculation!C$2:C$933,1,FALSE)))),"not entered","")</f>
        <v/>
      </c>
    </row>
    <row r="15" spans="2:7">
      <c r="B15" s="159" t="s">
        <v>999</v>
      </c>
      <c r="C15" s="74" t="str">
        <f t="shared" si="0"/>
        <v>Male</v>
      </c>
      <c r="D15" s="74" t="str">
        <f t="shared" si="1"/>
        <v>Boxfit</v>
      </c>
      <c r="E15" s="129">
        <v>9.2013888888888895E-2</v>
      </c>
      <c r="F15" s="75">
        <f t="shared" si="2"/>
        <v>8973.5849056603765</v>
      </c>
      <c r="G15" t="str">
        <f>IF((ISERROR((VLOOKUP(B15,Calculation!C$2:C$933,1,FALSE)))),"not entered","")</f>
        <v/>
      </c>
    </row>
    <row r="16" spans="2:7">
      <c r="B16" s="159" t="s">
        <v>188</v>
      </c>
      <c r="C16" s="74" t="str">
        <f t="shared" si="0"/>
        <v>Male</v>
      </c>
      <c r="D16" s="74" t="str">
        <f t="shared" si="1"/>
        <v>Ipswich Triathlon Club</v>
      </c>
      <c r="E16" s="129">
        <v>9.2164351851851858E-2</v>
      </c>
      <c r="F16" s="75">
        <f t="shared" si="2"/>
        <v>8958.9350747205808</v>
      </c>
      <c r="G16" t="str">
        <f>IF((ISERROR((VLOOKUP(B16,Calculation!C$2:C$933,1,FALSE)))),"not entered","")</f>
        <v/>
      </c>
    </row>
    <row r="17" spans="2:7">
      <c r="B17" s="159" t="s">
        <v>341</v>
      </c>
      <c r="C17" s="74" t="str">
        <f t="shared" si="0"/>
        <v>Male</v>
      </c>
      <c r="D17" s="74" t="str">
        <f t="shared" si="1"/>
        <v>Stortford Tri</v>
      </c>
      <c r="E17" s="129">
        <v>9.2546296296296293E-2</v>
      </c>
      <c r="F17" s="75">
        <f t="shared" si="2"/>
        <v>8921.9609804902448</v>
      </c>
      <c r="G17" t="str">
        <f>IF((ISERROR((VLOOKUP(B17,Calculation!C$2:C$933,1,FALSE)))),"not entered","")</f>
        <v/>
      </c>
    </row>
    <row r="18" spans="2:7">
      <c r="B18" s="159" t="s">
        <v>524</v>
      </c>
      <c r="C18" s="74" t="str">
        <f t="shared" si="0"/>
        <v>Male</v>
      </c>
      <c r="D18" s="74" t="str">
        <f t="shared" si="1"/>
        <v>East Essex Tri</v>
      </c>
      <c r="E18" s="129">
        <v>9.4699074074074074E-2</v>
      </c>
      <c r="F18" s="75">
        <f t="shared" si="2"/>
        <v>8719.1395746761191</v>
      </c>
      <c r="G18" t="str">
        <f>IF((ISERROR((VLOOKUP(B18,Calculation!C$2:C$933,1,FALSE)))),"not entered","")</f>
        <v/>
      </c>
    </row>
    <row r="19" spans="2:7">
      <c r="B19" s="159" t="s">
        <v>1000</v>
      </c>
      <c r="C19" s="74" t="str">
        <f t="shared" si="0"/>
        <v>Female</v>
      </c>
      <c r="D19" s="74" t="str">
        <f t="shared" si="1"/>
        <v>Tri Spirit Team</v>
      </c>
      <c r="E19" s="129">
        <v>9.493055555555556E-2</v>
      </c>
      <c r="F19" s="75">
        <f t="shared" si="2"/>
        <v>9386.7349426969013</v>
      </c>
      <c r="G19" t="str">
        <f>IF((ISERROR((VLOOKUP(B19,Calculation!C$2:C$933,1,FALSE)))),"not entered","")</f>
        <v/>
      </c>
    </row>
    <row r="20" spans="2:7">
      <c r="B20" s="159" t="s">
        <v>1001</v>
      </c>
      <c r="C20" s="74" t="str">
        <f t="shared" si="0"/>
        <v>Male</v>
      </c>
      <c r="D20" s="74" t="str">
        <f t="shared" si="1"/>
        <v>Harwich Runners</v>
      </c>
      <c r="E20" s="129">
        <v>9.5844907407407406E-2</v>
      </c>
      <c r="F20" s="75">
        <f t="shared" si="2"/>
        <v>8614.9015819345495</v>
      </c>
      <c r="G20" t="str">
        <f>IF((ISERROR((VLOOKUP(B20,Calculation!C$2:C$933,1,FALSE)))),"not entered","")</f>
        <v/>
      </c>
    </row>
    <row r="21" spans="2:7">
      <c r="B21" s="159" t="s">
        <v>1002</v>
      </c>
      <c r="C21" s="74" t="str">
        <f t="shared" si="0"/>
        <v>Male</v>
      </c>
      <c r="D21" s="74" t="str">
        <f t="shared" si="1"/>
        <v>tri sport epping</v>
      </c>
      <c r="E21" s="129">
        <v>9.6180555555555561E-2</v>
      </c>
      <c r="F21" s="75">
        <f t="shared" si="2"/>
        <v>8584.8375451263528</v>
      </c>
      <c r="G21" t="str">
        <f>IF((ISERROR((VLOOKUP(B21,Calculation!C$2:C$933,1,FALSE)))),"not entered","")</f>
        <v/>
      </c>
    </row>
    <row r="22" spans="2:7">
      <c r="B22" s="159" t="s">
        <v>1003</v>
      </c>
      <c r="C22" s="74" t="str">
        <f t="shared" si="0"/>
        <v>Male</v>
      </c>
      <c r="D22" s="74" t="str">
        <f t="shared" si="1"/>
        <v>Shires Triers</v>
      </c>
      <c r="E22" s="129">
        <v>9.6875000000000003E-2</v>
      </c>
      <c r="F22" s="75">
        <f t="shared" si="2"/>
        <v>8523.2974910394259</v>
      </c>
      <c r="G22" t="str">
        <f>IF((ISERROR((VLOOKUP(B22,Calculation!C$2:C$933,1,FALSE)))),"not entered","")</f>
        <v/>
      </c>
    </row>
    <row r="23" spans="2:7">
      <c r="B23" s="159" t="s">
        <v>805</v>
      </c>
      <c r="C23" s="74" t="str">
        <f t="shared" si="0"/>
        <v>Male</v>
      </c>
      <c r="D23" s="74" t="str">
        <f t="shared" si="1"/>
        <v>East Essex Tri</v>
      </c>
      <c r="E23" s="129">
        <v>9.7164351851851849E-2</v>
      </c>
      <c r="F23" s="75">
        <f t="shared" si="2"/>
        <v>8497.9154258487197</v>
      </c>
      <c r="G23" t="str">
        <f>IF((ISERROR((VLOOKUP(B23,Calculation!C$2:C$933,1,FALSE)))),"not entered","")</f>
        <v/>
      </c>
    </row>
    <row r="24" spans="2:7">
      <c r="B24" s="159" t="s">
        <v>1004</v>
      </c>
      <c r="C24" s="74" t="str">
        <f t="shared" si="0"/>
        <v>Male</v>
      </c>
      <c r="D24" s="74" t="str">
        <f t="shared" si="1"/>
        <v>Team Trisports</v>
      </c>
      <c r="E24" s="129">
        <v>9.7638888888888886E-2</v>
      </c>
      <c r="F24" s="75">
        <f t="shared" si="2"/>
        <v>8456.6145092460883</v>
      </c>
      <c r="G24" t="str">
        <f>IF((ISERROR((VLOOKUP(B24,Calculation!C$2:C$933,1,FALSE)))),"not entered","")</f>
        <v/>
      </c>
    </row>
    <row r="25" spans="2:7">
      <c r="B25" s="159" t="s">
        <v>530</v>
      </c>
      <c r="C25" s="74" t="str">
        <f t="shared" si="0"/>
        <v>Male</v>
      </c>
      <c r="D25" s="74" t="str">
        <f t="shared" si="1"/>
        <v>Stortford Tri</v>
      </c>
      <c r="E25" s="129">
        <v>9.8564814814814813E-2</v>
      </c>
      <c r="F25" s="75">
        <f t="shared" si="2"/>
        <v>8377.1723813997178</v>
      </c>
      <c r="G25" t="str">
        <f>IF((ISERROR((VLOOKUP(B25,Calculation!C$2:C$933,1,FALSE)))),"not entered","")</f>
        <v/>
      </c>
    </row>
    <row r="26" spans="2:7">
      <c r="B26" s="159" t="s">
        <v>1005</v>
      </c>
      <c r="C26" s="74" t="str">
        <f t="shared" si="0"/>
        <v>Male</v>
      </c>
      <c r="D26" s="74" t="str">
        <f t="shared" si="1"/>
        <v>EAST ESSEX TRI CLUB</v>
      </c>
      <c r="E26" s="129">
        <v>9.8912037037037034E-2</v>
      </c>
      <c r="F26" s="75">
        <f t="shared" si="2"/>
        <v>8347.7650362742806</v>
      </c>
      <c r="G26" t="str">
        <f>IF((ISERROR((VLOOKUP(B26,Calculation!C$2:C$933,1,FALSE)))),"not entered","")</f>
        <v/>
      </c>
    </row>
    <row r="27" spans="2:7">
      <c r="B27" s="159" t="s">
        <v>525</v>
      </c>
      <c r="C27" s="74" t="str">
        <f t="shared" si="0"/>
        <v>Male</v>
      </c>
      <c r="D27" s="74" t="str">
        <f t="shared" si="1"/>
        <v>East Essex Tri</v>
      </c>
      <c r="E27" s="129">
        <v>9.9097222222222225E-2</v>
      </c>
      <c r="F27" s="75">
        <f t="shared" si="2"/>
        <v>8332.1653819201128</v>
      </c>
      <c r="G27" t="str">
        <f>IF((ISERROR((VLOOKUP(B27,Calculation!C$2:C$933,1,FALSE)))),"not entered","")</f>
        <v/>
      </c>
    </row>
    <row r="28" spans="2:7">
      <c r="B28" s="159" t="s">
        <v>1006</v>
      </c>
      <c r="C28" s="74" t="str">
        <f t="shared" si="0"/>
        <v>Male</v>
      </c>
      <c r="D28" s="74" t="str">
        <f t="shared" si="1"/>
        <v>Clacton Tri Club</v>
      </c>
      <c r="E28" s="129">
        <v>9.9872685185185189E-2</v>
      </c>
      <c r="F28" s="75">
        <f t="shared" si="2"/>
        <v>8267.4701587669479</v>
      </c>
      <c r="G28" t="str">
        <f>IF((ISERROR((VLOOKUP(B28,Calculation!C$2:C$933,1,FALSE)))),"not entered","")</f>
        <v/>
      </c>
    </row>
    <row r="29" spans="2:7">
      <c r="B29" s="159" t="s">
        <v>811</v>
      </c>
      <c r="C29" s="74" t="str">
        <f t="shared" si="0"/>
        <v>Female</v>
      </c>
      <c r="D29" s="74" t="str">
        <f t="shared" si="1"/>
        <v>west suffolk wheelers&amp;tri</v>
      </c>
      <c r="E29" s="129">
        <v>0.10011574074074074</v>
      </c>
      <c r="F29" s="75">
        <f t="shared" si="2"/>
        <v>8900.5780346820811</v>
      </c>
      <c r="G29" t="str">
        <f>IF((ISERROR((VLOOKUP(B29,Calculation!C$2:C$933,1,FALSE)))),"not entered","")</f>
        <v/>
      </c>
    </row>
    <row r="30" spans="2:7">
      <c r="B30" s="159" t="s">
        <v>1007</v>
      </c>
      <c r="C30" s="74" t="str">
        <f t="shared" si="0"/>
        <v>Male</v>
      </c>
      <c r="D30" s="74" t="str">
        <f t="shared" si="1"/>
        <v>Ipswich Tri Club</v>
      </c>
      <c r="E30" s="129">
        <v>0.10027777777777777</v>
      </c>
      <c r="F30" s="75">
        <f t="shared" si="2"/>
        <v>8234.0720221606643</v>
      </c>
      <c r="G30" t="str">
        <f>IF((ISERROR((VLOOKUP(B30,Calculation!C$2:C$933,1,FALSE)))),"not entered","")</f>
        <v/>
      </c>
    </row>
    <row r="31" spans="2:7">
      <c r="B31" s="159" t="s">
        <v>1008</v>
      </c>
      <c r="C31" s="74" t="str">
        <f t="shared" si="0"/>
        <v>Male</v>
      </c>
      <c r="D31" s="74" t="str">
        <f t="shared" si="1"/>
        <v>Tri-Anglia</v>
      </c>
      <c r="E31" s="129">
        <v>0.10052083333333334</v>
      </c>
      <c r="F31" s="75">
        <f t="shared" si="2"/>
        <v>8214.1623488773748</v>
      </c>
      <c r="G31" t="str">
        <f>IF((ISERROR((VLOOKUP(B31,Calculation!C$2:C$933,1,FALSE)))),"not entered","")</f>
        <v/>
      </c>
    </row>
    <row r="32" spans="2:7">
      <c r="B32" s="159" t="s">
        <v>1009</v>
      </c>
      <c r="C32" s="74" t="str">
        <f t="shared" si="0"/>
        <v>Female</v>
      </c>
      <c r="D32" s="74" t="str">
        <f t="shared" si="1"/>
        <v>Blackwater Tri Club</v>
      </c>
      <c r="E32" s="129">
        <v>0.10106481481481482</v>
      </c>
      <c r="F32" s="75">
        <f t="shared" si="2"/>
        <v>8816.9949610627573</v>
      </c>
      <c r="G32" t="str">
        <f>IF((ISERROR((VLOOKUP(B32,Calculation!C$2:C$933,1,FALSE)))),"not entered","")</f>
        <v/>
      </c>
    </row>
    <row r="33" spans="2:7">
      <c r="B33" s="159" t="s">
        <v>1010</v>
      </c>
      <c r="C33" s="74" t="str">
        <f t="shared" si="0"/>
        <v>Male</v>
      </c>
      <c r="D33" s="74" t="str">
        <f t="shared" si="1"/>
        <v>Walden Tri</v>
      </c>
      <c r="E33" s="129">
        <v>0.1012037037037037</v>
      </c>
      <c r="F33" s="75">
        <f t="shared" si="2"/>
        <v>8158.7374199451051</v>
      </c>
      <c r="G33" t="str">
        <f>IF((ISERROR((VLOOKUP(B33,Calculation!C$2:C$933,1,FALSE)))),"not entered","")</f>
        <v/>
      </c>
    </row>
    <row r="34" spans="2:7">
      <c r="B34" s="159" t="s">
        <v>526</v>
      </c>
      <c r="C34" s="74" t="str">
        <f t="shared" si="0"/>
        <v>Male</v>
      </c>
      <c r="D34" s="74" t="str">
        <f t="shared" si="1"/>
        <v>Born2Tri</v>
      </c>
      <c r="E34" s="129">
        <v>0.10153935185185185</v>
      </c>
      <c r="F34" s="75">
        <f t="shared" si="2"/>
        <v>8131.7679243132334</v>
      </c>
      <c r="G34" t="str">
        <f>IF((ISERROR((VLOOKUP(B34,Calculation!C$2:C$933,1,FALSE)))),"not entered","")</f>
        <v/>
      </c>
    </row>
    <row r="35" spans="2:7">
      <c r="B35" s="159" t="s">
        <v>533</v>
      </c>
      <c r="C35" s="74" t="str">
        <f t="shared" si="0"/>
        <v>Male</v>
      </c>
      <c r="D35" s="74" t="str">
        <f t="shared" si="1"/>
        <v>East Essex Tri</v>
      </c>
      <c r="E35" s="129">
        <v>0.10203703703703704</v>
      </c>
      <c r="F35" s="75">
        <f t="shared" si="2"/>
        <v>8092.105263157895</v>
      </c>
      <c r="G35" t="str">
        <f>IF((ISERROR((VLOOKUP(B35,Calculation!C$2:C$933,1,FALSE)))),"not entered","")</f>
        <v/>
      </c>
    </row>
    <row r="36" spans="2:7">
      <c r="B36" s="159" t="s">
        <v>1011</v>
      </c>
      <c r="C36" s="74" t="str">
        <f t="shared" si="0"/>
        <v>Male</v>
      </c>
      <c r="D36" s="74" t="str">
        <f t="shared" si="1"/>
        <v>Newmarket Cycling &amp; Tri Club</v>
      </c>
      <c r="E36" s="129">
        <v>0.10229166666666667</v>
      </c>
      <c r="F36" s="75">
        <f t="shared" si="2"/>
        <v>8071.9619823489475</v>
      </c>
      <c r="G36" t="str">
        <f>IF((ISERROR((VLOOKUP(B36,Calculation!C$2:C$933,1,FALSE)))),"not entered","")</f>
        <v/>
      </c>
    </row>
    <row r="37" spans="2:7">
      <c r="B37" s="159" t="s">
        <v>1012</v>
      </c>
      <c r="C37" s="74" t="str">
        <f t="shared" si="0"/>
        <v>Female</v>
      </c>
      <c r="D37" s="74" t="str">
        <f t="shared" si="1"/>
        <v>Born 2 Tri</v>
      </c>
      <c r="E37" s="129">
        <v>0.10238425925925926</v>
      </c>
      <c r="F37" s="75">
        <f t="shared" si="2"/>
        <v>8703.3687542392036</v>
      </c>
      <c r="G37" t="str">
        <f>IF((ISERROR((VLOOKUP(B37,Calculation!C$2:C$933,1,FALSE)))),"not entered","")</f>
        <v/>
      </c>
    </row>
    <row r="38" spans="2:7">
      <c r="B38" s="159" t="s">
        <v>1013</v>
      </c>
      <c r="C38" s="74" t="str">
        <f t="shared" si="0"/>
        <v>Male</v>
      </c>
      <c r="D38" s="74" t="str">
        <f t="shared" si="1"/>
        <v>Born 2 Tri</v>
      </c>
      <c r="E38" s="129">
        <v>0.1025462962962963</v>
      </c>
      <c r="F38" s="75">
        <f t="shared" si="2"/>
        <v>8051.9187358916479</v>
      </c>
      <c r="G38" t="str">
        <f>IF((ISERROR((VLOOKUP(B38,Calculation!C$2:C$933,1,FALSE)))),"not entered","")</f>
        <v/>
      </c>
    </row>
    <row r="39" spans="2:7">
      <c r="B39" s="159" t="s">
        <v>269</v>
      </c>
      <c r="C39" s="74" t="str">
        <f t="shared" si="0"/>
        <v>Male</v>
      </c>
      <c r="D39" s="74" t="str">
        <f t="shared" si="1"/>
        <v>East Essex Triathlon Club</v>
      </c>
      <c r="E39" s="129">
        <v>0.10278935185185185</v>
      </c>
      <c r="F39" s="75">
        <f t="shared" si="2"/>
        <v>8032.8791802724918</v>
      </c>
      <c r="G39" t="str">
        <f>IF((ISERROR((VLOOKUP(B39,Calculation!C$2:C$933,1,FALSE)))),"not entered","")</f>
        <v/>
      </c>
    </row>
    <row r="40" spans="2:7">
      <c r="B40" s="159" t="s">
        <v>663</v>
      </c>
      <c r="C40" s="74" t="str">
        <f t="shared" si="0"/>
        <v>Male</v>
      </c>
      <c r="D40" s="74" t="str">
        <f t="shared" si="1"/>
        <v>Stortford Tri</v>
      </c>
      <c r="E40" s="129">
        <v>0.10310185185185185</v>
      </c>
      <c r="F40" s="75">
        <f t="shared" si="2"/>
        <v>8008.5316569375855</v>
      </c>
      <c r="G40" t="str">
        <f>IF((ISERROR((VLOOKUP(B40,Calculation!C$2:C$933,1,FALSE)))),"not entered","")</f>
        <v/>
      </c>
    </row>
    <row r="41" spans="2:7">
      <c r="B41" s="159" t="s">
        <v>1014</v>
      </c>
      <c r="C41" s="74" t="str">
        <f t="shared" si="0"/>
        <v>Male</v>
      </c>
      <c r="D41" s="74" t="str">
        <f t="shared" si="1"/>
        <v>Harwich Runners</v>
      </c>
      <c r="E41" s="129">
        <v>0.10390046296296296</v>
      </c>
      <c r="F41" s="75">
        <f t="shared" si="2"/>
        <v>7946.9756043221578</v>
      </c>
      <c r="G41" t="str">
        <f>IF((ISERROR((VLOOKUP(B41,Calculation!C$2:C$933,1,FALSE)))),"not entered","")</f>
        <v/>
      </c>
    </row>
    <row r="42" spans="2:7">
      <c r="B42" s="159" t="s">
        <v>274</v>
      </c>
      <c r="C42" s="74" t="str">
        <f t="shared" si="0"/>
        <v>Male</v>
      </c>
      <c r="D42" s="74" t="str">
        <f t="shared" si="1"/>
        <v>Dunmow Tri</v>
      </c>
      <c r="E42" s="129">
        <v>0.10430555555555555</v>
      </c>
      <c r="F42" s="75">
        <f t="shared" si="2"/>
        <v>7916.1118508655127</v>
      </c>
      <c r="G42" t="str">
        <f>IF((ISERROR((VLOOKUP(B42,Calculation!C$2:C$933,1,FALSE)))),"not entered","")</f>
        <v/>
      </c>
    </row>
    <row r="43" spans="2:7">
      <c r="B43" s="159" t="s">
        <v>1015</v>
      </c>
      <c r="C43" s="74" t="str">
        <f t="shared" si="0"/>
        <v>Male</v>
      </c>
      <c r="D43" s="74" t="str">
        <f t="shared" si="1"/>
        <v>Freedom Tri</v>
      </c>
      <c r="E43" s="129">
        <v>0.10443287037037037</v>
      </c>
      <c r="F43" s="75">
        <f t="shared" si="2"/>
        <v>7906.4612656544386</v>
      </c>
      <c r="G43" t="str">
        <f>IF((ISERROR((VLOOKUP(B43,Calculation!C$2:C$933,1,FALSE)))),"not entered","")</f>
        <v/>
      </c>
    </row>
    <row r="44" spans="2:7">
      <c r="B44" s="159" t="s">
        <v>1016</v>
      </c>
      <c r="C44" s="74" t="str">
        <f t="shared" si="0"/>
        <v>Male</v>
      </c>
      <c r="D44" s="74" t="str">
        <f t="shared" si="1"/>
        <v>University of East Anglia Tri Club</v>
      </c>
      <c r="E44" s="129">
        <v>0.1062037037037037</v>
      </c>
      <c r="F44" s="75">
        <f t="shared" si="2"/>
        <v>7774.6294681778545</v>
      </c>
      <c r="G44" t="str">
        <f>IF((ISERROR((VLOOKUP(B44,Calculation!C$2:C$933,1,FALSE)))),"not entered","")</f>
        <v/>
      </c>
    </row>
    <row r="45" spans="2:7">
      <c r="B45" s="159" t="s">
        <v>1017</v>
      </c>
      <c r="C45" s="74" t="str">
        <f t="shared" si="0"/>
        <v>Female</v>
      </c>
      <c r="D45" s="74" t="str">
        <f t="shared" si="1"/>
        <v>EAST ESSEX TRI CLUB</v>
      </c>
      <c r="E45" s="129">
        <v>0.10643518518518519</v>
      </c>
      <c r="F45" s="75">
        <f t="shared" si="2"/>
        <v>8372.1183123096998</v>
      </c>
      <c r="G45" t="str">
        <f>IF((ISERROR((VLOOKUP(B45,Calculation!C$2:C$933,1,FALSE)))),"not entered","")</f>
        <v/>
      </c>
    </row>
    <row r="46" spans="2:7">
      <c r="B46" s="159" t="s">
        <v>1018</v>
      </c>
      <c r="C46" s="74" t="str">
        <f t="shared" si="0"/>
        <v>Male</v>
      </c>
      <c r="D46" s="74" t="str">
        <f t="shared" si="1"/>
        <v>Born 2 Tri</v>
      </c>
      <c r="E46" s="129">
        <v>0.10677083333333333</v>
      </c>
      <c r="F46" s="75">
        <f t="shared" si="2"/>
        <v>7733.3333333333339</v>
      </c>
      <c r="G46" t="str">
        <f>IF((ISERROR((VLOOKUP(B46,Calculation!C$2:C$933,1,FALSE)))),"not entered","")</f>
        <v/>
      </c>
    </row>
    <row r="47" spans="2:7">
      <c r="B47" s="159" t="s">
        <v>1019</v>
      </c>
      <c r="C47" s="74" t="str">
        <f t="shared" si="0"/>
        <v>Male</v>
      </c>
      <c r="D47" s="74" t="str">
        <f t="shared" si="1"/>
        <v>tri sport epping</v>
      </c>
      <c r="E47" s="129">
        <v>0.10732638888888889</v>
      </c>
      <c r="F47" s="75">
        <f t="shared" si="2"/>
        <v>7693.3031381429955</v>
      </c>
      <c r="G47" t="str">
        <f>IF((ISERROR((VLOOKUP(B47,Calculation!C$2:C$933,1,FALSE)))),"not entered","")</f>
        <v/>
      </c>
    </row>
    <row r="48" spans="2:7">
      <c r="B48" s="159" t="s">
        <v>543</v>
      </c>
      <c r="C48" s="74" t="str">
        <f t="shared" si="0"/>
        <v>Male</v>
      </c>
      <c r="D48" s="74" t="str">
        <f t="shared" si="1"/>
        <v>East Essex Triathlon Club</v>
      </c>
      <c r="E48" s="129">
        <v>0.10766203703703704</v>
      </c>
      <c r="F48" s="75">
        <f t="shared" si="2"/>
        <v>7669.3184261449151</v>
      </c>
      <c r="G48" t="str">
        <f>IF((ISERROR((VLOOKUP(B48,Calculation!C$2:C$933,1,FALSE)))),"not entered","")</f>
        <v/>
      </c>
    </row>
    <row r="49" spans="2:7">
      <c r="B49" s="159" t="s">
        <v>1020</v>
      </c>
      <c r="C49" s="74" t="str">
        <f t="shared" si="0"/>
        <v>Male</v>
      </c>
      <c r="D49" s="74" t="str">
        <f t="shared" si="1"/>
        <v>Springfield Striders</v>
      </c>
      <c r="E49" s="129">
        <v>0.1078587962962963</v>
      </c>
      <c r="F49" s="75">
        <f t="shared" si="2"/>
        <v>7655.3278248739134</v>
      </c>
      <c r="G49" t="str">
        <f>IF((ISERROR((VLOOKUP(B49,Calculation!C$2:C$933,1,FALSE)))),"not entered","")</f>
        <v/>
      </c>
    </row>
    <row r="50" spans="2:7">
      <c r="B50" s="159" t="s">
        <v>411</v>
      </c>
      <c r="C50" s="74" t="str">
        <f t="shared" si="0"/>
        <v>Male</v>
      </c>
      <c r="D50" s="74" t="str">
        <f t="shared" si="1"/>
        <v>Blackwater Tri Club</v>
      </c>
      <c r="E50" s="129">
        <v>0.10817129629629629</v>
      </c>
      <c r="F50" s="75">
        <f t="shared" si="2"/>
        <v>7633.2120693344741</v>
      </c>
      <c r="G50" t="str">
        <f>IF((ISERROR((VLOOKUP(B50,Calculation!C$2:C$933,1,FALSE)))),"not entered","")</f>
        <v/>
      </c>
    </row>
    <row r="51" spans="2:7">
      <c r="B51" s="159" t="s">
        <v>549</v>
      </c>
      <c r="C51" s="74" t="str">
        <f t="shared" si="0"/>
        <v>Male</v>
      </c>
      <c r="D51" s="74" t="str">
        <f t="shared" si="1"/>
        <v>East Essex Triathlon Club</v>
      </c>
      <c r="E51" s="129">
        <v>0.10829861111111111</v>
      </c>
      <c r="F51" s="75">
        <f t="shared" si="2"/>
        <v>7624.2385379929465</v>
      </c>
      <c r="G51" t="str">
        <f>IF((ISERROR((VLOOKUP(B51,Calculation!C$2:C$933,1,FALSE)))),"not entered","")</f>
        <v/>
      </c>
    </row>
    <row r="52" spans="2:7">
      <c r="B52" s="159" t="s">
        <v>1021</v>
      </c>
      <c r="C52" s="74" t="str">
        <f t="shared" si="0"/>
        <v>Male</v>
      </c>
      <c r="D52" s="74" t="str">
        <f t="shared" si="1"/>
        <v>EAST ESSEX TRI CLUB</v>
      </c>
      <c r="E52" s="129">
        <v>0.10836805555555555</v>
      </c>
      <c r="F52" s="75">
        <f t="shared" si="2"/>
        <v>7619.3527715475811</v>
      </c>
      <c r="G52" t="str">
        <f>IF((ISERROR((VLOOKUP(B52,Calculation!C$2:C$933,1,FALSE)))),"not entered","")</f>
        <v/>
      </c>
    </row>
    <row r="53" spans="2:7">
      <c r="B53" s="159" t="s">
        <v>1022</v>
      </c>
      <c r="C53" s="74" t="str">
        <f t="shared" si="0"/>
        <v>Male</v>
      </c>
      <c r="D53" s="74" t="str">
        <f t="shared" si="1"/>
        <v>Born 2 Tri</v>
      </c>
      <c r="E53" s="129">
        <v>0.10847222222222222</v>
      </c>
      <c r="F53" s="75">
        <f t="shared" si="2"/>
        <v>7612.0358514724721</v>
      </c>
      <c r="G53" t="str">
        <f>IF((ISERROR((VLOOKUP(B53,Calculation!C$2:C$933,1,FALSE)))),"not entered","")</f>
        <v/>
      </c>
    </row>
    <row r="54" spans="2:7">
      <c r="B54" s="159" t="s">
        <v>1023</v>
      </c>
      <c r="C54" s="74" t="str">
        <f t="shared" si="0"/>
        <v>Male</v>
      </c>
      <c r="D54" s="74" t="str">
        <f t="shared" si="1"/>
        <v>Born 2 Tri</v>
      </c>
      <c r="E54" s="129">
        <v>0.1084837962962963</v>
      </c>
      <c r="F54" s="75">
        <f t="shared" si="2"/>
        <v>7611.2237277285813</v>
      </c>
      <c r="G54" t="str">
        <f>IF((ISERROR((VLOOKUP(B54,Calculation!C$2:C$933,1,FALSE)))),"not entered","")</f>
        <v/>
      </c>
    </row>
    <row r="55" spans="2:7">
      <c r="B55" s="159" t="s">
        <v>1024</v>
      </c>
      <c r="C55" s="74" t="str">
        <f t="shared" si="0"/>
        <v>Male</v>
      </c>
      <c r="D55" s="74" t="str">
        <f t="shared" si="1"/>
        <v>Blackwater Tri Club</v>
      </c>
      <c r="E55" s="129">
        <v>0.10872685185185185</v>
      </c>
      <c r="F55" s="75">
        <f t="shared" si="2"/>
        <v>7594.2090696189052</v>
      </c>
      <c r="G55" t="str">
        <f>IF((ISERROR((VLOOKUP(B55,Calculation!C$2:C$933,1,FALSE)))),"not entered","")</f>
        <v/>
      </c>
    </row>
    <row r="56" spans="2:7">
      <c r="B56" s="159" t="s">
        <v>1025</v>
      </c>
      <c r="C56" s="74" t="str">
        <f t="shared" si="0"/>
        <v>Male</v>
      </c>
      <c r="D56" s="74" t="str">
        <f t="shared" si="1"/>
        <v>bedford traktors</v>
      </c>
      <c r="E56" s="129">
        <v>0.10880787037037037</v>
      </c>
      <c r="F56" s="75">
        <f t="shared" si="2"/>
        <v>7588.5544091054135</v>
      </c>
      <c r="G56" t="str">
        <f>IF((ISERROR((VLOOKUP(B56,Calculation!C$2:C$933,1,FALSE)))),"not entered","")</f>
        <v/>
      </c>
    </row>
    <row r="57" spans="2:7">
      <c r="B57" s="159" t="s">
        <v>1026</v>
      </c>
      <c r="C57" s="74" t="str">
        <f t="shared" si="0"/>
        <v>Male</v>
      </c>
      <c r="D57" s="74" t="str">
        <f t="shared" si="1"/>
        <v>tri-anglia</v>
      </c>
      <c r="E57" s="129">
        <v>0.109375</v>
      </c>
      <c r="F57" s="75">
        <f t="shared" si="2"/>
        <v>7549.2063492063489</v>
      </c>
      <c r="G57" t="str">
        <f>IF((ISERROR((VLOOKUP(B57,Calculation!C$2:C$933,1,FALSE)))),"not entered","")</f>
        <v/>
      </c>
    </row>
    <row r="58" spans="2:7">
      <c r="B58" s="159" t="s">
        <v>1027</v>
      </c>
      <c r="C58" s="74" t="str">
        <f t="shared" si="0"/>
        <v>Male</v>
      </c>
      <c r="D58" s="74" t="str">
        <f t="shared" si="1"/>
        <v>EAST ESSEX TRI CLUB</v>
      </c>
      <c r="E58" s="129">
        <v>0.11020833333333334</v>
      </c>
      <c r="F58" s="75">
        <f t="shared" si="2"/>
        <v>7492.1235034656574</v>
      </c>
      <c r="G58" t="str">
        <f>IF((ISERROR((VLOOKUP(B58,Calculation!C$2:C$933,1,FALSE)))),"not entered","")</f>
        <v/>
      </c>
    </row>
    <row r="59" spans="2:7">
      <c r="B59" s="159" t="s">
        <v>666</v>
      </c>
      <c r="C59" s="74" t="str">
        <f t="shared" si="0"/>
        <v>Male</v>
      </c>
      <c r="D59" s="74" t="str">
        <f t="shared" si="1"/>
        <v>Stortford Tri</v>
      </c>
      <c r="E59" s="129">
        <v>0.11057870370370371</v>
      </c>
      <c r="F59" s="75">
        <f t="shared" si="2"/>
        <v>7467.0295164329073</v>
      </c>
      <c r="G59" t="str">
        <f>IF((ISERROR((VLOOKUP(B59,Calculation!C$2:C$933,1,FALSE)))),"not entered","")</f>
        <v/>
      </c>
    </row>
    <row r="60" spans="2:7">
      <c r="B60" s="159" t="s">
        <v>1028</v>
      </c>
      <c r="C60" s="74" t="str">
        <f t="shared" si="0"/>
        <v>Male</v>
      </c>
      <c r="D60" s="74" t="str">
        <f t="shared" si="1"/>
        <v>EAST ESSEX TRI CLUB</v>
      </c>
      <c r="E60" s="129">
        <v>0.11072916666666667</v>
      </c>
      <c r="F60" s="75">
        <f t="shared" si="2"/>
        <v>7456.8830354343054</v>
      </c>
      <c r="G60" t="str">
        <f>IF((ISERROR((VLOOKUP(B60,Calculation!C$2:C$933,1,FALSE)))),"not entered","")</f>
        <v/>
      </c>
    </row>
    <row r="61" spans="2:7">
      <c r="B61" s="159" t="s">
        <v>1029</v>
      </c>
      <c r="C61" s="74" t="str">
        <f t="shared" si="0"/>
        <v>Female</v>
      </c>
      <c r="D61" s="74" t="str">
        <f t="shared" si="1"/>
        <v>STORTFORD TRI</v>
      </c>
      <c r="E61" s="129">
        <v>0.11153935185185185</v>
      </c>
      <c r="F61" s="75">
        <f t="shared" si="2"/>
        <v>7989.0007263671278</v>
      </c>
      <c r="G61" t="str">
        <f>IF((ISERROR((VLOOKUP(B61,Calculation!C$2:C$933,1,FALSE)))),"not entered","")</f>
        <v/>
      </c>
    </row>
    <row r="62" spans="2:7">
      <c r="B62" s="159" t="s">
        <v>1030</v>
      </c>
      <c r="C62" s="74" t="str">
        <f t="shared" si="0"/>
        <v>Male</v>
      </c>
      <c r="D62" s="74" t="str">
        <f t="shared" si="1"/>
        <v>Born 2 Tri</v>
      </c>
      <c r="E62" s="129">
        <v>0.11222222222222222</v>
      </c>
      <c r="F62" s="75">
        <f t="shared" si="2"/>
        <v>7357.6732673267334</v>
      </c>
      <c r="G62" t="str">
        <f>IF((ISERROR((VLOOKUP(B62,Calculation!C$2:C$933,1,FALSE)))),"not entered","")</f>
        <v/>
      </c>
    </row>
    <row r="63" spans="2:7">
      <c r="B63" s="159" t="s">
        <v>1031</v>
      </c>
      <c r="C63" s="74" t="str">
        <f t="shared" si="0"/>
        <v>Male</v>
      </c>
      <c r="D63" s="74" t="str">
        <f t="shared" si="1"/>
        <v>Blackwater Tri Club</v>
      </c>
      <c r="E63" s="129">
        <v>0.11285879629629629</v>
      </c>
      <c r="F63" s="75">
        <f t="shared" si="2"/>
        <v>7316.172700235873</v>
      </c>
      <c r="G63" t="str">
        <f>IF((ISERROR((VLOOKUP(B63,Calculation!C$2:C$933,1,FALSE)))),"not entered","")</f>
        <v/>
      </c>
    </row>
    <row r="64" spans="2:7">
      <c r="B64" s="159" t="s">
        <v>550</v>
      </c>
      <c r="C64" s="74" t="str">
        <f t="shared" si="0"/>
        <v>Male</v>
      </c>
      <c r="D64" s="74" t="str">
        <f t="shared" si="1"/>
        <v>Harwich Runners</v>
      </c>
      <c r="E64" s="129">
        <v>0.11361111111111111</v>
      </c>
      <c r="F64" s="75">
        <f t="shared" si="2"/>
        <v>7267.7261613691935</v>
      </c>
      <c r="G64" t="str">
        <f>IF((ISERROR((VLOOKUP(B64,Calculation!C$2:C$933,1,FALSE)))),"not entered","")</f>
        <v/>
      </c>
    </row>
    <row r="65" spans="2:7">
      <c r="B65" s="159" t="s">
        <v>1032</v>
      </c>
      <c r="C65" s="74" t="str">
        <f t="shared" si="0"/>
        <v>Male</v>
      </c>
      <c r="D65" s="74" t="str">
        <f t="shared" si="1"/>
        <v>Springfield Striders</v>
      </c>
      <c r="E65" s="129">
        <v>0.11387731481481482</v>
      </c>
      <c r="F65" s="75">
        <f t="shared" si="2"/>
        <v>7250.7368635023886</v>
      </c>
      <c r="G65" t="str">
        <f>IF((ISERROR((VLOOKUP(B65,Calculation!C$2:C$933,1,FALSE)))),"not entered","")</f>
        <v/>
      </c>
    </row>
    <row r="66" spans="2:7">
      <c r="B66" s="159" t="s">
        <v>1033</v>
      </c>
      <c r="C66" s="74" t="str">
        <f t="shared" si="0"/>
        <v>Female</v>
      </c>
      <c r="D66" s="74" t="str">
        <f t="shared" si="1"/>
        <v>Bedford Traktors Tri Club</v>
      </c>
      <c r="E66" s="129">
        <v>0.11388888888888889</v>
      </c>
      <c r="F66" s="75">
        <f t="shared" si="2"/>
        <v>7824.1869918699194</v>
      </c>
      <c r="G66" t="str">
        <f>IF((ISERROR((VLOOKUP(B66,Calculation!C$2:C$933,1,FALSE)))),"not entered","")</f>
        <v/>
      </c>
    </row>
    <row r="67" spans="2:7">
      <c r="B67" s="159" t="s">
        <v>1034</v>
      </c>
      <c r="C67" s="74" t="str">
        <f t="shared" si="0"/>
        <v>Male</v>
      </c>
      <c r="D67" s="74" t="str">
        <f t="shared" si="1"/>
        <v>EAST ESSEX TRI CLUB</v>
      </c>
      <c r="E67" s="129">
        <v>0.11407407407407408</v>
      </c>
      <c r="F67" s="75">
        <f t="shared" si="2"/>
        <v>7238.2305194805194</v>
      </c>
      <c r="G67" t="str">
        <f>IF((ISERROR((VLOOKUP(B67,Calculation!C$2:C$933,1,FALSE)))),"not entered","")</f>
        <v/>
      </c>
    </row>
    <row r="68" spans="2:7">
      <c r="B68" s="159" t="s">
        <v>486</v>
      </c>
      <c r="C68" s="74" t="str">
        <f t="shared" si="0"/>
        <v>Female</v>
      </c>
      <c r="D68" s="74" t="str">
        <f t="shared" si="1"/>
        <v>Dunmow Tri</v>
      </c>
      <c r="E68" s="129">
        <v>0.11439814814814815</v>
      </c>
      <c r="F68" s="75">
        <f t="shared" si="2"/>
        <v>7789.3565358154583</v>
      </c>
      <c r="G68" t="str">
        <f>IF((ISERROR((VLOOKUP(B68,Calculation!C$2:C$933,1,FALSE)))),"not entered","")</f>
        <v/>
      </c>
    </row>
    <row r="69" spans="2:7">
      <c r="B69" s="159" t="s">
        <v>1035</v>
      </c>
      <c r="C69" s="74" t="str">
        <f t="shared" si="0"/>
        <v>Male</v>
      </c>
      <c r="D69" s="74" t="str">
        <f t="shared" si="1"/>
        <v>EAST ESSEX TRI CLUB</v>
      </c>
      <c r="E69" s="129">
        <v>0.11447916666666667</v>
      </c>
      <c r="F69" s="75">
        <f t="shared" si="2"/>
        <v>7212.6175310888684</v>
      </c>
      <c r="G69" t="str">
        <f>IF((ISERROR((VLOOKUP(B69,Calculation!C$2:C$933,1,FALSE)))),"not entered","")</f>
        <v/>
      </c>
    </row>
    <row r="70" spans="2:7">
      <c r="B70" s="159" t="s">
        <v>415</v>
      </c>
      <c r="C70" s="74" t="str">
        <f t="shared" ref="C70:C133" si="3">VLOOKUP(B70,name,3,FALSE)</f>
        <v>Male</v>
      </c>
      <c r="D70" s="74" t="str">
        <f t="shared" ref="D70:D133" si="4">VLOOKUP(B70,name,2,FALSE)</f>
        <v>53 - 12 Multisports</v>
      </c>
      <c r="E70" s="129">
        <v>0.11471064814814814</v>
      </c>
      <c r="F70" s="75">
        <f t="shared" ref="F70:F133" si="5">(VLOOKUP(C70,C$4:E$5,3,FALSE))/(E70/10000)</f>
        <v>7198.0627585511047</v>
      </c>
      <c r="G70" t="str">
        <f>IF((ISERROR((VLOOKUP(B70,Calculation!C$2:C$933,1,FALSE)))),"not entered","")</f>
        <v/>
      </c>
    </row>
    <row r="71" spans="2:7">
      <c r="B71" s="159" t="s">
        <v>1036</v>
      </c>
      <c r="C71" s="74" t="str">
        <f t="shared" si="3"/>
        <v>Male</v>
      </c>
      <c r="D71" s="74" t="str">
        <f t="shared" si="4"/>
        <v>Springfield Striders</v>
      </c>
      <c r="E71" s="129">
        <v>0.11659722222222223</v>
      </c>
      <c r="F71" s="75">
        <f t="shared" si="5"/>
        <v>7081.5961882072661</v>
      </c>
      <c r="G71" t="str">
        <f>IF((ISERROR((VLOOKUP(B71,Calculation!C$2:C$933,1,FALSE)))),"not entered","")</f>
        <v/>
      </c>
    </row>
    <row r="72" spans="2:7">
      <c r="B72" s="159" t="s">
        <v>487</v>
      </c>
      <c r="C72" s="74" t="str">
        <f t="shared" si="3"/>
        <v>Female</v>
      </c>
      <c r="D72" s="74" t="str">
        <f t="shared" si="4"/>
        <v>Dunmow Tri</v>
      </c>
      <c r="E72" s="129">
        <v>0.11667824074074074</v>
      </c>
      <c r="F72" s="75">
        <f t="shared" si="5"/>
        <v>7637.1391727011214</v>
      </c>
      <c r="G72" t="str">
        <f>IF((ISERROR((VLOOKUP(B72,Calculation!C$2:C$933,1,FALSE)))),"not entered","")</f>
        <v/>
      </c>
    </row>
    <row r="73" spans="2:7">
      <c r="B73" s="159" t="s">
        <v>162</v>
      </c>
      <c r="C73" s="74" t="str">
        <f t="shared" si="3"/>
        <v>Male</v>
      </c>
      <c r="D73" s="74" t="str">
        <f t="shared" si="4"/>
        <v>Blackwater Tri Club</v>
      </c>
      <c r="E73" s="129">
        <v>0.11721064814814815</v>
      </c>
      <c r="F73" s="75">
        <f t="shared" si="5"/>
        <v>7044.534412955466</v>
      </c>
      <c r="G73" t="str">
        <f>IF((ISERROR((VLOOKUP(B73,Calculation!C$2:C$933,1,FALSE)))),"not entered","")</f>
        <v/>
      </c>
    </row>
    <row r="74" spans="2:7">
      <c r="B74" s="159" t="s">
        <v>1037</v>
      </c>
      <c r="C74" s="74" t="str">
        <f t="shared" si="3"/>
        <v>Female</v>
      </c>
      <c r="D74" s="74" t="str">
        <f t="shared" si="4"/>
        <v>TRI SPORT EPPING</v>
      </c>
      <c r="E74" s="129">
        <v>0.11755787037037037</v>
      </c>
      <c r="F74" s="75">
        <f t="shared" si="5"/>
        <v>7579.9940927439202</v>
      </c>
      <c r="G74" t="str">
        <f>IF((ISERROR((VLOOKUP(B74,Calculation!C$2:C$933,1,FALSE)))),"not entered","")</f>
        <v/>
      </c>
    </row>
    <row r="75" spans="2:7">
      <c r="B75" s="159" t="s">
        <v>692</v>
      </c>
      <c r="C75" s="74" t="str">
        <f t="shared" si="3"/>
        <v>Female</v>
      </c>
      <c r="D75" s="74" t="str">
        <f t="shared" si="4"/>
        <v>Stortford Tri</v>
      </c>
      <c r="E75" s="129">
        <v>0.11841435185185185</v>
      </c>
      <c r="F75" s="75">
        <f t="shared" si="5"/>
        <v>7525.1686052194309</v>
      </c>
      <c r="G75" t="str">
        <f>IF((ISERROR((VLOOKUP(B75,Calculation!C$2:C$933,1,FALSE)))),"not entered","")</f>
        <v/>
      </c>
    </row>
    <row r="76" spans="2:7">
      <c r="B76" s="159" t="s">
        <v>1038</v>
      </c>
      <c r="C76" s="74" t="str">
        <f t="shared" si="3"/>
        <v>Male</v>
      </c>
      <c r="D76" s="74" t="str">
        <f t="shared" si="4"/>
        <v>EAST ESSEX TRI CLUB</v>
      </c>
      <c r="E76" s="129">
        <v>0.11853009259259259</v>
      </c>
      <c r="F76" s="75">
        <f t="shared" si="5"/>
        <v>6966.1165901767408</v>
      </c>
      <c r="G76" t="str">
        <f>IF((ISERROR((VLOOKUP(B76,Calculation!C$2:C$933,1,FALSE)))),"not entered","")</f>
        <v/>
      </c>
    </row>
    <row r="77" spans="2:7">
      <c r="B77" s="159" t="s">
        <v>427</v>
      </c>
      <c r="C77" s="74" t="str">
        <f t="shared" si="3"/>
        <v>Female</v>
      </c>
      <c r="D77" s="74" t="str">
        <f t="shared" si="4"/>
        <v>tri sport epping</v>
      </c>
      <c r="E77" s="129">
        <v>0.1190625</v>
      </c>
      <c r="F77" s="75">
        <f t="shared" si="5"/>
        <v>7484.2033634684558</v>
      </c>
      <c r="G77" t="str">
        <f>IF((ISERROR((VLOOKUP(B77,Calculation!C$2:C$933,1,FALSE)))),"not entered","")</f>
        <v/>
      </c>
    </row>
    <row r="78" spans="2:7">
      <c r="B78" s="159" t="s">
        <v>293</v>
      </c>
      <c r="C78" s="74" t="str">
        <f t="shared" si="3"/>
        <v>Male</v>
      </c>
      <c r="D78" s="74" t="str">
        <f t="shared" si="4"/>
        <v>Springfield Striders</v>
      </c>
      <c r="E78" s="129">
        <v>0.12148148148148148</v>
      </c>
      <c r="F78" s="75">
        <f t="shared" si="5"/>
        <v>6796.875</v>
      </c>
      <c r="G78" t="str">
        <f>IF((ISERROR((VLOOKUP(B78,Calculation!C$2:C$933,1,FALSE)))),"not entered","")</f>
        <v/>
      </c>
    </row>
    <row r="79" spans="2:7">
      <c r="B79" s="159" t="s">
        <v>993</v>
      </c>
      <c r="C79" s="74" t="str">
        <f t="shared" si="3"/>
        <v>Male</v>
      </c>
      <c r="D79" s="74" t="str">
        <f t="shared" si="4"/>
        <v xml:space="preserve">Ipswich triathlon club </v>
      </c>
      <c r="E79" s="129">
        <v>0.12165509259259259</v>
      </c>
      <c r="F79" s="75">
        <f t="shared" si="5"/>
        <v>6787.1753401198748</v>
      </c>
      <c r="G79" t="str">
        <f>IF((ISERROR((VLOOKUP(B79,Calculation!C$2:C$933,1,FALSE)))),"not entered","")</f>
        <v/>
      </c>
    </row>
    <row r="80" spans="2:7">
      <c r="B80" s="159" t="s">
        <v>1039</v>
      </c>
      <c r="C80" s="74" t="str">
        <f t="shared" si="3"/>
        <v>Male</v>
      </c>
      <c r="D80" s="74" t="str">
        <f t="shared" si="4"/>
        <v>EAST ESSEX TRI CLUB</v>
      </c>
      <c r="E80" s="129">
        <v>0.12412037037037037</v>
      </c>
      <c r="F80" s="75">
        <f t="shared" si="5"/>
        <v>6652.3685192092507</v>
      </c>
      <c r="G80" t="str">
        <f>IF((ISERROR((VLOOKUP(B80,Calculation!C$2:C$933,1,FALSE)))),"not entered","")</f>
        <v/>
      </c>
    </row>
    <row r="81" spans="2:7">
      <c r="B81" s="159" t="s">
        <v>499</v>
      </c>
      <c r="C81" s="74" t="str">
        <f t="shared" si="3"/>
        <v>Female</v>
      </c>
      <c r="D81" s="74" t="str">
        <f t="shared" si="4"/>
        <v>trisportepping</v>
      </c>
      <c r="E81" s="129">
        <v>0.12542824074074074</v>
      </c>
      <c r="F81" s="75">
        <f t="shared" si="5"/>
        <v>7104.3646765710064</v>
      </c>
      <c r="G81" t="str">
        <f>IF((ISERROR((VLOOKUP(B81,Calculation!C$2:C$933,1,FALSE)))),"not entered","")</f>
        <v/>
      </c>
    </row>
    <row r="82" spans="2:7">
      <c r="B82" s="159" t="s">
        <v>1040</v>
      </c>
      <c r="C82" s="74" t="str">
        <f t="shared" si="3"/>
        <v>Male</v>
      </c>
      <c r="D82" s="74" t="str">
        <f t="shared" si="4"/>
        <v>Blackwater Tri Club</v>
      </c>
      <c r="E82" s="129">
        <v>0.12593750000000001</v>
      </c>
      <c r="F82" s="75">
        <f t="shared" si="5"/>
        <v>6556.3826854149429</v>
      </c>
      <c r="G82" t="str">
        <f>IF((ISERROR((VLOOKUP(B82,Calculation!C$2:C$933,1,FALSE)))),"not entered","")</f>
        <v/>
      </c>
    </row>
    <row r="83" spans="2:7">
      <c r="B83" s="159" t="s">
        <v>1041</v>
      </c>
      <c r="C83" s="74" t="str">
        <f t="shared" si="3"/>
        <v>Female</v>
      </c>
      <c r="D83" s="74" t="str">
        <f t="shared" si="4"/>
        <v>Blackwater Tri Club</v>
      </c>
      <c r="E83" s="129">
        <v>0.12688657407407408</v>
      </c>
      <c r="F83" s="75">
        <f t="shared" si="5"/>
        <v>7022.7127611055366</v>
      </c>
      <c r="G83" t="str">
        <f>IF((ISERROR((VLOOKUP(B83,Calculation!C$2:C$933,1,FALSE)))),"not entered","")</f>
        <v/>
      </c>
    </row>
    <row r="84" spans="2:7">
      <c r="B84" s="159" t="s">
        <v>1042</v>
      </c>
      <c r="C84" s="74" t="str">
        <f t="shared" si="3"/>
        <v>Male</v>
      </c>
      <c r="D84" s="74" t="str">
        <f t="shared" si="4"/>
        <v>Springfield Striders</v>
      </c>
      <c r="E84" s="129">
        <v>0.14076388888888888</v>
      </c>
      <c r="F84" s="75">
        <f t="shared" si="5"/>
        <v>5865.8115441539221</v>
      </c>
      <c r="G84" t="str">
        <f>IF((ISERROR((VLOOKUP(B84,Calculation!C$2:C$933,1,FALSE)))),"not entered","")</f>
        <v/>
      </c>
    </row>
    <row r="85" spans="2:7">
      <c r="B85" s="159" t="s">
        <v>504</v>
      </c>
      <c r="C85" s="74" t="str">
        <f t="shared" si="3"/>
        <v>Female</v>
      </c>
      <c r="D85" s="74" t="str">
        <f t="shared" si="4"/>
        <v>Springfield Striders</v>
      </c>
      <c r="E85" s="129">
        <v>0.15269675925925927</v>
      </c>
      <c r="F85" s="75">
        <f t="shared" si="5"/>
        <v>5835.6704312893198</v>
      </c>
      <c r="G85" t="str">
        <f>IF((ISERROR((VLOOKUP(B85,Calculation!C$2:C$933,1,FALSE)))),"not entered","")</f>
        <v/>
      </c>
    </row>
    <row r="86" spans="2:7">
      <c r="B86" s="159" t="s">
        <v>9</v>
      </c>
      <c r="C86" s="74" t="str">
        <f t="shared" si="3"/>
        <v xml:space="preserve"> </v>
      </c>
      <c r="D86" s="74" t="str">
        <f t="shared" si="4"/>
        <v xml:space="preserve"> </v>
      </c>
      <c r="E86" s="129">
        <v>0</v>
      </c>
      <c r="F86" s="75" t="e">
        <f t="shared" si="5"/>
        <v>#N/A</v>
      </c>
      <c r="G86" t="str">
        <f>IF((ISERROR((VLOOKUP(B86,Calculation!C$2:C$933,1,FALSE)))),"not entered","")</f>
        <v/>
      </c>
    </row>
    <row r="87" spans="2:7">
      <c r="B87" s="159" t="s">
        <v>9</v>
      </c>
      <c r="C87" s="74" t="str">
        <f t="shared" si="3"/>
        <v xml:space="preserve"> </v>
      </c>
      <c r="D87" s="74" t="str">
        <f t="shared" si="4"/>
        <v xml:space="preserve"> </v>
      </c>
      <c r="E87" s="129">
        <v>0</v>
      </c>
      <c r="F87" s="75" t="e">
        <f t="shared" si="5"/>
        <v>#N/A</v>
      </c>
      <c r="G87" t="str">
        <f>IF((ISERROR((VLOOKUP(B87,Calculation!C$2:C$933,1,FALSE)))),"not entered","")</f>
        <v/>
      </c>
    </row>
    <row r="88" spans="2:7">
      <c r="B88" s="159" t="s">
        <v>9</v>
      </c>
      <c r="C88" s="74" t="str">
        <f t="shared" si="3"/>
        <v xml:space="preserve"> </v>
      </c>
      <c r="D88" s="74" t="str">
        <f t="shared" si="4"/>
        <v xml:space="preserve"> </v>
      </c>
      <c r="E88" s="129">
        <v>0</v>
      </c>
      <c r="F88" s="75" t="e">
        <f t="shared" si="5"/>
        <v>#N/A</v>
      </c>
      <c r="G88" t="str">
        <f>IF((ISERROR((VLOOKUP(B88,Calculation!C$2:C$933,1,FALSE)))),"not entered","")</f>
        <v/>
      </c>
    </row>
    <row r="89" spans="2:7">
      <c r="B89" s="159" t="s">
        <v>9</v>
      </c>
      <c r="C89" s="74" t="str">
        <f t="shared" si="3"/>
        <v xml:space="preserve"> </v>
      </c>
      <c r="D89" s="74" t="str">
        <f t="shared" si="4"/>
        <v xml:space="preserve"> </v>
      </c>
      <c r="E89" s="129">
        <v>0</v>
      </c>
      <c r="F89" s="75" t="e">
        <f t="shared" si="5"/>
        <v>#N/A</v>
      </c>
      <c r="G89" t="str">
        <f>IF((ISERROR((VLOOKUP(B89,Calculation!C$2:C$933,1,FALSE)))),"not entered","")</f>
        <v/>
      </c>
    </row>
    <row r="90" spans="2:7">
      <c r="B90" s="159" t="s">
        <v>9</v>
      </c>
      <c r="C90" s="74" t="str">
        <f t="shared" si="3"/>
        <v xml:space="preserve"> </v>
      </c>
      <c r="D90" s="74" t="str">
        <f t="shared" si="4"/>
        <v xml:space="preserve"> </v>
      </c>
      <c r="E90" s="129">
        <v>0</v>
      </c>
      <c r="F90" s="75" t="e">
        <f t="shared" si="5"/>
        <v>#N/A</v>
      </c>
      <c r="G90" t="str">
        <f>IF((ISERROR((VLOOKUP(B90,Calculation!C$2:C$933,1,FALSE)))),"not entered","")</f>
        <v/>
      </c>
    </row>
    <row r="91" spans="2:7">
      <c r="B91" s="159" t="s">
        <v>9</v>
      </c>
      <c r="C91" s="74" t="str">
        <f t="shared" si="3"/>
        <v xml:space="preserve"> </v>
      </c>
      <c r="D91" s="74" t="str">
        <f t="shared" si="4"/>
        <v xml:space="preserve"> </v>
      </c>
      <c r="E91" s="129">
        <v>0</v>
      </c>
      <c r="F91" s="75" t="e">
        <f t="shared" si="5"/>
        <v>#N/A</v>
      </c>
      <c r="G91" t="str">
        <f>IF((ISERROR((VLOOKUP(B91,Calculation!C$2:C$933,1,FALSE)))),"not entered","")</f>
        <v/>
      </c>
    </row>
    <row r="92" spans="2:7">
      <c r="B92" s="159" t="s">
        <v>9</v>
      </c>
      <c r="C92" s="74" t="str">
        <f t="shared" si="3"/>
        <v xml:space="preserve"> </v>
      </c>
      <c r="D92" s="74" t="str">
        <f t="shared" si="4"/>
        <v xml:space="preserve"> </v>
      </c>
      <c r="E92" s="129">
        <v>0</v>
      </c>
      <c r="F92" s="75" t="e">
        <f t="shared" si="5"/>
        <v>#N/A</v>
      </c>
      <c r="G92" t="str">
        <f>IF((ISERROR((VLOOKUP(B92,Calculation!C$2:C$933,1,FALSE)))),"not entered","")</f>
        <v/>
      </c>
    </row>
    <row r="93" spans="2:7">
      <c r="B93" s="159" t="s">
        <v>9</v>
      </c>
      <c r="C93" s="74" t="str">
        <f t="shared" si="3"/>
        <v xml:space="preserve"> </v>
      </c>
      <c r="D93" s="74" t="str">
        <f t="shared" si="4"/>
        <v xml:space="preserve"> </v>
      </c>
      <c r="E93" s="129">
        <v>0</v>
      </c>
      <c r="F93" s="75" t="e">
        <f t="shared" si="5"/>
        <v>#N/A</v>
      </c>
      <c r="G93" t="str">
        <f>IF((ISERROR((VLOOKUP(B93,Calculation!C$2:C$933,1,FALSE)))),"not entered","")</f>
        <v/>
      </c>
    </row>
    <row r="94" spans="2:7">
      <c r="B94" s="159" t="s">
        <v>9</v>
      </c>
      <c r="C94" s="74" t="str">
        <f t="shared" si="3"/>
        <v xml:space="preserve"> </v>
      </c>
      <c r="D94" s="74" t="str">
        <f t="shared" si="4"/>
        <v xml:space="preserve"> </v>
      </c>
      <c r="E94" s="129">
        <v>0</v>
      </c>
      <c r="F94" s="75" t="e">
        <f t="shared" si="5"/>
        <v>#N/A</v>
      </c>
      <c r="G94" t="str">
        <f>IF((ISERROR((VLOOKUP(B94,Calculation!C$2:C$933,1,FALSE)))),"not entered","")</f>
        <v/>
      </c>
    </row>
    <row r="95" spans="2:7">
      <c r="B95" s="159" t="s">
        <v>9</v>
      </c>
      <c r="C95" s="74" t="str">
        <f t="shared" si="3"/>
        <v xml:space="preserve"> </v>
      </c>
      <c r="D95" s="74" t="str">
        <f t="shared" si="4"/>
        <v xml:space="preserve"> </v>
      </c>
      <c r="E95" s="129">
        <v>0</v>
      </c>
      <c r="F95" s="75" t="e">
        <f t="shared" si="5"/>
        <v>#N/A</v>
      </c>
      <c r="G95" t="str">
        <f>IF((ISERROR((VLOOKUP(B95,Calculation!C$2:C$933,1,FALSE)))),"not entered","")</f>
        <v/>
      </c>
    </row>
    <row r="96" spans="2:7">
      <c r="B96" s="159" t="s">
        <v>9</v>
      </c>
      <c r="C96" s="74" t="str">
        <f t="shared" si="3"/>
        <v xml:space="preserve"> </v>
      </c>
      <c r="D96" s="74" t="str">
        <f t="shared" si="4"/>
        <v xml:space="preserve"> </v>
      </c>
      <c r="E96" s="129">
        <v>0</v>
      </c>
      <c r="F96" s="75" t="e">
        <f t="shared" si="5"/>
        <v>#N/A</v>
      </c>
      <c r="G96" t="str">
        <f>IF((ISERROR((VLOOKUP(B96,Calculation!C$2:C$933,1,FALSE)))),"not entered","")</f>
        <v/>
      </c>
    </row>
    <row r="97" spans="2:7">
      <c r="B97" s="159" t="s">
        <v>9</v>
      </c>
      <c r="C97" s="74" t="str">
        <f t="shared" si="3"/>
        <v xml:space="preserve"> </v>
      </c>
      <c r="D97" s="74" t="str">
        <f t="shared" si="4"/>
        <v xml:space="preserve"> </v>
      </c>
      <c r="E97" s="129">
        <v>0</v>
      </c>
      <c r="F97" s="75" t="e">
        <f t="shared" si="5"/>
        <v>#N/A</v>
      </c>
      <c r="G97" t="str">
        <f>IF((ISERROR((VLOOKUP(B97,Calculation!C$2:C$933,1,FALSE)))),"not entered","")</f>
        <v/>
      </c>
    </row>
    <row r="98" spans="2:7">
      <c r="B98" s="159" t="s">
        <v>9</v>
      </c>
      <c r="C98" s="74" t="str">
        <f t="shared" si="3"/>
        <v xml:space="preserve"> </v>
      </c>
      <c r="D98" s="74" t="str">
        <f t="shared" si="4"/>
        <v xml:space="preserve"> </v>
      </c>
      <c r="E98" s="129">
        <v>0</v>
      </c>
      <c r="F98" s="75" t="e">
        <f t="shared" si="5"/>
        <v>#N/A</v>
      </c>
      <c r="G98" t="str">
        <f>IF((ISERROR((VLOOKUP(B98,Calculation!C$2:C$933,1,FALSE)))),"not entered","")</f>
        <v/>
      </c>
    </row>
    <row r="99" spans="2:7">
      <c r="B99" s="159" t="s">
        <v>9</v>
      </c>
      <c r="C99" s="74" t="str">
        <f t="shared" si="3"/>
        <v xml:space="preserve"> </v>
      </c>
      <c r="D99" s="74" t="str">
        <f t="shared" si="4"/>
        <v xml:space="preserve"> </v>
      </c>
      <c r="E99" s="129">
        <v>0</v>
      </c>
      <c r="F99" s="75" t="e">
        <f t="shared" si="5"/>
        <v>#N/A</v>
      </c>
      <c r="G99" t="str">
        <f>IF((ISERROR((VLOOKUP(B99,Calculation!C$2:C$933,1,FALSE)))),"not entered","")</f>
        <v/>
      </c>
    </row>
    <row r="100" spans="2:7">
      <c r="B100" s="159" t="s">
        <v>9</v>
      </c>
      <c r="C100" s="74" t="str">
        <f t="shared" si="3"/>
        <v xml:space="preserve"> </v>
      </c>
      <c r="D100" s="74" t="str">
        <f t="shared" si="4"/>
        <v xml:space="preserve"> </v>
      </c>
      <c r="E100" s="129">
        <v>0</v>
      </c>
      <c r="F100" s="75" t="e">
        <f t="shared" si="5"/>
        <v>#N/A</v>
      </c>
      <c r="G100" t="str">
        <f>IF((ISERROR((VLOOKUP(B100,Calculation!C$2:C$933,1,FALSE)))),"not entered","")</f>
        <v/>
      </c>
    </row>
    <row r="101" spans="2:7">
      <c r="B101" s="159" t="s">
        <v>9</v>
      </c>
      <c r="C101" s="74" t="str">
        <f t="shared" si="3"/>
        <v xml:space="preserve"> </v>
      </c>
      <c r="D101" s="74" t="str">
        <f t="shared" si="4"/>
        <v xml:space="preserve"> </v>
      </c>
      <c r="E101" s="129">
        <v>0</v>
      </c>
      <c r="F101" s="75" t="e">
        <f t="shared" si="5"/>
        <v>#N/A</v>
      </c>
      <c r="G101" t="str">
        <f>IF((ISERROR((VLOOKUP(B101,Calculation!C$2:C$933,1,FALSE)))),"not entered","")</f>
        <v/>
      </c>
    </row>
    <row r="102" spans="2:7">
      <c r="B102" s="159" t="s">
        <v>9</v>
      </c>
      <c r="C102" s="74" t="str">
        <f t="shared" si="3"/>
        <v xml:space="preserve"> </v>
      </c>
      <c r="D102" s="74" t="str">
        <f t="shared" si="4"/>
        <v xml:space="preserve"> </v>
      </c>
      <c r="E102" s="129">
        <v>0</v>
      </c>
      <c r="F102" s="75" t="e">
        <f t="shared" si="5"/>
        <v>#N/A</v>
      </c>
      <c r="G102" t="str">
        <f>IF((ISERROR((VLOOKUP(B102,Calculation!C$2:C$933,1,FALSE)))),"not entered","")</f>
        <v/>
      </c>
    </row>
    <row r="103" spans="2:7">
      <c r="B103" s="159" t="s">
        <v>9</v>
      </c>
      <c r="C103" s="74" t="str">
        <f t="shared" si="3"/>
        <v xml:space="preserve"> </v>
      </c>
      <c r="D103" s="74" t="str">
        <f t="shared" si="4"/>
        <v xml:space="preserve"> </v>
      </c>
      <c r="E103" s="129">
        <v>0</v>
      </c>
      <c r="F103" s="75" t="e">
        <f t="shared" si="5"/>
        <v>#N/A</v>
      </c>
      <c r="G103" t="str">
        <f>IF((ISERROR((VLOOKUP(B103,Calculation!C$2:C$933,1,FALSE)))),"not entered","")</f>
        <v/>
      </c>
    </row>
    <row r="104" spans="2:7">
      <c r="B104" s="159" t="s">
        <v>9</v>
      </c>
      <c r="C104" s="74" t="str">
        <f t="shared" si="3"/>
        <v xml:space="preserve"> </v>
      </c>
      <c r="D104" s="74" t="str">
        <f t="shared" si="4"/>
        <v xml:space="preserve"> </v>
      </c>
      <c r="E104" s="129">
        <v>0</v>
      </c>
      <c r="F104" s="75" t="e">
        <f t="shared" si="5"/>
        <v>#N/A</v>
      </c>
      <c r="G104" t="str">
        <f>IF((ISERROR((VLOOKUP(B104,Calculation!C$2:C$933,1,FALSE)))),"not entered","")</f>
        <v/>
      </c>
    </row>
    <row r="105" spans="2:7">
      <c r="B105" s="159" t="s">
        <v>9</v>
      </c>
      <c r="C105" s="74" t="str">
        <f t="shared" si="3"/>
        <v xml:space="preserve"> </v>
      </c>
      <c r="D105" s="74" t="str">
        <f t="shared" si="4"/>
        <v xml:space="preserve"> </v>
      </c>
      <c r="E105" s="129">
        <v>0</v>
      </c>
      <c r="F105" s="75" t="e">
        <f t="shared" si="5"/>
        <v>#N/A</v>
      </c>
      <c r="G105" t="str">
        <f>IF((ISERROR((VLOOKUP(B105,Calculation!C$2:C$933,1,FALSE)))),"not entered","")</f>
        <v/>
      </c>
    </row>
    <row r="106" spans="2:7">
      <c r="B106" s="159" t="s">
        <v>9</v>
      </c>
      <c r="C106" s="74" t="str">
        <f t="shared" si="3"/>
        <v xml:space="preserve"> </v>
      </c>
      <c r="D106" s="74" t="str">
        <f t="shared" si="4"/>
        <v xml:space="preserve"> </v>
      </c>
      <c r="E106" s="129">
        <v>0</v>
      </c>
      <c r="F106" s="75" t="e">
        <f t="shared" si="5"/>
        <v>#N/A</v>
      </c>
      <c r="G106" t="str">
        <f>IF((ISERROR((VLOOKUP(B106,Calculation!C$2:C$933,1,FALSE)))),"not entered","")</f>
        <v/>
      </c>
    </row>
    <row r="107" spans="2:7">
      <c r="B107" s="159" t="s">
        <v>9</v>
      </c>
      <c r="C107" s="74" t="str">
        <f t="shared" si="3"/>
        <v xml:space="preserve"> </v>
      </c>
      <c r="D107" s="74" t="str">
        <f t="shared" si="4"/>
        <v xml:space="preserve"> </v>
      </c>
      <c r="E107" s="129">
        <v>0</v>
      </c>
      <c r="F107" s="75" t="e">
        <f t="shared" si="5"/>
        <v>#N/A</v>
      </c>
      <c r="G107" t="str">
        <f>IF((ISERROR((VLOOKUP(B107,Calculation!C$2:C$933,1,FALSE)))),"not entered","")</f>
        <v/>
      </c>
    </row>
    <row r="108" spans="2:7">
      <c r="B108" s="159" t="s">
        <v>9</v>
      </c>
      <c r="C108" s="74" t="str">
        <f t="shared" si="3"/>
        <v xml:space="preserve"> </v>
      </c>
      <c r="D108" s="74" t="str">
        <f t="shared" si="4"/>
        <v xml:space="preserve"> </v>
      </c>
      <c r="E108" s="129">
        <v>0</v>
      </c>
      <c r="F108" s="75" t="e">
        <f t="shared" si="5"/>
        <v>#N/A</v>
      </c>
      <c r="G108" t="str">
        <f>IF((ISERROR((VLOOKUP(B108,Calculation!C$2:C$933,1,FALSE)))),"not entered","")</f>
        <v/>
      </c>
    </row>
    <row r="109" spans="2:7">
      <c r="B109" s="159" t="s">
        <v>9</v>
      </c>
      <c r="C109" s="74" t="str">
        <f t="shared" si="3"/>
        <v xml:space="preserve"> </v>
      </c>
      <c r="D109" s="74" t="str">
        <f t="shared" si="4"/>
        <v xml:space="preserve"> </v>
      </c>
      <c r="E109" s="129">
        <v>0</v>
      </c>
      <c r="F109" s="75" t="e">
        <f t="shared" si="5"/>
        <v>#N/A</v>
      </c>
      <c r="G109" t="str">
        <f>IF((ISERROR((VLOOKUP(B109,Calculation!C$2:C$933,1,FALSE)))),"not entered","")</f>
        <v/>
      </c>
    </row>
    <row r="110" spans="2:7">
      <c r="B110" s="159" t="s">
        <v>9</v>
      </c>
      <c r="C110" s="74" t="str">
        <f t="shared" si="3"/>
        <v xml:space="preserve"> </v>
      </c>
      <c r="D110" s="74" t="str">
        <f t="shared" si="4"/>
        <v xml:space="preserve"> </v>
      </c>
      <c r="E110" s="129">
        <v>0</v>
      </c>
      <c r="F110" s="75" t="e">
        <f t="shared" si="5"/>
        <v>#N/A</v>
      </c>
      <c r="G110" t="str">
        <f>IF((ISERROR((VLOOKUP(B110,Calculation!C$2:C$933,1,FALSE)))),"not entered","")</f>
        <v/>
      </c>
    </row>
    <row r="111" spans="2:7">
      <c r="B111" s="159" t="s">
        <v>9</v>
      </c>
      <c r="C111" s="74" t="str">
        <f t="shared" si="3"/>
        <v xml:space="preserve"> </v>
      </c>
      <c r="D111" s="74" t="str">
        <f t="shared" si="4"/>
        <v xml:space="preserve"> </v>
      </c>
      <c r="E111" s="129">
        <v>0</v>
      </c>
      <c r="F111" s="75" t="e">
        <f t="shared" si="5"/>
        <v>#N/A</v>
      </c>
      <c r="G111" t="str">
        <f>IF((ISERROR((VLOOKUP(B111,Calculation!C$2:C$933,1,FALSE)))),"not entered","")</f>
        <v/>
      </c>
    </row>
    <row r="112" spans="2:7">
      <c r="B112" s="159" t="s">
        <v>9</v>
      </c>
      <c r="C112" s="74" t="str">
        <f t="shared" si="3"/>
        <v xml:space="preserve"> </v>
      </c>
      <c r="D112" s="74" t="str">
        <f t="shared" si="4"/>
        <v xml:space="preserve"> </v>
      </c>
      <c r="E112" s="129">
        <v>0</v>
      </c>
      <c r="F112" s="75" t="e">
        <f t="shared" si="5"/>
        <v>#N/A</v>
      </c>
      <c r="G112" t="str">
        <f>IF((ISERROR((VLOOKUP(B112,Calculation!C$2:C$933,1,FALSE)))),"not entered","")</f>
        <v/>
      </c>
    </row>
    <row r="113" spans="2:7">
      <c r="B113" s="159" t="s">
        <v>9</v>
      </c>
      <c r="C113" s="74" t="str">
        <f t="shared" si="3"/>
        <v xml:space="preserve"> </v>
      </c>
      <c r="D113" s="74" t="str">
        <f t="shared" si="4"/>
        <v xml:space="preserve"> </v>
      </c>
      <c r="E113" s="129">
        <v>0</v>
      </c>
      <c r="F113" s="75" t="e">
        <f t="shared" si="5"/>
        <v>#N/A</v>
      </c>
      <c r="G113" t="str">
        <f>IF((ISERROR((VLOOKUP(B113,Calculation!C$2:C$933,1,FALSE)))),"not entered","")</f>
        <v/>
      </c>
    </row>
    <row r="114" spans="2:7">
      <c r="B114" s="159" t="s">
        <v>9</v>
      </c>
      <c r="C114" s="74" t="str">
        <f t="shared" si="3"/>
        <v xml:space="preserve"> </v>
      </c>
      <c r="D114" s="74" t="str">
        <f t="shared" si="4"/>
        <v xml:space="preserve"> </v>
      </c>
      <c r="E114" s="129">
        <v>0</v>
      </c>
      <c r="F114" s="75" t="e">
        <f t="shared" si="5"/>
        <v>#N/A</v>
      </c>
      <c r="G114" t="str">
        <f>IF((ISERROR((VLOOKUP(B114,Calculation!C$2:C$933,1,FALSE)))),"not entered","")</f>
        <v/>
      </c>
    </row>
    <row r="115" spans="2:7">
      <c r="B115" s="159" t="s">
        <v>9</v>
      </c>
      <c r="C115" s="74" t="str">
        <f t="shared" si="3"/>
        <v xml:space="preserve"> </v>
      </c>
      <c r="D115" s="74" t="str">
        <f t="shared" si="4"/>
        <v xml:space="preserve"> </v>
      </c>
      <c r="E115" s="129">
        <v>0</v>
      </c>
      <c r="F115" s="75" t="e">
        <f t="shared" si="5"/>
        <v>#N/A</v>
      </c>
      <c r="G115" t="str">
        <f>IF((ISERROR((VLOOKUP(B115,Calculation!C$2:C$933,1,FALSE)))),"not entered","")</f>
        <v/>
      </c>
    </row>
    <row r="116" spans="2:7">
      <c r="B116" s="159" t="s">
        <v>9</v>
      </c>
      <c r="C116" s="74" t="str">
        <f t="shared" si="3"/>
        <v xml:space="preserve"> </v>
      </c>
      <c r="D116" s="74" t="str">
        <f t="shared" si="4"/>
        <v xml:space="preserve"> </v>
      </c>
      <c r="E116" s="129">
        <v>0</v>
      </c>
      <c r="F116" s="75" t="e">
        <f t="shared" si="5"/>
        <v>#N/A</v>
      </c>
      <c r="G116" t="str">
        <f>IF((ISERROR((VLOOKUP(B116,Calculation!C$2:C$933,1,FALSE)))),"not entered","")</f>
        <v/>
      </c>
    </row>
    <row r="117" spans="2:7">
      <c r="B117" s="159" t="s">
        <v>9</v>
      </c>
      <c r="C117" s="74" t="str">
        <f t="shared" si="3"/>
        <v xml:space="preserve"> </v>
      </c>
      <c r="D117" s="74" t="str">
        <f t="shared" si="4"/>
        <v xml:space="preserve"> </v>
      </c>
      <c r="E117" s="129">
        <v>0</v>
      </c>
      <c r="F117" s="75" t="e">
        <f t="shared" si="5"/>
        <v>#N/A</v>
      </c>
      <c r="G117" t="str">
        <f>IF((ISERROR((VLOOKUP(B117,Calculation!C$2:C$933,1,FALSE)))),"not entered","")</f>
        <v/>
      </c>
    </row>
    <row r="118" spans="2:7">
      <c r="B118" s="159" t="s">
        <v>9</v>
      </c>
      <c r="C118" s="74" t="str">
        <f t="shared" si="3"/>
        <v xml:space="preserve"> </v>
      </c>
      <c r="D118" s="74" t="str">
        <f t="shared" si="4"/>
        <v xml:space="preserve"> </v>
      </c>
      <c r="E118" s="129">
        <v>0</v>
      </c>
      <c r="F118" s="75" t="e">
        <f t="shared" si="5"/>
        <v>#N/A</v>
      </c>
      <c r="G118" t="str">
        <f>IF((ISERROR((VLOOKUP(B118,Calculation!C$2:C$933,1,FALSE)))),"not entered","")</f>
        <v/>
      </c>
    </row>
    <row r="119" spans="2:7">
      <c r="B119" s="159" t="s">
        <v>9</v>
      </c>
      <c r="C119" s="74" t="str">
        <f t="shared" si="3"/>
        <v xml:space="preserve"> </v>
      </c>
      <c r="D119" s="74" t="str">
        <f t="shared" si="4"/>
        <v xml:space="preserve"> </v>
      </c>
      <c r="E119" s="129">
        <v>0</v>
      </c>
      <c r="F119" s="75" t="e">
        <f t="shared" si="5"/>
        <v>#N/A</v>
      </c>
      <c r="G119" t="str">
        <f>IF((ISERROR((VLOOKUP(B119,Calculation!C$2:C$933,1,FALSE)))),"not entered","")</f>
        <v/>
      </c>
    </row>
    <row r="120" spans="2:7">
      <c r="B120" s="159" t="s">
        <v>9</v>
      </c>
      <c r="C120" s="74" t="str">
        <f t="shared" si="3"/>
        <v xml:space="preserve"> </v>
      </c>
      <c r="D120" s="74" t="str">
        <f t="shared" si="4"/>
        <v xml:space="preserve"> </v>
      </c>
      <c r="E120" s="129">
        <v>0</v>
      </c>
      <c r="F120" s="75" t="e">
        <f t="shared" si="5"/>
        <v>#N/A</v>
      </c>
      <c r="G120" t="str">
        <f>IF((ISERROR((VLOOKUP(B120,Calculation!C$2:C$933,1,FALSE)))),"not entered","")</f>
        <v/>
      </c>
    </row>
    <row r="121" spans="2:7">
      <c r="B121" s="159" t="s">
        <v>9</v>
      </c>
      <c r="C121" s="74" t="str">
        <f t="shared" si="3"/>
        <v xml:space="preserve"> </v>
      </c>
      <c r="D121" s="74" t="str">
        <f t="shared" si="4"/>
        <v xml:space="preserve"> </v>
      </c>
      <c r="E121" s="129">
        <v>0</v>
      </c>
      <c r="F121" s="75" t="e">
        <f t="shared" si="5"/>
        <v>#N/A</v>
      </c>
      <c r="G121" t="str">
        <f>IF((ISERROR((VLOOKUP(B121,Calculation!C$2:C$933,1,FALSE)))),"not entered","")</f>
        <v/>
      </c>
    </row>
    <row r="122" spans="2:7">
      <c r="B122" s="159" t="s">
        <v>9</v>
      </c>
      <c r="C122" s="74" t="str">
        <f t="shared" si="3"/>
        <v xml:space="preserve"> </v>
      </c>
      <c r="D122" s="74" t="str">
        <f t="shared" si="4"/>
        <v xml:space="preserve"> </v>
      </c>
      <c r="E122" s="129">
        <v>0</v>
      </c>
      <c r="F122" s="75" t="e">
        <f t="shared" si="5"/>
        <v>#N/A</v>
      </c>
      <c r="G122" t="str">
        <f>IF((ISERROR((VLOOKUP(B122,Calculation!C$2:C$933,1,FALSE)))),"not entered","")</f>
        <v/>
      </c>
    </row>
    <row r="123" spans="2:7">
      <c r="B123" s="159" t="s">
        <v>9</v>
      </c>
      <c r="C123" s="74" t="str">
        <f t="shared" si="3"/>
        <v xml:space="preserve"> </v>
      </c>
      <c r="D123" s="74" t="str">
        <f t="shared" si="4"/>
        <v xml:space="preserve"> </v>
      </c>
      <c r="E123" s="129">
        <v>0</v>
      </c>
      <c r="F123" s="75" t="e">
        <f t="shared" si="5"/>
        <v>#N/A</v>
      </c>
      <c r="G123" t="str">
        <f>IF((ISERROR((VLOOKUP(B123,Calculation!C$2:C$933,1,FALSE)))),"not entered","")</f>
        <v/>
      </c>
    </row>
    <row r="124" spans="2:7">
      <c r="B124" s="159" t="s">
        <v>9</v>
      </c>
      <c r="C124" s="74" t="str">
        <f t="shared" si="3"/>
        <v xml:space="preserve"> </v>
      </c>
      <c r="D124" s="74" t="str">
        <f t="shared" si="4"/>
        <v xml:space="preserve"> </v>
      </c>
      <c r="E124" s="129">
        <v>0</v>
      </c>
      <c r="F124" s="75" t="e">
        <f t="shared" si="5"/>
        <v>#N/A</v>
      </c>
      <c r="G124" t="str">
        <f>IF((ISERROR((VLOOKUP(B124,Calculation!C$2:C$933,1,FALSE)))),"not entered","")</f>
        <v/>
      </c>
    </row>
    <row r="125" spans="2:7">
      <c r="B125" s="159" t="s">
        <v>9</v>
      </c>
      <c r="C125" s="74" t="str">
        <f t="shared" si="3"/>
        <v xml:space="preserve"> </v>
      </c>
      <c r="D125" s="74" t="str">
        <f t="shared" si="4"/>
        <v xml:space="preserve"> </v>
      </c>
      <c r="E125" s="129">
        <v>0</v>
      </c>
      <c r="F125" s="75" t="e">
        <f t="shared" si="5"/>
        <v>#N/A</v>
      </c>
      <c r="G125" t="str">
        <f>IF((ISERROR((VLOOKUP(B125,Calculation!C$2:C$933,1,FALSE)))),"not entered","")</f>
        <v/>
      </c>
    </row>
    <row r="126" spans="2:7">
      <c r="B126" s="159" t="s">
        <v>9</v>
      </c>
      <c r="C126" s="74" t="str">
        <f t="shared" si="3"/>
        <v xml:space="preserve"> </v>
      </c>
      <c r="D126" s="74" t="str">
        <f t="shared" si="4"/>
        <v xml:space="preserve"> </v>
      </c>
      <c r="E126" s="129">
        <v>0</v>
      </c>
      <c r="F126" s="75" t="e">
        <f t="shared" si="5"/>
        <v>#N/A</v>
      </c>
      <c r="G126" t="str">
        <f>IF((ISERROR((VLOOKUP(B126,Calculation!C$2:C$933,1,FALSE)))),"not entered","")</f>
        <v/>
      </c>
    </row>
    <row r="127" spans="2:7">
      <c r="B127" s="159" t="s">
        <v>9</v>
      </c>
      <c r="C127" s="74" t="str">
        <f t="shared" si="3"/>
        <v xml:space="preserve"> </v>
      </c>
      <c r="D127" s="74" t="str">
        <f t="shared" si="4"/>
        <v xml:space="preserve"> </v>
      </c>
      <c r="E127" s="129">
        <v>0</v>
      </c>
      <c r="F127" s="75" t="e">
        <f t="shared" si="5"/>
        <v>#N/A</v>
      </c>
      <c r="G127" t="str">
        <f>IF((ISERROR((VLOOKUP(B127,Calculation!C$2:C$933,1,FALSE)))),"not entered","")</f>
        <v/>
      </c>
    </row>
    <row r="128" spans="2:7">
      <c r="B128" s="159" t="s">
        <v>9</v>
      </c>
      <c r="C128" s="74" t="str">
        <f t="shared" si="3"/>
        <v xml:space="preserve"> </v>
      </c>
      <c r="D128" s="74" t="str">
        <f t="shared" si="4"/>
        <v xml:space="preserve"> </v>
      </c>
      <c r="E128" s="129">
        <v>0</v>
      </c>
      <c r="F128" s="75" t="e">
        <f t="shared" si="5"/>
        <v>#N/A</v>
      </c>
      <c r="G128" t="str">
        <f>IF((ISERROR((VLOOKUP(B128,Calculation!C$2:C$933,1,FALSE)))),"not entered","")</f>
        <v/>
      </c>
    </row>
    <row r="129" spans="2:7">
      <c r="B129" s="159" t="s">
        <v>9</v>
      </c>
      <c r="C129" s="74" t="str">
        <f t="shared" si="3"/>
        <v xml:space="preserve"> </v>
      </c>
      <c r="D129" s="74" t="str">
        <f t="shared" si="4"/>
        <v xml:space="preserve"> </v>
      </c>
      <c r="E129" s="129">
        <v>0</v>
      </c>
      <c r="F129" s="75" t="e">
        <f t="shared" si="5"/>
        <v>#N/A</v>
      </c>
      <c r="G129" t="str">
        <f>IF((ISERROR((VLOOKUP(B129,Calculation!C$2:C$933,1,FALSE)))),"not entered","")</f>
        <v/>
      </c>
    </row>
    <row r="130" spans="2:7">
      <c r="B130" s="159" t="s">
        <v>9</v>
      </c>
      <c r="C130" s="74" t="str">
        <f t="shared" si="3"/>
        <v xml:space="preserve"> </v>
      </c>
      <c r="D130" s="74" t="str">
        <f t="shared" si="4"/>
        <v xml:space="preserve"> </v>
      </c>
      <c r="E130" s="129">
        <v>0</v>
      </c>
      <c r="F130" s="75" t="e">
        <f t="shared" si="5"/>
        <v>#N/A</v>
      </c>
      <c r="G130" t="str">
        <f>IF((ISERROR((VLOOKUP(B130,Calculation!C$2:C$933,1,FALSE)))),"not entered","")</f>
        <v/>
      </c>
    </row>
    <row r="131" spans="2:7">
      <c r="B131" s="159" t="s">
        <v>9</v>
      </c>
      <c r="C131" s="74" t="str">
        <f t="shared" si="3"/>
        <v xml:space="preserve"> </v>
      </c>
      <c r="D131" s="74" t="str">
        <f t="shared" si="4"/>
        <v xml:space="preserve"> </v>
      </c>
      <c r="E131" s="129">
        <v>0</v>
      </c>
      <c r="F131" s="75" t="e">
        <f t="shared" si="5"/>
        <v>#N/A</v>
      </c>
      <c r="G131" t="str">
        <f>IF((ISERROR((VLOOKUP(B131,Calculation!C$2:C$933,1,FALSE)))),"not entered","")</f>
        <v/>
      </c>
    </row>
    <row r="132" spans="2:7">
      <c r="B132" s="159" t="s">
        <v>9</v>
      </c>
      <c r="C132" s="74" t="str">
        <f t="shared" si="3"/>
        <v xml:space="preserve"> </v>
      </c>
      <c r="D132" s="74" t="str">
        <f t="shared" si="4"/>
        <v xml:space="preserve"> </v>
      </c>
      <c r="E132" s="129">
        <v>0</v>
      </c>
      <c r="F132" s="75" t="e">
        <f t="shared" si="5"/>
        <v>#N/A</v>
      </c>
      <c r="G132" t="str">
        <f>IF((ISERROR((VLOOKUP(B132,Calculation!C$2:C$933,1,FALSE)))),"not entered","")</f>
        <v/>
      </c>
    </row>
    <row r="133" spans="2:7">
      <c r="B133" s="159" t="s">
        <v>9</v>
      </c>
      <c r="C133" s="74" t="str">
        <f t="shared" si="3"/>
        <v xml:space="preserve"> </v>
      </c>
      <c r="D133" s="74" t="str">
        <f t="shared" si="4"/>
        <v xml:space="preserve"> </v>
      </c>
      <c r="E133" s="129">
        <v>0</v>
      </c>
      <c r="F133" s="75" t="e">
        <f t="shared" si="5"/>
        <v>#N/A</v>
      </c>
      <c r="G133" t="str">
        <f>IF((ISERROR((VLOOKUP(B133,Calculation!C$2:C$933,1,FALSE)))),"not entered","")</f>
        <v/>
      </c>
    </row>
    <row r="134" spans="2:7">
      <c r="B134" s="159" t="s">
        <v>9</v>
      </c>
      <c r="C134" s="74" t="str">
        <f t="shared" ref="C134:C168" si="6">VLOOKUP(B134,name,3,FALSE)</f>
        <v xml:space="preserve"> </v>
      </c>
      <c r="D134" s="74" t="str">
        <f t="shared" ref="D134:D168" si="7">VLOOKUP(B134,name,2,FALSE)</f>
        <v xml:space="preserve"> </v>
      </c>
      <c r="E134" s="129">
        <v>0</v>
      </c>
      <c r="F134" s="75" t="e">
        <f t="shared" ref="F134:F168" si="8">(VLOOKUP(C134,C$4:E$5,3,FALSE))/(E134/10000)</f>
        <v>#N/A</v>
      </c>
      <c r="G134" t="str">
        <f>IF((ISERROR((VLOOKUP(B134,Calculation!C$2:C$933,1,FALSE)))),"not entered","")</f>
        <v/>
      </c>
    </row>
    <row r="135" spans="2:7">
      <c r="B135" s="159" t="s">
        <v>9</v>
      </c>
      <c r="C135" s="74" t="str">
        <f t="shared" si="6"/>
        <v xml:space="preserve"> </v>
      </c>
      <c r="D135" s="74" t="str">
        <f t="shared" si="7"/>
        <v xml:space="preserve"> </v>
      </c>
      <c r="E135" s="129">
        <v>0</v>
      </c>
      <c r="F135" s="75" t="e">
        <f t="shared" si="8"/>
        <v>#N/A</v>
      </c>
      <c r="G135" t="str">
        <f>IF((ISERROR((VLOOKUP(B135,Calculation!C$2:C$933,1,FALSE)))),"not entered","")</f>
        <v/>
      </c>
    </row>
    <row r="136" spans="2:7">
      <c r="B136" s="159" t="s">
        <v>9</v>
      </c>
      <c r="C136" s="74" t="str">
        <f t="shared" si="6"/>
        <v xml:space="preserve"> </v>
      </c>
      <c r="D136" s="74" t="str">
        <f t="shared" si="7"/>
        <v xml:space="preserve"> </v>
      </c>
      <c r="E136" s="129">
        <v>0</v>
      </c>
      <c r="F136" s="75" t="e">
        <f t="shared" si="8"/>
        <v>#N/A</v>
      </c>
      <c r="G136" t="str">
        <f>IF((ISERROR((VLOOKUP(B136,Calculation!C$2:C$933,1,FALSE)))),"not entered","")</f>
        <v/>
      </c>
    </row>
    <row r="137" spans="2:7">
      <c r="B137" s="159" t="s">
        <v>9</v>
      </c>
      <c r="C137" s="74" t="str">
        <f t="shared" si="6"/>
        <v xml:space="preserve"> </v>
      </c>
      <c r="D137" s="74" t="str">
        <f t="shared" si="7"/>
        <v xml:space="preserve"> </v>
      </c>
      <c r="E137" s="129">
        <v>0</v>
      </c>
      <c r="F137" s="75" t="e">
        <f t="shared" si="8"/>
        <v>#N/A</v>
      </c>
      <c r="G137" t="str">
        <f>IF((ISERROR((VLOOKUP(B137,Calculation!C$2:C$933,1,FALSE)))),"not entered","")</f>
        <v/>
      </c>
    </row>
    <row r="138" spans="2:7">
      <c r="B138" s="159" t="s">
        <v>9</v>
      </c>
      <c r="C138" s="74" t="str">
        <f t="shared" si="6"/>
        <v xml:space="preserve"> </v>
      </c>
      <c r="D138" s="74" t="str">
        <f t="shared" si="7"/>
        <v xml:space="preserve"> </v>
      </c>
      <c r="E138" s="129">
        <v>0</v>
      </c>
      <c r="F138" s="75" t="e">
        <f t="shared" si="8"/>
        <v>#N/A</v>
      </c>
      <c r="G138" t="str">
        <f>IF((ISERROR((VLOOKUP(B138,Calculation!C$2:C$933,1,FALSE)))),"not entered","")</f>
        <v/>
      </c>
    </row>
    <row r="139" spans="2:7">
      <c r="B139" s="159" t="s">
        <v>9</v>
      </c>
      <c r="C139" s="74" t="str">
        <f t="shared" si="6"/>
        <v xml:space="preserve"> </v>
      </c>
      <c r="D139" s="74" t="str">
        <f t="shared" si="7"/>
        <v xml:space="preserve"> </v>
      </c>
      <c r="E139" s="129">
        <v>0</v>
      </c>
      <c r="F139" s="75" t="e">
        <f t="shared" si="8"/>
        <v>#N/A</v>
      </c>
      <c r="G139" t="str">
        <f>IF((ISERROR((VLOOKUP(B139,Calculation!C$2:C$933,1,FALSE)))),"not entered","")</f>
        <v/>
      </c>
    </row>
    <row r="140" spans="2:7">
      <c r="B140" s="159" t="s">
        <v>9</v>
      </c>
      <c r="C140" s="74" t="str">
        <f t="shared" si="6"/>
        <v xml:space="preserve"> </v>
      </c>
      <c r="D140" s="74" t="str">
        <f t="shared" si="7"/>
        <v xml:space="preserve"> </v>
      </c>
      <c r="E140" s="129">
        <v>0</v>
      </c>
      <c r="F140" s="75" t="e">
        <f t="shared" si="8"/>
        <v>#N/A</v>
      </c>
      <c r="G140" t="str">
        <f>IF((ISERROR((VLOOKUP(B140,Calculation!C$2:C$933,1,FALSE)))),"not entered","")</f>
        <v/>
      </c>
    </row>
    <row r="141" spans="2:7">
      <c r="B141" s="159" t="s">
        <v>9</v>
      </c>
      <c r="C141" s="74" t="str">
        <f t="shared" si="6"/>
        <v xml:space="preserve"> </v>
      </c>
      <c r="D141" s="74" t="str">
        <f t="shared" si="7"/>
        <v xml:space="preserve"> </v>
      </c>
      <c r="E141" s="129">
        <v>0</v>
      </c>
      <c r="F141" s="75" t="e">
        <f t="shared" si="8"/>
        <v>#N/A</v>
      </c>
      <c r="G141" t="str">
        <f>IF((ISERROR((VLOOKUP(B141,Calculation!C$2:C$933,1,FALSE)))),"not entered","")</f>
        <v/>
      </c>
    </row>
    <row r="142" spans="2:7">
      <c r="B142" s="159" t="s">
        <v>9</v>
      </c>
      <c r="C142" s="74" t="str">
        <f t="shared" si="6"/>
        <v xml:space="preserve"> </v>
      </c>
      <c r="D142" s="74" t="str">
        <f t="shared" si="7"/>
        <v xml:space="preserve"> </v>
      </c>
      <c r="E142" s="129">
        <v>0</v>
      </c>
      <c r="F142" s="75" t="e">
        <f t="shared" si="8"/>
        <v>#N/A</v>
      </c>
      <c r="G142" t="str">
        <f>IF((ISERROR((VLOOKUP(B142,Calculation!C$2:C$933,1,FALSE)))),"not entered","")</f>
        <v/>
      </c>
    </row>
    <row r="143" spans="2:7">
      <c r="B143" s="159" t="s">
        <v>9</v>
      </c>
      <c r="C143" s="74" t="str">
        <f t="shared" si="6"/>
        <v xml:space="preserve"> </v>
      </c>
      <c r="D143" s="74" t="str">
        <f t="shared" si="7"/>
        <v xml:space="preserve"> </v>
      </c>
      <c r="E143" s="129">
        <v>0</v>
      </c>
      <c r="F143" s="75" t="e">
        <f t="shared" si="8"/>
        <v>#N/A</v>
      </c>
      <c r="G143" t="str">
        <f>IF((ISERROR((VLOOKUP(B143,Calculation!C$2:C$933,1,FALSE)))),"not entered","")</f>
        <v/>
      </c>
    </row>
    <row r="144" spans="2:7">
      <c r="B144" s="159" t="s">
        <v>9</v>
      </c>
      <c r="C144" s="74" t="str">
        <f t="shared" si="6"/>
        <v xml:space="preserve"> </v>
      </c>
      <c r="D144" s="74" t="str">
        <f t="shared" si="7"/>
        <v xml:space="preserve"> </v>
      </c>
      <c r="E144" s="129">
        <v>0</v>
      </c>
      <c r="F144" s="75" t="e">
        <f t="shared" si="8"/>
        <v>#N/A</v>
      </c>
      <c r="G144" t="str">
        <f>IF((ISERROR((VLOOKUP(B144,Calculation!C$2:C$933,1,FALSE)))),"not entered","")</f>
        <v/>
      </c>
    </row>
    <row r="145" spans="2:7">
      <c r="B145" s="159" t="s">
        <v>9</v>
      </c>
      <c r="C145" s="74" t="str">
        <f t="shared" si="6"/>
        <v xml:space="preserve"> </v>
      </c>
      <c r="D145" s="74" t="str">
        <f t="shared" si="7"/>
        <v xml:space="preserve"> </v>
      </c>
      <c r="E145" s="129">
        <v>0</v>
      </c>
      <c r="F145" s="75" t="e">
        <f t="shared" si="8"/>
        <v>#N/A</v>
      </c>
      <c r="G145" t="str">
        <f>IF((ISERROR((VLOOKUP(B145,Calculation!C$2:C$933,1,FALSE)))),"not entered","")</f>
        <v/>
      </c>
    </row>
    <row r="146" spans="2:7">
      <c r="B146" s="159" t="s">
        <v>9</v>
      </c>
      <c r="C146" s="74" t="str">
        <f t="shared" si="6"/>
        <v xml:space="preserve"> </v>
      </c>
      <c r="D146" s="74" t="str">
        <f t="shared" si="7"/>
        <v xml:space="preserve"> </v>
      </c>
      <c r="E146" s="129">
        <v>0</v>
      </c>
      <c r="F146" s="75" t="e">
        <f t="shared" si="8"/>
        <v>#N/A</v>
      </c>
      <c r="G146" t="str">
        <f>IF((ISERROR((VLOOKUP(B146,Calculation!C$2:C$933,1,FALSE)))),"not entered","")</f>
        <v/>
      </c>
    </row>
    <row r="147" spans="2:7">
      <c r="B147" s="159" t="s">
        <v>9</v>
      </c>
      <c r="C147" s="74" t="str">
        <f t="shared" si="6"/>
        <v xml:space="preserve"> </v>
      </c>
      <c r="D147" s="74" t="str">
        <f t="shared" si="7"/>
        <v xml:space="preserve"> </v>
      </c>
      <c r="E147" s="129">
        <v>0</v>
      </c>
      <c r="F147" s="75" t="e">
        <f t="shared" si="8"/>
        <v>#N/A</v>
      </c>
      <c r="G147" t="str">
        <f>IF((ISERROR((VLOOKUP(B147,Calculation!C$2:C$933,1,FALSE)))),"not entered","")</f>
        <v/>
      </c>
    </row>
    <row r="148" spans="2:7">
      <c r="B148" s="159" t="s">
        <v>9</v>
      </c>
      <c r="C148" s="74" t="str">
        <f t="shared" si="6"/>
        <v xml:space="preserve"> </v>
      </c>
      <c r="D148" s="74" t="str">
        <f t="shared" si="7"/>
        <v xml:space="preserve"> </v>
      </c>
      <c r="E148" s="129">
        <v>0</v>
      </c>
      <c r="F148" s="75" t="e">
        <f t="shared" si="8"/>
        <v>#N/A</v>
      </c>
      <c r="G148" t="str">
        <f>IF((ISERROR((VLOOKUP(B148,Calculation!C$2:C$933,1,FALSE)))),"not entered","")</f>
        <v/>
      </c>
    </row>
    <row r="149" spans="2:7">
      <c r="B149" s="159" t="s">
        <v>9</v>
      </c>
      <c r="C149" s="74" t="str">
        <f t="shared" si="6"/>
        <v xml:space="preserve"> </v>
      </c>
      <c r="D149" s="74" t="str">
        <f t="shared" si="7"/>
        <v xml:space="preserve"> </v>
      </c>
      <c r="E149" s="129">
        <v>0</v>
      </c>
      <c r="F149" s="75" t="e">
        <f t="shared" si="8"/>
        <v>#N/A</v>
      </c>
      <c r="G149" t="str">
        <f>IF((ISERROR((VLOOKUP(B149,Calculation!C$2:C$933,1,FALSE)))),"not entered","")</f>
        <v/>
      </c>
    </row>
    <row r="150" spans="2:7">
      <c r="B150" s="159" t="s">
        <v>9</v>
      </c>
      <c r="C150" s="74" t="str">
        <f t="shared" si="6"/>
        <v xml:space="preserve"> </v>
      </c>
      <c r="D150" s="74" t="str">
        <f t="shared" si="7"/>
        <v xml:space="preserve"> </v>
      </c>
      <c r="E150" s="129">
        <v>0</v>
      </c>
      <c r="F150" s="75" t="e">
        <f t="shared" si="8"/>
        <v>#N/A</v>
      </c>
      <c r="G150" t="str">
        <f>IF((ISERROR((VLOOKUP(B150,Calculation!C$2:C$933,1,FALSE)))),"not entered","")</f>
        <v/>
      </c>
    </row>
    <row r="151" spans="2:7">
      <c r="B151" s="159" t="s">
        <v>9</v>
      </c>
      <c r="C151" s="74" t="str">
        <f t="shared" si="6"/>
        <v xml:space="preserve"> </v>
      </c>
      <c r="D151" s="74" t="str">
        <f t="shared" si="7"/>
        <v xml:space="preserve"> </v>
      </c>
      <c r="E151" s="129">
        <v>0</v>
      </c>
      <c r="F151" s="75" t="e">
        <f t="shared" si="8"/>
        <v>#N/A</v>
      </c>
      <c r="G151" t="str">
        <f>IF((ISERROR((VLOOKUP(B151,Calculation!C$2:C$933,1,FALSE)))),"not entered","")</f>
        <v/>
      </c>
    </row>
    <row r="152" spans="2:7">
      <c r="B152" s="159" t="s">
        <v>9</v>
      </c>
      <c r="C152" s="74" t="str">
        <f t="shared" si="6"/>
        <v xml:space="preserve"> </v>
      </c>
      <c r="D152" s="74" t="str">
        <f t="shared" si="7"/>
        <v xml:space="preserve"> </v>
      </c>
      <c r="E152" s="129">
        <v>0</v>
      </c>
      <c r="F152" s="75" t="e">
        <f t="shared" si="8"/>
        <v>#N/A</v>
      </c>
      <c r="G152" t="str">
        <f>IF((ISERROR((VLOOKUP(B152,Calculation!C$2:C$933,1,FALSE)))),"not entered","")</f>
        <v/>
      </c>
    </row>
    <row r="153" spans="2:7">
      <c r="B153" s="159" t="s">
        <v>9</v>
      </c>
      <c r="C153" s="74" t="str">
        <f t="shared" si="6"/>
        <v xml:space="preserve"> </v>
      </c>
      <c r="D153" s="74" t="str">
        <f t="shared" si="7"/>
        <v xml:space="preserve"> </v>
      </c>
      <c r="E153" s="129">
        <v>0</v>
      </c>
      <c r="F153" s="75" t="e">
        <f t="shared" si="8"/>
        <v>#N/A</v>
      </c>
      <c r="G153" t="str">
        <f>IF((ISERROR((VLOOKUP(B153,Calculation!C$2:C$933,1,FALSE)))),"not entered","")</f>
        <v/>
      </c>
    </row>
    <row r="154" spans="2:7">
      <c r="B154" s="159" t="s">
        <v>9</v>
      </c>
      <c r="C154" s="74" t="str">
        <f t="shared" si="6"/>
        <v xml:space="preserve"> </v>
      </c>
      <c r="D154" s="74" t="str">
        <f t="shared" si="7"/>
        <v xml:space="preserve"> </v>
      </c>
      <c r="E154" s="129">
        <v>0</v>
      </c>
      <c r="F154" s="75" t="e">
        <f t="shared" si="8"/>
        <v>#N/A</v>
      </c>
      <c r="G154" t="str">
        <f>IF((ISERROR((VLOOKUP(B154,Calculation!C$2:C$933,1,FALSE)))),"not entered","")</f>
        <v/>
      </c>
    </row>
    <row r="155" spans="2:7">
      <c r="B155" s="159" t="s">
        <v>9</v>
      </c>
      <c r="C155" s="74" t="str">
        <f t="shared" si="6"/>
        <v xml:space="preserve"> </v>
      </c>
      <c r="D155" s="74" t="str">
        <f t="shared" si="7"/>
        <v xml:space="preserve"> </v>
      </c>
      <c r="E155" s="129">
        <v>0</v>
      </c>
      <c r="F155" s="75" t="e">
        <f t="shared" si="8"/>
        <v>#N/A</v>
      </c>
      <c r="G155" t="str">
        <f>IF((ISERROR((VLOOKUP(B155,Calculation!C$2:C$933,1,FALSE)))),"not entered","")</f>
        <v/>
      </c>
    </row>
    <row r="156" spans="2:7">
      <c r="B156" s="159" t="s">
        <v>9</v>
      </c>
      <c r="C156" s="74" t="str">
        <f t="shared" si="6"/>
        <v xml:space="preserve"> </v>
      </c>
      <c r="D156" s="74" t="str">
        <f t="shared" si="7"/>
        <v xml:space="preserve"> </v>
      </c>
      <c r="E156" s="129">
        <v>0</v>
      </c>
      <c r="F156" s="75" t="e">
        <f t="shared" si="8"/>
        <v>#N/A</v>
      </c>
      <c r="G156" t="str">
        <f>IF((ISERROR((VLOOKUP(B156,Calculation!C$2:C$933,1,FALSE)))),"not entered","")</f>
        <v/>
      </c>
    </row>
    <row r="157" spans="2:7">
      <c r="B157" s="159" t="s">
        <v>9</v>
      </c>
      <c r="C157" s="74" t="str">
        <f t="shared" si="6"/>
        <v xml:space="preserve"> </v>
      </c>
      <c r="D157" s="74" t="str">
        <f t="shared" si="7"/>
        <v xml:space="preserve"> </v>
      </c>
      <c r="E157" s="129">
        <v>0</v>
      </c>
      <c r="F157" s="75" t="e">
        <f t="shared" si="8"/>
        <v>#N/A</v>
      </c>
      <c r="G157" t="str">
        <f>IF((ISERROR((VLOOKUP(B157,Calculation!C$2:C$933,1,FALSE)))),"not entered","")</f>
        <v/>
      </c>
    </row>
    <row r="158" spans="2:7">
      <c r="B158" s="159" t="s">
        <v>9</v>
      </c>
      <c r="C158" s="74" t="str">
        <f t="shared" si="6"/>
        <v xml:space="preserve"> </v>
      </c>
      <c r="D158" s="74" t="str">
        <f t="shared" si="7"/>
        <v xml:space="preserve"> </v>
      </c>
      <c r="E158" s="129">
        <v>0</v>
      </c>
      <c r="F158" s="75" t="e">
        <f t="shared" si="8"/>
        <v>#N/A</v>
      </c>
      <c r="G158" t="str">
        <f>IF((ISERROR((VLOOKUP(B158,Calculation!C$2:C$933,1,FALSE)))),"not entered","")</f>
        <v/>
      </c>
    </row>
    <row r="159" spans="2:7">
      <c r="B159" s="159" t="s">
        <v>9</v>
      </c>
      <c r="C159" s="74" t="str">
        <f t="shared" si="6"/>
        <v xml:space="preserve"> </v>
      </c>
      <c r="D159" s="74" t="str">
        <f t="shared" si="7"/>
        <v xml:space="preserve"> </v>
      </c>
      <c r="E159" s="129">
        <v>0</v>
      </c>
      <c r="F159" s="75" t="e">
        <f t="shared" si="8"/>
        <v>#N/A</v>
      </c>
      <c r="G159" t="str">
        <f>IF((ISERROR((VLOOKUP(B159,Calculation!C$2:C$933,1,FALSE)))),"not entered","")</f>
        <v/>
      </c>
    </row>
    <row r="160" spans="2:7">
      <c r="B160" s="159" t="s">
        <v>9</v>
      </c>
      <c r="C160" s="74" t="str">
        <f t="shared" si="6"/>
        <v xml:space="preserve"> </v>
      </c>
      <c r="D160" s="74" t="str">
        <f t="shared" si="7"/>
        <v xml:space="preserve"> </v>
      </c>
      <c r="E160" s="129">
        <v>0</v>
      </c>
      <c r="F160" s="75" t="e">
        <f t="shared" si="8"/>
        <v>#N/A</v>
      </c>
      <c r="G160" t="str">
        <f>IF((ISERROR((VLOOKUP(B160,Calculation!C$2:C$933,1,FALSE)))),"not entered","")</f>
        <v/>
      </c>
    </row>
    <row r="161" spans="2:7">
      <c r="B161" s="159" t="s">
        <v>9</v>
      </c>
      <c r="C161" s="74" t="str">
        <f t="shared" si="6"/>
        <v xml:space="preserve"> </v>
      </c>
      <c r="D161" s="74" t="str">
        <f t="shared" si="7"/>
        <v xml:space="preserve"> </v>
      </c>
      <c r="E161" s="129">
        <v>0</v>
      </c>
      <c r="F161" s="75" t="e">
        <f t="shared" si="8"/>
        <v>#N/A</v>
      </c>
      <c r="G161" t="str">
        <f>IF((ISERROR((VLOOKUP(B161,Calculation!C$2:C$933,1,FALSE)))),"not entered","")</f>
        <v/>
      </c>
    </row>
    <row r="162" spans="2:7">
      <c r="B162" s="159" t="s">
        <v>9</v>
      </c>
      <c r="C162" s="74" t="str">
        <f t="shared" si="6"/>
        <v xml:space="preserve"> </v>
      </c>
      <c r="D162" s="74" t="str">
        <f t="shared" si="7"/>
        <v xml:space="preserve"> </v>
      </c>
      <c r="E162" s="129">
        <v>0</v>
      </c>
      <c r="F162" s="75" t="e">
        <f t="shared" si="8"/>
        <v>#N/A</v>
      </c>
      <c r="G162" t="str">
        <f>IF((ISERROR((VLOOKUP(B162,Calculation!C$2:C$933,1,FALSE)))),"not entered","")</f>
        <v/>
      </c>
    </row>
    <row r="163" spans="2:7">
      <c r="B163" s="159" t="s">
        <v>9</v>
      </c>
      <c r="C163" s="74" t="str">
        <f t="shared" si="6"/>
        <v xml:space="preserve"> </v>
      </c>
      <c r="D163" s="74" t="str">
        <f t="shared" si="7"/>
        <v xml:space="preserve"> </v>
      </c>
      <c r="E163" s="129">
        <v>0</v>
      </c>
      <c r="F163" s="75" t="e">
        <f t="shared" si="8"/>
        <v>#N/A</v>
      </c>
      <c r="G163" t="str">
        <f>IF((ISERROR((VLOOKUP(B163,Calculation!C$2:C$933,1,FALSE)))),"not entered","")</f>
        <v/>
      </c>
    </row>
    <row r="164" spans="2:7">
      <c r="B164" s="159" t="s">
        <v>9</v>
      </c>
      <c r="C164" s="74" t="str">
        <f t="shared" si="6"/>
        <v xml:space="preserve"> </v>
      </c>
      <c r="D164" s="74" t="str">
        <f t="shared" si="7"/>
        <v xml:space="preserve"> </v>
      </c>
      <c r="E164" s="129">
        <v>0</v>
      </c>
      <c r="F164" s="75" t="e">
        <f t="shared" si="8"/>
        <v>#N/A</v>
      </c>
      <c r="G164" t="str">
        <f>IF((ISERROR((VLOOKUP(B164,Calculation!C$2:C$933,1,FALSE)))),"not entered","")</f>
        <v/>
      </c>
    </row>
    <row r="165" spans="2:7">
      <c r="B165" s="159" t="s">
        <v>9</v>
      </c>
      <c r="C165" s="74" t="str">
        <f t="shared" si="6"/>
        <v xml:space="preserve"> </v>
      </c>
      <c r="D165" s="74" t="str">
        <f t="shared" si="7"/>
        <v xml:space="preserve"> </v>
      </c>
      <c r="E165" s="129">
        <v>0</v>
      </c>
      <c r="F165" s="75" t="e">
        <f t="shared" si="8"/>
        <v>#N/A</v>
      </c>
      <c r="G165" t="str">
        <f>IF((ISERROR((VLOOKUP(B165,Calculation!C$2:C$933,1,FALSE)))),"not entered","")</f>
        <v/>
      </c>
    </row>
    <row r="166" spans="2:7">
      <c r="B166" s="159" t="s">
        <v>9</v>
      </c>
      <c r="C166" s="74" t="str">
        <f t="shared" si="6"/>
        <v xml:space="preserve"> </v>
      </c>
      <c r="D166" s="74" t="str">
        <f t="shared" si="7"/>
        <v xml:space="preserve"> </v>
      </c>
      <c r="E166" s="129">
        <v>0</v>
      </c>
      <c r="F166" s="75" t="e">
        <f t="shared" si="8"/>
        <v>#N/A</v>
      </c>
      <c r="G166" t="str">
        <f>IF((ISERROR((VLOOKUP(B166,Calculation!C$2:C$933,1,FALSE)))),"not entered","")</f>
        <v/>
      </c>
    </row>
    <row r="167" spans="2:7">
      <c r="B167" s="159" t="s">
        <v>9</v>
      </c>
      <c r="C167" s="74" t="str">
        <f t="shared" si="6"/>
        <v xml:space="preserve"> </v>
      </c>
      <c r="D167" s="74" t="str">
        <f t="shared" si="7"/>
        <v xml:space="preserve"> </v>
      </c>
      <c r="E167" s="129">
        <v>0</v>
      </c>
      <c r="F167" s="75" t="e">
        <f t="shared" si="8"/>
        <v>#N/A</v>
      </c>
      <c r="G167" t="str">
        <f>IF((ISERROR((VLOOKUP(B167,Calculation!C$2:C$933,1,FALSE)))),"not entered","")</f>
        <v/>
      </c>
    </row>
    <row r="168" spans="2:7">
      <c r="B168" s="159" t="s">
        <v>9</v>
      </c>
      <c r="C168" s="74" t="str">
        <f t="shared" si="6"/>
        <v xml:space="preserve"> </v>
      </c>
      <c r="D168" s="74" t="str">
        <f t="shared" si="7"/>
        <v xml:space="preserve"> </v>
      </c>
      <c r="E168" s="129">
        <v>0</v>
      </c>
      <c r="F168" s="75" t="e">
        <f t="shared" si="8"/>
        <v>#N/A</v>
      </c>
      <c r="G168" t="str">
        <f>IF((ISERROR((VLOOKUP(B168,Calculation!C$2:C$933,1,FALSE)))),"not entered","")</f>
        <v/>
      </c>
    </row>
    <row r="169" spans="2:7">
      <c r="B169" s="72" t="s">
        <v>9</v>
      </c>
      <c r="C169" s="74" t="str">
        <f t="shared" ref="C169:C197" si="9">VLOOKUP(B169,name,3,FALSE)</f>
        <v xml:space="preserve"> </v>
      </c>
      <c r="D169" s="74" t="str">
        <f t="shared" ref="D169:D197" si="10">VLOOKUP(B169,name,2,FALSE)</f>
        <v xml:space="preserve"> </v>
      </c>
      <c r="E169" s="129">
        <v>1.1574074074074073E-5</v>
      </c>
      <c r="F169" s="75" t="e">
        <f t="shared" ref="F169:F197" si="11">(VLOOKUP(C169,C$4:E$5,3,FALSE))/(E169/10000)</f>
        <v>#N/A</v>
      </c>
      <c r="G169" t="str">
        <f>IF((ISERROR((VLOOKUP(B169,Calculation!C$2:C$933,1,FALSE)))),"not entered","")</f>
        <v/>
      </c>
    </row>
    <row r="170" spans="2:7">
      <c r="B170" s="72" t="s">
        <v>9</v>
      </c>
      <c r="C170" s="74" t="str">
        <f t="shared" si="9"/>
        <v xml:space="preserve"> </v>
      </c>
      <c r="D170" s="74" t="str">
        <f t="shared" si="10"/>
        <v xml:space="preserve"> </v>
      </c>
      <c r="E170" s="129">
        <v>1.1574074074074073E-5</v>
      </c>
      <c r="F170" s="75" t="e">
        <f t="shared" si="11"/>
        <v>#N/A</v>
      </c>
      <c r="G170" t="str">
        <f>IF((ISERROR((VLOOKUP(B170,Calculation!C$2:C$933,1,FALSE)))),"not entered","")</f>
        <v/>
      </c>
    </row>
    <row r="171" spans="2:7">
      <c r="B171" s="72" t="s">
        <v>9</v>
      </c>
      <c r="C171" s="74" t="str">
        <f t="shared" si="9"/>
        <v xml:space="preserve"> </v>
      </c>
      <c r="D171" s="74" t="str">
        <f t="shared" si="10"/>
        <v xml:space="preserve"> </v>
      </c>
      <c r="E171" s="129">
        <v>1.1574074074074073E-5</v>
      </c>
      <c r="F171" s="75" t="e">
        <f t="shared" si="11"/>
        <v>#N/A</v>
      </c>
      <c r="G171" t="str">
        <f>IF((ISERROR((VLOOKUP(B171,Calculation!C$2:C$933,1,FALSE)))),"not entered","")</f>
        <v/>
      </c>
    </row>
    <row r="172" spans="2:7">
      <c r="B172" s="72" t="s">
        <v>9</v>
      </c>
      <c r="C172" s="74" t="str">
        <f t="shared" si="9"/>
        <v xml:space="preserve"> </v>
      </c>
      <c r="D172" s="74" t="str">
        <f t="shared" si="10"/>
        <v xml:space="preserve"> </v>
      </c>
      <c r="E172" s="129">
        <v>1.1574074074074073E-5</v>
      </c>
      <c r="F172" s="75" t="e">
        <f t="shared" si="11"/>
        <v>#N/A</v>
      </c>
      <c r="G172" t="str">
        <f>IF((ISERROR((VLOOKUP(B172,Calculation!C$2:C$933,1,FALSE)))),"not entered","")</f>
        <v/>
      </c>
    </row>
    <row r="173" spans="2:7">
      <c r="B173" s="72" t="s">
        <v>9</v>
      </c>
      <c r="C173" s="74" t="str">
        <f t="shared" si="9"/>
        <v xml:space="preserve"> </v>
      </c>
      <c r="D173" s="74" t="str">
        <f t="shared" si="10"/>
        <v xml:space="preserve"> </v>
      </c>
      <c r="E173" s="129">
        <v>1.1574074074074073E-5</v>
      </c>
      <c r="F173" s="75" t="e">
        <f t="shared" si="11"/>
        <v>#N/A</v>
      </c>
      <c r="G173" t="str">
        <f>IF((ISERROR((VLOOKUP(B173,Calculation!C$2:C$933,1,FALSE)))),"not entered","")</f>
        <v/>
      </c>
    </row>
    <row r="174" spans="2:7">
      <c r="B174" s="72" t="s">
        <v>9</v>
      </c>
      <c r="C174" s="74" t="str">
        <f t="shared" si="9"/>
        <v xml:space="preserve"> </v>
      </c>
      <c r="D174" s="74" t="str">
        <f t="shared" si="10"/>
        <v xml:space="preserve"> </v>
      </c>
      <c r="E174" s="129">
        <v>1.1574074074074073E-5</v>
      </c>
      <c r="F174" s="75" t="e">
        <f t="shared" si="11"/>
        <v>#N/A</v>
      </c>
      <c r="G174" t="str">
        <f>IF((ISERROR((VLOOKUP(B174,Calculation!C$2:C$933,1,FALSE)))),"not entered","")</f>
        <v/>
      </c>
    </row>
    <row r="175" spans="2:7">
      <c r="B175" s="72" t="s">
        <v>9</v>
      </c>
      <c r="C175" s="74" t="str">
        <f t="shared" si="9"/>
        <v xml:space="preserve"> </v>
      </c>
      <c r="D175" s="74" t="str">
        <f t="shared" si="10"/>
        <v xml:space="preserve"> </v>
      </c>
      <c r="E175" s="129">
        <v>1.1574074074074073E-5</v>
      </c>
      <c r="F175" s="75" t="e">
        <f t="shared" si="11"/>
        <v>#N/A</v>
      </c>
      <c r="G175" t="str">
        <f>IF((ISERROR((VLOOKUP(B175,Calculation!C$2:C$933,1,FALSE)))),"not entered","")</f>
        <v/>
      </c>
    </row>
    <row r="176" spans="2:7">
      <c r="B176" s="72" t="s">
        <v>9</v>
      </c>
      <c r="C176" s="74" t="str">
        <f t="shared" si="9"/>
        <v xml:space="preserve"> </v>
      </c>
      <c r="D176" s="74" t="str">
        <f t="shared" si="10"/>
        <v xml:space="preserve"> </v>
      </c>
      <c r="E176" s="129">
        <v>1.1574074074074073E-5</v>
      </c>
      <c r="F176" s="75" t="e">
        <f t="shared" si="11"/>
        <v>#N/A</v>
      </c>
      <c r="G176" t="str">
        <f>IF((ISERROR((VLOOKUP(B176,Calculation!C$2:C$933,1,FALSE)))),"not entered","")</f>
        <v/>
      </c>
    </row>
    <row r="177" spans="2:7">
      <c r="B177" s="72" t="s">
        <v>9</v>
      </c>
      <c r="C177" s="74" t="str">
        <f t="shared" si="9"/>
        <v xml:space="preserve"> </v>
      </c>
      <c r="D177" s="74" t="str">
        <f t="shared" si="10"/>
        <v xml:space="preserve"> </v>
      </c>
      <c r="E177" s="129">
        <v>1.1574074074074073E-5</v>
      </c>
      <c r="F177" s="75" t="e">
        <f t="shared" si="11"/>
        <v>#N/A</v>
      </c>
      <c r="G177" t="str">
        <f>IF((ISERROR((VLOOKUP(B177,Calculation!C$2:C$933,1,FALSE)))),"not entered","")</f>
        <v/>
      </c>
    </row>
    <row r="178" spans="2:7">
      <c r="B178" s="72" t="s">
        <v>9</v>
      </c>
      <c r="C178" s="74" t="str">
        <f t="shared" si="9"/>
        <v xml:space="preserve"> </v>
      </c>
      <c r="D178" s="74" t="str">
        <f t="shared" si="10"/>
        <v xml:space="preserve"> </v>
      </c>
      <c r="E178" s="129">
        <v>1.1574074074074073E-5</v>
      </c>
      <c r="F178" s="75" t="e">
        <f t="shared" si="11"/>
        <v>#N/A</v>
      </c>
      <c r="G178" t="str">
        <f>IF((ISERROR((VLOOKUP(B178,Calculation!C$2:C$933,1,FALSE)))),"not entered","")</f>
        <v/>
      </c>
    </row>
    <row r="179" spans="2:7">
      <c r="B179" s="72" t="s">
        <v>9</v>
      </c>
      <c r="C179" s="74" t="str">
        <f t="shared" si="9"/>
        <v xml:space="preserve"> </v>
      </c>
      <c r="D179" s="74" t="str">
        <f t="shared" si="10"/>
        <v xml:space="preserve"> </v>
      </c>
      <c r="E179" s="129">
        <v>1.1574074074074073E-5</v>
      </c>
      <c r="F179" s="75" t="e">
        <f t="shared" si="11"/>
        <v>#N/A</v>
      </c>
      <c r="G179" t="str">
        <f>IF((ISERROR((VLOOKUP(B179,Calculation!C$2:C$933,1,FALSE)))),"not entered","")</f>
        <v/>
      </c>
    </row>
    <row r="180" spans="2:7">
      <c r="B180" s="72" t="s">
        <v>9</v>
      </c>
      <c r="C180" s="74" t="str">
        <f t="shared" si="9"/>
        <v xml:space="preserve"> </v>
      </c>
      <c r="D180" s="74" t="str">
        <f t="shared" si="10"/>
        <v xml:space="preserve"> </v>
      </c>
      <c r="E180" s="129">
        <v>1.1574074074074073E-5</v>
      </c>
      <c r="F180" s="75" t="e">
        <f t="shared" si="11"/>
        <v>#N/A</v>
      </c>
      <c r="G180" t="str">
        <f>IF((ISERROR((VLOOKUP(B180,Calculation!C$2:C$933,1,FALSE)))),"not entered","")</f>
        <v/>
      </c>
    </row>
    <row r="181" spans="2:7">
      <c r="B181" s="72" t="s">
        <v>9</v>
      </c>
      <c r="C181" s="74" t="str">
        <f t="shared" si="9"/>
        <v xml:space="preserve"> </v>
      </c>
      <c r="D181" s="74" t="str">
        <f t="shared" si="10"/>
        <v xml:space="preserve"> </v>
      </c>
      <c r="E181" s="129">
        <v>1.1574074074074073E-5</v>
      </c>
      <c r="F181" s="75" t="e">
        <f t="shared" si="11"/>
        <v>#N/A</v>
      </c>
      <c r="G181" t="str">
        <f>IF((ISERROR((VLOOKUP(B181,Calculation!C$2:C$933,1,FALSE)))),"not entered","")</f>
        <v/>
      </c>
    </row>
    <row r="182" spans="2:7">
      <c r="B182" s="72" t="s">
        <v>9</v>
      </c>
      <c r="C182" s="74" t="str">
        <f t="shared" si="9"/>
        <v xml:space="preserve"> </v>
      </c>
      <c r="D182" s="74" t="str">
        <f t="shared" si="10"/>
        <v xml:space="preserve"> </v>
      </c>
      <c r="E182" s="129">
        <v>1.1574074074074073E-5</v>
      </c>
      <c r="F182" s="75" t="e">
        <f t="shared" si="11"/>
        <v>#N/A</v>
      </c>
      <c r="G182" t="str">
        <f>IF((ISERROR((VLOOKUP(B182,Calculation!C$2:C$933,1,FALSE)))),"not entered","")</f>
        <v/>
      </c>
    </row>
    <row r="183" spans="2:7">
      <c r="B183" s="72" t="s">
        <v>9</v>
      </c>
      <c r="C183" s="74" t="str">
        <f t="shared" si="9"/>
        <v xml:space="preserve"> </v>
      </c>
      <c r="D183" s="74" t="str">
        <f t="shared" si="10"/>
        <v xml:space="preserve"> </v>
      </c>
      <c r="E183" s="129">
        <v>1.1574074074074073E-5</v>
      </c>
      <c r="F183" s="75" t="e">
        <f t="shared" si="11"/>
        <v>#N/A</v>
      </c>
      <c r="G183" t="str">
        <f>IF((ISERROR((VLOOKUP(B183,Calculation!C$2:C$933,1,FALSE)))),"not entered","")</f>
        <v/>
      </c>
    </row>
    <row r="184" spans="2:7">
      <c r="B184" s="72" t="s">
        <v>9</v>
      </c>
      <c r="C184" s="74" t="str">
        <f t="shared" si="9"/>
        <v xml:space="preserve"> </v>
      </c>
      <c r="D184" s="74" t="str">
        <f t="shared" si="10"/>
        <v xml:space="preserve"> </v>
      </c>
      <c r="E184" s="129">
        <v>1.1574074074074073E-5</v>
      </c>
      <c r="F184" s="75" t="e">
        <f t="shared" si="11"/>
        <v>#N/A</v>
      </c>
      <c r="G184" t="str">
        <f>IF((ISERROR((VLOOKUP(B184,Calculation!C$2:C$933,1,FALSE)))),"not entered","")</f>
        <v/>
      </c>
    </row>
    <row r="185" spans="2:7">
      <c r="B185" s="72" t="s">
        <v>9</v>
      </c>
      <c r="C185" s="74" t="str">
        <f t="shared" si="9"/>
        <v xml:space="preserve"> </v>
      </c>
      <c r="D185" s="74" t="str">
        <f t="shared" si="10"/>
        <v xml:space="preserve"> </v>
      </c>
      <c r="E185" s="129">
        <v>1.1574074074074073E-5</v>
      </c>
      <c r="F185" s="75" t="e">
        <f t="shared" si="11"/>
        <v>#N/A</v>
      </c>
      <c r="G185" t="str">
        <f>IF((ISERROR((VLOOKUP(B185,Calculation!C$2:C$933,1,FALSE)))),"not entered","")</f>
        <v/>
      </c>
    </row>
    <row r="186" spans="2:7">
      <c r="B186" s="72" t="s">
        <v>9</v>
      </c>
      <c r="C186" s="74" t="str">
        <f t="shared" si="9"/>
        <v xml:space="preserve"> </v>
      </c>
      <c r="D186" s="74" t="str">
        <f t="shared" si="10"/>
        <v xml:space="preserve"> </v>
      </c>
      <c r="E186" s="129">
        <v>1.1574074074074073E-5</v>
      </c>
      <c r="F186" s="75" t="e">
        <f t="shared" si="11"/>
        <v>#N/A</v>
      </c>
      <c r="G186" t="str">
        <f>IF((ISERROR((VLOOKUP(B186,Calculation!C$2:C$933,1,FALSE)))),"not entered","")</f>
        <v/>
      </c>
    </row>
    <row r="187" spans="2:7">
      <c r="B187" s="72" t="s">
        <v>9</v>
      </c>
      <c r="C187" s="74" t="str">
        <f t="shared" si="9"/>
        <v xml:space="preserve"> </v>
      </c>
      <c r="D187" s="74" t="str">
        <f t="shared" si="10"/>
        <v xml:space="preserve"> </v>
      </c>
      <c r="E187" s="129">
        <v>1.1574074074074073E-5</v>
      </c>
      <c r="F187" s="75" t="e">
        <f t="shared" si="11"/>
        <v>#N/A</v>
      </c>
      <c r="G187" t="str">
        <f>IF((ISERROR((VLOOKUP(B187,Calculation!C$2:C$933,1,FALSE)))),"not entered","")</f>
        <v/>
      </c>
    </row>
    <row r="188" spans="2:7">
      <c r="B188" s="72" t="s">
        <v>9</v>
      </c>
      <c r="C188" s="74" t="str">
        <f t="shared" si="9"/>
        <v xml:space="preserve"> </v>
      </c>
      <c r="D188" s="74" t="str">
        <f t="shared" si="10"/>
        <v xml:space="preserve"> </v>
      </c>
      <c r="E188" s="129">
        <v>1.1574074074074073E-5</v>
      </c>
      <c r="F188" s="75" t="e">
        <f t="shared" si="11"/>
        <v>#N/A</v>
      </c>
      <c r="G188" t="str">
        <f>IF((ISERROR((VLOOKUP(B188,Calculation!C$2:C$933,1,FALSE)))),"not entered","")</f>
        <v/>
      </c>
    </row>
    <row r="189" spans="2:7">
      <c r="B189" s="72" t="s">
        <v>9</v>
      </c>
      <c r="C189" s="74" t="str">
        <f t="shared" si="9"/>
        <v xml:space="preserve"> </v>
      </c>
      <c r="D189" s="74" t="str">
        <f t="shared" si="10"/>
        <v xml:space="preserve"> </v>
      </c>
      <c r="E189" s="129">
        <v>1.1574074074074073E-5</v>
      </c>
      <c r="F189" s="75" t="e">
        <f t="shared" si="11"/>
        <v>#N/A</v>
      </c>
      <c r="G189" t="str">
        <f>IF((ISERROR((VLOOKUP(B189,Calculation!C$2:C$933,1,FALSE)))),"not entered","")</f>
        <v/>
      </c>
    </row>
    <row r="190" spans="2:7">
      <c r="B190" s="72" t="s">
        <v>9</v>
      </c>
      <c r="C190" s="74" t="str">
        <f t="shared" si="9"/>
        <v xml:space="preserve"> </v>
      </c>
      <c r="D190" s="74" t="str">
        <f t="shared" si="10"/>
        <v xml:space="preserve"> </v>
      </c>
      <c r="E190" s="129">
        <v>1.1574074074074073E-5</v>
      </c>
      <c r="F190" s="75" t="e">
        <f t="shared" si="11"/>
        <v>#N/A</v>
      </c>
      <c r="G190" t="str">
        <f>IF((ISERROR((VLOOKUP(B190,Calculation!C$2:C$933,1,FALSE)))),"not entered","")</f>
        <v/>
      </c>
    </row>
    <row r="191" spans="2:7">
      <c r="B191" s="72" t="s">
        <v>9</v>
      </c>
      <c r="C191" s="74" t="str">
        <f t="shared" si="9"/>
        <v xml:space="preserve"> </v>
      </c>
      <c r="D191" s="74" t="str">
        <f t="shared" si="10"/>
        <v xml:space="preserve"> </v>
      </c>
      <c r="E191" s="129">
        <v>1.1574074074074073E-5</v>
      </c>
      <c r="F191" s="75" t="e">
        <f t="shared" si="11"/>
        <v>#N/A</v>
      </c>
      <c r="G191" t="str">
        <f>IF((ISERROR((VLOOKUP(B191,Calculation!C$2:C$933,1,FALSE)))),"not entered","")</f>
        <v/>
      </c>
    </row>
    <row r="192" spans="2:7">
      <c r="B192" s="72" t="s">
        <v>9</v>
      </c>
      <c r="C192" s="74" t="str">
        <f t="shared" si="9"/>
        <v xml:space="preserve"> </v>
      </c>
      <c r="D192" s="74" t="str">
        <f t="shared" si="10"/>
        <v xml:space="preserve"> </v>
      </c>
      <c r="E192" s="129">
        <v>1.1574074074074073E-5</v>
      </c>
      <c r="F192" s="75" t="e">
        <f t="shared" si="11"/>
        <v>#N/A</v>
      </c>
      <c r="G192" t="str">
        <f>IF((ISERROR((VLOOKUP(B192,Calculation!C$2:C$933,1,FALSE)))),"not entered","")</f>
        <v/>
      </c>
    </row>
    <row r="193" spans="2:7">
      <c r="B193" s="72" t="s">
        <v>9</v>
      </c>
      <c r="C193" s="74" t="str">
        <f t="shared" si="9"/>
        <v xml:space="preserve"> </v>
      </c>
      <c r="D193" s="74" t="str">
        <f t="shared" si="10"/>
        <v xml:space="preserve"> </v>
      </c>
      <c r="E193" s="129">
        <v>1.1574074074074073E-5</v>
      </c>
      <c r="F193" s="75" t="e">
        <f t="shared" si="11"/>
        <v>#N/A</v>
      </c>
      <c r="G193" t="str">
        <f>IF((ISERROR((VLOOKUP(B193,Calculation!C$2:C$933,1,FALSE)))),"not entered","")</f>
        <v/>
      </c>
    </row>
    <row r="194" spans="2:7">
      <c r="B194" s="72" t="s">
        <v>9</v>
      </c>
      <c r="C194" s="74" t="str">
        <f t="shared" si="9"/>
        <v xml:space="preserve"> </v>
      </c>
      <c r="D194" s="74" t="str">
        <f t="shared" si="10"/>
        <v xml:space="preserve"> </v>
      </c>
      <c r="E194" s="129">
        <v>1.1574074074074073E-5</v>
      </c>
      <c r="F194" s="75" t="e">
        <f t="shared" si="11"/>
        <v>#N/A</v>
      </c>
      <c r="G194" t="str">
        <f>IF((ISERROR((VLOOKUP(B194,Calculation!C$2:C$933,1,FALSE)))),"not entered","")</f>
        <v/>
      </c>
    </row>
    <row r="195" spans="2:7">
      <c r="B195" s="72" t="s">
        <v>9</v>
      </c>
      <c r="C195" s="74" t="str">
        <f t="shared" si="9"/>
        <v xml:space="preserve"> </v>
      </c>
      <c r="D195" s="74" t="str">
        <f t="shared" si="10"/>
        <v xml:space="preserve"> </v>
      </c>
      <c r="E195" s="129">
        <v>1.1574074074074073E-5</v>
      </c>
      <c r="F195" s="75" t="e">
        <f t="shared" si="11"/>
        <v>#N/A</v>
      </c>
      <c r="G195" t="str">
        <f>IF((ISERROR((VLOOKUP(B195,Calculation!C$2:C$933,1,FALSE)))),"not entered","")</f>
        <v/>
      </c>
    </row>
    <row r="196" spans="2:7">
      <c r="B196" s="72" t="s">
        <v>9</v>
      </c>
      <c r="C196" s="74" t="str">
        <f t="shared" si="9"/>
        <v xml:space="preserve"> </v>
      </c>
      <c r="D196" s="74" t="str">
        <f t="shared" si="10"/>
        <v xml:space="preserve"> </v>
      </c>
      <c r="E196" s="129">
        <v>1.1574074074074073E-5</v>
      </c>
      <c r="F196" s="75" t="e">
        <f t="shared" si="11"/>
        <v>#N/A</v>
      </c>
      <c r="G196" t="str">
        <f>IF((ISERROR((VLOOKUP(B196,Calculation!C$2:C$933,1,FALSE)))),"not entered","")</f>
        <v/>
      </c>
    </row>
    <row r="197" spans="2:7">
      <c r="B197" s="72" t="s">
        <v>9</v>
      </c>
      <c r="C197" s="74" t="str">
        <f t="shared" si="9"/>
        <v xml:space="preserve"> </v>
      </c>
      <c r="D197" s="74" t="str">
        <f t="shared" si="10"/>
        <v xml:space="preserve"> </v>
      </c>
      <c r="E197" s="129">
        <v>1.1574074074074073E-5</v>
      </c>
      <c r="F197" s="75" t="e">
        <f t="shared" si="11"/>
        <v>#N/A</v>
      </c>
      <c r="G197" t="str">
        <f>IF((ISERROR((VLOOKUP(B197,Calculation!C$2:C$933,1,FALSE)))),"not entered","")</f>
        <v/>
      </c>
    </row>
    <row r="198" spans="2:7">
      <c r="B198" s="72" t="s">
        <v>9</v>
      </c>
      <c r="C198" s="74" t="str">
        <f t="shared" ref="C198:C204" si="12">VLOOKUP(B198,name,3,FALSE)</f>
        <v xml:space="preserve"> </v>
      </c>
      <c r="D198" s="74" t="str">
        <f t="shared" ref="D198:D204" si="13">VLOOKUP(B198,name,2,FALSE)</f>
        <v xml:space="preserve"> </v>
      </c>
      <c r="E198" s="129">
        <v>1.1574074074074073E-5</v>
      </c>
      <c r="F198" s="75" t="e">
        <f t="shared" ref="F198:F204" si="14">(VLOOKUP(C198,C$4:E$5,3,FALSE))/(E198/10000)</f>
        <v>#N/A</v>
      </c>
      <c r="G198" t="str">
        <f>IF((ISERROR((VLOOKUP(B198,Calculation!C$2:C$933,1,FALSE)))),"not entered","")</f>
        <v/>
      </c>
    </row>
    <row r="199" spans="2:7">
      <c r="B199" s="72" t="s">
        <v>9</v>
      </c>
      <c r="C199" s="74" t="str">
        <f t="shared" si="12"/>
        <v xml:space="preserve"> </v>
      </c>
      <c r="D199" s="74" t="str">
        <f t="shared" si="13"/>
        <v xml:space="preserve"> </v>
      </c>
      <c r="E199" s="129">
        <v>1.1574074074074073E-5</v>
      </c>
      <c r="F199" s="75" t="e">
        <f t="shared" si="14"/>
        <v>#N/A</v>
      </c>
      <c r="G199" t="str">
        <f>IF((ISERROR((VLOOKUP(B199,Calculation!C$2:C$933,1,FALSE)))),"not entered","")</f>
        <v/>
      </c>
    </row>
    <row r="200" spans="2:7">
      <c r="B200" s="72" t="s">
        <v>9</v>
      </c>
      <c r="C200" s="74" t="str">
        <f t="shared" si="12"/>
        <v xml:space="preserve"> </v>
      </c>
      <c r="D200" s="74" t="str">
        <f t="shared" si="13"/>
        <v xml:space="preserve"> </v>
      </c>
      <c r="E200" s="129">
        <v>1.1574074074074073E-5</v>
      </c>
      <c r="F200" s="75" t="e">
        <f t="shared" si="14"/>
        <v>#N/A</v>
      </c>
      <c r="G200" t="str">
        <f>IF((ISERROR((VLOOKUP(B200,Calculation!C$2:C$933,1,FALSE)))),"not entered","")</f>
        <v/>
      </c>
    </row>
    <row r="201" spans="2:7">
      <c r="B201" s="72" t="s">
        <v>9</v>
      </c>
      <c r="C201" s="74" t="str">
        <f t="shared" si="12"/>
        <v xml:space="preserve"> </v>
      </c>
      <c r="D201" s="74" t="str">
        <f t="shared" si="13"/>
        <v xml:space="preserve"> </v>
      </c>
      <c r="E201" s="129">
        <v>1.1574074074074073E-5</v>
      </c>
      <c r="F201" s="75" t="e">
        <f t="shared" si="14"/>
        <v>#N/A</v>
      </c>
      <c r="G201" t="str">
        <f>IF((ISERROR((VLOOKUP(B201,Calculation!C$2:C$933,1,FALSE)))),"not entered","")</f>
        <v/>
      </c>
    </row>
    <row r="202" spans="2:7">
      <c r="B202" s="72" t="s">
        <v>9</v>
      </c>
      <c r="C202" s="74" t="str">
        <f t="shared" si="12"/>
        <v xml:space="preserve"> </v>
      </c>
      <c r="D202" s="74" t="str">
        <f t="shared" si="13"/>
        <v xml:space="preserve"> </v>
      </c>
      <c r="E202" s="129">
        <v>1.1574074074074073E-5</v>
      </c>
      <c r="F202" s="75" t="e">
        <f t="shared" si="14"/>
        <v>#N/A</v>
      </c>
      <c r="G202" t="str">
        <f>IF((ISERROR((VLOOKUP(B202,Calculation!C$2:C$933,1,FALSE)))),"not entered","")</f>
        <v/>
      </c>
    </row>
    <row r="203" spans="2:7">
      <c r="B203" s="72" t="s">
        <v>9</v>
      </c>
      <c r="C203" s="74" t="str">
        <f t="shared" si="12"/>
        <v xml:space="preserve"> </v>
      </c>
      <c r="D203" s="74" t="str">
        <f t="shared" si="13"/>
        <v xml:space="preserve"> </v>
      </c>
      <c r="E203" s="129">
        <v>1.1574074074074073E-5</v>
      </c>
      <c r="F203" s="75" t="e">
        <f t="shared" si="14"/>
        <v>#N/A</v>
      </c>
      <c r="G203" t="str">
        <f>IF((ISERROR((VLOOKUP(B203,Calculation!C$2:C$933,1,FALSE)))),"not entered","")</f>
        <v/>
      </c>
    </row>
    <row r="204" spans="2:7">
      <c r="B204" s="72" t="s">
        <v>9</v>
      </c>
      <c r="C204" s="74" t="str">
        <f t="shared" si="12"/>
        <v xml:space="preserve"> </v>
      </c>
      <c r="D204" s="74" t="str">
        <f t="shared" si="13"/>
        <v xml:space="preserve"> </v>
      </c>
      <c r="E204" s="129">
        <v>1.1574074074074073E-5</v>
      </c>
      <c r="F204" s="75" t="e">
        <f t="shared" si="14"/>
        <v>#N/A</v>
      </c>
      <c r="G204" t="str">
        <f>IF((ISERROR((VLOOKUP(B204,Calculation!C$2:C$933,1,FALSE)))),"not entered","")</f>
        <v/>
      </c>
    </row>
    <row r="205" spans="2:7" ht="13.5" thickBot="1">
      <c r="B205" s="76"/>
      <c r="C205" s="77"/>
      <c r="D205" s="77"/>
      <c r="E205" s="78"/>
      <c r="F205" s="7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</sheetData>
  <phoneticPr fontId="2" type="noConversion"/>
  <conditionalFormatting sqref="B1:B3 B169:B208">
    <cfRule type="cellIs" dxfId="36" priority="3" stopIfTrue="1" operator="equal">
      <formula>"x"</formula>
    </cfRule>
  </conditionalFormatting>
  <conditionalFormatting sqref="G4:G205">
    <cfRule type="cellIs" dxfId="35" priority="4" stopIfTrue="1" operator="equal">
      <formula>#N/A</formula>
    </cfRule>
  </conditionalFormatting>
  <conditionalFormatting sqref="B4:B6">
    <cfRule type="cellIs" dxfId="34" priority="2" stopIfTrue="1" operator="equal">
      <formula>"x"</formula>
    </cfRule>
  </conditionalFormatting>
  <conditionalFormatting sqref="B7:B168">
    <cfRule type="cellIs" dxfId="33" priority="1" stopIfTrue="1" operator="equal">
      <formula>"x"</formula>
    </cfRule>
  </conditionalFormatting>
  <pageMargins left="0.75" right="0.75" top="1" bottom="1" header="0.5" footer="0.5"/>
  <headerFooter alignWithMargins="0"/>
  <webPublishItems count="1">
    <webPublishItem id="22733" divId="teer league Adult_22733" sourceType="range" sourceRef="A1:F84" destinationFile="C:\A TEER\Web\TEER League 10\dunmow.htm"/>
  </webPublishItems>
</worksheet>
</file>

<file path=xl/worksheets/sheet13.xml><?xml version="1.0" encoding="utf-8"?>
<worksheet xmlns="http://schemas.openxmlformats.org/spreadsheetml/2006/main" xmlns:r="http://schemas.openxmlformats.org/officeDocument/2006/relationships">
  <dimension ref="B1:G205"/>
  <sheetViews>
    <sheetView workbookViewId="0">
      <selection activeCell="B12" sqref="B12"/>
    </sheetView>
  </sheetViews>
  <sheetFormatPr defaultRowHeight="12.75"/>
  <cols>
    <col min="1" max="1" width="1.5703125" customWidth="1"/>
    <col min="2" max="2" width="27" bestFit="1" customWidth="1"/>
    <col min="3" max="3" width="12.85546875" bestFit="1" customWidth="1"/>
    <col min="4" max="4" width="31.425781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Races!A15</f>
        <v>Dunmow</v>
      </c>
      <c r="C2" s="57"/>
      <c r="D2" s="31"/>
      <c r="E2" s="32"/>
    </row>
    <row r="3" spans="2:7" ht="13.5" thickBot="1">
      <c r="B3" s="49" t="s">
        <v>2</v>
      </c>
      <c r="C3" s="58" t="s">
        <v>22</v>
      </c>
      <c r="D3" s="58" t="s">
        <v>21</v>
      </c>
      <c r="E3" s="50" t="s">
        <v>8</v>
      </c>
      <c r="F3" s="51" t="s">
        <v>4</v>
      </c>
    </row>
    <row r="4" spans="2:7">
      <c r="B4" s="128" t="s">
        <v>71</v>
      </c>
      <c r="C4" s="70" t="s">
        <v>90</v>
      </c>
      <c r="D4" s="70"/>
      <c r="E4" s="139">
        <v>5.2175925925925924E-2</v>
      </c>
      <c r="F4" s="71"/>
      <c r="G4" t="str">
        <f>IF((ISERROR((VLOOKUP(B4,Calculation!C$2:C$933,1,FALSE)))),"not entered","")</f>
        <v/>
      </c>
    </row>
    <row r="5" spans="2:7">
      <c r="B5" s="72" t="s">
        <v>71</v>
      </c>
      <c r="C5" s="73" t="s">
        <v>91</v>
      </c>
      <c r="D5" s="73"/>
      <c r="E5" s="129">
        <v>4.6458333333333331E-2</v>
      </c>
      <c r="F5" s="75"/>
      <c r="G5" t="str">
        <f>IF((ISERROR((VLOOKUP(B5,Calculation!C$2:C$933,1,FALSE)))),"not entered","")</f>
        <v/>
      </c>
    </row>
    <row r="6" spans="2:7">
      <c r="B6" s="159" t="s">
        <v>200</v>
      </c>
      <c r="C6" s="74" t="str">
        <f t="shared" ref="C6:C69" si="0">VLOOKUP(B6,name,3,FALSE)</f>
        <v>Male</v>
      </c>
      <c r="D6" s="74" t="str">
        <f t="shared" ref="D6:D69" si="1">VLOOKUP(B6,name,2,FALSE)</f>
        <v>Ipswich Triathlon Club</v>
      </c>
      <c r="E6" s="129">
        <v>4.6458333333333331E-2</v>
      </c>
      <c r="F6" s="75">
        <f t="shared" ref="F6:F69" si="2">(VLOOKUP(C6,C$4:E$5,3,FALSE))/(E6/10000)</f>
        <v>10000</v>
      </c>
      <c r="G6" t="str">
        <f>IF((ISERROR((VLOOKUP(B6,Calculation!C$2:C$933,1,FALSE)))),"not entered","")</f>
        <v/>
      </c>
    </row>
    <row r="7" spans="2:7">
      <c r="B7" s="159" t="s">
        <v>1055</v>
      </c>
      <c r="C7" s="74" t="str">
        <f t="shared" si="0"/>
        <v>Male</v>
      </c>
      <c r="D7" s="74" t="str">
        <f t="shared" si="1"/>
        <v>Springfield Striders</v>
      </c>
      <c r="E7" s="129">
        <v>4.7025462962962963E-2</v>
      </c>
      <c r="F7" s="75">
        <f t="shared" si="2"/>
        <v>9879.3994585281816</v>
      </c>
      <c r="G7" t="str">
        <f>IF((ISERROR((VLOOKUP(B7,Calculation!C$2:C$933,1,FALSE)))),"not entered","")</f>
        <v/>
      </c>
    </row>
    <row r="8" spans="2:7">
      <c r="B8" s="159" t="s">
        <v>649</v>
      </c>
      <c r="C8" s="74" t="str">
        <f t="shared" si="0"/>
        <v>Male</v>
      </c>
      <c r="D8" s="74" t="str">
        <f t="shared" si="1"/>
        <v>Witham Running Club</v>
      </c>
      <c r="E8" s="129">
        <v>4.7534722222222221E-2</v>
      </c>
      <c r="F8" s="75">
        <f t="shared" si="2"/>
        <v>9773.5573411249079</v>
      </c>
      <c r="G8" t="str">
        <f>IF((ISERROR((VLOOKUP(B8,Calculation!C$2:C$933,1,FALSE)))),"not entered","")</f>
        <v/>
      </c>
    </row>
    <row r="9" spans="2:7">
      <c r="B9" s="159" t="s">
        <v>1056</v>
      </c>
      <c r="C9" s="74" t="str">
        <f t="shared" si="0"/>
        <v>Male</v>
      </c>
      <c r="D9" s="74" t="str">
        <f t="shared" si="1"/>
        <v>Ipswich Triathlon Club</v>
      </c>
      <c r="E9" s="129">
        <v>4.8032407407407406E-2</v>
      </c>
      <c r="F9" s="75">
        <f t="shared" si="2"/>
        <v>9672.2891566265062</v>
      </c>
      <c r="G9" t="str">
        <f>IF((ISERROR((VLOOKUP(B9,Calculation!C$2:C$933,1,FALSE)))),"not entered","")</f>
        <v/>
      </c>
    </row>
    <row r="10" spans="2:7">
      <c r="B10" s="159" t="s">
        <v>341</v>
      </c>
      <c r="C10" s="74" t="str">
        <f t="shared" si="0"/>
        <v>Male</v>
      </c>
      <c r="D10" s="74" t="str">
        <f t="shared" si="1"/>
        <v>Stortford Tri</v>
      </c>
      <c r="E10" s="129">
        <v>4.8391203703703707E-2</v>
      </c>
      <c r="F10" s="75">
        <f t="shared" si="2"/>
        <v>9600.5740253527838</v>
      </c>
      <c r="G10" t="str">
        <f>IF((ISERROR((VLOOKUP(B10,Calculation!C$2:C$933,1,FALSE)))),"not entered","")</f>
        <v/>
      </c>
    </row>
    <row r="11" spans="2:7">
      <c r="B11" s="159" t="s">
        <v>1119</v>
      </c>
      <c r="C11" s="74" t="str">
        <f t="shared" si="0"/>
        <v>Male</v>
      </c>
      <c r="D11" s="74" t="str">
        <f t="shared" si="1"/>
        <v xml:space="preserve">west Suffolk Tri </v>
      </c>
      <c r="E11" s="129">
        <v>4.8495370370370369E-2</v>
      </c>
      <c r="F11" s="75">
        <f t="shared" si="2"/>
        <v>9579.9522673031024</v>
      </c>
      <c r="G11" t="str">
        <f>IF((ISERROR((VLOOKUP(B11,Calculation!C$2:C$933,1,FALSE)))),"not entered","")</f>
        <v/>
      </c>
    </row>
    <row r="12" spans="2:7">
      <c r="B12" s="159" t="s">
        <v>802</v>
      </c>
      <c r="C12" s="74" t="str">
        <f t="shared" si="0"/>
        <v>Male</v>
      </c>
      <c r="D12" s="74" t="str">
        <f t="shared" si="1"/>
        <v>West Suffolk Tri</v>
      </c>
      <c r="E12" s="129">
        <v>4.974537037037037E-2</v>
      </c>
      <c r="F12" s="75">
        <f t="shared" si="2"/>
        <v>9339.2275476966024</v>
      </c>
      <c r="G12" t="str">
        <f>IF((ISERROR((VLOOKUP(B12,Calculation!C$2:C$933,1,FALSE)))),"not entered","")</f>
        <v/>
      </c>
    </row>
    <row r="13" spans="2:7">
      <c r="B13" s="159" t="s">
        <v>422</v>
      </c>
      <c r="C13" s="74" t="str">
        <f t="shared" si="0"/>
        <v>Male</v>
      </c>
      <c r="D13" s="74" t="str">
        <f t="shared" si="1"/>
        <v>Ipswich Triathlon Club</v>
      </c>
      <c r="E13" s="129">
        <v>0.05</v>
      </c>
      <c r="F13" s="75">
        <f t="shared" si="2"/>
        <v>9291.6666666666661</v>
      </c>
      <c r="G13" t="str">
        <f>IF((ISERROR((VLOOKUP(B13,Calculation!C$2:C$933,1,FALSE)))),"not entered","")</f>
        <v/>
      </c>
    </row>
    <row r="14" spans="2:7">
      <c r="B14" s="159" t="s">
        <v>515</v>
      </c>
      <c r="C14" s="74" t="str">
        <f t="shared" si="0"/>
        <v>Male</v>
      </c>
      <c r="D14" s="74" t="str">
        <f t="shared" si="1"/>
        <v>East Essex Triathlon Club</v>
      </c>
      <c r="E14" s="129">
        <v>5.0104166666666665E-2</v>
      </c>
      <c r="F14" s="75">
        <f t="shared" si="2"/>
        <v>9272.3492723492727</v>
      </c>
      <c r="G14" t="str">
        <f>IF((ISERROR((VLOOKUP(B14,Calculation!C$2:C$933,1,FALSE)))),"not entered","")</f>
        <v/>
      </c>
    </row>
    <row r="15" spans="2:7">
      <c r="B15" s="159" t="s">
        <v>1057</v>
      </c>
      <c r="C15" s="74" t="str">
        <f t="shared" si="0"/>
        <v>Male</v>
      </c>
      <c r="D15" s="74" t="str">
        <f t="shared" si="1"/>
        <v>EETC</v>
      </c>
      <c r="E15" s="129">
        <v>5.0219907407407408E-2</v>
      </c>
      <c r="F15" s="75">
        <f t="shared" si="2"/>
        <v>9250.9794883613722</v>
      </c>
      <c r="G15" t="str">
        <f>IF((ISERROR((VLOOKUP(B15,Calculation!C$2:C$933,1,FALSE)))),"not entered","")</f>
        <v/>
      </c>
    </row>
    <row r="16" spans="2:7">
      <c r="B16" s="159" t="s">
        <v>1058</v>
      </c>
      <c r="C16" s="74" t="str">
        <f t="shared" si="0"/>
        <v>Male</v>
      </c>
      <c r="D16" s="74" t="str">
        <f t="shared" si="1"/>
        <v>stortford tri</v>
      </c>
      <c r="E16" s="129">
        <v>5.0462962962962966E-2</v>
      </c>
      <c r="F16" s="75">
        <f t="shared" si="2"/>
        <v>9206.4220183486232</v>
      </c>
      <c r="G16" t="str">
        <f>IF((ISERROR((VLOOKUP(B16,Calculation!C$2:C$933,1,FALSE)))),"not entered","")</f>
        <v/>
      </c>
    </row>
    <row r="17" spans="2:7">
      <c r="B17" s="159" t="s">
        <v>1059</v>
      </c>
      <c r="C17" s="74" t="str">
        <f t="shared" si="0"/>
        <v>Male</v>
      </c>
      <c r="D17" s="74" t="str">
        <f t="shared" si="1"/>
        <v>Springfield Striders</v>
      </c>
      <c r="E17" s="129">
        <v>5.0601851851851849E-2</v>
      </c>
      <c r="F17" s="75">
        <f t="shared" si="2"/>
        <v>9181.1527904849027</v>
      </c>
      <c r="G17" t="str">
        <f>IF((ISERROR((VLOOKUP(B17,Calculation!C$2:C$933,1,FALSE)))),"not entered","")</f>
        <v/>
      </c>
    </row>
    <row r="18" spans="2:7">
      <c r="B18" s="159" t="s">
        <v>1060</v>
      </c>
      <c r="C18" s="74" t="str">
        <f t="shared" si="0"/>
        <v>Male</v>
      </c>
      <c r="D18" s="74" t="str">
        <f t="shared" si="1"/>
        <v>Born2Tri</v>
      </c>
      <c r="E18" s="129">
        <v>5.0937499999999997E-2</v>
      </c>
      <c r="F18" s="75">
        <f t="shared" si="2"/>
        <v>9120.6543967280177</v>
      </c>
      <c r="G18" t="str">
        <f>IF((ISERROR((VLOOKUP(B18,Calculation!C$2:C$933,1,FALSE)))),"not entered","")</f>
        <v/>
      </c>
    </row>
    <row r="19" spans="2:7">
      <c r="B19" s="159" t="s">
        <v>803</v>
      </c>
      <c r="C19" s="74" t="str">
        <f t="shared" si="0"/>
        <v>Male</v>
      </c>
      <c r="D19" s="74" t="str">
        <f t="shared" si="1"/>
        <v>hadleigh hares ac</v>
      </c>
      <c r="E19" s="129">
        <v>5.140046296296296E-2</v>
      </c>
      <c r="F19" s="75">
        <f t="shared" si="2"/>
        <v>9038.50484125197</v>
      </c>
      <c r="G19" t="str">
        <f>IF((ISERROR((VLOOKUP(B19,Calculation!C$2:C$933,1,FALSE)))),"not entered","")</f>
        <v/>
      </c>
    </row>
    <row r="20" spans="2:7">
      <c r="B20" s="159" t="s">
        <v>662</v>
      </c>
      <c r="C20" s="74" t="str">
        <f t="shared" si="0"/>
        <v>Male</v>
      </c>
      <c r="D20" s="74" t="str">
        <f t="shared" si="1"/>
        <v>Dunmow Triathlon Club</v>
      </c>
      <c r="E20" s="129">
        <v>5.1805555555555556E-2</v>
      </c>
      <c r="F20" s="75">
        <f t="shared" si="2"/>
        <v>8967.8284182305615</v>
      </c>
      <c r="G20" t="str">
        <f>IF((ISERROR((VLOOKUP(B20,Calculation!C$2:C$933,1,FALSE)))),"not entered","")</f>
        <v/>
      </c>
    </row>
    <row r="21" spans="2:7">
      <c r="B21" s="159" t="s">
        <v>656</v>
      </c>
      <c r="C21" s="74" t="str">
        <f t="shared" si="0"/>
        <v>Female</v>
      </c>
      <c r="D21" s="74" t="str">
        <f t="shared" si="1"/>
        <v>Walden TRI</v>
      </c>
      <c r="E21" s="129">
        <v>5.2175925925925924E-2</v>
      </c>
      <c r="F21" s="75">
        <f t="shared" si="2"/>
        <v>10000</v>
      </c>
      <c r="G21" t="str">
        <f>IF((ISERROR((VLOOKUP(B21,Calculation!C$2:C$933,1,FALSE)))),"not entered","")</f>
        <v/>
      </c>
    </row>
    <row r="22" spans="2:7">
      <c r="B22" s="159" t="s">
        <v>1061</v>
      </c>
      <c r="C22" s="74" t="str">
        <f t="shared" si="0"/>
        <v>Male</v>
      </c>
      <c r="D22" s="74" t="str">
        <f t="shared" si="1"/>
        <v>Witham RC</v>
      </c>
      <c r="E22" s="129">
        <v>5.2210648148148145E-2</v>
      </c>
      <c r="F22" s="75">
        <f t="shared" si="2"/>
        <v>8898.2487253380623</v>
      </c>
      <c r="G22" t="str">
        <f>IF((ISERROR((VLOOKUP(B22,Calculation!C$2:C$933,1,FALSE)))),"not entered","")</f>
        <v/>
      </c>
    </row>
    <row r="23" spans="2:7">
      <c r="B23" s="159" t="s">
        <v>540</v>
      </c>
      <c r="C23" s="74" t="str">
        <f t="shared" si="0"/>
        <v>Male</v>
      </c>
      <c r="D23" s="74" t="str">
        <f t="shared" si="1"/>
        <v>Born2Tri</v>
      </c>
      <c r="E23" s="129">
        <v>5.244212962962963E-2</v>
      </c>
      <c r="F23" s="75">
        <f t="shared" si="2"/>
        <v>8858.9715294636935</v>
      </c>
      <c r="G23" t="str">
        <f>IF((ISERROR((VLOOKUP(B23,Calculation!C$2:C$933,1,FALSE)))),"not entered","")</f>
        <v/>
      </c>
    </row>
    <row r="24" spans="2:7">
      <c r="B24" s="159" t="s">
        <v>675</v>
      </c>
      <c r="C24" s="74" t="str">
        <f t="shared" si="0"/>
        <v>Male</v>
      </c>
      <c r="D24" s="74" t="str">
        <f t="shared" si="1"/>
        <v>Walden TRI</v>
      </c>
      <c r="E24" s="129">
        <v>5.2557870370370373E-2</v>
      </c>
      <c r="F24" s="75">
        <f t="shared" si="2"/>
        <v>8839.4626734199501</v>
      </c>
      <c r="G24" t="str">
        <f>IF((ISERROR((VLOOKUP(B24,Calculation!C$2:C$933,1,FALSE)))),"not entered","")</f>
        <v/>
      </c>
    </row>
    <row r="25" spans="2:7">
      <c r="B25" s="159" t="s">
        <v>532</v>
      </c>
      <c r="C25" s="74" t="str">
        <f t="shared" si="0"/>
        <v>Male</v>
      </c>
      <c r="D25" s="74" t="str">
        <f t="shared" si="1"/>
        <v>Born2Tri</v>
      </c>
      <c r="E25" s="129">
        <v>5.2569444444444446E-2</v>
      </c>
      <c r="F25" s="75">
        <f t="shared" si="2"/>
        <v>8837.5165125495369</v>
      </c>
      <c r="G25" t="str">
        <f>IF((ISERROR((VLOOKUP(B25,Calculation!C$2:C$933,1,FALSE)))),"not entered","")</f>
        <v/>
      </c>
    </row>
    <row r="26" spans="2:7">
      <c r="B26" s="159" t="s">
        <v>1062</v>
      </c>
      <c r="C26" s="74" t="str">
        <f t="shared" si="0"/>
        <v>Male</v>
      </c>
      <c r="D26" s="74" t="str">
        <f t="shared" si="1"/>
        <v>Dunmow Tri Club</v>
      </c>
      <c r="E26" s="129">
        <v>5.2592592592592594E-2</v>
      </c>
      <c r="F26" s="75">
        <f t="shared" si="2"/>
        <v>8833.6267605633802</v>
      </c>
      <c r="G26" t="str">
        <f>IF((ISERROR((VLOOKUP(B26,Calculation!C$2:C$933,1,FALSE)))),"not entered","")</f>
        <v/>
      </c>
    </row>
    <row r="27" spans="2:7">
      <c r="B27" s="159" t="s">
        <v>155</v>
      </c>
      <c r="C27" s="74" t="str">
        <f t="shared" si="0"/>
        <v>Male</v>
      </c>
      <c r="D27" s="74" t="str">
        <f t="shared" si="1"/>
        <v>Born2Tri</v>
      </c>
      <c r="E27" s="129">
        <v>5.2824074074074072E-2</v>
      </c>
      <c r="F27" s="75">
        <f t="shared" si="2"/>
        <v>8794.9167397020155</v>
      </c>
      <c r="G27" t="str">
        <f>IF((ISERROR((VLOOKUP(B27,Calculation!C$2:C$933,1,FALSE)))),"not entered","")</f>
        <v/>
      </c>
    </row>
    <row r="28" spans="2:7">
      <c r="B28" s="159" t="s">
        <v>528</v>
      </c>
      <c r="C28" s="74" t="str">
        <f t="shared" si="0"/>
        <v>Male</v>
      </c>
      <c r="D28" s="74" t="str">
        <f t="shared" si="1"/>
        <v>East Essex Tri</v>
      </c>
      <c r="E28" s="129">
        <v>5.3171296296296293E-2</v>
      </c>
      <c r="F28" s="75">
        <f t="shared" si="2"/>
        <v>8737.483674357858</v>
      </c>
      <c r="G28" t="str">
        <f>IF((ISERROR((VLOOKUP(B28,Calculation!C$2:C$933,1,FALSE)))),"not entered","")</f>
        <v/>
      </c>
    </row>
    <row r="29" spans="2:7">
      <c r="B29" s="159" t="s">
        <v>287</v>
      </c>
      <c r="C29" s="74" t="str">
        <f t="shared" si="0"/>
        <v>Male</v>
      </c>
      <c r="D29" s="74" t="str">
        <f t="shared" si="1"/>
        <v>Born2Tri</v>
      </c>
      <c r="E29" s="129">
        <v>5.3368055555555557E-2</v>
      </c>
      <c r="F29" s="75">
        <f t="shared" si="2"/>
        <v>8705.2700065061799</v>
      </c>
      <c r="G29" t="str">
        <f>IF((ISERROR((VLOOKUP(B29,Calculation!C$2:C$933,1,FALSE)))),"not entered","")</f>
        <v/>
      </c>
    </row>
    <row r="30" spans="2:7">
      <c r="B30" s="159" t="s">
        <v>1063</v>
      </c>
      <c r="C30" s="74" t="str">
        <f t="shared" si="0"/>
        <v>Male</v>
      </c>
      <c r="D30" s="74" t="str">
        <f t="shared" si="1"/>
        <v>Farrow Tri Club</v>
      </c>
      <c r="E30" s="129">
        <v>5.3425925925925925E-2</v>
      </c>
      <c r="F30" s="75">
        <f t="shared" si="2"/>
        <v>8695.8405545927199</v>
      </c>
      <c r="G30" t="str">
        <f>IF((ISERROR((VLOOKUP(B30,Calculation!C$2:C$933,1,FALSE)))),"not entered","")</f>
        <v/>
      </c>
    </row>
    <row r="31" spans="2:7">
      <c r="B31" s="159" t="s">
        <v>1014</v>
      </c>
      <c r="C31" s="74" t="str">
        <f t="shared" si="0"/>
        <v>Male</v>
      </c>
      <c r="D31" s="74" t="str">
        <f t="shared" si="1"/>
        <v>Harwich Runners</v>
      </c>
      <c r="E31" s="129">
        <v>5.347222222222222E-2</v>
      </c>
      <c r="F31" s="75">
        <f t="shared" si="2"/>
        <v>8688.3116883116872</v>
      </c>
      <c r="G31" t="str">
        <f>IF((ISERROR((VLOOKUP(B31,Calculation!C$2:C$933,1,FALSE)))),"not entered","")</f>
        <v/>
      </c>
    </row>
    <row r="32" spans="2:7">
      <c r="B32" s="159" t="s">
        <v>1064</v>
      </c>
      <c r="C32" s="74" t="str">
        <f t="shared" si="0"/>
        <v>Male</v>
      </c>
      <c r="D32" s="74" t="str">
        <f t="shared" si="1"/>
        <v>Tri Sport Epping</v>
      </c>
      <c r="E32" s="129">
        <v>5.3599537037037036E-2</v>
      </c>
      <c r="F32" s="75">
        <f t="shared" si="2"/>
        <v>8667.6743683869572</v>
      </c>
      <c r="G32" t="str">
        <f>IF((ISERROR((VLOOKUP(B32,Calculation!C$2:C$933,1,FALSE)))),"not entered","")</f>
        <v/>
      </c>
    </row>
    <row r="33" spans="2:7">
      <c r="B33" s="159" t="s">
        <v>819</v>
      </c>
      <c r="C33" s="74" t="str">
        <f t="shared" si="0"/>
        <v>Male</v>
      </c>
      <c r="D33" s="74" t="str">
        <f t="shared" si="1"/>
        <v>Newmarket Tri</v>
      </c>
      <c r="E33" s="129">
        <v>5.3819444444444448E-2</v>
      </c>
      <c r="F33" s="75">
        <f t="shared" si="2"/>
        <v>8632.258064516127</v>
      </c>
      <c r="G33" t="str">
        <f>IF((ISERROR((VLOOKUP(B33,Calculation!C$2:C$933,1,FALSE)))),"not entered","")</f>
        <v/>
      </c>
    </row>
    <row r="34" spans="2:7">
      <c r="B34" s="159" t="s">
        <v>1065</v>
      </c>
      <c r="C34" s="74" t="str">
        <f t="shared" si="0"/>
        <v>Female</v>
      </c>
      <c r="D34" s="74" t="str">
        <f t="shared" si="1"/>
        <v>Human Peformance Unit</v>
      </c>
      <c r="E34" s="129">
        <v>5.3981481481481484E-2</v>
      </c>
      <c r="F34" s="75">
        <f t="shared" si="2"/>
        <v>9665.5231560891934</v>
      </c>
      <c r="G34" t="str">
        <f>IF((ISERROR((VLOOKUP(B34,Calculation!C$2:C$933,1,FALSE)))),"not entered","")</f>
        <v/>
      </c>
    </row>
    <row r="35" spans="2:7">
      <c r="B35" s="159" t="s">
        <v>393</v>
      </c>
      <c r="C35" s="74" t="str">
        <f t="shared" si="0"/>
        <v>Male</v>
      </c>
      <c r="D35" s="74" t="str">
        <f t="shared" si="1"/>
        <v>Witham RC/Born2tri</v>
      </c>
      <c r="E35" s="129">
        <v>5.4027777777777779E-2</v>
      </c>
      <c r="F35" s="75">
        <f t="shared" si="2"/>
        <v>8598.9717223650368</v>
      </c>
      <c r="G35" t="str">
        <f>IF((ISERROR((VLOOKUP(B35,Calculation!C$2:C$933,1,FALSE)))),"not entered","")</f>
        <v/>
      </c>
    </row>
    <row r="36" spans="2:7">
      <c r="B36" s="159" t="s">
        <v>157</v>
      </c>
      <c r="C36" s="74" t="str">
        <f t="shared" si="0"/>
        <v>Female</v>
      </c>
      <c r="D36" s="74" t="str">
        <f t="shared" si="1"/>
        <v>Born2Tri</v>
      </c>
      <c r="E36" s="129">
        <v>5.4386574074074073E-2</v>
      </c>
      <c r="F36" s="75">
        <f t="shared" si="2"/>
        <v>9593.5305384124276</v>
      </c>
      <c r="G36" t="str">
        <f>IF((ISERROR((VLOOKUP(B36,Calculation!C$2:C$933,1,FALSE)))),"not entered","")</f>
        <v/>
      </c>
    </row>
    <row r="37" spans="2:7">
      <c r="B37" s="159" t="s">
        <v>530</v>
      </c>
      <c r="C37" s="74" t="str">
        <f t="shared" si="0"/>
        <v>Male</v>
      </c>
      <c r="D37" s="74" t="str">
        <f t="shared" si="1"/>
        <v>Stortford Tri</v>
      </c>
      <c r="E37" s="129">
        <v>5.4594907407407404E-2</v>
      </c>
      <c r="F37" s="75">
        <f t="shared" si="2"/>
        <v>8509.645961416154</v>
      </c>
      <c r="G37" t="str">
        <f>IF((ISERROR((VLOOKUP(B37,Calculation!C$2:C$933,1,FALSE)))),"not entered","")</f>
        <v/>
      </c>
    </row>
    <row r="38" spans="2:7">
      <c r="B38" s="159" t="s">
        <v>123</v>
      </c>
      <c r="C38" s="74" t="str">
        <f t="shared" si="0"/>
        <v>Male</v>
      </c>
      <c r="D38" s="74" t="str">
        <f t="shared" si="1"/>
        <v>Walden TRI</v>
      </c>
      <c r="E38" s="129">
        <v>5.5011574074074074E-2</v>
      </c>
      <c r="F38" s="75">
        <f t="shared" si="2"/>
        <v>8445.1925099936871</v>
      </c>
      <c r="G38" t="str">
        <f>IF((ISERROR((VLOOKUP(B38,Calculation!C$2:C$933,1,FALSE)))),"not entered","")</f>
        <v/>
      </c>
    </row>
    <row r="39" spans="2:7">
      <c r="B39" s="159" t="s">
        <v>545</v>
      </c>
      <c r="C39" s="74" t="str">
        <f t="shared" si="0"/>
        <v>Male</v>
      </c>
      <c r="D39" s="74" t="str">
        <f t="shared" si="1"/>
        <v>Born2Tri</v>
      </c>
      <c r="E39" s="129">
        <v>5.5046296296296295E-2</v>
      </c>
      <c r="F39" s="75">
        <f t="shared" si="2"/>
        <v>8439.865433137089</v>
      </c>
      <c r="G39" t="str">
        <f>IF((ISERROR((VLOOKUP(B39,Calculation!C$2:C$933,1,FALSE)))),"not entered","")</f>
        <v/>
      </c>
    </row>
    <row r="40" spans="2:7">
      <c r="B40" s="159" t="s">
        <v>1066</v>
      </c>
      <c r="C40" s="74" t="str">
        <f t="shared" si="0"/>
        <v>Female</v>
      </c>
      <c r="D40" s="74" t="str">
        <f t="shared" si="1"/>
        <v>stortford tri</v>
      </c>
      <c r="E40" s="129">
        <v>5.5092592592592596E-2</v>
      </c>
      <c r="F40" s="75">
        <f t="shared" si="2"/>
        <v>9470.5882352941171</v>
      </c>
      <c r="G40" t="str">
        <f>IF((ISERROR((VLOOKUP(B40,Calculation!C$2:C$933,1,FALSE)))),"not entered","")</f>
        <v/>
      </c>
    </row>
    <row r="41" spans="2:7">
      <c r="B41" s="159" t="s">
        <v>276</v>
      </c>
      <c r="C41" s="74" t="str">
        <f t="shared" si="0"/>
        <v>Male</v>
      </c>
      <c r="D41" s="74" t="str">
        <f t="shared" si="1"/>
        <v>Walden TRI</v>
      </c>
      <c r="E41" s="129">
        <v>5.5092592592592596E-2</v>
      </c>
      <c r="F41" s="75">
        <f t="shared" si="2"/>
        <v>8432.773109243697</v>
      </c>
      <c r="G41" t="str">
        <f>IF((ISERROR((VLOOKUP(B41,Calculation!C$2:C$933,1,FALSE)))),"not entered","")</f>
        <v/>
      </c>
    </row>
    <row r="42" spans="2:7">
      <c r="B42" s="159" t="s">
        <v>1067</v>
      </c>
      <c r="C42" s="74" t="str">
        <f t="shared" si="0"/>
        <v>Male</v>
      </c>
      <c r="D42" s="74" t="str">
        <f t="shared" si="1"/>
        <v>Walden Tri</v>
      </c>
      <c r="E42" s="129">
        <v>5.5324074074074074E-2</v>
      </c>
      <c r="F42" s="75">
        <f t="shared" si="2"/>
        <v>8397.4895397489527</v>
      </c>
      <c r="G42" t="str">
        <f>IF((ISERROR((VLOOKUP(B42,Calculation!C$2:C$933,1,FALSE)))),"not entered","")</f>
        <v/>
      </c>
    </row>
    <row r="43" spans="2:7">
      <c r="B43" s="159" t="s">
        <v>666</v>
      </c>
      <c r="C43" s="74" t="str">
        <f t="shared" si="0"/>
        <v>Male</v>
      </c>
      <c r="D43" s="74" t="str">
        <f t="shared" si="1"/>
        <v>Stortford Tri</v>
      </c>
      <c r="E43" s="129">
        <v>5.5497685185185185E-2</v>
      </c>
      <c r="F43" s="75">
        <f t="shared" si="2"/>
        <v>8371.2200208550566</v>
      </c>
      <c r="G43" t="str">
        <f>IF((ISERROR((VLOOKUP(B43,Calculation!C$2:C$933,1,FALSE)))),"not entered","")</f>
        <v/>
      </c>
    </row>
    <row r="44" spans="2:7">
      <c r="B44" s="159" t="s">
        <v>533</v>
      </c>
      <c r="C44" s="74" t="str">
        <f t="shared" si="0"/>
        <v>Male</v>
      </c>
      <c r="D44" s="74" t="str">
        <f t="shared" si="1"/>
        <v>East Essex Tri</v>
      </c>
      <c r="E44" s="129">
        <v>5.5763888888888891E-2</v>
      </c>
      <c r="F44" s="75">
        <f t="shared" si="2"/>
        <v>8331.2577833125779</v>
      </c>
      <c r="G44" t="str">
        <f>IF((ISERROR((VLOOKUP(B44,Calculation!C$2:C$933,1,FALSE)))),"not entered","")</f>
        <v/>
      </c>
    </row>
    <row r="45" spans="2:7">
      <c r="B45" s="159" t="s">
        <v>529</v>
      </c>
      <c r="C45" s="74" t="str">
        <f t="shared" si="0"/>
        <v>Male</v>
      </c>
      <c r="D45" s="74" t="str">
        <f t="shared" si="1"/>
        <v>Farrow Tri Club</v>
      </c>
      <c r="E45" s="129">
        <v>5.5868055555555553E-2</v>
      </c>
      <c r="F45" s="75">
        <f t="shared" si="2"/>
        <v>8315.7240522063403</v>
      </c>
      <c r="G45" t="str">
        <f>IF((ISERROR((VLOOKUP(B45,Calculation!C$2:C$933,1,FALSE)))),"not entered","")</f>
        <v/>
      </c>
    </row>
    <row r="46" spans="2:7">
      <c r="B46" s="159" t="s">
        <v>1068</v>
      </c>
      <c r="C46" s="74" t="str">
        <f t="shared" si="0"/>
        <v>Male</v>
      </c>
      <c r="D46" s="74" t="str">
        <f t="shared" si="1"/>
        <v>stortford tri</v>
      </c>
      <c r="E46" s="129">
        <v>5.6319444444444443E-2</v>
      </c>
      <c r="F46" s="75">
        <f t="shared" si="2"/>
        <v>8249.0752157829829</v>
      </c>
      <c r="G46" t="str">
        <f>IF((ISERROR((VLOOKUP(B46,Calculation!C$2:C$933,1,FALSE)))),"not entered","")</f>
        <v/>
      </c>
    </row>
    <row r="47" spans="2:7">
      <c r="B47" s="159" t="s">
        <v>1069</v>
      </c>
      <c r="C47" s="74" t="str">
        <f t="shared" si="0"/>
        <v>Male</v>
      </c>
      <c r="D47" s="74" t="str">
        <f t="shared" si="1"/>
        <v>Walden TRI</v>
      </c>
      <c r="E47" s="129">
        <v>5.6365740740740744E-2</v>
      </c>
      <c r="F47" s="75">
        <f t="shared" si="2"/>
        <v>8242.2997946611904</v>
      </c>
      <c r="G47" t="str">
        <f>IF((ISERROR((VLOOKUP(B47,Calculation!C$2:C$933,1,FALSE)))),"not entered","")</f>
        <v/>
      </c>
    </row>
    <row r="48" spans="2:7">
      <c r="B48" s="159" t="s">
        <v>537</v>
      </c>
      <c r="C48" s="74" t="str">
        <f t="shared" si="0"/>
        <v>Male</v>
      </c>
      <c r="D48" s="74" t="str">
        <f t="shared" si="1"/>
        <v>East Essex</v>
      </c>
      <c r="E48" s="129">
        <v>5.6446759259259259E-2</v>
      </c>
      <c r="F48" s="75">
        <f t="shared" si="2"/>
        <v>8230.469550953454</v>
      </c>
      <c r="G48" t="str">
        <f>IF((ISERROR((VLOOKUP(B48,Calculation!C$2:C$933,1,FALSE)))),"not entered","")</f>
        <v/>
      </c>
    </row>
    <row r="49" spans="2:7">
      <c r="B49" s="159" t="s">
        <v>1070</v>
      </c>
      <c r="C49" s="74" t="str">
        <f t="shared" si="0"/>
        <v>Male</v>
      </c>
      <c r="D49" s="74" t="str">
        <f t="shared" si="1"/>
        <v>Newmarket Cycling &amp; Triathlon Club</v>
      </c>
      <c r="E49" s="129">
        <v>5.6504629629629627E-2</v>
      </c>
      <c r="F49" s="75">
        <f t="shared" si="2"/>
        <v>8222.0401474805403</v>
      </c>
      <c r="G49" t="str">
        <f>IF((ISERROR((VLOOKUP(B49,Calculation!C$2:C$933,1,FALSE)))),"not entered","")</f>
        <v/>
      </c>
    </row>
    <row r="50" spans="2:7">
      <c r="B50" s="159" t="s">
        <v>277</v>
      </c>
      <c r="C50" s="74" t="str">
        <f t="shared" si="0"/>
        <v>Female</v>
      </c>
      <c r="D50" s="74" t="str">
        <f t="shared" si="1"/>
        <v>Walden TRI</v>
      </c>
      <c r="E50" s="129">
        <v>5.6898148148148149E-2</v>
      </c>
      <c r="F50" s="75">
        <f t="shared" si="2"/>
        <v>9170.0569568755072</v>
      </c>
      <c r="G50" t="str">
        <f>IF((ISERROR((VLOOKUP(B50,Calculation!C$2:C$933,1,FALSE)))),"not entered","")</f>
        <v/>
      </c>
    </row>
    <row r="51" spans="2:7">
      <c r="B51" s="159" t="s">
        <v>1071</v>
      </c>
      <c r="C51" s="74" t="str">
        <f t="shared" si="0"/>
        <v>Male</v>
      </c>
      <c r="D51" s="74" t="str">
        <f t="shared" si="1"/>
        <v>Springfield Striders</v>
      </c>
      <c r="E51" s="129">
        <v>5.7372685185185186E-2</v>
      </c>
      <c r="F51" s="75">
        <f t="shared" si="2"/>
        <v>8097.6397014323175</v>
      </c>
      <c r="G51" t="str">
        <f>IF((ISERROR((VLOOKUP(B51,Calculation!C$2:C$933,1,FALSE)))),"not entered","")</f>
        <v/>
      </c>
    </row>
    <row r="52" spans="2:7">
      <c r="B52" s="159" t="s">
        <v>1023</v>
      </c>
      <c r="C52" s="74" t="str">
        <f t="shared" si="0"/>
        <v>Male</v>
      </c>
      <c r="D52" s="74" t="str">
        <f t="shared" si="1"/>
        <v>Born 2 Tri</v>
      </c>
      <c r="E52" s="129">
        <v>5.7488425925925929E-2</v>
      </c>
      <c r="F52" s="75">
        <f t="shared" si="2"/>
        <v>8081.3368230320102</v>
      </c>
      <c r="G52" t="str">
        <f>IF((ISERROR((VLOOKUP(B52,Calculation!C$2:C$933,1,FALSE)))),"not entered","")</f>
        <v/>
      </c>
    </row>
    <row r="53" spans="2:7">
      <c r="B53" s="159" t="s">
        <v>1072</v>
      </c>
      <c r="C53" s="74" t="str">
        <f t="shared" si="0"/>
        <v>Male</v>
      </c>
      <c r="D53" s="74" t="str">
        <f t="shared" si="1"/>
        <v>Halstead Road Runners</v>
      </c>
      <c r="E53" s="129">
        <v>5.7638888888888892E-2</v>
      </c>
      <c r="F53" s="75">
        <f t="shared" si="2"/>
        <v>8060.2409638554209</v>
      </c>
      <c r="G53" t="str">
        <f>IF((ISERROR((VLOOKUP(B53,Calculation!C$2:C$933,1,FALSE)))),"not entered","")</f>
        <v/>
      </c>
    </row>
    <row r="54" spans="2:7">
      <c r="B54" s="159" t="s">
        <v>1073</v>
      </c>
      <c r="C54" s="74" t="str">
        <f t="shared" si="0"/>
        <v>Male</v>
      </c>
      <c r="D54" s="74" t="str">
        <f t="shared" si="1"/>
        <v>TriForce Herts</v>
      </c>
      <c r="E54" s="129">
        <v>5.7673611111111113E-2</v>
      </c>
      <c r="F54" s="75">
        <f t="shared" si="2"/>
        <v>8055.388320288982</v>
      </c>
      <c r="G54" t="str">
        <f>IF((ISERROR((VLOOKUP(B54,Calculation!C$2:C$933,1,FALSE)))),"not entered","")</f>
        <v/>
      </c>
    </row>
    <row r="55" spans="2:7">
      <c r="B55" s="159" t="s">
        <v>551</v>
      </c>
      <c r="C55" s="74" t="str">
        <f t="shared" si="0"/>
        <v>Male</v>
      </c>
      <c r="D55" s="74" t="str">
        <f t="shared" si="1"/>
        <v>Born2Tri</v>
      </c>
      <c r="E55" s="129">
        <v>5.7685185185185187E-2</v>
      </c>
      <c r="F55" s="75">
        <f t="shared" si="2"/>
        <v>8053.7720706260034</v>
      </c>
      <c r="G55" t="str">
        <f>IF((ISERROR((VLOOKUP(B55,Calculation!C$2:C$933,1,FALSE)))),"not entered","")</f>
        <v/>
      </c>
    </row>
    <row r="56" spans="2:7">
      <c r="B56" s="159" t="s">
        <v>818</v>
      </c>
      <c r="C56" s="74" t="str">
        <f t="shared" si="0"/>
        <v>Male</v>
      </c>
      <c r="D56" s="74" t="str">
        <f t="shared" si="1"/>
        <v>Hadleigh Hares</v>
      </c>
      <c r="E56" s="129">
        <v>5.8020833333333334E-2</v>
      </c>
      <c r="F56" s="75">
        <f t="shared" si="2"/>
        <v>8007.1813285457811</v>
      </c>
      <c r="G56" t="str">
        <f>IF((ISERROR((VLOOKUP(B56,Calculation!C$2:C$933,1,FALSE)))),"not entered","")</f>
        <v/>
      </c>
    </row>
    <row r="57" spans="2:7">
      <c r="B57" s="159" t="s">
        <v>688</v>
      </c>
      <c r="C57" s="74" t="str">
        <f t="shared" si="0"/>
        <v>Male</v>
      </c>
      <c r="D57" s="74" t="str">
        <f t="shared" si="1"/>
        <v>Stortford Tri</v>
      </c>
      <c r="E57" s="129">
        <v>5.8136574074074077E-2</v>
      </c>
      <c r="F57" s="75">
        <f t="shared" si="2"/>
        <v>7991.2402946446337</v>
      </c>
      <c r="G57" t="str">
        <f>IF((ISERROR((VLOOKUP(B57,Calculation!C$2:C$933,1,FALSE)))),"not entered","")</f>
        <v/>
      </c>
    </row>
    <row r="58" spans="2:7">
      <c r="B58" s="159" t="s">
        <v>1074</v>
      </c>
      <c r="C58" s="74" t="str">
        <f t="shared" si="0"/>
        <v>Male</v>
      </c>
      <c r="D58" s="74" t="str">
        <f t="shared" si="1"/>
        <v>Dunmow Tri Club</v>
      </c>
      <c r="E58" s="129">
        <v>5.8182870370370371E-2</v>
      </c>
      <c r="F58" s="75">
        <f t="shared" si="2"/>
        <v>7984.8816391485962</v>
      </c>
      <c r="G58" t="str">
        <f>IF((ISERROR((VLOOKUP(B58,Calculation!C$2:C$933,1,FALSE)))),"not entered","")</f>
        <v/>
      </c>
    </row>
    <row r="59" spans="2:7">
      <c r="B59" s="159" t="s">
        <v>829</v>
      </c>
      <c r="C59" s="74" t="str">
        <f t="shared" si="0"/>
        <v>Female</v>
      </c>
      <c r="D59" s="74" t="str">
        <f t="shared" si="1"/>
        <v>Born 2 Tri</v>
      </c>
      <c r="E59" s="129">
        <v>5.8495370370370371E-2</v>
      </c>
      <c r="F59" s="75">
        <f t="shared" si="2"/>
        <v>8919.6675900277005</v>
      </c>
      <c r="G59" t="str">
        <f>IF((ISERROR((VLOOKUP(B59,Calculation!C$2:C$933,1,FALSE)))),"not entered","")</f>
        <v/>
      </c>
    </row>
    <row r="60" spans="2:7">
      <c r="B60" s="159" t="s">
        <v>816</v>
      </c>
      <c r="C60" s="74" t="str">
        <f t="shared" si="0"/>
        <v>Male</v>
      </c>
      <c r="D60" s="74" t="str">
        <f t="shared" si="1"/>
        <v>Born 2 Tri</v>
      </c>
      <c r="E60" s="129">
        <v>5.8564814814814813E-2</v>
      </c>
      <c r="F60" s="75">
        <f t="shared" si="2"/>
        <v>7932.806324110672</v>
      </c>
      <c r="G60" t="str">
        <f>IF((ISERROR((VLOOKUP(B60,Calculation!C$2:C$933,1,FALSE)))),"not entered","")</f>
        <v/>
      </c>
    </row>
    <row r="61" spans="2:7">
      <c r="B61" s="159" t="s">
        <v>1075</v>
      </c>
      <c r="C61" s="74" t="str">
        <f t="shared" si="0"/>
        <v>Male</v>
      </c>
      <c r="D61" s="74" t="str">
        <f t="shared" si="1"/>
        <v>Born2Tri</v>
      </c>
      <c r="E61" s="129">
        <v>5.8622685185185187E-2</v>
      </c>
      <c r="F61" s="75">
        <f t="shared" si="2"/>
        <v>7924.9753208292195</v>
      </c>
      <c r="G61" t="str">
        <f>IF((ISERROR((VLOOKUP(B61,Calculation!C$2:C$933,1,FALSE)))),"not entered","")</f>
        <v/>
      </c>
    </row>
    <row r="62" spans="2:7">
      <c r="B62" s="159" t="s">
        <v>1076</v>
      </c>
      <c r="C62" s="74" t="str">
        <f t="shared" si="0"/>
        <v>Male</v>
      </c>
      <c r="D62" s="74" t="str">
        <f t="shared" si="1"/>
        <v>Walden TRI</v>
      </c>
      <c r="E62" s="129">
        <v>5.8877314814814813E-2</v>
      </c>
      <c r="F62" s="75">
        <f t="shared" si="2"/>
        <v>7890.7017888735991</v>
      </c>
      <c r="G62" t="str">
        <f>IF((ISERROR((VLOOKUP(B62,Calculation!C$2:C$933,1,FALSE)))),"not entered","")</f>
        <v/>
      </c>
    </row>
    <row r="63" spans="2:7">
      <c r="B63" s="159" t="s">
        <v>400</v>
      </c>
      <c r="C63" s="74" t="str">
        <f t="shared" si="0"/>
        <v>Male</v>
      </c>
      <c r="D63" s="74" t="str">
        <f t="shared" si="1"/>
        <v>Born2Tri</v>
      </c>
      <c r="E63" s="129">
        <v>5.890046296296296E-2</v>
      </c>
      <c r="F63" s="75">
        <f t="shared" si="2"/>
        <v>7887.6007074081353</v>
      </c>
      <c r="G63" t="str">
        <f>IF((ISERROR((VLOOKUP(B63,Calculation!C$2:C$933,1,FALSE)))),"not entered","")</f>
        <v/>
      </c>
    </row>
    <row r="64" spans="2:7">
      <c r="B64" s="159" t="s">
        <v>486</v>
      </c>
      <c r="C64" s="74" t="str">
        <f t="shared" si="0"/>
        <v>Female</v>
      </c>
      <c r="D64" s="74" t="str">
        <f t="shared" si="1"/>
        <v>Dunmow Tri</v>
      </c>
      <c r="E64" s="129">
        <v>5.8993055555555556E-2</v>
      </c>
      <c r="F64" s="75">
        <f t="shared" si="2"/>
        <v>8844.4182852658414</v>
      </c>
      <c r="G64" t="str">
        <f>IF((ISERROR((VLOOKUP(B64,Calculation!C$2:C$933,1,FALSE)))),"not entered","")</f>
        <v/>
      </c>
    </row>
    <row r="65" spans="2:7">
      <c r="B65" s="159" t="s">
        <v>676</v>
      </c>
      <c r="C65" s="74" t="str">
        <f t="shared" si="0"/>
        <v>Female</v>
      </c>
      <c r="D65" s="74" t="str">
        <f t="shared" si="1"/>
        <v>Walden TRI</v>
      </c>
      <c r="E65" s="129">
        <v>5.9027777777777776E-2</v>
      </c>
      <c r="F65" s="75">
        <f t="shared" si="2"/>
        <v>8839.2156862745105</v>
      </c>
      <c r="G65" t="str">
        <f>IF((ISERROR((VLOOKUP(B65,Calculation!C$2:C$933,1,FALSE)))),"not entered","")</f>
        <v/>
      </c>
    </row>
    <row r="66" spans="2:7">
      <c r="B66" s="159" t="s">
        <v>1030</v>
      </c>
      <c r="C66" s="74" t="str">
        <f t="shared" si="0"/>
        <v>Male</v>
      </c>
      <c r="D66" s="74" t="str">
        <f t="shared" si="1"/>
        <v>Born 2 Tri</v>
      </c>
      <c r="E66" s="129">
        <v>5.9143518518518519E-2</v>
      </c>
      <c r="F66" s="75">
        <f t="shared" si="2"/>
        <v>7855.1859099804296</v>
      </c>
      <c r="G66" t="str">
        <f>IF((ISERROR((VLOOKUP(B66,Calculation!C$2:C$933,1,FALSE)))),"not entered","")</f>
        <v/>
      </c>
    </row>
    <row r="67" spans="2:7">
      <c r="B67" s="159" t="s">
        <v>1077</v>
      </c>
      <c r="C67" s="74" t="str">
        <f t="shared" si="0"/>
        <v>Female</v>
      </c>
      <c r="D67" s="74" t="str">
        <f t="shared" si="1"/>
        <v>Walden TRI</v>
      </c>
      <c r="E67" s="129">
        <v>5.9328703703703703E-2</v>
      </c>
      <c r="F67" s="75">
        <f t="shared" si="2"/>
        <v>8794.3815840811549</v>
      </c>
      <c r="G67" t="str">
        <f>IF((ISERROR((VLOOKUP(B67,Calculation!C$2:C$933,1,FALSE)))),"not entered","")</f>
        <v/>
      </c>
    </row>
    <row r="68" spans="2:7">
      <c r="B68" s="159" t="s">
        <v>1078</v>
      </c>
      <c r="C68" s="74" t="str">
        <f t="shared" si="0"/>
        <v>Male</v>
      </c>
      <c r="D68" s="74" t="str">
        <f t="shared" si="1"/>
        <v>Walden TRI</v>
      </c>
      <c r="E68" s="129">
        <v>5.9513888888888887E-2</v>
      </c>
      <c r="F68" s="75">
        <f t="shared" si="2"/>
        <v>7806.3010501750286</v>
      </c>
      <c r="G68" t="str">
        <f>IF((ISERROR((VLOOKUP(B68,Calculation!C$2:C$933,1,FALSE)))),"not entered","")</f>
        <v/>
      </c>
    </row>
    <row r="69" spans="2:7">
      <c r="B69" s="159" t="s">
        <v>428</v>
      </c>
      <c r="C69" s="74" t="str">
        <f t="shared" si="0"/>
        <v>Male</v>
      </c>
      <c r="D69" s="74" t="str">
        <f t="shared" si="1"/>
        <v>Ipswich Triathlon Club</v>
      </c>
      <c r="E69" s="129">
        <v>5.9861111111111108E-2</v>
      </c>
      <c r="F69" s="75">
        <f t="shared" si="2"/>
        <v>7761.0208816705335</v>
      </c>
      <c r="G69" t="str">
        <f>IF((ISERROR((VLOOKUP(B69,Calculation!C$2:C$933,1,FALSE)))),"not entered","")</f>
        <v/>
      </c>
    </row>
    <row r="70" spans="2:7">
      <c r="B70" s="159" t="s">
        <v>1079</v>
      </c>
      <c r="C70" s="74" t="str">
        <f t="shared" ref="C70:C133" si="3">VLOOKUP(B70,name,3,FALSE)</f>
        <v>Male</v>
      </c>
      <c r="D70" s="74" t="str">
        <f t="shared" ref="D70:D133" si="4">VLOOKUP(B70,name,2,FALSE)</f>
        <v>East Essex Tri</v>
      </c>
      <c r="E70" s="129">
        <v>6.008101851851852E-2</v>
      </c>
      <c r="F70" s="75">
        <f t="shared" ref="F70:F133" si="5">(VLOOKUP(C70,C$4:E$5,3,FALSE))/(E70/10000)</f>
        <v>7732.6141398574455</v>
      </c>
      <c r="G70" t="str">
        <f>IF((ISERROR((VLOOKUP(B70,Calculation!C$2:C$933,1,FALSE)))),"not entered","")</f>
        <v/>
      </c>
    </row>
    <row r="71" spans="2:7">
      <c r="B71" s="159" t="s">
        <v>1080</v>
      </c>
      <c r="C71" s="74" t="str">
        <f t="shared" si="3"/>
        <v>Male</v>
      </c>
      <c r="D71" s="74" t="str">
        <f t="shared" si="4"/>
        <v>Halstead Road Runners</v>
      </c>
      <c r="E71" s="129">
        <v>6.0173611111111108E-2</v>
      </c>
      <c r="F71" s="75">
        <f t="shared" si="5"/>
        <v>7720.7155222158108</v>
      </c>
      <c r="G71" t="str">
        <f>IF((ISERROR((VLOOKUP(B71,Calculation!C$2:C$933,1,FALSE)))),"not entered","")</f>
        <v/>
      </c>
    </row>
    <row r="72" spans="2:7">
      <c r="B72" s="159" t="s">
        <v>485</v>
      </c>
      <c r="C72" s="74" t="str">
        <f t="shared" si="3"/>
        <v>Female</v>
      </c>
      <c r="D72" s="74" t="str">
        <f t="shared" si="4"/>
        <v>Born2Tri</v>
      </c>
      <c r="E72" s="129">
        <v>6.0277777777777777E-2</v>
      </c>
      <c r="F72" s="75">
        <f t="shared" si="5"/>
        <v>8655.9139784946237</v>
      </c>
      <c r="G72" t="str">
        <f>IF((ISERROR((VLOOKUP(B72,Calculation!C$2:C$933,1,FALSE)))),"not entered","")</f>
        <v/>
      </c>
    </row>
    <row r="73" spans="2:7">
      <c r="B73" s="159" t="s">
        <v>1081</v>
      </c>
      <c r="C73" s="74" t="str">
        <f t="shared" si="3"/>
        <v>Male</v>
      </c>
      <c r="D73" s="74" t="str">
        <f t="shared" si="4"/>
        <v>Farrow Tri Club</v>
      </c>
      <c r="E73" s="129">
        <v>6.0324074074074072E-2</v>
      </c>
      <c r="F73" s="75">
        <f t="shared" si="5"/>
        <v>7701.4581734458943</v>
      </c>
      <c r="G73" t="str">
        <f>IF((ISERROR((VLOOKUP(B73,Calculation!C$2:C$933,1,FALSE)))),"not entered","")</f>
        <v/>
      </c>
    </row>
    <row r="74" spans="2:7">
      <c r="B74" s="159" t="s">
        <v>1082</v>
      </c>
      <c r="C74" s="74" t="str">
        <f t="shared" si="3"/>
        <v>Male</v>
      </c>
      <c r="D74" s="74" t="str">
        <f t="shared" si="4"/>
        <v>Dunmow Tri Club</v>
      </c>
      <c r="E74" s="129">
        <v>6.1006944444444447E-2</v>
      </c>
      <c r="F74" s="75">
        <f t="shared" si="5"/>
        <v>7615.2532726237896</v>
      </c>
      <c r="G74" t="str">
        <f>IF((ISERROR((VLOOKUP(B74,Calculation!C$2:C$933,1,FALSE)))),"not entered","")</f>
        <v/>
      </c>
    </row>
    <row r="75" spans="2:7">
      <c r="B75" s="159" t="s">
        <v>827</v>
      </c>
      <c r="C75" s="74" t="str">
        <f t="shared" si="3"/>
        <v>Male</v>
      </c>
      <c r="D75" s="74" t="str">
        <f t="shared" si="4"/>
        <v>Born 2 Tri</v>
      </c>
      <c r="E75" s="129">
        <v>6.1226851851851852E-2</v>
      </c>
      <c r="F75" s="75">
        <f t="shared" si="5"/>
        <v>7587.9017013232515</v>
      </c>
      <c r="G75" t="str">
        <f>IF((ISERROR((VLOOKUP(B75,Calculation!C$2:C$933,1,FALSE)))),"not entered","")</f>
        <v/>
      </c>
    </row>
    <row r="76" spans="2:7">
      <c r="B76" s="159" t="s">
        <v>562</v>
      </c>
      <c r="C76" s="74" t="str">
        <f t="shared" si="3"/>
        <v>Male</v>
      </c>
      <c r="D76" s="74" t="str">
        <f t="shared" si="4"/>
        <v>Tri Anglia</v>
      </c>
      <c r="E76" s="129">
        <v>6.1226851851851852E-2</v>
      </c>
      <c r="F76" s="75">
        <f t="shared" si="5"/>
        <v>7587.9017013232515</v>
      </c>
      <c r="G76" t="str">
        <f>IF((ISERROR((VLOOKUP(B76,Calculation!C$2:C$933,1,FALSE)))),"not entered","")</f>
        <v/>
      </c>
    </row>
    <row r="77" spans="2:7">
      <c r="B77" s="159" t="s">
        <v>686</v>
      </c>
      <c r="C77" s="74" t="str">
        <f t="shared" si="3"/>
        <v>Male</v>
      </c>
      <c r="D77" s="74" t="str">
        <f t="shared" si="4"/>
        <v>Stortford Tri</v>
      </c>
      <c r="E77" s="129">
        <v>6.1574074074074073E-2</v>
      </c>
      <c r="F77" s="75">
        <f t="shared" si="5"/>
        <v>7545.1127819548865</v>
      </c>
      <c r="G77" t="str">
        <f>IF((ISERROR((VLOOKUP(B77,Calculation!C$2:C$933,1,FALSE)))),"not entered","")</f>
        <v/>
      </c>
    </row>
    <row r="78" spans="2:7">
      <c r="B78" s="159" t="s">
        <v>1083</v>
      </c>
      <c r="C78" s="74" t="str">
        <f t="shared" si="3"/>
        <v>Male</v>
      </c>
      <c r="D78" s="74" t="str">
        <f t="shared" si="4"/>
        <v>East Essex Tri</v>
      </c>
      <c r="E78" s="129">
        <v>6.1701388888888889E-2</v>
      </c>
      <c r="F78" s="75">
        <f t="shared" si="5"/>
        <v>7529.5441755768143</v>
      </c>
      <c r="G78" t="str">
        <f>IF((ISERROR((VLOOKUP(B78,Calculation!C$2:C$933,1,FALSE)))),"not entered","")</f>
        <v/>
      </c>
    </row>
    <row r="79" spans="2:7">
      <c r="B79" s="159" t="s">
        <v>565</v>
      </c>
      <c r="C79" s="74" t="str">
        <f t="shared" si="3"/>
        <v>Male</v>
      </c>
      <c r="D79" s="74" t="str">
        <f t="shared" si="4"/>
        <v>Born2Tri</v>
      </c>
      <c r="E79" s="129">
        <v>6.2256944444444441E-2</v>
      </c>
      <c r="F79" s="75">
        <f t="shared" si="5"/>
        <v>7462.3535973229227</v>
      </c>
      <c r="G79" t="str">
        <f>IF((ISERROR((VLOOKUP(B79,Calculation!C$2:C$933,1,FALSE)))),"not entered","")</f>
        <v/>
      </c>
    </row>
    <row r="80" spans="2:7">
      <c r="B80" s="159" t="s">
        <v>1084</v>
      </c>
      <c r="C80" s="74" t="str">
        <f t="shared" si="3"/>
        <v>Male</v>
      </c>
      <c r="D80" s="74" t="str">
        <f t="shared" si="4"/>
        <v>Tri-Anglia</v>
      </c>
      <c r="E80" s="129">
        <v>6.2905092592592596E-2</v>
      </c>
      <c r="F80" s="75">
        <f t="shared" si="5"/>
        <v>7385.4645814167425</v>
      </c>
      <c r="G80" t="str">
        <f>IF((ISERROR((VLOOKUP(B80,Calculation!C$2:C$933,1,FALSE)))),"not entered","")</f>
        <v/>
      </c>
    </row>
    <row r="81" spans="2:7">
      <c r="B81" s="159" t="s">
        <v>1085</v>
      </c>
      <c r="C81" s="74" t="str">
        <f t="shared" si="3"/>
        <v>Male</v>
      </c>
      <c r="D81" s="74" t="str">
        <f t="shared" si="4"/>
        <v>Hadleigh Hares  AC</v>
      </c>
      <c r="E81" s="129">
        <v>6.2986111111111118E-2</v>
      </c>
      <c r="F81" s="75">
        <f t="shared" si="5"/>
        <v>7375.9647188533618</v>
      </c>
      <c r="G81" t="str">
        <f>IF((ISERROR((VLOOKUP(B81,Calculation!C$2:C$933,1,FALSE)))),"not entered","")</f>
        <v/>
      </c>
    </row>
    <row r="82" spans="2:7">
      <c r="B82" s="159" t="s">
        <v>1086</v>
      </c>
      <c r="C82" s="74" t="str">
        <f t="shared" si="3"/>
        <v>Male</v>
      </c>
      <c r="D82" s="74" t="str">
        <f t="shared" si="4"/>
        <v>Farrow Tri Club</v>
      </c>
      <c r="E82" s="129">
        <v>6.3692129629629626E-2</v>
      </c>
      <c r="F82" s="75">
        <f t="shared" si="5"/>
        <v>7294.2031619116851</v>
      </c>
      <c r="G82" t="str">
        <f>IF((ISERROR((VLOOKUP(B82,Calculation!C$2:C$933,1,FALSE)))),"not entered","")</f>
        <v/>
      </c>
    </row>
    <row r="83" spans="2:7">
      <c r="B83" s="159" t="s">
        <v>494</v>
      </c>
      <c r="C83" s="74" t="str">
        <f t="shared" si="3"/>
        <v>Female</v>
      </c>
      <c r="D83" s="74" t="str">
        <f t="shared" si="4"/>
        <v>Born2Tri</v>
      </c>
      <c r="E83" s="129">
        <v>6.3981481481481486E-2</v>
      </c>
      <c r="F83" s="75">
        <f t="shared" si="5"/>
        <v>8154.8480463096948</v>
      </c>
      <c r="G83" t="str">
        <f>IF((ISERROR((VLOOKUP(B83,Calculation!C$2:C$933,1,FALSE)))),"not entered","")</f>
        <v/>
      </c>
    </row>
    <row r="84" spans="2:7">
      <c r="B84" s="159" t="s">
        <v>1087</v>
      </c>
      <c r="C84" s="74" t="str">
        <f t="shared" si="3"/>
        <v>Male</v>
      </c>
      <c r="D84" s="74" t="str">
        <f t="shared" si="4"/>
        <v>Walden TRI</v>
      </c>
      <c r="E84" s="129">
        <v>6.4085648148148142E-2</v>
      </c>
      <c r="F84" s="75">
        <f t="shared" si="5"/>
        <v>7249.4130395521042</v>
      </c>
      <c r="G84" t="str">
        <f>IF((ISERROR((VLOOKUP(B84,Calculation!C$2:C$933,1,FALSE)))),"not entered","")</f>
        <v/>
      </c>
    </row>
    <row r="85" spans="2:7">
      <c r="B85" s="159" t="s">
        <v>1088</v>
      </c>
      <c r="C85" s="74" t="str">
        <f t="shared" si="3"/>
        <v>Male</v>
      </c>
      <c r="D85" s="74" t="str">
        <f t="shared" si="4"/>
        <v>Springfield Striders</v>
      </c>
      <c r="E85" s="129">
        <v>6.4166666666666664E-2</v>
      </c>
      <c r="F85" s="75">
        <f t="shared" si="5"/>
        <v>7240.2597402597403</v>
      </c>
      <c r="G85" t="str">
        <f>IF((ISERROR((VLOOKUP(B85,Calculation!C$2:C$933,1,FALSE)))),"not entered","")</f>
        <v/>
      </c>
    </row>
    <row r="86" spans="2:7">
      <c r="B86" s="159" t="s">
        <v>293</v>
      </c>
      <c r="C86" s="74" t="str">
        <f t="shared" si="3"/>
        <v>Male</v>
      </c>
      <c r="D86" s="74" t="str">
        <f t="shared" si="4"/>
        <v>Springfield Striders</v>
      </c>
      <c r="E86" s="129">
        <v>6.4525462962962965E-2</v>
      </c>
      <c r="F86" s="75">
        <f t="shared" si="5"/>
        <v>7200</v>
      </c>
      <c r="G86" t="str">
        <f>IF((ISERROR((VLOOKUP(B86,Calculation!C$2:C$933,1,FALSE)))),"not entered","")</f>
        <v/>
      </c>
    </row>
    <row r="87" spans="2:7">
      <c r="B87" s="159" t="s">
        <v>1089</v>
      </c>
      <c r="C87" s="74" t="str">
        <f t="shared" si="3"/>
        <v>Male</v>
      </c>
      <c r="D87" s="74" t="str">
        <f t="shared" si="4"/>
        <v>Born2Tri</v>
      </c>
      <c r="E87" s="129">
        <v>6.474537037037037E-2</v>
      </c>
      <c r="F87" s="75">
        <f t="shared" si="5"/>
        <v>7175.5452270289588</v>
      </c>
      <c r="G87" t="str">
        <f>IF((ISERROR((VLOOKUP(B87,Calculation!C$2:C$933,1,FALSE)))),"not entered","")</f>
        <v/>
      </c>
    </row>
    <row r="88" spans="2:7">
      <c r="B88" s="159" t="s">
        <v>693</v>
      </c>
      <c r="C88" s="74" t="str">
        <f t="shared" si="3"/>
        <v>Male</v>
      </c>
      <c r="D88" s="74" t="str">
        <f t="shared" si="4"/>
        <v>Walden TRI</v>
      </c>
      <c r="E88" s="129">
        <v>6.5127314814814818E-2</v>
      </c>
      <c r="F88" s="75">
        <f t="shared" si="5"/>
        <v>7133.4636573662692</v>
      </c>
      <c r="G88" t="str">
        <f>IF((ISERROR((VLOOKUP(B88,Calculation!C$2:C$933,1,FALSE)))),"not entered","")</f>
        <v/>
      </c>
    </row>
    <row r="89" spans="2:7">
      <c r="B89" s="159" t="s">
        <v>695</v>
      </c>
      <c r="C89" s="74" t="str">
        <f t="shared" si="3"/>
        <v>Female</v>
      </c>
      <c r="D89" s="74" t="str">
        <f t="shared" si="4"/>
        <v>Stortford Tri</v>
      </c>
      <c r="E89" s="129">
        <v>6.5474537037037039E-2</v>
      </c>
      <c r="F89" s="75">
        <f t="shared" si="5"/>
        <v>7968.88810323493</v>
      </c>
      <c r="G89" t="str">
        <f>IF((ISERROR((VLOOKUP(B89,Calculation!C$2:C$933,1,FALSE)))),"not entered","")</f>
        <v/>
      </c>
    </row>
    <row r="90" spans="2:7">
      <c r="B90" s="159" t="s">
        <v>427</v>
      </c>
      <c r="C90" s="74" t="str">
        <f t="shared" si="3"/>
        <v>Female</v>
      </c>
      <c r="D90" s="74" t="str">
        <f t="shared" si="4"/>
        <v>tri sport epping</v>
      </c>
      <c r="E90" s="129">
        <v>6.5625000000000003E-2</v>
      </c>
      <c r="F90" s="75">
        <f t="shared" si="5"/>
        <v>7950.6172839506171</v>
      </c>
      <c r="G90" t="str">
        <f>IF((ISERROR((VLOOKUP(B90,Calculation!C$2:C$933,1,FALSE)))),"not entered","")</f>
        <v/>
      </c>
    </row>
    <row r="91" spans="2:7">
      <c r="B91" s="159" t="s">
        <v>991</v>
      </c>
      <c r="C91" s="74" t="str">
        <f t="shared" si="3"/>
        <v>Male</v>
      </c>
      <c r="D91" s="74" t="str">
        <f t="shared" si="4"/>
        <v xml:space="preserve">Saffron Walden </v>
      </c>
      <c r="E91" s="129">
        <v>6.5752314814814819E-2</v>
      </c>
      <c r="F91" s="75">
        <f t="shared" si="5"/>
        <v>7065.6574546734719</v>
      </c>
      <c r="G91" t="str">
        <f>IF((ISERROR((VLOOKUP(B91,Calculation!C$2:C$933,1,FALSE)))),"not entered","")</f>
        <v/>
      </c>
    </row>
    <row r="92" spans="2:7">
      <c r="B92" s="159" t="s">
        <v>846</v>
      </c>
      <c r="C92" s="74" t="str">
        <f t="shared" si="3"/>
        <v>Male</v>
      </c>
      <c r="D92" s="74" t="str">
        <f t="shared" si="4"/>
        <v>Born 2 Tri</v>
      </c>
      <c r="E92" s="129">
        <v>6.6562499999999997E-2</v>
      </c>
      <c r="F92" s="75">
        <f t="shared" si="5"/>
        <v>6979.6557120500775</v>
      </c>
      <c r="G92" t="str">
        <f>IF((ISERROR((VLOOKUP(B92,Calculation!C$2:C$933,1,FALSE)))),"not entered","")</f>
        <v/>
      </c>
    </row>
    <row r="93" spans="2:7">
      <c r="B93" s="159" t="s">
        <v>1090</v>
      </c>
      <c r="C93" s="74" t="str">
        <f t="shared" si="3"/>
        <v>Female</v>
      </c>
      <c r="D93" s="74" t="str">
        <f t="shared" si="4"/>
        <v>Walden TRI</v>
      </c>
      <c r="E93" s="129">
        <v>6.7175925925925931E-2</v>
      </c>
      <c r="F93" s="75">
        <f t="shared" si="5"/>
        <v>7767.0572019297033</v>
      </c>
      <c r="G93" t="str">
        <f>IF((ISERROR((VLOOKUP(B93,Calculation!C$2:C$933,1,FALSE)))),"not entered","")</f>
        <v/>
      </c>
    </row>
    <row r="94" spans="2:7">
      <c r="B94" s="159" t="s">
        <v>432</v>
      </c>
      <c r="C94" s="74" t="str">
        <f t="shared" si="3"/>
        <v>Male</v>
      </c>
      <c r="D94" s="74" t="str">
        <f t="shared" si="4"/>
        <v>West Suffolk Wheelers &amp; Tri</v>
      </c>
      <c r="E94" s="129">
        <v>6.761574074074074E-2</v>
      </c>
      <c r="F94" s="75">
        <f t="shared" si="5"/>
        <v>6870.9346114344398</v>
      </c>
      <c r="G94" t="str">
        <f>IF((ISERROR((VLOOKUP(B94,Calculation!C$2:C$933,1,FALSE)))),"not entered","")</f>
        <v/>
      </c>
    </row>
    <row r="95" spans="2:7">
      <c r="B95" s="159" t="s">
        <v>1091</v>
      </c>
      <c r="C95" s="74" t="str">
        <f t="shared" si="3"/>
        <v>Female</v>
      </c>
      <c r="D95" s="74" t="str">
        <f t="shared" si="4"/>
        <v>Walden TRI</v>
      </c>
      <c r="E95" s="129">
        <v>6.7638888888888887E-2</v>
      </c>
      <c r="F95" s="75">
        <f t="shared" si="5"/>
        <v>7713.8945927446957</v>
      </c>
      <c r="G95" t="str">
        <f>IF((ISERROR((VLOOKUP(B95,Calculation!C$2:C$933,1,FALSE)))),"not entered","")</f>
        <v/>
      </c>
    </row>
    <row r="96" spans="2:7">
      <c r="B96" s="159" t="s">
        <v>501</v>
      </c>
      <c r="C96" s="74" t="str">
        <f t="shared" si="3"/>
        <v>Female</v>
      </c>
      <c r="D96" s="74" t="str">
        <f t="shared" si="4"/>
        <v>Walden TRI</v>
      </c>
      <c r="E96" s="129">
        <v>6.8009259259259255E-2</v>
      </c>
      <c r="F96" s="75">
        <f t="shared" si="5"/>
        <v>7671.8856364874064</v>
      </c>
      <c r="G96" t="str">
        <f>IF((ISERROR((VLOOKUP(B96,Calculation!C$2:C$933,1,FALSE)))),"not entered","")</f>
        <v/>
      </c>
    </row>
    <row r="97" spans="2:7">
      <c r="B97" s="159" t="s">
        <v>1092</v>
      </c>
      <c r="C97" s="74" t="str">
        <f t="shared" si="3"/>
        <v>Female</v>
      </c>
      <c r="D97" s="74" t="str">
        <f t="shared" si="4"/>
        <v>Dunmow Tri Club</v>
      </c>
      <c r="E97" s="129">
        <v>6.806712962962963E-2</v>
      </c>
      <c r="F97" s="75">
        <f t="shared" si="5"/>
        <v>7665.3630334977042</v>
      </c>
      <c r="G97" t="str">
        <f>IF((ISERROR((VLOOKUP(B97,Calculation!C$2:C$933,1,FALSE)))),"not entered","")</f>
        <v/>
      </c>
    </row>
    <row r="98" spans="2:7">
      <c r="B98" s="159" t="s">
        <v>1093</v>
      </c>
      <c r="C98" s="74" t="str">
        <f t="shared" si="3"/>
        <v>Female</v>
      </c>
      <c r="D98" s="74" t="str">
        <f t="shared" si="4"/>
        <v>Walden TRI</v>
      </c>
      <c r="E98" s="129">
        <v>6.8310185185185182E-2</v>
      </c>
      <c r="F98" s="75">
        <f t="shared" si="5"/>
        <v>7638.0887834632331</v>
      </c>
      <c r="G98" t="str">
        <f>IF((ISERROR((VLOOKUP(B98,Calculation!C$2:C$933,1,FALSE)))),"not entered","")</f>
        <v/>
      </c>
    </row>
    <row r="99" spans="2:7">
      <c r="B99" s="159" t="s">
        <v>1094</v>
      </c>
      <c r="C99" s="74" t="str">
        <f t="shared" si="3"/>
        <v>Male</v>
      </c>
      <c r="D99" s="74" t="str">
        <f t="shared" si="4"/>
        <v>Born2Tri</v>
      </c>
      <c r="E99" s="129">
        <v>6.851851851851852E-2</v>
      </c>
      <c r="F99" s="75">
        <f t="shared" si="5"/>
        <v>6780.405405405405</v>
      </c>
      <c r="G99" t="str">
        <f>IF((ISERROR((VLOOKUP(B99,Calculation!C$2:C$933,1,FALSE)))),"not entered","")</f>
        <v/>
      </c>
    </row>
    <row r="100" spans="2:7">
      <c r="B100" s="159" t="s">
        <v>853</v>
      </c>
      <c r="C100" s="74" t="str">
        <f t="shared" si="3"/>
        <v>Female</v>
      </c>
      <c r="D100" s="74" t="str">
        <f t="shared" si="4"/>
        <v>Born 2 Tri</v>
      </c>
      <c r="E100" s="129">
        <v>6.896990740740741E-2</v>
      </c>
      <c r="F100" s="75">
        <f t="shared" si="5"/>
        <v>7565.0276892095981</v>
      </c>
      <c r="G100" t="str">
        <f>IF((ISERROR((VLOOKUP(B100,Calculation!C$2:C$933,1,FALSE)))),"not entered","")</f>
        <v/>
      </c>
    </row>
    <row r="101" spans="2:7">
      <c r="B101" s="159" t="s">
        <v>1095</v>
      </c>
      <c r="C101" s="74" t="str">
        <f t="shared" si="3"/>
        <v>Male</v>
      </c>
      <c r="D101" s="74" t="str">
        <f t="shared" si="4"/>
        <v>Dunmow Tri Club</v>
      </c>
      <c r="E101" s="129">
        <v>6.9120370370370374E-2</v>
      </c>
      <c r="F101" s="75">
        <f t="shared" si="5"/>
        <v>6721.3663764233088</v>
      </c>
      <c r="G101" t="str">
        <f>IF((ISERROR((VLOOKUP(B101,Calculation!C$2:C$933,1,FALSE)))),"not entered","")</f>
        <v/>
      </c>
    </row>
    <row r="102" spans="2:7">
      <c r="B102" s="159" t="s">
        <v>1096</v>
      </c>
      <c r="C102" s="74" t="str">
        <f t="shared" si="3"/>
        <v>Male</v>
      </c>
      <c r="D102" s="74" t="str">
        <f t="shared" si="4"/>
        <v>East Essex Tri</v>
      </c>
      <c r="E102" s="129">
        <v>6.9594907407407411E-2</v>
      </c>
      <c r="F102" s="75">
        <f t="shared" si="5"/>
        <v>6675.5363379344744</v>
      </c>
      <c r="G102" t="str">
        <f>IF((ISERROR((VLOOKUP(B102,Calculation!C$2:C$933,1,FALSE)))),"not entered","")</f>
        <v/>
      </c>
    </row>
    <row r="103" spans="2:7">
      <c r="B103" s="159" t="s">
        <v>1097</v>
      </c>
      <c r="C103" s="74" t="str">
        <f t="shared" si="3"/>
        <v>Female</v>
      </c>
      <c r="D103" s="74" t="str">
        <f t="shared" si="4"/>
        <v>Halstead Road Runners</v>
      </c>
      <c r="E103" s="129">
        <v>6.9664351851851852E-2</v>
      </c>
      <c r="F103" s="75">
        <f t="shared" si="5"/>
        <v>7489.6162153181594</v>
      </c>
      <c r="G103" t="str">
        <f>IF((ISERROR((VLOOKUP(B103,Calculation!C$2:C$933,1,FALSE)))),"not entered","")</f>
        <v/>
      </c>
    </row>
    <row r="104" spans="2:7">
      <c r="B104" s="159" t="s">
        <v>694</v>
      </c>
      <c r="C104" s="74" t="str">
        <f t="shared" si="3"/>
        <v>Female</v>
      </c>
      <c r="D104" s="74" t="str">
        <f t="shared" si="4"/>
        <v>Stortford Tri</v>
      </c>
      <c r="E104" s="129">
        <v>6.9756944444444441E-2</v>
      </c>
      <c r="F104" s="75">
        <f t="shared" si="5"/>
        <v>7479.6747967479678</v>
      </c>
      <c r="G104" t="str">
        <f>IF((ISERROR((VLOOKUP(B104,Calculation!C$2:C$933,1,FALSE)))),"not entered","")</f>
        <v/>
      </c>
    </row>
    <row r="105" spans="2:7">
      <c r="B105" s="159" t="s">
        <v>283</v>
      </c>
      <c r="C105" s="74" t="str">
        <f t="shared" si="3"/>
        <v>Male</v>
      </c>
      <c r="D105" s="74" t="str">
        <f t="shared" si="4"/>
        <v>Born2Tri</v>
      </c>
      <c r="E105" s="129">
        <v>7.0659722222222221E-2</v>
      </c>
      <c r="F105" s="75">
        <f t="shared" si="5"/>
        <v>6574.9385749385747</v>
      </c>
      <c r="G105" t="str">
        <f>IF((ISERROR((VLOOKUP(B105,Calculation!C$2:C$933,1,FALSE)))),"not entered","")</f>
        <v/>
      </c>
    </row>
    <row r="106" spans="2:7">
      <c r="B106" s="159" t="s">
        <v>1098</v>
      </c>
      <c r="C106" s="74" t="str">
        <f t="shared" si="3"/>
        <v>Female</v>
      </c>
      <c r="D106" s="74" t="str">
        <f t="shared" si="4"/>
        <v>Hadleigh Hares  AC</v>
      </c>
      <c r="E106" s="129">
        <v>7.1736111111111112E-2</v>
      </c>
      <c r="F106" s="75">
        <f t="shared" si="5"/>
        <v>7273.3139722491123</v>
      </c>
      <c r="G106" t="str">
        <f>IF((ISERROR((VLOOKUP(B106,Calculation!C$2:C$933,1,FALSE)))),"not entered","")</f>
        <v/>
      </c>
    </row>
    <row r="107" spans="2:7">
      <c r="B107" s="159" t="s">
        <v>1099</v>
      </c>
      <c r="C107" s="74" t="str">
        <f t="shared" si="3"/>
        <v>Male</v>
      </c>
      <c r="D107" s="74" t="str">
        <f t="shared" si="4"/>
        <v>Born2Tri</v>
      </c>
      <c r="E107" s="129">
        <v>7.1782407407407406E-2</v>
      </c>
      <c r="F107" s="75">
        <f t="shared" si="5"/>
        <v>6472.1057723315062</v>
      </c>
      <c r="G107" t="str">
        <f>IF((ISERROR((VLOOKUP(B107,Calculation!C$2:C$933,1,FALSE)))),"not entered","")</f>
        <v/>
      </c>
    </row>
    <row r="108" spans="2:7">
      <c r="B108" s="159" t="s">
        <v>1100</v>
      </c>
      <c r="C108" s="74" t="str">
        <f t="shared" si="3"/>
        <v>Female</v>
      </c>
      <c r="D108" s="74" t="str">
        <f t="shared" si="4"/>
        <v>Born2Tri</v>
      </c>
      <c r="E108" s="129">
        <v>7.228009259259259E-2</v>
      </c>
      <c r="F108" s="75">
        <f t="shared" si="5"/>
        <v>7218.5748598879109</v>
      </c>
      <c r="G108" t="str">
        <f>IF((ISERROR((VLOOKUP(B108,Calculation!C$2:C$933,1,FALSE)))),"not entered","")</f>
        <v/>
      </c>
    </row>
    <row r="109" spans="2:7">
      <c r="B109" s="159" t="s">
        <v>499</v>
      </c>
      <c r="C109" s="74" t="str">
        <f t="shared" si="3"/>
        <v>Female</v>
      </c>
      <c r="D109" s="74" t="str">
        <f t="shared" si="4"/>
        <v>trisportepping</v>
      </c>
      <c r="E109" s="129">
        <v>7.2488425925925928E-2</v>
      </c>
      <c r="F109" s="75">
        <f t="shared" si="5"/>
        <v>7197.8285166852938</v>
      </c>
      <c r="G109" t="str">
        <f>IF((ISERROR((VLOOKUP(B109,Calculation!C$2:C$933,1,FALSE)))),"not entered","")</f>
        <v/>
      </c>
    </row>
    <row r="110" spans="2:7">
      <c r="B110" s="159" t="s">
        <v>1101</v>
      </c>
      <c r="C110" s="74" t="str">
        <f t="shared" si="3"/>
        <v>Female</v>
      </c>
      <c r="D110" s="74" t="str">
        <f t="shared" si="4"/>
        <v>Walden TRI</v>
      </c>
      <c r="E110" s="129">
        <v>7.497685185185185E-2</v>
      </c>
      <c r="F110" s="75">
        <f t="shared" si="5"/>
        <v>6958.9379438098176</v>
      </c>
      <c r="G110" t="str">
        <f>IF((ISERROR((VLOOKUP(B110,Calculation!C$2:C$933,1,FALSE)))),"not entered","")</f>
        <v/>
      </c>
    </row>
    <row r="111" spans="2:7">
      <c r="B111" s="159" t="s">
        <v>697</v>
      </c>
      <c r="C111" s="74" t="str">
        <f t="shared" si="3"/>
        <v>Female</v>
      </c>
      <c r="D111" s="74" t="str">
        <f t="shared" si="4"/>
        <v>Stortford Tri</v>
      </c>
      <c r="E111" s="129">
        <v>7.5787037037037042E-2</v>
      </c>
      <c r="F111" s="75">
        <f t="shared" si="5"/>
        <v>6884.5448992058637</v>
      </c>
      <c r="G111" t="str">
        <f>IF((ISERROR((VLOOKUP(B111,Calculation!C$2:C$933,1,FALSE)))),"not entered","")</f>
        <v/>
      </c>
    </row>
    <row r="112" spans="2:7">
      <c r="B112" s="159" t="s">
        <v>1102</v>
      </c>
      <c r="C112" s="74" t="str">
        <f t="shared" si="3"/>
        <v>Male</v>
      </c>
      <c r="D112" s="74" t="str">
        <f t="shared" si="4"/>
        <v>Bishops Stortford Running Club</v>
      </c>
      <c r="E112" s="129">
        <v>7.7557870370370374E-2</v>
      </c>
      <c r="F112" s="75">
        <f t="shared" si="5"/>
        <v>5990.15072377257</v>
      </c>
      <c r="G112" t="str">
        <f>IF((ISERROR((VLOOKUP(B112,Calculation!C$2:C$933,1,FALSE)))),"not entered","")</f>
        <v/>
      </c>
    </row>
    <row r="113" spans="2:7">
      <c r="B113" s="159" t="s">
        <v>1103</v>
      </c>
      <c r="C113" s="74" t="str">
        <f t="shared" si="3"/>
        <v>Female</v>
      </c>
      <c r="D113" s="74" t="str">
        <f t="shared" si="4"/>
        <v>Tri Sport Epping</v>
      </c>
      <c r="E113" s="129">
        <v>7.7615740740740735E-2</v>
      </c>
      <c r="F113" s="75">
        <f t="shared" si="5"/>
        <v>6722.338204592902</v>
      </c>
      <c r="G113" t="str">
        <f>IF((ISERROR((VLOOKUP(B113,Calculation!C$2:C$933,1,FALSE)))),"not entered","")</f>
        <v/>
      </c>
    </row>
    <row r="114" spans="2:7">
      <c r="B114" s="159" t="s">
        <v>1104</v>
      </c>
      <c r="C114" s="74" t="str">
        <f t="shared" si="3"/>
        <v>Female</v>
      </c>
      <c r="D114" s="74" t="str">
        <f t="shared" si="4"/>
        <v>stortford tri</v>
      </c>
      <c r="E114" s="129">
        <v>7.9699074074074075E-2</v>
      </c>
      <c r="F114" s="75">
        <f t="shared" si="5"/>
        <v>6546.6163229741505</v>
      </c>
      <c r="G114" t="str">
        <f>IF((ISERROR((VLOOKUP(B114,Calculation!C$2:C$933,1,FALSE)))),"not entered","")</f>
        <v/>
      </c>
    </row>
    <row r="115" spans="2:7">
      <c r="B115" s="159" t="s">
        <v>1105</v>
      </c>
      <c r="C115" s="74" t="str">
        <f t="shared" si="3"/>
        <v>Female</v>
      </c>
      <c r="D115" s="74" t="str">
        <f t="shared" si="4"/>
        <v>Dunmow Tri Club</v>
      </c>
      <c r="E115" s="129">
        <v>8.1354166666666672E-2</v>
      </c>
      <c r="F115" s="75">
        <f t="shared" si="5"/>
        <v>6413.4300754019059</v>
      </c>
      <c r="G115" t="str">
        <f>IF((ISERROR((VLOOKUP(B115,Calculation!C$2:C$933,1,FALSE)))),"not entered","")</f>
        <v/>
      </c>
    </row>
    <row r="116" spans="2:7">
      <c r="B116" s="159" t="s">
        <v>1106</v>
      </c>
      <c r="C116" s="74" t="e">
        <f t="shared" si="3"/>
        <v>#N/A</v>
      </c>
      <c r="D116" s="74" t="e">
        <f t="shared" si="4"/>
        <v>#N/A</v>
      </c>
      <c r="E116" s="129">
        <v>8.3553240740740747E-2</v>
      </c>
      <c r="F116" s="75" t="e">
        <f t="shared" si="5"/>
        <v>#N/A</v>
      </c>
      <c r="G116" t="str">
        <f>IF((ISERROR((VLOOKUP(B116,Calculation!C$2:C$933,1,FALSE)))),"not entered","")</f>
        <v>not entered</v>
      </c>
    </row>
    <row r="117" spans="2:7">
      <c r="B117" s="159" t="s">
        <v>1107</v>
      </c>
      <c r="C117" s="74" t="str">
        <f t="shared" si="3"/>
        <v>Male</v>
      </c>
      <c r="D117" s="74" t="str">
        <f t="shared" si="4"/>
        <v>Farrow Tri Club</v>
      </c>
      <c r="E117" s="129">
        <v>8.3587962962962961E-2</v>
      </c>
      <c r="F117" s="75">
        <f t="shared" si="5"/>
        <v>5558.0171697590686</v>
      </c>
      <c r="G117" t="str">
        <f>IF((ISERROR((VLOOKUP(B117,Calculation!C$2:C$933,1,FALSE)))),"not entered","")</f>
        <v/>
      </c>
    </row>
    <row r="118" spans="2:7">
      <c r="B118" s="159" t="s">
        <v>1108</v>
      </c>
      <c r="C118" s="74" t="str">
        <f t="shared" si="3"/>
        <v>Male</v>
      </c>
      <c r="D118" s="74" t="str">
        <f t="shared" si="4"/>
        <v>Team Viper</v>
      </c>
      <c r="E118" s="129">
        <v>8.4456018518518514E-2</v>
      </c>
      <c r="F118" s="75">
        <f t="shared" si="5"/>
        <v>5500.8907770316564</v>
      </c>
      <c r="G118" t="str">
        <f>IF((ISERROR((VLOOKUP(B118,Calculation!C$2:C$933,1,FALSE)))),"not entered","")</f>
        <v/>
      </c>
    </row>
    <row r="119" spans="2:7">
      <c r="B119" s="159" t="s">
        <v>9</v>
      </c>
      <c r="C119" s="74" t="str">
        <f t="shared" si="3"/>
        <v xml:space="preserve"> </v>
      </c>
      <c r="D119" s="74" t="str">
        <f t="shared" si="4"/>
        <v xml:space="preserve"> </v>
      </c>
      <c r="E119" s="129">
        <v>0</v>
      </c>
      <c r="F119" s="75" t="e">
        <f t="shared" si="5"/>
        <v>#N/A</v>
      </c>
      <c r="G119" t="str">
        <f>IF((ISERROR((VLOOKUP(B119,Calculation!C$2:C$933,1,FALSE)))),"not entered","")</f>
        <v/>
      </c>
    </row>
    <row r="120" spans="2:7">
      <c r="B120" s="159" t="s">
        <v>9</v>
      </c>
      <c r="C120" s="74" t="str">
        <f t="shared" si="3"/>
        <v xml:space="preserve"> </v>
      </c>
      <c r="D120" s="74" t="str">
        <f t="shared" si="4"/>
        <v xml:space="preserve"> </v>
      </c>
      <c r="E120" s="129">
        <v>0</v>
      </c>
      <c r="F120" s="75" t="e">
        <f t="shared" si="5"/>
        <v>#N/A</v>
      </c>
      <c r="G120" t="str">
        <f>IF((ISERROR((VLOOKUP(B120,Calculation!C$2:C$933,1,FALSE)))),"not entered","")</f>
        <v/>
      </c>
    </row>
    <row r="121" spans="2:7">
      <c r="B121" s="159" t="s">
        <v>9</v>
      </c>
      <c r="C121" s="74" t="str">
        <f t="shared" si="3"/>
        <v xml:space="preserve"> </v>
      </c>
      <c r="D121" s="74" t="str">
        <f t="shared" si="4"/>
        <v xml:space="preserve"> </v>
      </c>
      <c r="E121" s="129">
        <v>0</v>
      </c>
      <c r="F121" s="75" t="e">
        <f t="shared" si="5"/>
        <v>#N/A</v>
      </c>
      <c r="G121" t="str">
        <f>IF((ISERROR((VLOOKUP(B121,Calculation!C$2:C$933,1,FALSE)))),"not entered","")</f>
        <v/>
      </c>
    </row>
    <row r="122" spans="2:7">
      <c r="B122" s="159" t="s">
        <v>9</v>
      </c>
      <c r="C122" s="74" t="str">
        <f t="shared" si="3"/>
        <v xml:space="preserve"> </v>
      </c>
      <c r="D122" s="74" t="str">
        <f t="shared" si="4"/>
        <v xml:space="preserve"> </v>
      </c>
      <c r="E122" s="129">
        <v>0</v>
      </c>
      <c r="F122" s="75" t="e">
        <f t="shared" si="5"/>
        <v>#N/A</v>
      </c>
      <c r="G122" t="str">
        <f>IF((ISERROR((VLOOKUP(B122,Calculation!C$2:C$933,1,FALSE)))),"not entered","")</f>
        <v/>
      </c>
    </row>
    <row r="123" spans="2:7">
      <c r="B123" s="159" t="s">
        <v>9</v>
      </c>
      <c r="C123" s="74" t="str">
        <f t="shared" si="3"/>
        <v xml:space="preserve"> </v>
      </c>
      <c r="D123" s="74" t="str">
        <f t="shared" si="4"/>
        <v xml:space="preserve"> </v>
      </c>
      <c r="E123" s="129">
        <v>0</v>
      </c>
      <c r="F123" s="75" t="e">
        <f t="shared" si="5"/>
        <v>#N/A</v>
      </c>
      <c r="G123" t="str">
        <f>IF((ISERROR((VLOOKUP(B123,Calculation!C$2:C$933,1,FALSE)))),"not entered","")</f>
        <v/>
      </c>
    </row>
    <row r="124" spans="2:7">
      <c r="B124" s="159" t="s">
        <v>9</v>
      </c>
      <c r="C124" s="74" t="str">
        <f t="shared" si="3"/>
        <v xml:space="preserve"> </v>
      </c>
      <c r="D124" s="74" t="str">
        <f t="shared" si="4"/>
        <v xml:space="preserve"> </v>
      </c>
      <c r="E124" s="129">
        <v>0</v>
      </c>
      <c r="F124" s="75" t="e">
        <f t="shared" si="5"/>
        <v>#N/A</v>
      </c>
      <c r="G124" t="str">
        <f>IF((ISERROR((VLOOKUP(B124,Calculation!C$2:C$933,1,FALSE)))),"not entered","")</f>
        <v/>
      </c>
    </row>
    <row r="125" spans="2:7">
      <c r="B125" s="159" t="s">
        <v>9</v>
      </c>
      <c r="C125" s="74" t="str">
        <f t="shared" si="3"/>
        <v xml:space="preserve"> </v>
      </c>
      <c r="D125" s="74" t="str">
        <f t="shared" si="4"/>
        <v xml:space="preserve"> </v>
      </c>
      <c r="E125" s="129">
        <v>0</v>
      </c>
      <c r="F125" s="75" t="e">
        <f t="shared" si="5"/>
        <v>#N/A</v>
      </c>
      <c r="G125" t="str">
        <f>IF((ISERROR((VLOOKUP(B125,Calculation!C$2:C$933,1,FALSE)))),"not entered","")</f>
        <v/>
      </c>
    </row>
    <row r="126" spans="2:7">
      <c r="B126" s="159" t="s">
        <v>9</v>
      </c>
      <c r="C126" s="74" t="str">
        <f t="shared" si="3"/>
        <v xml:space="preserve"> </v>
      </c>
      <c r="D126" s="74" t="str">
        <f t="shared" si="4"/>
        <v xml:space="preserve"> </v>
      </c>
      <c r="E126" s="129">
        <v>0</v>
      </c>
      <c r="F126" s="75" t="e">
        <f t="shared" si="5"/>
        <v>#N/A</v>
      </c>
      <c r="G126" t="str">
        <f>IF((ISERROR((VLOOKUP(B126,Calculation!C$2:C$933,1,FALSE)))),"not entered","")</f>
        <v/>
      </c>
    </row>
    <row r="127" spans="2:7">
      <c r="B127" s="159" t="s">
        <v>9</v>
      </c>
      <c r="C127" s="74" t="str">
        <f t="shared" si="3"/>
        <v xml:space="preserve"> </v>
      </c>
      <c r="D127" s="74" t="str">
        <f t="shared" si="4"/>
        <v xml:space="preserve"> </v>
      </c>
      <c r="E127" s="129">
        <v>0</v>
      </c>
      <c r="F127" s="75" t="e">
        <f t="shared" si="5"/>
        <v>#N/A</v>
      </c>
      <c r="G127" t="str">
        <f>IF((ISERROR((VLOOKUP(B127,Calculation!C$2:C$933,1,FALSE)))),"not entered","")</f>
        <v/>
      </c>
    </row>
    <row r="128" spans="2:7">
      <c r="B128" s="159" t="s">
        <v>9</v>
      </c>
      <c r="C128" s="74" t="str">
        <f t="shared" si="3"/>
        <v xml:space="preserve"> </v>
      </c>
      <c r="D128" s="74" t="str">
        <f t="shared" si="4"/>
        <v xml:space="preserve"> </v>
      </c>
      <c r="E128" s="129">
        <v>0</v>
      </c>
      <c r="F128" s="75" t="e">
        <f t="shared" si="5"/>
        <v>#N/A</v>
      </c>
      <c r="G128" t="str">
        <f>IF((ISERROR((VLOOKUP(B128,Calculation!C$2:C$933,1,FALSE)))),"not entered","")</f>
        <v/>
      </c>
    </row>
    <row r="129" spans="2:7">
      <c r="B129" s="159" t="s">
        <v>9</v>
      </c>
      <c r="C129" s="74" t="str">
        <f t="shared" si="3"/>
        <v xml:space="preserve"> </v>
      </c>
      <c r="D129" s="74" t="str">
        <f t="shared" si="4"/>
        <v xml:space="preserve"> </v>
      </c>
      <c r="E129" s="129">
        <v>0</v>
      </c>
      <c r="F129" s="75" t="e">
        <f t="shared" si="5"/>
        <v>#N/A</v>
      </c>
      <c r="G129" t="str">
        <f>IF((ISERROR((VLOOKUP(B129,Calculation!C$2:C$933,1,FALSE)))),"not entered","")</f>
        <v/>
      </c>
    </row>
    <row r="130" spans="2:7">
      <c r="B130" s="159" t="s">
        <v>9</v>
      </c>
      <c r="C130" s="74" t="str">
        <f t="shared" si="3"/>
        <v xml:space="preserve"> </v>
      </c>
      <c r="D130" s="74" t="str">
        <f t="shared" si="4"/>
        <v xml:space="preserve"> </v>
      </c>
      <c r="E130" s="129">
        <v>0</v>
      </c>
      <c r="F130" s="75" t="e">
        <f t="shared" si="5"/>
        <v>#N/A</v>
      </c>
      <c r="G130" t="str">
        <f>IF((ISERROR((VLOOKUP(B130,Calculation!C$2:C$933,1,FALSE)))),"not entered","")</f>
        <v/>
      </c>
    </row>
    <row r="131" spans="2:7">
      <c r="B131" s="159" t="s">
        <v>9</v>
      </c>
      <c r="C131" s="74" t="str">
        <f t="shared" si="3"/>
        <v xml:space="preserve"> </v>
      </c>
      <c r="D131" s="74" t="str">
        <f t="shared" si="4"/>
        <v xml:space="preserve"> </v>
      </c>
      <c r="E131" s="129">
        <v>0</v>
      </c>
      <c r="F131" s="75" t="e">
        <f t="shared" si="5"/>
        <v>#N/A</v>
      </c>
      <c r="G131" t="str">
        <f>IF((ISERROR((VLOOKUP(B131,Calculation!C$2:C$933,1,FALSE)))),"not entered","")</f>
        <v/>
      </c>
    </row>
    <row r="132" spans="2:7">
      <c r="B132" s="159" t="s">
        <v>9</v>
      </c>
      <c r="C132" s="74" t="str">
        <f t="shared" si="3"/>
        <v xml:space="preserve"> </v>
      </c>
      <c r="D132" s="74" t="str">
        <f t="shared" si="4"/>
        <v xml:space="preserve"> </v>
      </c>
      <c r="E132" s="129">
        <v>0</v>
      </c>
      <c r="F132" s="75" t="e">
        <f t="shared" si="5"/>
        <v>#N/A</v>
      </c>
      <c r="G132" t="str">
        <f>IF((ISERROR((VLOOKUP(B132,Calculation!C$2:C$933,1,FALSE)))),"not entered","")</f>
        <v/>
      </c>
    </row>
    <row r="133" spans="2:7">
      <c r="B133" s="159" t="s">
        <v>9</v>
      </c>
      <c r="C133" s="74" t="str">
        <f t="shared" si="3"/>
        <v xml:space="preserve"> </v>
      </c>
      <c r="D133" s="74" t="str">
        <f t="shared" si="4"/>
        <v xml:space="preserve"> </v>
      </c>
      <c r="E133" s="129">
        <v>0</v>
      </c>
      <c r="F133" s="75" t="e">
        <f t="shared" si="5"/>
        <v>#N/A</v>
      </c>
      <c r="G133" t="str">
        <f>IF((ISERROR((VLOOKUP(B133,Calculation!C$2:C$933,1,FALSE)))),"not entered","")</f>
        <v/>
      </c>
    </row>
    <row r="134" spans="2:7">
      <c r="B134" s="159" t="s">
        <v>9</v>
      </c>
      <c r="C134" s="74" t="str">
        <f t="shared" ref="C134:C168" si="6">VLOOKUP(B134,name,3,FALSE)</f>
        <v xml:space="preserve"> </v>
      </c>
      <c r="D134" s="74" t="str">
        <f t="shared" ref="D134:D168" si="7">VLOOKUP(B134,name,2,FALSE)</f>
        <v xml:space="preserve"> </v>
      </c>
      <c r="E134" s="129">
        <v>0</v>
      </c>
      <c r="F134" s="75" t="e">
        <f t="shared" ref="F134:F168" si="8">(VLOOKUP(C134,C$4:E$5,3,FALSE))/(E134/10000)</f>
        <v>#N/A</v>
      </c>
      <c r="G134" t="str">
        <f>IF((ISERROR((VLOOKUP(B134,Calculation!C$2:C$933,1,FALSE)))),"not entered","")</f>
        <v/>
      </c>
    </row>
    <row r="135" spans="2:7">
      <c r="B135" s="159" t="s">
        <v>9</v>
      </c>
      <c r="C135" s="74" t="str">
        <f t="shared" si="6"/>
        <v xml:space="preserve"> </v>
      </c>
      <c r="D135" s="74" t="str">
        <f t="shared" si="7"/>
        <v xml:space="preserve"> </v>
      </c>
      <c r="E135" s="129">
        <v>0</v>
      </c>
      <c r="F135" s="75" t="e">
        <f t="shared" si="8"/>
        <v>#N/A</v>
      </c>
      <c r="G135" t="str">
        <f>IF((ISERROR((VLOOKUP(B135,Calculation!C$2:C$933,1,FALSE)))),"not entered","")</f>
        <v/>
      </c>
    </row>
    <row r="136" spans="2:7">
      <c r="B136" s="159" t="s">
        <v>9</v>
      </c>
      <c r="C136" s="74" t="str">
        <f t="shared" si="6"/>
        <v xml:space="preserve"> </v>
      </c>
      <c r="D136" s="74" t="str">
        <f t="shared" si="7"/>
        <v xml:space="preserve"> </v>
      </c>
      <c r="E136" s="129">
        <v>0</v>
      </c>
      <c r="F136" s="75" t="e">
        <f t="shared" si="8"/>
        <v>#N/A</v>
      </c>
      <c r="G136" t="str">
        <f>IF((ISERROR((VLOOKUP(B136,Calculation!C$2:C$933,1,FALSE)))),"not entered","")</f>
        <v/>
      </c>
    </row>
    <row r="137" spans="2:7">
      <c r="B137" s="159" t="s">
        <v>9</v>
      </c>
      <c r="C137" s="74" t="str">
        <f t="shared" si="6"/>
        <v xml:space="preserve"> </v>
      </c>
      <c r="D137" s="74" t="str">
        <f t="shared" si="7"/>
        <v xml:space="preserve"> </v>
      </c>
      <c r="E137" s="129">
        <v>0</v>
      </c>
      <c r="F137" s="75" t="e">
        <f t="shared" si="8"/>
        <v>#N/A</v>
      </c>
      <c r="G137" t="str">
        <f>IF((ISERROR((VLOOKUP(B137,Calculation!C$2:C$933,1,FALSE)))),"not entered","")</f>
        <v/>
      </c>
    </row>
    <row r="138" spans="2:7">
      <c r="B138" s="159" t="s">
        <v>9</v>
      </c>
      <c r="C138" s="74" t="str">
        <f t="shared" si="6"/>
        <v xml:space="preserve"> </v>
      </c>
      <c r="D138" s="74" t="str">
        <f t="shared" si="7"/>
        <v xml:space="preserve"> </v>
      </c>
      <c r="E138" s="129">
        <v>0</v>
      </c>
      <c r="F138" s="75" t="e">
        <f t="shared" si="8"/>
        <v>#N/A</v>
      </c>
      <c r="G138" t="str">
        <f>IF((ISERROR((VLOOKUP(B138,Calculation!C$2:C$933,1,FALSE)))),"not entered","")</f>
        <v/>
      </c>
    </row>
    <row r="139" spans="2:7">
      <c r="B139" s="159" t="s">
        <v>9</v>
      </c>
      <c r="C139" s="74" t="str">
        <f t="shared" si="6"/>
        <v xml:space="preserve"> </v>
      </c>
      <c r="D139" s="74" t="str">
        <f t="shared" si="7"/>
        <v xml:space="preserve"> </v>
      </c>
      <c r="E139" s="129">
        <v>0</v>
      </c>
      <c r="F139" s="75" t="e">
        <f t="shared" si="8"/>
        <v>#N/A</v>
      </c>
      <c r="G139" t="str">
        <f>IF((ISERROR((VLOOKUP(B139,Calculation!C$2:C$933,1,FALSE)))),"not entered","")</f>
        <v/>
      </c>
    </row>
    <row r="140" spans="2:7">
      <c r="B140" s="159" t="s">
        <v>9</v>
      </c>
      <c r="C140" s="74" t="str">
        <f t="shared" si="6"/>
        <v xml:space="preserve"> </v>
      </c>
      <c r="D140" s="74" t="str">
        <f t="shared" si="7"/>
        <v xml:space="preserve"> </v>
      </c>
      <c r="E140" s="129">
        <v>0</v>
      </c>
      <c r="F140" s="75" t="e">
        <f t="shared" si="8"/>
        <v>#N/A</v>
      </c>
      <c r="G140" t="str">
        <f>IF((ISERROR((VLOOKUP(B140,Calculation!C$2:C$933,1,FALSE)))),"not entered","")</f>
        <v/>
      </c>
    </row>
    <row r="141" spans="2:7">
      <c r="B141" s="159" t="s">
        <v>9</v>
      </c>
      <c r="C141" s="74" t="str">
        <f t="shared" si="6"/>
        <v xml:space="preserve"> </v>
      </c>
      <c r="D141" s="74" t="str">
        <f t="shared" si="7"/>
        <v xml:space="preserve"> </v>
      </c>
      <c r="E141" s="129">
        <v>0</v>
      </c>
      <c r="F141" s="75" t="e">
        <f t="shared" si="8"/>
        <v>#N/A</v>
      </c>
      <c r="G141" t="str">
        <f>IF((ISERROR((VLOOKUP(B141,Calculation!C$2:C$933,1,FALSE)))),"not entered","")</f>
        <v/>
      </c>
    </row>
    <row r="142" spans="2:7">
      <c r="B142" s="159" t="s">
        <v>9</v>
      </c>
      <c r="C142" s="74" t="str">
        <f t="shared" si="6"/>
        <v xml:space="preserve"> </v>
      </c>
      <c r="D142" s="74" t="str">
        <f t="shared" si="7"/>
        <v xml:space="preserve"> </v>
      </c>
      <c r="E142" s="129">
        <v>0</v>
      </c>
      <c r="F142" s="75" t="e">
        <f t="shared" si="8"/>
        <v>#N/A</v>
      </c>
      <c r="G142" t="str">
        <f>IF((ISERROR((VLOOKUP(B142,Calculation!C$2:C$933,1,FALSE)))),"not entered","")</f>
        <v/>
      </c>
    </row>
    <row r="143" spans="2:7">
      <c r="B143" s="159" t="s">
        <v>9</v>
      </c>
      <c r="C143" s="74" t="str">
        <f t="shared" si="6"/>
        <v xml:space="preserve"> </v>
      </c>
      <c r="D143" s="74" t="str">
        <f t="shared" si="7"/>
        <v xml:space="preserve"> </v>
      </c>
      <c r="E143" s="129">
        <v>0</v>
      </c>
      <c r="F143" s="75" t="e">
        <f t="shared" si="8"/>
        <v>#N/A</v>
      </c>
      <c r="G143" t="str">
        <f>IF((ISERROR((VLOOKUP(B143,Calculation!C$2:C$933,1,FALSE)))),"not entered","")</f>
        <v/>
      </c>
    </row>
    <row r="144" spans="2:7">
      <c r="B144" s="159" t="s">
        <v>9</v>
      </c>
      <c r="C144" s="74" t="str">
        <f t="shared" si="6"/>
        <v xml:space="preserve"> </v>
      </c>
      <c r="D144" s="74" t="str">
        <f t="shared" si="7"/>
        <v xml:space="preserve"> </v>
      </c>
      <c r="E144" s="129">
        <v>0</v>
      </c>
      <c r="F144" s="75" t="e">
        <f t="shared" si="8"/>
        <v>#N/A</v>
      </c>
      <c r="G144" t="str">
        <f>IF((ISERROR((VLOOKUP(B144,Calculation!C$2:C$933,1,FALSE)))),"not entered","")</f>
        <v/>
      </c>
    </row>
    <row r="145" spans="2:7">
      <c r="B145" s="159" t="s">
        <v>9</v>
      </c>
      <c r="C145" s="74" t="str">
        <f t="shared" si="6"/>
        <v xml:space="preserve"> </v>
      </c>
      <c r="D145" s="74" t="str">
        <f t="shared" si="7"/>
        <v xml:space="preserve"> </v>
      </c>
      <c r="E145" s="129">
        <v>0</v>
      </c>
      <c r="F145" s="75" t="e">
        <f t="shared" si="8"/>
        <v>#N/A</v>
      </c>
      <c r="G145" t="str">
        <f>IF((ISERROR((VLOOKUP(B145,Calculation!C$2:C$933,1,FALSE)))),"not entered","")</f>
        <v/>
      </c>
    </row>
    <row r="146" spans="2:7">
      <c r="B146" s="159" t="s">
        <v>9</v>
      </c>
      <c r="C146" s="74" t="str">
        <f t="shared" si="6"/>
        <v xml:space="preserve"> </v>
      </c>
      <c r="D146" s="74" t="str">
        <f t="shared" si="7"/>
        <v xml:space="preserve"> </v>
      </c>
      <c r="E146" s="129">
        <v>0</v>
      </c>
      <c r="F146" s="75" t="e">
        <f t="shared" si="8"/>
        <v>#N/A</v>
      </c>
      <c r="G146" t="str">
        <f>IF((ISERROR((VLOOKUP(B146,Calculation!C$2:C$933,1,FALSE)))),"not entered","")</f>
        <v/>
      </c>
    </row>
    <row r="147" spans="2:7">
      <c r="B147" s="159" t="s">
        <v>9</v>
      </c>
      <c r="C147" s="74" t="str">
        <f t="shared" si="6"/>
        <v xml:space="preserve"> </v>
      </c>
      <c r="D147" s="74" t="str">
        <f t="shared" si="7"/>
        <v xml:space="preserve"> </v>
      </c>
      <c r="E147" s="129">
        <v>0</v>
      </c>
      <c r="F147" s="75" t="e">
        <f t="shared" si="8"/>
        <v>#N/A</v>
      </c>
      <c r="G147" t="str">
        <f>IF((ISERROR((VLOOKUP(B147,Calculation!C$2:C$933,1,FALSE)))),"not entered","")</f>
        <v/>
      </c>
    </row>
    <row r="148" spans="2:7">
      <c r="B148" s="159" t="s">
        <v>9</v>
      </c>
      <c r="C148" s="74" t="str">
        <f t="shared" si="6"/>
        <v xml:space="preserve"> </v>
      </c>
      <c r="D148" s="74" t="str">
        <f t="shared" si="7"/>
        <v xml:space="preserve"> </v>
      </c>
      <c r="E148" s="129">
        <v>0</v>
      </c>
      <c r="F148" s="75" t="e">
        <f t="shared" si="8"/>
        <v>#N/A</v>
      </c>
      <c r="G148" t="str">
        <f>IF((ISERROR((VLOOKUP(B148,Calculation!C$2:C$933,1,FALSE)))),"not entered","")</f>
        <v/>
      </c>
    </row>
    <row r="149" spans="2:7">
      <c r="B149" s="159" t="s">
        <v>9</v>
      </c>
      <c r="C149" s="74" t="str">
        <f t="shared" si="6"/>
        <v xml:space="preserve"> </v>
      </c>
      <c r="D149" s="74" t="str">
        <f t="shared" si="7"/>
        <v xml:space="preserve"> </v>
      </c>
      <c r="E149" s="129">
        <v>0</v>
      </c>
      <c r="F149" s="75" t="e">
        <f t="shared" si="8"/>
        <v>#N/A</v>
      </c>
      <c r="G149" t="str">
        <f>IF((ISERROR((VLOOKUP(B149,Calculation!C$2:C$933,1,FALSE)))),"not entered","")</f>
        <v/>
      </c>
    </row>
    <row r="150" spans="2:7">
      <c r="B150" s="159" t="s">
        <v>9</v>
      </c>
      <c r="C150" s="74" t="str">
        <f t="shared" si="6"/>
        <v xml:space="preserve"> </v>
      </c>
      <c r="D150" s="74" t="str">
        <f t="shared" si="7"/>
        <v xml:space="preserve"> </v>
      </c>
      <c r="E150" s="129">
        <v>0</v>
      </c>
      <c r="F150" s="75" t="e">
        <f t="shared" si="8"/>
        <v>#N/A</v>
      </c>
      <c r="G150" t="str">
        <f>IF((ISERROR((VLOOKUP(B150,Calculation!C$2:C$933,1,FALSE)))),"not entered","")</f>
        <v/>
      </c>
    </row>
    <row r="151" spans="2:7">
      <c r="B151" s="159" t="s">
        <v>9</v>
      </c>
      <c r="C151" s="74" t="str">
        <f t="shared" si="6"/>
        <v xml:space="preserve"> </v>
      </c>
      <c r="D151" s="74" t="str">
        <f t="shared" si="7"/>
        <v xml:space="preserve"> </v>
      </c>
      <c r="E151" s="129">
        <v>0</v>
      </c>
      <c r="F151" s="75" t="e">
        <f t="shared" si="8"/>
        <v>#N/A</v>
      </c>
      <c r="G151" t="str">
        <f>IF((ISERROR((VLOOKUP(B151,Calculation!C$2:C$933,1,FALSE)))),"not entered","")</f>
        <v/>
      </c>
    </row>
    <row r="152" spans="2:7">
      <c r="B152" s="159" t="s">
        <v>9</v>
      </c>
      <c r="C152" s="74" t="str">
        <f t="shared" si="6"/>
        <v xml:space="preserve"> </v>
      </c>
      <c r="D152" s="74" t="str">
        <f t="shared" si="7"/>
        <v xml:space="preserve"> </v>
      </c>
      <c r="E152" s="129">
        <v>0</v>
      </c>
      <c r="F152" s="75" t="e">
        <f t="shared" si="8"/>
        <v>#N/A</v>
      </c>
      <c r="G152" t="str">
        <f>IF((ISERROR((VLOOKUP(B152,Calculation!C$2:C$933,1,FALSE)))),"not entered","")</f>
        <v/>
      </c>
    </row>
    <row r="153" spans="2:7">
      <c r="B153" s="159" t="s">
        <v>9</v>
      </c>
      <c r="C153" s="74" t="str">
        <f t="shared" si="6"/>
        <v xml:space="preserve"> </v>
      </c>
      <c r="D153" s="74" t="str">
        <f t="shared" si="7"/>
        <v xml:space="preserve"> </v>
      </c>
      <c r="E153" s="129">
        <v>0</v>
      </c>
      <c r="F153" s="75" t="e">
        <f t="shared" si="8"/>
        <v>#N/A</v>
      </c>
      <c r="G153" t="str">
        <f>IF((ISERROR((VLOOKUP(B153,Calculation!C$2:C$933,1,FALSE)))),"not entered","")</f>
        <v/>
      </c>
    </row>
    <row r="154" spans="2:7">
      <c r="B154" s="159" t="s">
        <v>9</v>
      </c>
      <c r="C154" s="74" t="str">
        <f t="shared" si="6"/>
        <v xml:space="preserve"> </v>
      </c>
      <c r="D154" s="74" t="str">
        <f t="shared" si="7"/>
        <v xml:space="preserve"> </v>
      </c>
      <c r="E154" s="129">
        <v>0</v>
      </c>
      <c r="F154" s="75" t="e">
        <f t="shared" si="8"/>
        <v>#N/A</v>
      </c>
      <c r="G154" t="str">
        <f>IF((ISERROR((VLOOKUP(B154,Calculation!C$2:C$933,1,FALSE)))),"not entered","")</f>
        <v/>
      </c>
    </row>
    <row r="155" spans="2:7">
      <c r="B155" s="159" t="s">
        <v>9</v>
      </c>
      <c r="C155" s="74" t="str">
        <f t="shared" si="6"/>
        <v xml:space="preserve"> </v>
      </c>
      <c r="D155" s="74" t="str">
        <f t="shared" si="7"/>
        <v xml:space="preserve"> </v>
      </c>
      <c r="E155" s="129">
        <v>0</v>
      </c>
      <c r="F155" s="75" t="e">
        <f t="shared" si="8"/>
        <v>#N/A</v>
      </c>
      <c r="G155" t="str">
        <f>IF((ISERROR((VLOOKUP(B155,Calculation!C$2:C$933,1,FALSE)))),"not entered","")</f>
        <v/>
      </c>
    </row>
    <row r="156" spans="2:7">
      <c r="B156" s="159" t="s">
        <v>9</v>
      </c>
      <c r="C156" s="74" t="str">
        <f t="shared" si="6"/>
        <v xml:space="preserve"> </v>
      </c>
      <c r="D156" s="74" t="str">
        <f t="shared" si="7"/>
        <v xml:space="preserve"> </v>
      </c>
      <c r="E156" s="129">
        <v>0</v>
      </c>
      <c r="F156" s="75" t="e">
        <f t="shared" si="8"/>
        <v>#N/A</v>
      </c>
      <c r="G156" t="str">
        <f>IF((ISERROR((VLOOKUP(B156,Calculation!C$2:C$933,1,FALSE)))),"not entered","")</f>
        <v/>
      </c>
    </row>
    <row r="157" spans="2:7">
      <c r="B157" s="159" t="s">
        <v>9</v>
      </c>
      <c r="C157" s="74" t="str">
        <f t="shared" si="6"/>
        <v xml:space="preserve"> </v>
      </c>
      <c r="D157" s="74" t="str">
        <f t="shared" si="7"/>
        <v xml:space="preserve"> </v>
      </c>
      <c r="E157" s="129">
        <v>0</v>
      </c>
      <c r="F157" s="75" t="e">
        <f t="shared" si="8"/>
        <v>#N/A</v>
      </c>
      <c r="G157" t="str">
        <f>IF((ISERROR((VLOOKUP(B157,Calculation!C$2:C$933,1,FALSE)))),"not entered","")</f>
        <v/>
      </c>
    </row>
    <row r="158" spans="2:7">
      <c r="B158" s="159" t="s">
        <v>9</v>
      </c>
      <c r="C158" s="74" t="str">
        <f t="shared" si="6"/>
        <v xml:space="preserve"> </v>
      </c>
      <c r="D158" s="74" t="str">
        <f t="shared" si="7"/>
        <v xml:space="preserve"> </v>
      </c>
      <c r="E158" s="129">
        <v>0</v>
      </c>
      <c r="F158" s="75" t="e">
        <f t="shared" si="8"/>
        <v>#N/A</v>
      </c>
      <c r="G158" t="str">
        <f>IF((ISERROR((VLOOKUP(B158,Calculation!C$2:C$933,1,FALSE)))),"not entered","")</f>
        <v/>
      </c>
    </row>
    <row r="159" spans="2:7">
      <c r="B159" s="159" t="s">
        <v>9</v>
      </c>
      <c r="C159" s="74" t="str">
        <f t="shared" si="6"/>
        <v xml:space="preserve"> </v>
      </c>
      <c r="D159" s="74" t="str">
        <f t="shared" si="7"/>
        <v xml:space="preserve"> </v>
      </c>
      <c r="E159" s="129">
        <v>0</v>
      </c>
      <c r="F159" s="75" t="e">
        <f t="shared" si="8"/>
        <v>#N/A</v>
      </c>
      <c r="G159" t="str">
        <f>IF((ISERROR((VLOOKUP(B159,Calculation!C$2:C$933,1,FALSE)))),"not entered","")</f>
        <v/>
      </c>
    </row>
    <row r="160" spans="2:7">
      <c r="B160" s="159" t="s">
        <v>9</v>
      </c>
      <c r="C160" s="74" t="str">
        <f t="shared" si="6"/>
        <v xml:space="preserve"> </v>
      </c>
      <c r="D160" s="74" t="str">
        <f t="shared" si="7"/>
        <v xml:space="preserve"> </v>
      </c>
      <c r="E160" s="129">
        <v>0</v>
      </c>
      <c r="F160" s="75" t="e">
        <f t="shared" si="8"/>
        <v>#N/A</v>
      </c>
      <c r="G160" t="str">
        <f>IF((ISERROR((VLOOKUP(B160,Calculation!C$2:C$933,1,FALSE)))),"not entered","")</f>
        <v/>
      </c>
    </row>
    <row r="161" spans="2:7">
      <c r="B161" s="159" t="s">
        <v>9</v>
      </c>
      <c r="C161" s="74" t="str">
        <f t="shared" si="6"/>
        <v xml:space="preserve"> </v>
      </c>
      <c r="D161" s="74" t="str">
        <f t="shared" si="7"/>
        <v xml:space="preserve"> </v>
      </c>
      <c r="E161" s="129">
        <v>0</v>
      </c>
      <c r="F161" s="75" t="e">
        <f t="shared" si="8"/>
        <v>#N/A</v>
      </c>
      <c r="G161" t="str">
        <f>IF((ISERROR((VLOOKUP(B161,Calculation!C$2:C$933,1,FALSE)))),"not entered","")</f>
        <v/>
      </c>
    </row>
    <row r="162" spans="2:7">
      <c r="B162" s="159" t="s">
        <v>9</v>
      </c>
      <c r="C162" s="74" t="str">
        <f t="shared" si="6"/>
        <v xml:space="preserve"> </v>
      </c>
      <c r="D162" s="74" t="str">
        <f t="shared" si="7"/>
        <v xml:space="preserve"> </v>
      </c>
      <c r="E162" s="129">
        <v>0</v>
      </c>
      <c r="F162" s="75" t="e">
        <f t="shared" si="8"/>
        <v>#N/A</v>
      </c>
      <c r="G162" t="str">
        <f>IF((ISERROR((VLOOKUP(B162,Calculation!C$2:C$933,1,FALSE)))),"not entered","")</f>
        <v/>
      </c>
    </row>
    <row r="163" spans="2:7">
      <c r="B163" s="159" t="s">
        <v>9</v>
      </c>
      <c r="C163" s="74" t="str">
        <f t="shared" si="6"/>
        <v xml:space="preserve"> </v>
      </c>
      <c r="D163" s="74" t="str">
        <f t="shared" si="7"/>
        <v xml:space="preserve"> </v>
      </c>
      <c r="E163" s="129">
        <v>0</v>
      </c>
      <c r="F163" s="75" t="e">
        <f t="shared" si="8"/>
        <v>#N/A</v>
      </c>
      <c r="G163" t="str">
        <f>IF((ISERROR((VLOOKUP(B163,Calculation!C$2:C$933,1,FALSE)))),"not entered","")</f>
        <v/>
      </c>
    </row>
    <row r="164" spans="2:7">
      <c r="B164" s="159" t="s">
        <v>9</v>
      </c>
      <c r="C164" s="74" t="str">
        <f t="shared" si="6"/>
        <v xml:space="preserve"> </v>
      </c>
      <c r="D164" s="74" t="str">
        <f t="shared" si="7"/>
        <v xml:space="preserve"> </v>
      </c>
      <c r="E164" s="129">
        <v>0</v>
      </c>
      <c r="F164" s="75" t="e">
        <f t="shared" si="8"/>
        <v>#N/A</v>
      </c>
      <c r="G164" t="str">
        <f>IF((ISERROR((VLOOKUP(B164,Calculation!C$2:C$933,1,FALSE)))),"not entered","")</f>
        <v/>
      </c>
    </row>
    <row r="165" spans="2:7">
      <c r="B165" s="159" t="s">
        <v>9</v>
      </c>
      <c r="C165" s="74" t="str">
        <f t="shared" si="6"/>
        <v xml:space="preserve"> </v>
      </c>
      <c r="D165" s="74" t="str">
        <f t="shared" si="7"/>
        <v xml:space="preserve"> </v>
      </c>
      <c r="E165" s="129">
        <v>0</v>
      </c>
      <c r="F165" s="75" t="e">
        <f t="shared" si="8"/>
        <v>#N/A</v>
      </c>
      <c r="G165" t="str">
        <f>IF((ISERROR((VLOOKUP(B165,Calculation!C$2:C$933,1,FALSE)))),"not entered","")</f>
        <v/>
      </c>
    </row>
    <row r="166" spans="2:7">
      <c r="B166" s="159" t="s">
        <v>9</v>
      </c>
      <c r="C166" s="74" t="str">
        <f t="shared" si="6"/>
        <v xml:space="preserve"> </v>
      </c>
      <c r="D166" s="74" t="str">
        <f t="shared" si="7"/>
        <v xml:space="preserve"> </v>
      </c>
      <c r="E166" s="129">
        <v>0</v>
      </c>
      <c r="F166" s="75" t="e">
        <f t="shared" si="8"/>
        <v>#N/A</v>
      </c>
      <c r="G166" t="str">
        <f>IF((ISERROR((VLOOKUP(B166,Calculation!C$2:C$933,1,FALSE)))),"not entered","")</f>
        <v/>
      </c>
    </row>
    <row r="167" spans="2:7">
      <c r="B167" s="159" t="s">
        <v>9</v>
      </c>
      <c r="C167" s="74" t="str">
        <f t="shared" si="6"/>
        <v xml:space="preserve"> </v>
      </c>
      <c r="D167" s="74" t="str">
        <f t="shared" si="7"/>
        <v xml:space="preserve"> </v>
      </c>
      <c r="E167" s="129">
        <v>0</v>
      </c>
      <c r="F167" s="75" t="e">
        <f t="shared" si="8"/>
        <v>#N/A</v>
      </c>
      <c r="G167" t="str">
        <f>IF((ISERROR((VLOOKUP(B167,Calculation!C$2:C$933,1,FALSE)))),"not entered","")</f>
        <v/>
      </c>
    </row>
    <row r="168" spans="2:7">
      <c r="B168" s="159" t="s">
        <v>9</v>
      </c>
      <c r="C168" s="74" t="str">
        <f t="shared" si="6"/>
        <v xml:space="preserve"> </v>
      </c>
      <c r="D168" s="74" t="str">
        <f t="shared" si="7"/>
        <v xml:space="preserve"> </v>
      </c>
      <c r="E168" s="129">
        <v>0</v>
      </c>
      <c r="F168" s="75" t="e">
        <f t="shared" si="8"/>
        <v>#N/A</v>
      </c>
      <c r="G168" t="str">
        <f>IF((ISERROR((VLOOKUP(B168,Calculation!C$2:C$933,1,FALSE)))),"not entered","")</f>
        <v/>
      </c>
    </row>
    <row r="169" spans="2:7">
      <c r="B169" s="72" t="s">
        <v>9</v>
      </c>
      <c r="C169" s="74" t="str">
        <f t="shared" ref="C169:C195" si="9">VLOOKUP(B169,name,3,FALSE)</f>
        <v xml:space="preserve"> </v>
      </c>
      <c r="D169" s="74" t="str">
        <f t="shared" ref="D169:D195" si="10">VLOOKUP(B169,name,2,FALSE)</f>
        <v xml:space="preserve"> </v>
      </c>
      <c r="E169" s="129">
        <v>1.1574074074074073E-5</v>
      </c>
      <c r="F169" s="75" t="e">
        <f t="shared" ref="F169:F195" si="11">(VLOOKUP(C169,C$4:E$5,3,FALSE))/(E169/10000)</f>
        <v>#N/A</v>
      </c>
      <c r="G169" t="str">
        <f>IF((ISERROR((VLOOKUP(B169,Calculation!C$2:C$933,1,FALSE)))),"not entered","")</f>
        <v/>
      </c>
    </row>
    <row r="170" spans="2:7">
      <c r="B170" s="72" t="s">
        <v>9</v>
      </c>
      <c r="C170" s="74" t="str">
        <f t="shared" si="9"/>
        <v xml:space="preserve"> </v>
      </c>
      <c r="D170" s="74" t="str">
        <f t="shared" si="10"/>
        <v xml:space="preserve"> </v>
      </c>
      <c r="E170" s="129">
        <v>1.1574074074074073E-5</v>
      </c>
      <c r="F170" s="75" t="e">
        <f t="shared" si="11"/>
        <v>#N/A</v>
      </c>
      <c r="G170" t="str">
        <f>IF((ISERROR((VLOOKUP(B170,Calculation!C$2:C$933,1,FALSE)))),"not entered","")</f>
        <v/>
      </c>
    </row>
    <row r="171" spans="2:7">
      <c r="B171" s="72" t="s">
        <v>9</v>
      </c>
      <c r="C171" s="74" t="str">
        <f t="shared" si="9"/>
        <v xml:space="preserve"> </v>
      </c>
      <c r="D171" s="74" t="str">
        <f t="shared" si="10"/>
        <v xml:space="preserve"> </v>
      </c>
      <c r="E171" s="129">
        <v>1.1574074074074073E-5</v>
      </c>
      <c r="F171" s="75" t="e">
        <f t="shared" si="11"/>
        <v>#N/A</v>
      </c>
      <c r="G171" t="str">
        <f>IF((ISERROR((VLOOKUP(B171,Calculation!C$2:C$933,1,FALSE)))),"not entered","")</f>
        <v/>
      </c>
    </row>
    <row r="172" spans="2:7">
      <c r="B172" s="72" t="s">
        <v>9</v>
      </c>
      <c r="C172" s="74" t="str">
        <f t="shared" si="9"/>
        <v xml:space="preserve"> </v>
      </c>
      <c r="D172" s="74" t="str">
        <f t="shared" si="10"/>
        <v xml:space="preserve"> </v>
      </c>
      <c r="E172" s="129">
        <v>1.1574074074074073E-5</v>
      </c>
      <c r="F172" s="75" t="e">
        <f t="shared" si="11"/>
        <v>#N/A</v>
      </c>
      <c r="G172" t="str">
        <f>IF((ISERROR((VLOOKUP(B172,Calculation!C$2:C$933,1,FALSE)))),"not entered","")</f>
        <v/>
      </c>
    </row>
    <row r="173" spans="2:7">
      <c r="B173" s="72" t="s">
        <v>9</v>
      </c>
      <c r="C173" s="74" t="str">
        <f t="shared" si="9"/>
        <v xml:space="preserve"> </v>
      </c>
      <c r="D173" s="74" t="str">
        <f t="shared" si="10"/>
        <v xml:space="preserve"> </v>
      </c>
      <c r="E173" s="129">
        <v>1.1574074074074073E-5</v>
      </c>
      <c r="F173" s="75" t="e">
        <f t="shared" si="11"/>
        <v>#N/A</v>
      </c>
      <c r="G173" t="str">
        <f>IF((ISERROR((VLOOKUP(B173,Calculation!C$2:C$933,1,FALSE)))),"not entered","")</f>
        <v/>
      </c>
    </row>
    <row r="174" spans="2:7">
      <c r="B174" s="72" t="s">
        <v>9</v>
      </c>
      <c r="C174" s="74" t="str">
        <f t="shared" si="9"/>
        <v xml:space="preserve"> </v>
      </c>
      <c r="D174" s="74" t="str">
        <f t="shared" si="10"/>
        <v xml:space="preserve"> </v>
      </c>
      <c r="E174" s="129">
        <v>1.1574074074074073E-5</v>
      </c>
      <c r="F174" s="75" t="e">
        <f t="shared" si="11"/>
        <v>#N/A</v>
      </c>
      <c r="G174" t="str">
        <f>IF((ISERROR((VLOOKUP(B174,Calculation!C$2:C$933,1,FALSE)))),"not entered","")</f>
        <v/>
      </c>
    </row>
    <row r="175" spans="2:7">
      <c r="B175" s="72" t="s">
        <v>9</v>
      </c>
      <c r="C175" s="74" t="str">
        <f t="shared" si="9"/>
        <v xml:space="preserve"> </v>
      </c>
      <c r="D175" s="74" t="str">
        <f t="shared" si="10"/>
        <v xml:space="preserve"> </v>
      </c>
      <c r="E175" s="129">
        <v>1.1574074074074073E-5</v>
      </c>
      <c r="F175" s="75" t="e">
        <f t="shared" si="11"/>
        <v>#N/A</v>
      </c>
      <c r="G175" t="str">
        <f>IF((ISERROR((VLOOKUP(B175,Calculation!C$2:C$933,1,FALSE)))),"not entered","")</f>
        <v/>
      </c>
    </row>
    <row r="176" spans="2:7">
      <c r="B176" s="72" t="s">
        <v>9</v>
      </c>
      <c r="C176" s="74" t="str">
        <f t="shared" si="9"/>
        <v xml:space="preserve"> </v>
      </c>
      <c r="D176" s="74" t="str">
        <f t="shared" si="10"/>
        <v xml:space="preserve"> </v>
      </c>
      <c r="E176" s="129">
        <v>1.1574074074074073E-5</v>
      </c>
      <c r="F176" s="75" t="e">
        <f t="shared" si="11"/>
        <v>#N/A</v>
      </c>
      <c r="G176" t="str">
        <f>IF((ISERROR((VLOOKUP(B176,Calculation!C$2:C$933,1,FALSE)))),"not entered","")</f>
        <v/>
      </c>
    </row>
    <row r="177" spans="2:7">
      <c r="B177" s="72" t="s">
        <v>9</v>
      </c>
      <c r="C177" s="74" t="str">
        <f t="shared" si="9"/>
        <v xml:space="preserve"> </v>
      </c>
      <c r="D177" s="74" t="str">
        <f t="shared" si="10"/>
        <v xml:space="preserve"> </v>
      </c>
      <c r="E177" s="129">
        <v>1.1574074074074073E-5</v>
      </c>
      <c r="F177" s="75" t="e">
        <f t="shared" si="11"/>
        <v>#N/A</v>
      </c>
      <c r="G177" t="str">
        <f>IF((ISERROR((VLOOKUP(B177,Calculation!C$2:C$933,1,FALSE)))),"not entered","")</f>
        <v/>
      </c>
    </row>
    <row r="178" spans="2:7">
      <c r="B178" s="72" t="s">
        <v>9</v>
      </c>
      <c r="C178" s="74" t="str">
        <f t="shared" si="9"/>
        <v xml:space="preserve"> </v>
      </c>
      <c r="D178" s="74" t="str">
        <f t="shared" si="10"/>
        <v xml:space="preserve"> </v>
      </c>
      <c r="E178" s="129">
        <v>1.1574074074074073E-5</v>
      </c>
      <c r="F178" s="75" t="e">
        <f t="shared" si="11"/>
        <v>#N/A</v>
      </c>
      <c r="G178" t="str">
        <f>IF((ISERROR((VLOOKUP(B178,Calculation!C$2:C$933,1,FALSE)))),"not entered","")</f>
        <v/>
      </c>
    </row>
    <row r="179" spans="2:7">
      <c r="B179" s="72" t="s">
        <v>9</v>
      </c>
      <c r="C179" s="74" t="str">
        <f t="shared" si="9"/>
        <v xml:space="preserve"> </v>
      </c>
      <c r="D179" s="74" t="str">
        <f t="shared" si="10"/>
        <v xml:space="preserve"> </v>
      </c>
      <c r="E179" s="129">
        <v>1.1574074074074073E-5</v>
      </c>
      <c r="F179" s="75" t="e">
        <f t="shared" si="11"/>
        <v>#N/A</v>
      </c>
      <c r="G179" t="str">
        <f>IF((ISERROR((VLOOKUP(B179,Calculation!C$2:C$933,1,FALSE)))),"not entered","")</f>
        <v/>
      </c>
    </row>
    <row r="180" spans="2:7">
      <c r="B180" s="72" t="s">
        <v>9</v>
      </c>
      <c r="C180" s="74" t="str">
        <f t="shared" si="9"/>
        <v xml:space="preserve"> </v>
      </c>
      <c r="D180" s="74" t="str">
        <f t="shared" si="10"/>
        <v xml:space="preserve"> </v>
      </c>
      <c r="E180" s="129">
        <v>1.1574074074074073E-5</v>
      </c>
      <c r="F180" s="75" t="e">
        <f t="shared" si="11"/>
        <v>#N/A</v>
      </c>
      <c r="G180" t="str">
        <f>IF((ISERROR((VLOOKUP(B180,Calculation!C$2:C$933,1,FALSE)))),"not entered","")</f>
        <v/>
      </c>
    </row>
    <row r="181" spans="2:7">
      <c r="B181" s="72" t="s">
        <v>9</v>
      </c>
      <c r="C181" s="74" t="str">
        <f t="shared" si="9"/>
        <v xml:space="preserve"> </v>
      </c>
      <c r="D181" s="74" t="str">
        <f t="shared" si="10"/>
        <v xml:space="preserve"> </v>
      </c>
      <c r="E181" s="129">
        <v>1.1574074074074073E-5</v>
      </c>
      <c r="F181" s="75" t="e">
        <f t="shared" si="11"/>
        <v>#N/A</v>
      </c>
      <c r="G181" t="str">
        <f>IF((ISERROR((VLOOKUP(B181,Calculation!C$2:C$933,1,FALSE)))),"not entered","")</f>
        <v/>
      </c>
    </row>
    <row r="182" spans="2:7">
      <c r="B182" s="72" t="s">
        <v>9</v>
      </c>
      <c r="C182" s="74" t="str">
        <f t="shared" si="9"/>
        <v xml:space="preserve"> </v>
      </c>
      <c r="D182" s="74" t="str">
        <f t="shared" si="10"/>
        <v xml:space="preserve"> </v>
      </c>
      <c r="E182" s="129">
        <v>1.1574074074074073E-5</v>
      </c>
      <c r="F182" s="75" t="e">
        <f t="shared" si="11"/>
        <v>#N/A</v>
      </c>
      <c r="G182" t="str">
        <f>IF((ISERROR((VLOOKUP(B182,Calculation!C$2:C$933,1,FALSE)))),"not entered","")</f>
        <v/>
      </c>
    </row>
    <row r="183" spans="2:7">
      <c r="B183" s="72" t="s">
        <v>9</v>
      </c>
      <c r="C183" s="74" t="str">
        <f t="shared" si="9"/>
        <v xml:space="preserve"> </v>
      </c>
      <c r="D183" s="74" t="str">
        <f t="shared" si="10"/>
        <v xml:space="preserve"> </v>
      </c>
      <c r="E183" s="129">
        <v>1.1574074074074073E-5</v>
      </c>
      <c r="F183" s="75" t="e">
        <f t="shared" si="11"/>
        <v>#N/A</v>
      </c>
      <c r="G183" t="str">
        <f>IF((ISERROR((VLOOKUP(B183,Calculation!C$2:C$933,1,FALSE)))),"not entered","")</f>
        <v/>
      </c>
    </row>
    <row r="184" spans="2:7">
      <c r="B184" s="72" t="s">
        <v>9</v>
      </c>
      <c r="C184" s="74" t="str">
        <f t="shared" si="9"/>
        <v xml:space="preserve"> </v>
      </c>
      <c r="D184" s="74" t="str">
        <f t="shared" si="10"/>
        <v xml:space="preserve"> </v>
      </c>
      <c r="E184" s="129">
        <v>1.1574074074074073E-5</v>
      </c>
      <c r="F184" s="75" t="e">
        <f t="shared" si="11"/>
        <v>#N/A</v>
      </c>
      <c r="G184" t="str">
        <f>IF((ISERROR((VLOOKUP(B184,Calculation!C$2:C$933,1,FALSE)))),"not entered","")</f>
        <v/>
      </c>
    </row>
    <row r="185" spans="2:7">
      <c r="B185" s="72" t="s">
        <v>9</v>
      </c>
      <c r="C185" s="74" t="str">
        <f t="shared" si="9"/>
        <v xml:space="preserve"> </v>
      </c>
      <c r="D185" s="74" t="str">
        <f t="shared" si="10"/>
        <v xml:space="preserve"> </v>
      </c>
      <c r="E185" s="129">
        <v>1.1574074074074073E-5</v>
      </c>
      <c r="F185" s="75" t="e">
        <f t="shared" si="11"/>
        <v>#N/A</v>
      </c>
      <c r="G185" t="str">
        <f>IF((ISERROR((VLOOKUP(B185,Calculation!C$2:C$933,1,FALSE)))),"not entered","")</f>
        <v/>
      </c>
    </row>
    <row r="186" spans="2:7">
      <c r="B186" s="72" t="s">
        <v>9</v>
      </c>
      <c r="C186" s="74" t="str">
        <f t="shared" si="9"/>
        <v xml:space="preserve"> </v>
      </c>
      <c r="D186" s="74" t="str">
        <f t="shared" si="10"/>
        <v xml:space="preserve"> </v>
      </c>
      <c r="E186" s="129">
        <v>1.1574074074074073E-5</v>
      </c>
      <c r="F186" s="75" t="e">
        <f t="shared" si="11"/>
        <v>#N/A</v>
      </c>
      <c r="G186" t="str">
        <f>IF((ISERROR((VLOOKUP(B186,Calculation!C$2:C$933,1,FALSE)))),"not entered","")</f>
        <v/>
      </c>
    </row>
    <row r="187" spans="2:7">
      <c r="B187" s="72" t="s">
        <v>9</v>
      </c>
      <c r="C187" s="74" t="str">
        <f t="shared" si="9"/>
        <v xml:space="preserve"> </v>
      </c>
      <c r="D187" s="74" t="str">
        <f t="shared" si="10"/>
        <v xml:space="preserve"> </v>
      </c>
      <c r="E187" s="129">
        <v>1.1574074074074073E-5</v>
      </c>
      <c r="F187" s="75" t="e">
        <f t="shared" si="11"/>
        <v>#N/A</v>
      </c>
      <c r="G187" t="str">
        <f>IF((ISERROR((VLOOKUP(B187,Calculation!C$2:C$933,1,FALSE)))),"not entered","")</f>
        <v/>
      </c>
    </row>
    <row r="188" spans="2:7">
      <c r="B188" s="72" t="s">
        <v>9</v>
      </c>
      <c r="C188" s="74" t="str">
        <f t="shared" si="9"/>
        <v xml:space="preserve"> </v>
      </c>
      <c r="D188" s="74" t="str">
        <f t="shared" si="10"/>
        <v xml:space="preserve"> </v>
      </c>
      <c r="E188" s="129">
        <v>1.1574074074074073E-5</v>
      </c>
      <c r="F188" s="75" t="e">
        <f t="shared" si="11"/>
        <v>#N/A</v>
      </c>
      <c r="G188" t="str">
        <f>IF((ISERROR((VLOOKUP(B188,Calculation!C$2:C$933,1,FALSE)))),"not entered","")</f>
        <v/>
      </c>
    </row>
    <row r="189" spans="2:7">
      <c r="B189" s="72" t="s">
        <v>9</v>
      </c>
      <c r="C189" s="74" t="str">
        <f t="shared" si="9"/>
        <v xml:space="preserve"> </v>
      </c>
      <c r="D189" s="74" t="str">
        <f t="shared" si="10"/>
        <v xml:space="preserve"> </v>
      </c>
      <c r="E189" s="129">
        <v>1.1574074074074073E-5</v>
      </c>
      <c r="F189" s="75" t="e">
        <f t="shared" si="11"/>
        <v>#N/A</v>
      </c>
      <c r="G189" t="str">
        <f>IF((ISERROR((VLOOKUP(B189,Calculation!C$2:C$933,1,FALSE)))),"not entered","")</f>
        <v/>
      </c>
    </row>
    <row r="190" spans="2:7">
      <c r="B190" s="72" t="s">
        <v>9</v>
      </c>
      <c r="C190" s="74" t="str">
        <f t="shared" si="9"/>
        <v xml:space="preserve"> </v>
      </c>
      <c r="D190" s="74" t="str">
        <f t="shared" si="10"/>
        <v xml:space="preserve"> </v>
      </c>
      <c r="E190" s="129">
        <v>1.1574074074074073E-5</v>
      </c>
      <c r="F190" s="75" t="e">
        <f t="shared" si="11"/>
        <v>#N/A</v>
      </c>
      <c r="G190" t="str">
        <f>IF((ISERROR((VLOOKUP(B190,Calculation!C$2:C$933,1,FALSE)))),"not entered","")</f>
        <v/>
      </c>
    </row>
    <row r="191" spans="2:7">
      <c r="B191" s="72" t="s">
        <v>9</v>
      </c>
      <c r="C191" s="74" t="str">
        <f t="shared" si="9"/>
        <v xml:space="preserve"> </v>
      </c>
      <c r="D191" s="74" t="str">
        <f t="shared" si="10"/>
        <v xml:space="preserve"> </v>
      </c>
      <c r="E191" s="129">
        <v>1.1574074074074073E-5</v>
      </c>
      <c r="F191" s="75" t="e">
        <f t="shared" si="11"/>
        <v>#N/A</v>
      </c>
      <c r="G191" t="str">
        <f>IF((ISERROR((VLOOKUP(B191,Calculation!C$2:C$933,1,FALSE)))),"not entered","")</f>
        <v/>
      </c>
    </row>
    <row r="192" spans="2:7">
      <c r="B192" s="72" t="s">
        <v>9</v>
      </c>
      <c r="C192" s="74" t="str">
        <f t="shared" si="9"/>
        <v xml:space="preserve"> </v>
      </c>
      <c r="D192" s="74" t="str">
        <f t="shared" si="10"/>
        <v xml:space="preserve"> </v>
      </c>
      <c r="E192" s="129">
        <v>1.1574074074074073E-5</v>
      </c>
      <c r="F192" s="75" t="e">
        <f t="shared" si="11"/>
        <v>#N/A</v>
      </c>
      <c r="G192" t="str">
        <f>IF((ISERROR((VLOOKUP(B192,Calculation!C$2:C$933,1,FALSE)))),"not entered","")</f>
        <v/>
      </c>
    </row>
    <row r="193" spans="2:7">
      <c r="B193" s="72" t="s">
        <v>9</v>
      </c>
      <c r="C193" s="74" t="str">
        <f t="shared" si="9"/>
        <v xml:space="preserve"> </v>
      </c>
      <c r="D193" s="74" t="str">
        <f t="shared" si="10"/>
        <v xml:space="preserve"> </v>
      </c>
      <c r="E193" s="129">
        <v>1.1574074074074073E-5</v>
      </c>
      <c r="F193" s="75" t="e">
        <f t="shared" si="11"/>
        <v>#N/A</v>
      </c>
      <c r="G193" t="str">
        <f>IF((ISERROR((VLOOKUP(B193,Calculation!C$2:C$933,1,FALSE)))),"not entered","")</f>
        <v/>
      </c>
    </row>
    <row r="194" spans="2:7">
      <c r="B194" s="72" t="s">
        <v>9</v>
      </c>
      <c r="C194" s="74" t="str">
        <f t="shared" si="9"/>
        <v xml:space="preserve"> </v>
      </c>
      <c r="D194" s="74" t="str">
        <f t="shared" si="10"/>
        <v xml:space="preserve"> </v>
      </c>
      <c r="E194" s="129">
        <v>1.1574074074074073E-5</v>
      </c>
      <c r="F194" s="75" t="e">
        <f t="shared" si="11"/>
        <v>#N/A</v>
      </c>
      <c r="G194" t="str">
        <f>IF((ISERROR((VLOOKUP(B194,Calculation!C$2:C$933,1,FALSE)))),"not entered","")</f>
        <v/>
      </c>
    </row>
    <row r="195" spans="2:7">
      <c r="B195" s="72" t="s">
        <v>9</v>
      </c>
      <c r="C195" s="74" t="str">
        <f t="shared" si="9"/>
        <v xml:space="preserve"> </v>
      </c>
      <c r="D195" s="74" t="str">
        <f t="shared" si="10"/>
        <v xml:space="preserve"> </v>
      </c>
      <c r="E195" s="129">
        <v>1.1574074074074073E-5</v>
      </c>
      <c r="F195" s="75" t="e">
        <f t="shared" si="11"/>
        <v>#N/A</v>
      </c>
      <c r="G195" t="str">
        <f>IF((ISERROR((VLOOKUP(B195,Calculation!C$2:C$933,1,FALSE)))),"not entered","")</f>
        <v/>
      </c>
    </row>
    <row r="196" spans="2:7">
      <c r="B196" s="72" t="s">
        <v>9</v>
      </c>
      <c r="C196" s="74" t="str">
        <f t="shared" ref="C196:C202" si="12">VLOOKUP(B196,name,3,FALSE)</f>
        <v xml:space="preserve"> </v>
      </c>
      <c r="D196" s="74" t="str">
        <f t="shared" ref="D196:D202" si="13">VLOOKUP(B196,name,2,FALSE)</f>
        <v xml:space="preserve"> </v>
      </c>
      <c r="E196" s="129">
        <v>1.1574074074074073E-5</v>
      </c>
      <c r="F196" s="75" t="e">
        <f t="shared" ref="F196:F202" si="14">(VLOOKUP(C196,C$4:E$5,3,FALSE))/(E196/10000)</f>
        <v>#N/A</v>
      </c>
      <c r="G196" t="str">
        <f>IF((ISERROR((VLOOKUP(B196,Calculation!C$2:C$933,1,FALSE)))),"not entered","")</f>
        <v/>
      </c>
    </row>
    <row r="197" spans="2:7">
      <c r="B197" s="72" t="s">
        <v>9</v>
      </c>
      <c r="C197" s="74" t="str">
        <f t="shared" si="12"/>
        <v xml:space="preserve"> </v>
      </c>
      <c r="D197" s="74" t="str">
        <f t="shared" si="13"/>
        <v xml:space="preserve"> </v>
      </c>
      <c r="E197" s="129">
        <v>1.1574074074074073E-5</v>
      </c>
      <c r="F197" s="75" t="e">
        <f t="shared" si="14"/>
        <v>#N/A</v>
      </c>
      <c r="G197" t="str">
        <f>IF((ISERROR((VLOOKUP(B197,Calculation!C$2:C$933,1,FALSE)))),"not entered","")</f>
        <v/>
      </c>
    </row>
    <row r="198" spans="2:7">
      <c r="B198" s="72" t="s">
        <v>9</v>
      </c>
      <c r="C198" s="74" t="str">
        <f t="shared" si="12"/>
        <v xml:space="preserve"> </v>
      </c>
      <c r="D198" s="74" t="str">
        <f t="shared" si="13"/>
        <v xml:space="preserve"> </v>
      </c>
      <c r="E198" s="129">
        <v>1.1574074074074073E-5</v>
      </c>
      <c r="F198" s="75" t="e">
        <f t="shared" si="14"/>
        <v>#N/A</v>
      </c>
      <c r="G198" t="str">
        <f>IF((ISERROR((VLOOKUP(B198,Calculation!C$2:C$933,1,FALSE)))),"not entered","")</f>
        <v/>
      </c>
    </row>
    <row r="199" spans="2:7">
      <c r="B199" s="72" t="s">
        <v>9</v>
      </c>
      <c r="C199" s="74" t="str">
        <f t="shared" si="12"/>
        <v xml:space="preserve"> </v>
      </c>
      <c r="D199" s="74" t="str">
        <f t="shared" si="13"/>
        <v xml:space="preserve"> </v>
      </c>
      <c r="E199" s="129">
        <v>1.1574074074074073E-5</v>
      </c>
      <c r="F199" s="75" t="e">
        <f t="shared" si="14"/>
        <v>#N/A</v>
      </c>
      <c r="G199" t="str">
        <f>IF((ISERROR((VLOOKUP(B199,Calculation!C$2:C$933,1,FALSE)))),"not entered","")</f>
        <v/>
      </c>
    </row>
    <row r="200" spans="2:7">
      <c r="B200" s="72" t="s">
        <v>9</v>
      </c>
      <c r="C200" s="74" t="str">
        <f t="shared" si="12"/>
        <v xml:space="preserve"> </v>
      </c>
      <c r="D200" s="74" t="str">
        <f t="shared" si="13"/>
        <v xml:space="preserve"> </v>
      </c>
      <c r="E200" s="129">
        <v>1.1574074074074073E-5</v>
      </c>
      <c r="F200" s="75" t="e">
        <f t="shared" si="14"/>
        <v>#N/A</v>
      </c>
      <c r="G200" t="str">
        <f>IF((ISERROR((VLOOKUP(B200,Calculation!C$2:C$933,1,FALSE)))),"not entered","")</f>
        <v/>
      </c>
    </row>
    <row r="201" spans="2:7">
      <c r="B201" s="72" t="s">
        <v>9</v>
      </c>
      <c r="C201" s="74" t="str">
        <f t="shared" si="12"/>
        <v xml:space="preserve"> </v>
      </c>
      <c r="D201" s="74" t="str">
        <f t="shared" si="13"/>
        <v xml:space="preserve"> </v>
      </c>
      <c r="E201" s="129">
        <v>1.1574074074074073E-5</v>
      </c>
      <c r="F201" s="75" t="e">
        <f t="shared" si="14"/>
        <v>#N/A</v>
      </c>
      <c r="G201" t="str">
        <f>IF((ISERROR((VLOOKUP(B201,Calculation!C$2:C$933,1,FALSE)))),"not entered","")</f>
        <v/>
      </c>
    </row>
    <row r="202" spans="2:7">
      <c r="B202" s="72" t="s">
        <v>9</v>
      </c>
      <c r="C202" s="74" t="str">
        <f t="shared" si="12"/>
        <v xml:space="preserve"> </v>
      </c>
      <c r="D202" s="74" t="str">
        <f t="shared" si="13"/>
        <v xml:space="preserve"> </v>
      </c>
      <c r="E202" s="129">
        <v>1.1574074074074073E-5</v>
      </c>
      <c r="F202" s="75" t="e">
        <f t="shared" si="14"/>
        <v>#N/A</v>
      </c>
      <c r="G202" t="str">
        <f>IF((ISERROR((VLOOKUP(B202,Calculation!C$2:C$933,1,FALSE)))),"not entered","")</f>
        <v/>
      </c>
    </row>
    <row r="203" spans="2:7" ht="13.5" thickBot="1">
      <c r="B203" s="76"/>
      <c r="C203" s="77"/>
      <c r="D203" s="77"/>
      <c r="E203" s="78"/>
      <c r="F203" s="79"/>
    </row>
    <row r="204" spans="2:7">
      <c r="B204" s="30"/>
      <c r="C204" s="57"/>
      <c r="D204" s="57"/>
      <c r="E204" s="31"/>
      <c r="F204" s="32"/>
    </row>
    <row r="205" spans="2:7">
      <c r="B205" s="30"/>
      <c r="C205" s="57"/>
      <c r="D205" s="57"/>
      <c r="E205" s="31"/>
      <c r="F205" s="32"/>
    </row>
  </sheetData>
  <phoneticPr fontId="2" type="noConversion"/>
  <conditionalFormatting sqref="B1:B3 B169:B205">
    <cfRule type="cellIs" dxfId="32" priority="3" stopIfTrue="1" operator="equal">
      <formula>"x"</formula>
    </cfRule>
  </conditionalFormatting>
  <conditionalFormatting sqref="G4:G203">
    <cfRule type="cellIs" dxfId="31" priority="4" stopIfTrue="1" operator="equal">
      <formula>#N/A</formula>
    </cfRule>
  </conditionalFormatting>
  <conditionalFormatting sqref="B4:B6">
    <cfRule type="cellIs" dxfId="30" priority="2" stopIfTrue="1" operator="equal">
      <formula>"x"</formula>
    </cfRule>
  </conditionalFormatting>
  <conditionalFormatting sqref="B7:B168">
    <cfRule type="cellIs" dxfId="29" priority="1" stopIfTrue="1" operator="equal">
      <formula>"x"</formula>
    </cfRule>
  </conditionalFormatting>
  <pageMargins left="0.75" right="0.75" top="1" bottom="1" header="0.5" footer="0.5"/>
  <headerFooter alignWithMargins="0"/>
  <webPublishItems count="1">
    <webPublishItem id="18325" divId="teer league Adult_18325" sourceType="range" sourceRef="A1:F105" destinationFile="C:\A TEER\Web\TEER League 10\bedford.htm"/>
  </webPublishItems>
</worksheet>
</file>

<file path=xl/worksheets/sheet14.xml><?xml version="1.0" encoding="utf-8"?>
<worksheet xmlns="http://schemas.openxmlformats.org/spreadsheetml/2006/main" xmlns:r="http://schemas.openxmlformats.org/officeDocument/2006/relationships">
  <dimension ref="B1:G209"/>
  <sheetViews>
    <sheetView workbookViewId="0">
      <selection activeCell="B2" sqref="B2"/>
    </sheetView>
  </sheetViews>
  <sheetFormatPr defaultRowHeight="12.75"/>
  <cols>
    <col min="1" max="1" width="2" customWidth="1"/>
    <col min="2" max="2" width="27" bestFit="1" customWidth="1"/>
    <col min="3" max="3" width="7.140625" bestFit="1" customWidth="1"/>
    <col min="4" max="4" width="31.425781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Races!A16</f>
        <v>Bedford Autumn Sprint</v>
      </c>
      <c r="C2" s="57"/>
      <c r="D2" s="31"/>
      <c r="E2" s="32"/>
    </row>
    <row r="3" spans="2:7" ht="13.5" thickBot="1">
      <c r="B3" s="49" t="s">
        <v>2</v>
      </c>
      <c r="C3" s="58" t="s">
        <v>22</v>
      </c>
      <c r="D3" s="58" t="s">
        <v>21</v>
      </c>
      <c r="E3" s="50" t="s">
        <v>8</v>
      </c>
      <c r="F3" s="51" t="s">
        <v>4</v>
      </c>
    </row>
    <row r="4" spans="2:7">
      <c r="B4" s="128" t="s">
        <v>71</v>
      </c>
      <c r="C4" s="70" t="s">
        <v>90</v>
      </c>
      <c r="D4" s="70"/>
      <c r="E4" s="139">
        <v>5.0902777777777776E-2</v>
      </c>
      <c r="F4" s="71"/>
      <c r="G4" t="str">
        <f>IF((ISERROR((VLOOKUP(B4,Calculation!C$2:C$933,1,FALSE)))),"not entered","")</f>
        <v/>
      </c>
    </row>
    <row r="5" spans="2:7">
      <c r="B5" s="72" t="s">
        <v>71</v>
      </c>
      <c r="C5" s="73" t="s">
        <v>91</v>
      </c>
      <c r="D5" s="73"/>
      <c r="E5" s="129">
        <v>4.2719907407407408E-2</v>
      </c>
      <c r="F5" s="75"/>
      <c r="G5" t="str">
        <f>IF((ISERROR((VLOOKUP(B5,Calculation!C$2:C$933,1,FALSE)))),"not entered","")</f>
        <v/>
      </c>
    </row>
    <row r="6" spans="2:7">
      <c r="B6" s="159" t="s">
        <v>1120</v>
      </c>
      <c r="C6" s="74" t="str">
        <f t="shared" ref="C6:C69" si="0">VLOOKUP(B6,name,3,FALSE)</f>
        <v>Male</v>
      </c>
      <c r="D6" s="74" t="str">
        <f t="shared" ref="D6:D69" si="1">VLOOKUP(B6,name,2,FALSE)</f>
        <v>Cambridge tri club</v>
      </c>
      <c r="E6" s="129">
        <v>4.2719907407407408E-2</v>
      </c>
      <c r="F6" s="75">
        <f t="shared" ref="F6:F69" si="2">(VLOOKUP(C6,C$4:E$5,3,FALSE))/(E6/10000)</f>
        <v>10000</v>
      </c>
      <c r="G6" t="str">
        <f>IF((ISERROR((VLOOKUP(B6,Calculation!C$2:C$933,1,FALSE)))),"not entered","")</f>
        <v/>
      </c>
    </row>
    <row r="7" spans="2:7">
      <c r="B7" s="159" t="s">
        <v>338</v>
      </c>
      <c r="C7" s="74" t="str">
        <f t="shared" si="0"/>
        <v>Male</v>
      </c>
      <c r="D7" s="74" t="str">
        <f t="shared" si="1"/>
        <v xml:space="preserve">Tri-force </v>
      </c>
      <c r="E7" s="129">
        <v>4.5231481481481484E-2</v>
      </c>
      <c r="F7" s="75">
        <f t="shared" si="2"/>
        <v>9444.7287615148416</v>
      </c>
      <c r="G7" t="str">
        <f>IF((ISERROR((VLOOKUP(B7,Calculation!C$2:C$933,1,FALSE)))),"not entered","")</f>
        <v/>
      </c>
    </row>
    <row r="8" spans="2:7">
      <c r="B8" s="159" t="s">
        <v>1121</v>
      </c>
      <c r="C8" s="74" t="str">
        <f t="shared" si="0"/>
        <v>Male</v>
      </c>
      <c r="D8" s="74" t="str">
        <f t="shared" si="1"/>
        <v>NiceTri</v>
      </c>
      <c r="E8" s="129">
        <v>4.5729166666666661E-2</v>
      </c>
      <c r="F8" s="75">
        <f t="shared" si="2"/>
        <v>9341.9387496836262</v>
      </c>
      <c r="G8" t="str">
        <f>IF((ISERROR((VLOOKUP(B8,Calculation!C$2:C$933,1,FALSE)))),"not entered","")</f>
        <v/>
      </c>
    </row>
    <row r="9" spans="2:7">
      <c r="B9" s="159" t="s">
        <v>184</v>
      </c>
      <c r="C9" s="74" t="str">
        <f t="shared" si="0"/>
        <v>Male</v>
      </c>
      <c r="D9" s="74" t="str">
        <f t="shared" si="1"/>
        <v xml:space="preserve">Team Trisports </v>
      </c>
      <c r="E9" s="129">
        <v>4.6157407407407404E-2</v>
      </c>
      <c r="F9" s="75">
        <f t="shared" si="2"/>
        <v>9255.2657973921778</v>
      </c>
      <c r="G9" t="str">
        <f>IF((ISERROR((VLOOKUP(B9,Calculation!C$2:C$933,1,FALSE)))),"not entered","")</f>
        <v/>
      </c>
    </row>
    <row r="10" spans="2:7">
      <c r="B10" s="159" t="s">
        <v>444</v>
      </c>
      <c r="C10" s="74" t="str">
        <f t="shared" si="0"/>
        <v>Male</v>
      </c>
      <c r="D10" s="74" t="str">
        <f t="shared" si="1"/>
        <v>Cambridge Triathlon Club</v>
      </c>
      <c r="E10" s="129">
        <v>4.7152777777777773E-2</v>
      </c>
      <c r="F10" s="75">
        <f t="shared" si="2"/>
        <v>9059.891998036328</v>
      </c>
      <c r="G10" t="str">
        <f>IF((ISERROR((VLOOKUP(B10,Calculation!C$2:C$933,1,FALSE)))),"not entered","")</f>
        <v/>
      </c>
    </row>
    <row r="11" spans="2:7">
      <c r="B11" s="159" t="s">
        <v>514</v>
      </c>
      <c r="C11" s="74" t="str">
        <f t="shared" si="0"/>
        <v>Male</v>
      </c>
      <c r="D11" s="74" t="str">
        <f t="shared" si="1"/>
        <v>East Essex Tri</v>
      </c>
      <c r="E11" s="129">
        <v>4.8240740740740744E-2</v>
      </c>
      <c r="F11" s="75">
        <f t="shared" si="2"/>
        <v>8855.5662188099795</v>
      </c>
      <c r="G11" t="str">
        <f>IF((ISERROR((VLOOKUP(B11,Calculation!C$2:C$933,1,FALSE)))),"not entered","")</f>
        <v/>
      </c>
    </row>
    <row r="12" spans="2:7">
      <c r="B12" s="159" t="s">
        <v>341</v>
      </c>
      <c r="C12" s="74" t="str">
        <f t="shared" si="0"/>
        <v>Male</v>
      </c>
      <c r="D12" s="74" t="str">
        <f t="shared" si="1"/>
        <v>Stortford Tri</v>
      </c>
      <c r="E12" s="129">
        <v>4.8240740740740744E-2</v>
      </c>
      <c r="F12" s="75">
        <f t="shared" si="2"/>
        <v>8855.5662188099795</v>
      </c>
      <c r="G12" t="str">
        <f>IF((ISERROR((VLOOKUP(B12,Calculation!C$2:C$933,1,FALSE)))),"not entered","")</f>
        <v/>
      </c>
    </row>
    <row r="13" spans="2:7">
      <c r="B13" s="159" t="s">
        <v>1122</v>
      </c>
      <c r="C13" s="74" t="str">
        <f t="shared" si="0"/>
        <v>Male</v>
      </c>
      <c r="D13" s="74" t="str">
        <f t="shared" si="1"/>
        <v>Hemel Hempstead CC</v>
      </c>
      <c r="E13" s="129">
        <v>4.8252314814814817E-2</v>
      </c>
      <c r="F13" s="75">
        <f t="shared" si="2"/>
        <v>8853.4420724394331</v>
      </c>
      <c r="G13" t="str">
        <f>IF((ISERROR((VLOOKUP(B13,Calculation!C$2:C$933,1,FALSE)))),"not entered","")</f>
        <v/>
      </c>
    </row>
    <row r="14" spans="2:7">
      <c r="B14" s="159" t="s">
        <v>516</v>
      </c>
      <c r="C14" s="74" t="str">
        <f t="shared" si="0"/>
        <v>Male</v>
      </c>
      <c r="D14" s="74" t="str">
        <f t="shared" si="1"/>
        <v>Hadleigh Hares  AC</v>
      </c>
      <c r="E14" s="129">
        <v>4.8425925925925928E-2</v>
      </c>
      <c r="F14" s="75">
        <f t="shared" si="2"/>
        <v>8821.7017208412999</v>
      </c>
      <c r="G14" t="str">
        <f>IF((ISERROR((VLOOKUP(B14,Calculation!C$2:C$933,1,FALSE)))),"not entered","")</f>
        <v/>
      </c>
    </row>
    <row r="15" spans="2:7">
      <c r="B15" s="159" t="s">
        <v>1123</v>
      </c>
      <c r="C15" s="74" t="str">
        <f t="shared" si="0"/>
        <v>Male</v>
      </c>
      <c r="D15" s="74" t="str">
        <f t="shared" si="1"/>
        <v>pactrac</v>
      </c>
      <c r="E15" s="129">
        <v>4.8622685185185179E-2</v>
      </c>
      <c r="F15" s="75">
        <f t="shared" si="2"/>
        <v>8786.0033325398726</v>
      </c>
      <c r="G15" t="str">
        <f>IF((ISERROR((VLOOKUP(B15,Calculation!C$2:C$933,1,FALSE)))),"not entered","")</f>
        <v/>
      </c>
    </row>
    <row r="16" spans="2:7">
      <c r="B16" s="159" t="s">
        <v>1124</v>
      </c>
      <c r="C16" s="74" t="str">
        <f t="shared" si="0"/>
        <v>Male</v>
      </c>
      <c r="D16" s="74" t="str">
        <f t="shared" si="1"/>
        <v>Freedom Tri</v>
      </c>
      <c r="E16" s="129">
        <v>4.9513888888888892E-2</v>
      </c>
      <c r="F16" s="75">
        <f t="shared" si="2"/>
        <v>8627.8634876110336</v>
      </c>
      <c r="G16" t="str">
        <f>IF((ISERROR((VLOOKUP(B16,Calculation!C$2:C$933,1,FALSE)))),"not entered","")</f>
        <v/>
      </c>
    </row>
    <row r="17" spans="2:7">
      <c r="B17" s="159" t="s">
        <v>1125</v>
      </c>
      <c r="C17" s="74" t="str">
        <f t="shared" si="0"/>
        <v>Male</v>
      </c>
      <c r="D17" s="74" t="str">
        <f t="shared" si="1"/>
        <v>Cambridge Triathlon</v>
      </c>
      <c r="E17" s="129">
        <v>4.9780092592592591E-2</v>
      </c>
      <c r="F17" s="75">
        <f t="shared" si="2"/>
        <v>8581.7251801906532</v>
      </c>
      <c r="G17" t="str">
        <f>IF((ISERROR((VLOOKUP(B17,Calculation!C$2:C$933,1,FALSE)))),"not entered","")</f>
        <v/>
      </c>
    </row>
    <row r="18" spans="2:7">
      <c r="B18" s="159" t="s">
        <v>515</v>
      </c>
      <c r="C18" s="74" t="str">
        <f t="shared" si="0"/>
        <v>Male</v>
      </c>
      <c r="D18" s="74" t="str">
        <f t="shared" si="1"/>
        <v>East Essex Triathlon Club</v>
      </c>
      <c r="E18" s="129">
        <v>4.9803240740740738E-2</v>
      </c>
      <c r="F18" s="75">
        <f t="shared" si="2"/>
        <v>8577.7364629328367</v>
      </c>
      <c r="G18" t="str">
        <f>IF((ISERROR((VLOOKUP(B18,Calculation!C$2:C$933,1,FALSE)))),"not entered","")</f>
        <v/>
      </c>
    </row>
    <row r="19" spans="2:7">
      <c r="B19" s="159" t="s">
        <v>349</v>
      </c>
      <c r="C19" s="74" t="str">
        <f t="shared" si="0"/>
        <v>Male</v>
      </c>
      <c r="D19" s="74" t="str">
        <f t="shared" si="1"/>
        <v>Bedford Harriers AC</v>
      </c>
      <c r="E19" s="129">
        <v>4.9814814814814812E-2</v>
      </c>
      <c r="F19" s="75">
        <f t="shared" si="2"/>
        <v>8575.7434944237921</v>
      </c>
      <c r="G19" t="str">
        <f>IF((ISERROR((VLOOKUP(B19,Calculation!C$2:C$933,1,FALSE)))),"not entered","")</f>
        <v/>
      </c>
    </row>
    <row r="20" spans="2:7">
      <c r="B20" s="159" t="s">
        <v>1126</v>
      </c>
      <c r="C20" s="74" t="str">
        <f t="shared" si="0"/>
        <v>Male</v>
      </c>
      <c r="D20" s="74" t="str">
        <f t="shared" si="1"/>
        <v>Bedford Harriers</v>
      </c>
      <c r="E20" s="129">
        <v>5.1076388888888886E-2</v>
      </c>
      <c r="F20" s="75">
        <f t="shared" si="2"/>
        <v>8363.9247677317016</v>
      </c>
      <c r="G20" t="str">
        <f>IF((ISERROR((VLOOKUP(B20,Calculation!C$2:C$933,1,FALSE)))),"not entered","")</f>
        <v/>
      </c>
    </row>
    <row r="21" spans="2:7">
      <c r="B21" s="159" t="s">
        <v>1127</v>
      </c>
      <c r="C21" s="74" t="str">
        <f t="shared" si="0"/>
        <v>Female</v>
      </c>
      <c r="D21" s="74" t="str">
        <f t="shared" si="1"/>
        <v>Ipswich Tri</v>
      </c>
      <c r="E21" s="129">
        <v>5.136574074074074E-2</v>
      </c>
      <c r="F21" s="75">
        <f t="shared" si="2"/>
        <v>9909.8693105002258</v>
      </c>
      <c r="G21" t="str">
        <f>IF((ISERROR((VLOOKUP(B21,Calculation!C$2:C$933,1,FALSE)))),"not entered","")</f>
        <v/>
      </c>
    </row>
    <row r="22" spans="2:7">
      <c r="B22" s="159" t="s">
        <v>1073</v>
      </c>
      <c r="C22" s="74" t="str">
        <f t="shared" si="0"/>
        <v>Male</v>
      </c>
      <c r="D22" s="74" t="str">
        <f t="shared" si="1"/>
        <v>TriForce Herts</v>
      </c>
      <c r="E22" s="129">
        <v>5.1481481481481482E-2</v>
      </c>
      <c r="F22" s="75">
        <f t="shared" si="2"/>
        <v>8298.1115107913665</v>
      </c>
      <c r="G22" t="str">
        <f>IF((ISERROR((VLOOKUP(B22,Calculation!C$2:C$933,1,FALSE)))),"not entered","")</f>
        <v/>
      </c>
    </row>
    <row r="23" spans="2:7">
      <c r="B23" s="159" t="s">
        <v>890</v>
      </c>
      <c r="C23" s="74" t="str">
        <f t="shared" si="0"/>
        <v>Male</v>
      </c>
      <c r="D23" s="74" t="str">
        <f t="shared" si="1"/>
        <v xml:space="preserve">Hemel Hempstead CC </v>
      </c>
      <c r="E23" s="129">
        <v>5.1770833333333328E-2</v>
      </c>
      <c r="F23" s="75">
        <f t="shared" si="2"/>
        <v>8251.7326179298016</v>
      </c>
      <c r="G23" t="str">
        <f>IF((ISERROR((VLOOKUP(B23,Calculation!C$2:C$933,1,FALSE)))),"not entered","")</f>
        <v/>
      </c>
    </row>
    <row r="24" spans="2:7">
      <c r="B24" s="159" t="s">
        <v>650</v>
      </c>
      <c r="C24" s="74" t="str">
        <f t="shared" si="0"/>
        <v>Male</v>
      </c>
      <c r="D24" s="74" t="str">
        <f t="shared" si="1"/>
        <v>West Suffolk Wheelers &amp; Tri</v>
      </c>
      <c r="E24" s="129">
        <v>5.1782407407407409E-2</v>
      </c>
      <c r="F24" s="75">
        <f t="shared" si="2"/>
        <v>8249.8882431828333</v>
      </c>
      <c r="G24" t="str">
        <f>IF((ISERROR((VLOOKUP(B24,Calculation!C$2:C$933,1,FALSE)))),"not entered","")</f>
        <v/>
      </c>
    </row>
    <row r="25" spans="2:7">
      <c r="B25" s="159" t="s">
        <v>1128</v>
      </c>
      <c r="C25" s="74" t="str">
        <f t="shared" si="0"/>
        <v>Male</v>
      </c>
      <c r="D25" s="74" t="str">
        <f t="shared" si="1"/>
        <v>Bedford Harriers</v>
      </c>
      <c r="E25" s="129">
        <v>5.1805555555555556E-2</v>
      </c>
      <c r="F25" s="75">
        <f t="shared" si="2"/>
        <v>8246.2019660411079</v>
      </c>
      <c r="G25" t="str">
        <f>IF((ISERROR((VLOOKUP(B25,Calculation!C$2:C$933,1,FALSE)))),"not entered","")</f>
        <v/>
      </c>
    </row>
    <row r="26" spans="2:7">
      <c r="B26" s="159" t="s">
        <v>1129</v>
      </c>
      <c r="C26" s="74" t="str">
        <f t="shared" si="0"/>
        <v>Male</v>
      </c>
      <c r="D26" s="74" t="str">
        <f t="shared" si="1"/>
        <v>Bedford Harriers</v>
      </c>
      <c r="E26" s="129">
        <v>5.2083333333333336E-2</v>
      </c>
      <c r="F26" s="75">
        <f t="shared" si="2"/>
        <v>8202.2222222222226</v>
      </c>
      <c r="G26" t="str">
        <f>IF((ISERROR((VLOOKUP(B26,Calculation!C$2:C$933,1,FALSE)))),"not entered","")</f>
        <v/>
      </c>
    </row>
    <row r="27" spans="2:7">
      <c r="B27" s="159" t="s">
        <v>533</v>
      </c>
      <c r="C27" s="74" t="str">
        <f t="shared" si="0"/>
        <v>Male</v>
      </c>
      <c r="D27" s="74" t="str">
        <f t="shared" si="1"/>
        <v>East Essex Tri</v>
      </c>
      <c r="E27" s="129">
        <v>5.2141203703703703E-2</v>
      </c>
      <c r="F27" s="75">
        <f t="shared" si="2"/>
        <v>8193.1187569367376</v>
      </c>
      <c r="G27" t="str">
        <f>IF((ISERROR((VLOOKUP(B27,Calculation!C$2:C$933,1,FALSE)))),"not entered","")</f>
        <v/>
      </c>
    </row>
    <row r="28" spans="2:7">
      <c r="B28" s="159" t="s">
        <v>668</v>
      </c>
      <c r="C28" s="74" t="str">
        <f t="shared" si="0"/>
        <v>Male</v>
      </c>
      <c r="D28" s="74" t="str">
        <f t="shared" si="1"/>
        <v>Cambridge Triathlon Club</v>
      </c>
      <c r="E28" s="129">
        <v>5.244212962962963E-2</v>
      </c>
      <c r="F28" s="75">
        <f t="shared" si="2"/>
        <v>8146.104612668285</v>
      </c>
      <c r="G28" t="str">
        <f>IF((ISERROR((VLOOKUP(B28,Calculation!C$2:C$933,1,FALSE)))),"not entered","")</f>
        <v/>
      </c>
    </row>
    <row r="29" spans="2:7">
      <c r="B29" s="159" t="s">
        <v>530</v>
      </c>
      <c r="C29" s="74" t="str">
        <f t="shared" si="0"/>
        <v>Male</v>
      </c>
      <c r="D29" s="74" t="str">
        <f t="shared" si="1"/>
        <v>Stortford Tri</v>
      </c>
      <c r="E29" s="129">
        <v>5.2476851851851851E-2</v>
      </c>
      <c r="F29" s="75">
        <f t="shared" si="2"/>
        <v>8140.7146007940019</v>
      </c>
      <c r="G29" t="str">
        <f>IF((ISERROR((VLOOKUP(B29,Calculation!C$2:C$933,1,FALSE)))),"not entered","")</f>
        <v/>
      </c>
    </row>
    <row r="30" spans="2:7">
      <c r="B30" s="159" t="s">
        <v>479</v>
      </c>
      <c r="C30" s="74" t="str">
        <f t="shared" si="0"/>
        <v>Female</v>
      </c>
      <c r="D30" s="74" t="str">
        <f t="shared" si="1"/>
        <v>Newmarket Cycling &amp;amp; T</v>
      </c>
      <c r="E30" s="129">
        <v>5.2743055555555557E-2</v>
      </c>
      <c r="F30" s="75">
        <f t="shared" si="2"/>
        <v>9651.0862409479905</v>
      </c>
      <c r="G30" t="str">
        <f>IF((ISERROR((VLOOKUP(B30,Calculation!C$2:C$933,1,FALSE)))),"not entered","")</f>
        <v/>
      </c>
    </row>
    <row r="31" spans="2:7">
      <c r="B31" s="159" t="s">
        <v>1130</v>
      </c>
      <c r="C31" s="74" t="str">
        <f t="shared" si="0"/>
        <v>Female</v>
      </c>
      <c r="D31" s="74" t="str">
        <f t="shared" si="1"/>
        <v>Cambridge Triathlon</v>
      </c>
      <c r="E31" s="129">
        <v>5.2800925925925925E-2</v>
      </c>
      <c r="F31" s="75">
        <f t="shared" si="2"/>
        <v>9640.5085488820696</v>
      </c>
      <c r="G31" t="str">
        <f>IF((ISERROR((VLOOKUP(B31,Calculation!C$2:C$933,1,FALSE)))),"not entered","")</f>
        <v/>
      </c>
    </row>
    <row r="32" spans="2:7">
      <c r="B32" s="159" t="s">
        <v>1131</v>
      </c>
      <c r="C32" s="74" t="str">
        <f t="shared" si="0"/>
        <v>Male</v>
      </c>
      <c r="D32" s="74" t="str">
        <f t="shared" si="1"/>
        <v>Triforce</v>
      </c>
      <c r="E32" s="129">
        <v>5.288194444444444E-2</v>
      </c>
      <c r="F32" s="75">
        <f t="shared" si="2"/>
        <v>8078.354125629241</v>
      </c>
      <c r="G32" t="str">
        <f>IF((ISERROR((VLOOKUP(B32,Calculation!C$2:C$933,1,FALSE)))),"not entered","")</f>
        <v/>
      </c>
    </row>
    <row r="33" spans="2:7">
      <c r="B33" s="159" t="s">
        <v>666</v>
      </c>
      <c r="C33" s="74" t="str">
        <f t="shared" si="0"/>
        <v>Male</v>
      </c>
      <c r="D33" s="74" t="str">
        <f t="shared" si="1"/>
        <v>Stortford Tri</v>
      </c>
      <c r="E33" s="129">
        <v>5.3101851851851851E-2</v>
      </c>
      <c r="F33" s="75">
        <f t="shared" si="2"/>
        <v>8044.8997384481254</v>
      </c>
      <c r="G33" t="str">
        <f>IF((ISERROR((VLOOKUP(B33,Calculation!C$2:C$933,1,FALSE)))),"not entered","")</f>
        <v/>
      </c>
    </row>
    <row r="34" spans="2:7">
      <c r="B34" s="159" t="s">
        <v>1132</v>
      </c>
      <c r="C34" s="74" t="str">
        <f t="shared" si="0"/>
        <v>Female</v>
      </c>
      <c r="D34" s="74" t="str">
        <f t="shared" si="1"/>
        <v>Cambridge Triathlon</v>
      </c>
      <c r="E34" s="129">
        <v>5.3668981481481477E-2</v>
      </c>
      <c r="F34" s="75">
        <f t="shared" si="2"/>
        <v>9484.5805477679532</v>
      </c>
      <c r="G34" t="str">
        <f>IF((ISERROR((VLOOKUP(B34,Calculation!C$2:C$933,1,FALSE)))),"not entered","")</f>
        <v/>
      </c>
    </row>
    <row r="35" spans="2:7">
      <c r="B35" s="159" t="s">
        <v>357</v>
      </c>
      <c r="C35" s="74" t="str">
        <f t="shared" si="0"/>
        <v>Male</v>
      </c>
      <c r="D35" s="74" t="str">
        <f t="shared" si="1"/>
        <v>Tri-Force</v>
      </c>
      <c r="E35" s="129">
        <v>5.3726851851851852E-2</v>
      </c>
      <c r="F35" s="75">
        <f t="shared" si="2"/>
        <v>7951.314088754847</v>
      </c>
      <c r="G35" t="str">
        <f>IF((ISERROR((VLOOKUP(B35,Calculation!C$2:C$933,1,FALSE)))),"not entered","")</f>
        <v/>
      </c>
    </row>
    <row r="36" spans="2:7">
      <c r="B36" s="159" t="s">
        <v>1133</v>
      </c>
      <c r="C36" s="74" t="str">
        <f t="shared" si="0"/>
        <v>Male</v>
      </c>
      <c r="D36" s="74" t="str">
        <f t="shared" si="1"/>
        <v>Cambridge Triathlon</v>
      </c>
      <c r="E36" s="129">
        <v>5.378472222222222E-2</v>
      </c>
      <c r="F36" s="75">
        <f t="shared" si="2"/>
        <v>7942.7587690983428</v>
      </c>
      <c r="G36" t="str">
        <f>IF((ISERROR((VLOOKUP(B36,Calculation!C$2:C$933,1,FALSE)))),"not entered","")</f>
        <v/>
      </c>
    </row>
    <row r="37" spans="2:7">
      <c r="B37" s="159" t="s">
        <v>1134</v>
      </c>
      <c r="C37" s="74" t="str">
        <f t="shared" si="0"/>
        <v>Male</v>
      </c>
      <c r="D37" s="74" t="str">
        <f t="shared" si="1"/>
        <v>Bedford Traktors</v>
      </c>
      <c r="E37" s="129">
        <v>5.3877314814814815E-2</v>
      </c>
      <c r="F37" s="75">
        <f t="shared" si="2"/>
        <v>7929.1084854994624</v>
      </c>
      <c r="G37" t="str">
        <f>IF((ISERROR((VLOOKUP(B37,Calculation!C$2:C$933,1,FALSE)))),"not entered","")</f>
        <v/>
      </c>
    </row>
    <row r="38" spans="2:7">
      <c r="B38" s="159" t="s">
        <v>1135</v>
      </c>
      <c r="C38" s="74" t="str">
        <f t="shared" si="0"/>
        <v>Male</v>
      </c>
      <c r="D38" s="74" t="str">
        <f t="shared" si="1"/>
        <v>Cambridge Triathlon</v>
      </c>
      <c r="E38" s="129">
        <v>5.4050925925925926E-2</v>
      </c>
      <c r="F38" s="75">
        <f t="shared" si="2"/>
        <v>7903.6402569593156</v>
      </c>
      <c r="G38" t="str">
        <f>IF((ISERROR((VLOOKUP(B38,Calculation!C$2:C$933,1,FALSE)))),"not entered","")</f>
        <v/>
      </c>
    </row>
    <row r="39" spans="2:7">
      <c r="B39" s="159" t="s">
        <v>276</v>
      </c>
      <c r="C39" s="74" t="str">
        <f t="shared" si="0"/>
        <v>Male</v>
      </c>
      <c r="D39" s="74" t="str">
        <f t="shared" si="1"/>
        <v>Walden TRI</v>
      </c>
      <c r="E39" s="129">
        <v>5.4166666666666669E-2</v>
      </c>
      <c r="F39" s="75">
        <f t="shared" si="2"/>
        <v>7886.7521367521367</v>
      </c>
      <c r="G39" t="str">
        <f>IF((ISERROR((VLOOKUP(B39,Calculation!C$2:C$933,1,FALSE)))),"not entered","")</f>
        <v/>
      </c>
    </row>
    <row r="40" spans="2:7">
      <c r="B40" s="159" t="s">
        <v>1136</v>
      </c>
      <c r="C40" s="74" t="str">
        <f t="shared" si="0"/>
        <v>Male</v>
      </c>
      <c r="D40" s="74" t="str">
        <f t="shared" si="1"/>
        <v>Cambridge Triathlon</v>
      </c>
      <c r="E40" s="129">
        <v>5.4398148148148147E-2</v>
      </c>
      <c r="F40" s="75">
        <f t="shared" si="2"/>
        <v>7853.1914893617022</v>
      </c>
      <c r="G40" t="str">
        <f>IF((ISERROR((VLOOKUP(B40,Calculation!C$2:C$933,1,FALSE)))),"not entered","")</f>
        <v/>
      </c>
    </row>
    <row r="41" spans="2:7">
      <c r="B41" s="159" t="s">
        <v>1137</v>
      </c>
      <c r="C41" s="74" t="str">
        <f t="shared" si="0"/>
        <v>Male</v>
      </c>
      <c r="D41" s="74" t="str">
        <f t="shared" si="1"/>
        <v>Cambridge tri club</v>
      </c>
      <c r="E41" s="129">
        <v>5.4502314814814816E-2</v>
      </c>
      <c r="F41" s="75">
        <f t="shared" si="2"/>
        <v>7838.1822042896583</v>
      </c>
      <c r="G41" t="str">
        <f>IF((ISERROR((VLOOKUP(B41,Calculation!C$2:C$933,1,FALSE)))),"not entered","")</f>
        <v/>
      </c>
    </row>
    <row r="42" spans="2:7">
      <c r="B42" s="159" t="s">
        <v>1138</v>
      </c>
      <c r="C42" s="74" t="str">
        <f t="shared" si="0"/>
        <v>Male</v>
      </c>
      <c r="D42" s="74" t="str">
        <f t="shared" si="1"/>
        <v>Tri-Force</v>
      </c>
      <c r="E42" s="129">
        <v>5.4641203703703706E-2</v>
      </c>
      <c r="F42" s="75">
        <f t="shared" si="2"/>
        <v>7818.2588434653671</v>
      </c>
      <c r="G42" t="str">
        <f>IF((ISERROR((VLOOKUP(B42,Calculation!C$2:C$933,1,FALSE)))),"not entered","")</f>
        <v/>
      </c>
    </row>
    <row r="43" spans="2:7">
      <c r="B43" s="159" t="s">
        <v>1139</v>
      </c>
      <c r="C43" s="74" t="str">
        <f t="shared" si="0"/>
        <v>Male</v>
      </c>
      <c r="D43" s="74" t="str">
        <f t="shared" si="1"/>
        <v>Bedford Harriers AC</v>
      </c>
      <c r="E43" s="129">
        <v>5.4756944444444448E-2</v>
      </c>
      <c r="F43" s="75">
        <f t="shared" si="2"/>
        <v>7801.7332487846115</v>
      </c>
      <c r="G43" t="str">
        <f>IF((ISERROR((VLOOKUP(B43,Calculation!C$2:C$933,1,FALSE)))),"not entered","")</f>
        <v/>
      </c>
    </row>
    <row r="44" spans="2:7">
      <c r="B44" s="159" t="s">
        <v>1140</v>
      </c>
      <c r="C44" s="74" t="str">
        <f t="shared" si="0"/>
        <v>Male</v>
      </c>
      <c r="D44" s="74" t="str">
        <f t="shared" si="1"/>
        <v>Bedford traktors tri</v>
      </c>
      <c r="E44" s="129">
        <v>5.4907407407407405E-2</v>
      </c>
      <c r="F44" s="75">
        <f t="shared" si="2"/>
        <v>7780.354131534571</v>
      </c>
      <c r="G44" t="str">
        <f>IF((ISERROR((VLOOKUP(B44,Calculation!C$2:C$933,1,FALSE)))),"not entered","")</f>
        <v/>
      </c>
    </row>
    <row r="45" spans="2:7">
      <c r="B45" s="159" t="s">
        <v>1141</v>
      </c>
      <c r="C45" s="74" t="str">
        <f t="shared" si="0"/>
        <v>Female</v>
      </c>
      <c r="D45" s="74" t="str">
        <f t="shared" si="1"/>
        <v>pactrac</v>
      </c>
      <c r="E45" s="129">
        <v>5.5509259259259258E-2</v>
      </c>
      <c r="F45" s="75">
        <f t="shared" si="2"/>
        <v>9170.1417848206838</v>
      </c>
      <c r="G45" t="str">
        <f>IF((ISERROR((VLOOKUP(B45,Calculation!C$2:C$933,1,FALSE)))),"not entered","")</f>
        <v/>
      </c>
    </row>
    <row r="46" spans="2:7">
      <c r="B46" s="159" t="s">
        <v>1142</v>
      </c>
      <c r="C46" s="74" t="str">
        <f t="shared" si="0"/>
        <v>Male</v>
      </c>
      <c r="D46" s="74" t="str">
        <f t="shared" si="1"/>
        <v>Tri Force</v>
      </c>
      <c r="E46" s="129">
        <v>5.5601851851851847E-2</v>
      </c>
      <c r="F46" s="75">
        <f t="shared" si="2"/>
        <v>7683.1806827643641</v>
      </c>
      <c r="G46" t="str">
        <f>IF((ISERROR((VLOOKUP(B46,Calculation!C$2:C$933,1,FALSE)))),"not entered","")</f>
        <v/>
      </c>
    </row>
    <row r="47" spans="2:7">
      <c r="B47" s="159" t="s">
        <v>1143</v>
      </c>
      <c r="C47" s="74" t="str">
        <f t="shared" si="0"/>
        <v>Female</v>
      </c>
      <c r="D47" s="74" t="str">
        <f t="shared" si="1"/>
        <v>Bedford Harriers</v>
      </c>
      <c r="E47" s="129">
        <v>5.6053240740740744E-2</v>
      </c>
      <c r="F47" s="75">
        <f t="shared" si="2"/>
        <v>9081.1480487301251</v>
      </c>
      <c r="G47" t="str">
        <f>IF((ISERROR((VLOOKUP(B47,Calculation!C$2:C$933,1,FALSE)))),"not entered","")</f>
        <v/>
      </c>
    </row>
    <row r="48" spans="2:7">
      <c r="B48" s="159" t="s">
        <v>688</v>
      </c>
      <c r="C48" s="74" t="str">
        <f t="shared" si="0"/>
        <v>Male</v>
      </c>
      <c r="D48" s="74" t="str">
        <f t="shared" si="1"/>
        <v>Stortford Tri</v>
      </c>
      <c r="E48" s="129">
        <v>5.6365740740740744E-2</v>
      </c>
      <c r="F48" s="75">
        <f t="shared" si="2"/>
        <v>7579.0554414784392</v>
      </c>
      <c r="G48" t="str">
        <f>IF((ISERROR((VLOOKUP(B48,Calculation!C$2:C$933,1,FALSE)))),"not entered","")</f>
        <v/>
      </c>
    </row>
    <row r="49" spans="2:7">
      <c r="B49" s="159" t="s">
        <v>1144</v>
      </c>
      <c r="C49" s="74" t="str">
        <f t="shared" si="0"/>
        <v>Male</v>
      </c>
      <c r="D49" s="74" t="str">
        <f t="shared" si="1"/>
        <v>Walden Tri</v>
      </c>
      <c r="E49" s="129">
        <v>5.6736111111111105E-2</v>
      </c>
      <c r="F49" s="75">
        <f t="shared" si="2"/>
        <v>7529.579763361894</v>
      </c>
      <c r="G49" t="str">
        <f>IF((ISERROR((VLOOKUP(B49,Calculation!C$2:C$933,1,FALSE)))),"not entered","")</f>
        <v/>
      </c>
    </row>
    <row r="50" spans="2:7">
      <c r="B50" s="159" t="s">
        <v>375</v>
      </c>
      <c r="C50" s="74" t="str">
        <f t="shared" si="0"/>
        <v>Female</v>
      </c>
      <c r="D50" s="74" t="str">
        <f t="shared" si="1"/>
        <v>Bedford Harriers AC</v>
      </c>
      <c r="E50" s="129">
        <v>5.6747685185185186E-2</v>
      </c>
      <c r="F50" s="75">
        <f t="shared" si="2"/>
        <v>8970.018356108505</v>
      </c>
      <c r="G50" t="str">
        <f>IF((ISERROR((VLOOKUP(B50,Calculation!C$2:C$933,1,FALSE)))),"not entered","")</f>
        <v/>
      </c>
    </row>
    <row r="51" spans="2:7">
      <c r="B51" s="159" t="s">
        <v>1145</v>
      </c>
      <c r="C51" s="74" t="str">
        <f t="shared" si="0"/>
        <v>Male</v>
      </c>
      <c r="D51" s="74" t="str">
        <f t="shared" si="1"/>
        <v>Bedford Harriers AC</v>
      </c>
      <c r="E51" s="129">
        <v>5.7037037037037032E-2</v>
      </c>
      <c r="F51" s="75">
        <f t="shared" si="2"/>
        <v>7489.8538961038976</v>
      </c>
      <c r="G51" t="str">
        <f>IF((ISERROR((VLOOKUP(B51,Calculation!C$2:C$933,1,FALSE)))),"not entered","")</f>
        <v/>
      </c>
    </row>
    <row r="52" spans="2:7">
      <c r="B52" s="159" t="s">
        <v>1146</v>
      </c>
      <c r="C52" s="74" t="str">
        <f t="shared" si="0"/>
        <v>Male</v>
      </c>
      <c r="D52" s="74" t="str">
        <f t="shared" si="1"/>
        <v>Tri Force</v>
      </c>
      <c r="E52" s="129">
        <v>5.724537037037037E-2</v>
      </c>
      <c r="F52" s="75">
        <f t="shared" si="2"/>
        <v>7462.5960372017798</v>
      </c>
      <c r="G52" t="str">
        <f>IF((ISERROR((VLOOKUP(B52,Calculation!C$2:C$933,1,FALSE)))),"not entered","")</f>
        <v/>
      </c>
    </row>
    <row r="53" spans="2:7">
      <c r="B53" s="159" t="s">
        <v>985</v>
      </c>
      <c r="C53" s="74" t="str">
        <f t="shared" si="0"/>
        <v>Female</v>
      </c>
      <c r="D53" s="74" t="str">
        <f t="shared" si="1"/>
        <v xml:space="preserve">Triforce </v>
      </c>
      <c r="E53" s="129">
        <v>5.7569444444444444E-2</v>
      </c>
      <c r="F53" s="75">
        <f t="shared" si="2"/>
        <v>8841.978287092883</v>
      </c>
      <c r="G53" t="str">
        <f>IF((ISERROR((VLOOKUP(B53,Calculation!C$2:C$933,1,FALSE)))),"not entered","")</f>
        <v/>
      </c>
    </row>
    <row r="54" spans="2:7">
      <c r="B54" s="159" t="s">
        <v>1147</v>
      </c>
      <c r="C54" s="74" t="str">
        <f t="shared" si="0"/>
        <v>Male</v>
      </c>
      <c r="D54" s="74" t="str">
        <f t="shared" si="1"/>
        <v>Walden Tri</v>
      </c>
      <c r="E54" s="129">
        <v>5.7708333333333334E-2</v>
      </c>
      <c r="F54" s="75">
        <f t="shared" si="2"/>
        <v>7402.7276373846771</v>
      </c>
      <c r="G54" t="str">
        <f>IF((ISERROR((VLOOKUP(B54,Calculation!C$2:C$933,1,FALSE)))),"not entered","")</f>
        <v/>
      </c>
    </row>
    <row r="55" spans="2:7">
      <c r="B55" s="159" t="s">
        <v>1070</v>
      </c>
      <c r="C55" s="74" t="str">
        <f t="shared" si="0"/>
        <v>Male</v>
      </c>
      <c r="D55" s="74" t="str">
        <f t="shared" si="1"/>
        <v>Newmarket Cycling &amp; Triathlon Club</v>
      </c>
      <c r="E55" s="129">
        <v>5.7731481481481474E-2</v>
      </c>
      <c r="F55" s="75">
        <f t="shared" si="2"/>
        <v>7399.7594226142755</v>
      </c>
      <c r="G55" t="str">
        <f>IF((ISERROR((VLOOKUP(B55,Calculation!C$2:C$933,1,FALSE)))),"not entered","")</f>
        <v/>
      </c>
    </row>
    <row r="56" spans="2:7">
      <c r="B56" s="159" t="s">
        <v>684</v>
      </c>
      <c r="C56" s="74" t="str">
        <f t="shared" si="0"/>
        <v>Female</v>
      </c>
      <c r="D56" s="74" t="str">
        <f t="shared" si="1"/>
        <v>Cambridge Triathlon Club</v>
      </c>
      <c r="E56" s="129">
        <v>5.7812499999999996E-2</v>
      </c>
      <c r="F56" s="75">
        <f t="shared" si="2"/>
        <v>8804.804804804804</v>
      </c>
      <c r="G56" t="str">
        <f>IF((ISERROR((VLOOKUP(B56,Calculation!C$2:C$933,1,FALSE)))),"not entered","")</f>
        <v/>
      </c>
    </row>
    <row r="57" spans="2:7">
      <c r="B57" s="159" t="s">
        <v>1148</v>
      </c>
      <c r="C57" s="74" t="str">
        <f t="shared" si="0"/>
        <v>Male</v>
      </c>
      <c r="D57" s="74" t="str">
        <f t="shared" si="1"/>
        <v>BedfordHarriers&amp;BRCC</v>
      </c>
      <c r="E57" s="129">
        <v>5.8113425925925923E-2</v>
      </c>
      <c r="F57" s="75">
        <f t="shared" si="2"/>
        <v>7351.1252738498315</v>
      </c>
      <c r="G57" t="str">
        <f>IF((ISERROR((VLOOKUP(B57,Calculation!C$2:C$933,1,FALSE)))),"not entered","")</f>
        <v/>
      </c>
    </row>
    <row r="58" spans="2:7">
      <c r="B58" s="159" t="s">
        <v>1033</v>
      </c>
      <c r="C58" s="74" t="str">
        <f t="shared" si="0"/>
        <v>Female</v>
      </c>
      <c r="D58" s="74" t="str">
        <f t="shared" si="1"/>
        <v>Bedford Traktors Tri Club</v>
      </c>
      <c r="E58" s="129">
        <v>5.8171296296296297E-2</v>
      </c>
      <c r="F58" s="75">
        <f t="shared" si="2"/>
        <v>8750.497413450059</v>
      </c>
      <c r="G58" t="str">
        <f>IF((ISERROR((VLOOKUP(B58,Calculation!C$2:C$933,1,FALSE)))),"not entered","")</f>
        <v/>
      </c>
    </row>
    <row r="59" spans="2:7">
      <c r="B59" s="159" t="s">
        <v>1149</v>
      </c>
      <c r="C59" s="74" t="str">
        <f t="shared" si="0"/>
        <v>Female</v>
      </c>
      <c r="D59" s="74" t="str">
        <f t="shared" si="1"/>
        <v>East Essex Tri</v>
      </c>
      <c r="E59" s="129">
        <v>5.844907407407407E-2</v>
      </c>
      <c r="F59" s="75">
        <f t="shared" si="2"/>
        <v>8708.91089108911</v>
      </c>
      <c r="G59" t="str">
        <f>IF((ISERROR((VLOOKUP(B59,Calculation!C$2:C$933,1,FALSE)))),"not entered","")</f>
        <v/>
      </c>
    </row>
    <row r="60" spans="2:7">
      <c r="B60" s="159" t="s">
        <v>1150</v>
      </c>
      <c r="C60" s="74" t="str">
        <f t="shared" si="0"/>
        <v>Male</v>
      </c>
      <c r="D60" s="74" t="str">
        <f t="shared" si="1"/>
        <v>Bedford Traktors</v>
      </c>
      <c r="E60" s="129">
        <v>5.8460648148148144E-2</v>
      </c>
      <c r="F60" s="75">
        <f t="shared" si="2"/>
        <v>7307.4638685408836</v>
      </c>
      <c r="G60" t="str">
        <f>IF((ISERROR((VLOOKUP(B60,Calculation!C$2:C$933,1,FALSE)))),"not entered","")</f>
        <v/>
      </c>
    </row>
    <row r="61" spans="2:7">
      <c r="B61" s="159" t="s">
        <v>1151</v>
      </c>
      <c r="C61" s="74" t="str">
        <f t="shared" si="0"/>
        <v>Male</v>
      </c>
      <c r="D61" s="74" t="str">
        <f t="shared" si="1"/>
        <v>Tri-Force</v>
      </c>
      <c r="E61" s="129">
        <v>5.8958333333333335E-2</v>
      </c>
      <c r="F61" s="75">
        <f t="shared" si="2"/>
        <v>7245.7793482528459</v>
      </c>
      <c r="G61" t="str">
        <f>IF((ISERROR((VLOOKUP(B61,Calculation!C$2:C$933,1,FALSE)))),"not entered","")</f>
        <v/>
      </c>
    </row>
    <row r="62" spans="2:7">
      <c r="B62" s="159" t="s">
        <v>1152</v>
      </c>
      <c r="C62" s="74" t="str">
        <f t="shared" si="0"/>
        <v>Female</v>
      </c>
      <c r="D62" s="74" t="str">
        <f t="shared" si="1"/>
        <v>Cambridge</v>
      </c>
      <c r="E62" s="129">
        <v>5.9201388888888894E-2</v>
      </c>
      <c r="F62" s="75">
        <f t="shared" si="2"/>
        <v>8598.2404692082109</v>
      </c>
      <c r="G62" t="str">
        <f>IF((ISERROR((VLOOKUP(B62,Calculation!C$2:C$933,1,FALSE)))),"not entered","")</f>
        <v/>
      </c>
    </row>
    <row r="63" spans="2:7">
      <c r="B63" s="159" t="s">
        <v>1153</v>
      </c>
      <c r="C63" s="74" t="str">
        <f t="shared" si="0"/>
        <v>Male</v>
      </c>
      <c r="D63" s="74" t="str">
        <f t="shared" si="1"/>
        <v>cambridge triathlon club</v>
      </c>
      <c r="E63" s="129">
        <v>6.04050925925926E-2</v>
      </c>
      <c r="F63" s="75">
        <f t="shared" si="2"/>
        <v>7072.2360605479971</v>
      </c>
      <c r="G63" t="str">
        <f>IF((ISERROR((VLOOKUP(B63,Calculation!C$2:C$933,1,FALSE)))),"not entered","")</f>
        <v/>
      </c>
    </row>
    <row r="64" spans="2:7">
      <c r="B64" s="159" t="s">
        <v>695</v>
      </c>
      <c r="C64" s="74" t="str">
        <f t="shared" si="0"/>
        <v>Female</v>
      </c>
      <c r="D64" s="74" t="str">
        <f t="shared" si="1"/>
        <v>Stortford Tri</v>
      </c>
      <c r="E64" s="129">
        <v>6.0532407407407403E-2</v>
      </c>
      <c r="F64" s="75">
        <f t="shared" si="2"/>
        <v>8409.1778202676869</v>
      </c>
      <c r="G64" t="str">
        <f>IF((ISERROR((VLOOKUP(B64,Calculation!C$2:C$933,1,FALSE)))),"not entered","")</f>
        <v/>
      </c>
    </row>
    <row r="65" spans="2:7">
      <c r="B65" s="159" t="s">
        <v>1154</v>
      </c>
      <c r="C65" s="74" t="str">
        <f t="shared" si="0"/>
        <v>Female</v>
      </c>
      <c r="D65" s="74" t="str">
        <f t="shared" si="1"/>
        <v>Bedford Harriers</v>
      </c>
      <c r="E65" s="129">
        <v>6.1076388888888888E-2</v>
      </c>
      <c r="F65" s="75">
        <f t="shared" si="2"/>
        <v>8334.2808413871517</v>
      </c>
      <c r="G65" t="str">
        <f>IF((ISERROR((VLOOKUP(B65,Calculation!C$2:C$933,1,FALSE)))),"not entered","")</f>
        <v/>
      </c>
    </row>
    <row r="66" spans="2:7">
      <c r="B66" s="159" t="s">
        <v>1155</v>
      </c>
      <c r="C66" s="74" t="str">
        <f t="shared" si="0"/>
        <v>Female</v>
      </c>
      <c r="D66" s="74" t="str">
        <f t="shared" si="1"/>
        <v>Bedford Harriers</v>
      </c>
      <c r="E66" s="129">
        <v>6.1122685185185183E-2</v>
      </c>
      <c r="F66" s="75">
        <f t="shared" si="2"/>
        <v>8327.9681878432111</v>
      </c>
      <c r="G66" t="str">
        <f>IF((ISERROR((VLOOKUP(B66,Calculation!C$2:C$933,1,FALSE)))),"not entered","")</f>
        <v/>
      </c>
    </row>
    <row r="67" spans="2:7">
      <c r="B67" s="159" t="s">
        <v>1156</v>
      </c>
      <c r="C67" s="74" t="str">
        <f t="shared" si="0"/>
        <v>Female</v>
      </c>
      <c r="D67" s="74" t="str">
        <f t="shared" si="1"/>
        <v>Bedford Harriers</v>
      </c>
      <c r="E67" s="129">
        <v>6.1817129629629632E-2</v>
      </c>
      <c r="F67" s="75">
        <f t="shared" si="2"/>
        <v>8234.4130312675534</v>
      </c>
      <c r="G67" t="str">
        <f>IF((ISERROR((VLOOKUP(B67,Calculation!C$2:C$933,1,FALSE)))),"not entered","")</f>
        <v/>
      </c>
    </row>
    <row r="68" spans="2:7">
      <c r="B68" s="159" t="s">
        <v>1157</v>
      </c>
      <c r="C68" s="74" t="str">
        <f t="shared" si="0"/>
        <v>Female</v>
      </c>
      <c r="D68" s="74" t="str">
        <f t="shared" si="1"/>
        <v>Bedford Harriers</v>
      </c>
      <c r="E68" s="129">
        <v>6.2349537037037044E-2</v>
      </c>
      <c r="F68" s="75">
        <f t="shared" si="2"/>
        <v>8164.0987562650807</v>
      </c>
      <c r="G68" t="str">
        <f>IF((ISERROR((VLOOKUP(B68,Calculation!C$2:C$933,1,FALSE)))),"not entered","")</f>
        <v/>
      </c>
    </row>
    <row r="69" spans="2:7">
      <c r="B69" s="159" t="s">
        <v>1158</v>
      </c>
      <c r="C69" s="74" t="str">
        <f t="shared" si="0"/>
        <v>Male</v>
      </c>
      <c r="D69" s="74" t="str">
        <f t="shared" si="1"/>
        <v>pactrac</v>
      </c>
      <c r="E69" s="129">
        <v>6.3356481481481486E-2</v>
      </c>
      <c r="F69" s="75">
        <f t="shared" si="2"/>
        <v>6742.7840701497989</v>
      </c>
      <c r="G69" t="str">
        <f>IF((ISERROR((VLOOKUP(B69,Calculation!C$2:C$933,1,FALSE)))),"not entered","")</f>
        <v/>
      </c>
    </row>
    <row r="70" spans="2:7">
      <c r="B70" s="159" t="s">
        <v>1159</v>
      </c>
      <c r="C70" s="74" t="str">
        <f t="shared" ref="C70:C133" si="3">VLOOKUP(B70,name,3,FALSE)</f>
        <v>Female</v>
      </c>
      <c r="D70" s="74" t="str">
        <f t="shared" ref="D70:D133" si="4">VLOOKUP(B70,name,2,FALSE)</f>
        <v>Bedford Harriers</v>
      </c>
      <c r="E70" s="129">
        <v>6.3576388888888891E-2</v>
      </c>
      <c r="F70" s="75">
        <f t="shared" ref="F70:F133" si="5">(VLOOKUP(C70,C$4:E$5,3,FALSE))/(E70/10000)</f>
        <v>8006.553795740032</v>
      </c>
      <c r="G70" t="str">
        <f>IF((ISERROR((VLOOKUP(B70,Calculation!C$2:C$933,1,FALSE)))),"not entered","")</f>
        <v/>
      </c>
    </row>
    <row r="71" spans="2:7">
      <c r="B71" s="159" t="s">
        <v>564</v>
      </c>
      <c r="C71" s="74" t="str">
        <f t="shared" si="3"/>
        <v>Male</v>
      </c>
      <c r="D71" s="74" t="str">
        <f t="shared" si="4"/>
        <v>Stortford Tri</v>
      </c>
      <c r="E71" s="129">
        <v>6.3738425925925921E-2</v>
      </c>
      <c r="F71" s="75">
        <f t="shared" si="5"/>
        <v>6702.3787906301077</v>
      </c>
      <c r="G71" t="str">
        <f>IF((ISERROR((VLOOKUP(B71,Calculation!C$2:C$933,1,FALSE)))),"not entered","")</f>
        <v/>
      </c>
    </row>
    <row r="72" spans="2:7">
      <c r="B72" s="159" t="s">
        <v>1160</v>
      </c>
      <c r="C72" s="74" t="str">
        <f t="shared" si="3"/>
        <v>Female</v>
      </c>
      <c r="D72" s="74" t="str">
        <f t="shared" si="4"/>
        <v>Nice Tri</v>
      </c>
      <c r="E72" s="129">
        <v>6.475694444444445E-2</v>
      </c>
      <c r="F72" s="75">
        <f t="shared" si="5"/>
        <v>7860.5898123324387</v>
      </c>
      <c r="G72" t="str">
        <f>IF((ISERROR((VLOOKUP(B72,Calculation!C$2:C$933,1,FALSE)))),"not entered","")</f>
        <v/>
      </c>
    </row>
    <row r="73" spans="2:7">
      <c r="B73" s="159" t="s">
        <v>1161</v>
      </c>
      <c r="C73" s="74" t="str">
        <f t="shared" si="3"/>
        <v>Female</v>
      </c>
      <c r="D73" s="74" t="str">
        <f t="shared" si="4"/>
        <v>Bedford Harriers</v>
      </c>
      <c r="E73" s="129">
        <v>6.5173611111111113E-2</v>
      </c>
      <c r="F73" s="75">
        <f t="shared" si="5"/>
        <v>7810.3356419818856</v>
      </c>
      <c r="G73" t="str">
        <f>IF((ISERROR((VLOOKUP(B73,Calculation!C$2:C$933,1,FALSE)))),"not entered","")</f>
        <v/>
      </c>
    </row>
    <row r="74" spans="2:7">
      <c r="B74" s="159" t="s">
        <v>1162</v>
      </c>
      <c r="C74" s="74" t="str">
        <f t="shared" si="3"/>
        <v>Female</v>
      </c>
      <c r="D74" s="74" t="str">
        <f t="shared" si="4"/>
        <v>Bedford Harriers</v>
      </c>
      <c r="E74" s="129">
        <v>6.5578703703703708E-2</v>
      </c>
      <c r="F74" s="75">
        <f t="shared" si="5"/>
        <v>7762.0896576067771</v>
      </c>
      <c r="G74" t="str">
        <f>IF((ISERROR((VLOOKUP(B74,Calculation!C$2:C$933,1,FALSE)))),"not entered","")</f>
        <v/>
      </c>
    </row>
    <row r="75" spans="2:7">
      <c r="B75" s="159" t="s">
        <v>1163</v>
      </c>
      <c r="C75" s="74" t="str">
        <f t="shared" si="3"/>
        <v>Female</v>
      </c>
      <c r="D75" s="74" t="str">
        <f t="shared" si="4"/>
        <v>Bedford Harriers AC</v>
      </c>
      <c r="E75" s="129">
        <v>6.7268518518518519E-2</v>
      </c>
      <c r="F75" s="75">
        <f t="shared" si="5"/>
        <v>7567.1025464556087</v>
      </c>
      <c r="G75" t="str">
        <f>IF((ISERROR((VLOOKUP(B75,Calculation!C$2:C$933,1,FALSE)))),"not entered","")</f>
        <v/>
      </c>
    </row>
    <row r="76" spans="2:7">
      <c r="B76" s="159" t="s">
        <v>694</v>
      </c>
      <c r="C76" s="74" t="str">
        <f t="shared" si="3"/>
        <v>Female</v>
      </c>
      <c r="D76" s="74" t="str">
        <f t="shared" si="4"/>
        <v>Stortford Tri</v>
      </c>
      <c r="E76" s="129">
        <v>6.7372685185185188E-2</v>
      </c>
      <c r="F76" s="75">
        <f t="shared" si="5"/>
        <v>7555.4028517436855</v>
      </c>
      <c r="G76" t="str">
        <f>IF((ISERROR((VLOOKUP(B76,Calculation!C$2:C$933,1,FALSE)))),"not entered","")</f>
        <v/>
      </c>
    </row>
    <row r="77" spans="2:7">
      <c r="B77" s="159" t="s">
        <v>1095</v>
      </c>
      <c r="C77" s="74" t="str">
        <f t="shared" si="3"/>
        <v>Male</v>
      </c>
      <c r="D77" s="74" t="str">
        <f t="shared" si="4"/>
        <v>Dunmow Tri Club</v>
      </c>
      <c r="E77" s="129">
        <v>6.7430555555555563E-2</v>
      </c>
      <c r="F77" s="75">
        <f t="shared" si="5"/>
        <v>6335.3930655681424</v>
      </c>
      <c r="G77" t="str">
        <f>IF((ISERROR((VLOOKUP(B77,Calculation!C$2:C$933,1,FALSE)))),"not entered","")</f>
        <v/>
      </c>
    </row>
    <row r="78" spans="2:7">
      <c r="B78" s="159" t="s">
        <v>1164</v>
      </c>
      <c r="C78" s="74" t="str">
        <f t="shared" si="3"/>
        <v>Female</v>
      </c>
      <c r="D78" s="74" t="str">
        <f t="shared" si="4"/>
        <v>Cambridge tri club</v>
      </c>
      <c r="E78" s="129">
        <v>6.9594907407407411E-2</v>
      </c>
      <c r="F78" s="75">
        <f t="shared" si="5"/>
        <v>7314.1526692166963</v>
      </c>
      <c r="G78" t="str">
        <f>IF((ISERROR((VLOOKUP(B78,Calculation!C$2:C$933,1,FALSE)))),"not entered","")</f>
        <v/>
      </c>
    </row>
    <row r="79" spans="2:7">
      <c r="B79" s="159" t="s">
        <v>331</v>
      </c>
      <c r="C79" s="74" t="str">
        <f t="shared" si="3"/>
        <v>Female</v>
      </c>
      <c r="D79" s="74" t="str">
        <f t="shared" si="4"/>
        <v>Stortford Tri</v>
      </c>
      <c r="E79" s="129">
        <v>7.1458333333333332E-2</v>
      </c>
      <c r="F79" s="75">
        <f t="shared" si="5"/>
        <v>7123.4207968901846</v>
      </c>
      <c r="G79" t="str">
        <f>IF((ISERROR((VLOOKUP(B79,Calculation!C$2:C$933,1,FALSE)))),"not entered","")</f>
        <v/>
      </c>
    </row>
    <row r="80" spans="2:7">
      <c r="B80" s="159" t="s">
        <v>1165</v>
      </c>
      <c r="C80" s="74" t="str">
        <f t="shared" si="3"/>
        <v>Female</v>
      </c>
      <c r="D80" s="74" t="str">
        <f t="shared" si="4"/>
        <v>Freedom Tri</v>
      </c>
      <c r="E80" s="129">
        <v>7.2858796296296297E-2</v>
      </c>
      <c r="F80" s="75">
        <f t="shared" si="5"/>
        <v>6986.4972200158854</v>
      </c>
      <c r="G80" t="str">
        <f>IF((ISERROR((VLOOKUP(B80,Calculation!C$2:C$933,1,FALSE)))),"not entered","")</f>
        <v/>
      </c>
    </row>
    <row r="81" spans="2:7">
      <c r="B81" s="159" t="s">
        <v>1166</v>
      </c>
      <c r="C81" s="74" t="str">
        <f t="shared" si="3"/>
        <v>Female</v>
      </c>
      <c r="D81" s="74" t="str">
        <f t="shared" si="4"/>
        <v>Stortford Tri</v>
      </c>
      <c r="E81" s="129">
        <v>7.4375000000000011E-2</v>
      </c>
      <c r="F81" s="75">
        <f t="shared" si="5"/>
        <v>6844.0709617180191</v>
      </c>
      <c r="G81" t="str">
        <f>IF((ISERROR((VLOOKUP(B81,Calculation!C$2:C$933,1,FALSE)))),"not entered","")</f>
        <v/>
      </c>
    </row>
    <row r="82" spans="2:7">
      <c r="B82" s="159" t="s">
        <v>1104</v>
      </c>
      <c r="C82" s="74" t="str">
        <f t="shared" si="3"/>
        <v>Female</v>
      </c>
      <c r="D82" s="74" t="str">
        <f t="shared" si="4"/>
        <v>stortford tri</v>
      </c>
      <c r="E82" s="129">
        <v>7.6145833333333343E-2</v>
      </c>
      <c r="F82" s="75">
        <f t="shared" si="5"/>
        <v>6684.9065207478334</v>
      </c>
      <c r="G82" t="str">
        <f>IF((ISERROR((VLOOKUP(B82,Calculation!C$2:C$933,1,FALSE)))),"not entered","")</f>
        <v/>
      </c>
    </row>
    <row r="83" spans="2:7">
      <c r="B83" s="159" t="s">
        <v>1167</v>
      </c>
      <c r="C83" s="74" t="str">
        <f t="shared" si="3"/>
        <v>Male</v>
      </c>
      <c r="D83" s="74" t="str">
        <f t="shared" si="4"/>
        <v>Freedom Tri</v>
      </c>
      <c r="E83" s="129">
        <v>8.5138888888888889E-2</v>
      </c>
      <c r="F83" s="75">
        <f t="shared" si="5"/>
        <v>5017.672648178358</v>
      </c>
      <c r="G83" t="str">
        <f>IF((ISERROR((VLOOKUP(B83,Calculation!C$2:C$933,1,FALSE)))),"not entered","")</f>
        <v/>
      </c>
    </row>
    <row r="84" spans="2:7">
      <c r="B84" s="159" t="s">
        <v>9</v>
      </c>
      <c r="C84" s="74" t="str">
        <f t="shared" si="3"/>
        <v xml:space="preserve"> </v>
      </c>
      <c r="D84" s="74" t="str">
        <f t="shared" si="4"/>
        <v xml:space="preserve"> </v>
      </c>
      <c r="E84" s="129">
        <v>0</v>
      </c>
      <c r="F84" s="75" t="e">
        <f t="shared" si="5"/>
        <v>#N/A</v>
      </c>
      <c r="G84" t="str">
        <f>IF((ISERROR((VLOOKUP(B84,Calculation!C$2:C$933,1,FALSE)))),"not entered","")</f>
        <v/>
      </c>
    </row>
    <row r="85" spans="2:7">
      <c r="B85" s="159" t="s">
        <v>9</v>
      </c>
      <c r="C85" s="74" t="str">
        <f t="shared" si="3"/>
        <v xml:space="preserve"> </v>
      </c>
      <c r="D85" s="74" t="str">
        <f t="shared" si="4"/>
        <v xml:space="preserve"> </v>
      </c>
      <c r="E85" s="129">
        <v>0</v>
      </c>
      <c r="F85" s="75" t="e">
        <f t="shared" si="5"/>
        <v>#N/A</v>
      </c>
      <c r="G85" t="str">
        <f>IF((ISERROR((VLOOKUP(B85,Calculation!C$2:C$933,1,FALSE)))),"not entered","")</f>
        <v/>
      </c>
    </row>
    <row r="86" spans="2:7">
      <c r="B86" s="159" t="s">
        <v>9</v>
      </c>
      <c r="C86" s="74" t="str">
        <f t="shared" si="3"/>
        <v xml:space="preserve"> </v>
      </c>
      <c r="D86" s="74" t="str">
        <f t="shared" si="4"/>
        <v xml:space="preserve"> </v>
      </c>
      <c r="E86" s="129">
        <v>0</v>
      </c>
      <c r="F86" s="75" t="e">
        <f t="shared" si="5"/>
        <v>#N/A</v>
      </c>
      <c r="G86" t="str">
        <f>IF((ISERROR((VLOOKUP(B86,Calculation!C$2:C$933,1,FALSE)))),"not entered","")</f>
        <v/>
      </c>
    </row>
    <row r="87" spans="2:7">
      <c r="B87" s="159" t="s">
        <v>9</v>
      </c>
      <c r="C87" s="74" t="str">
        <f t="shared" si="3"/>
        <v xml:space="preserve"> </v>
      </c>
      <c r="D87" s="74" t="str">
        <f t="shared" si="4"/>
        <v xml:space="preserve"> </v>
      </c>
      <c r="E87" s="129">
        <v>0</v>
      </c>
      <c r="F87" s="75" t="e">
        <f t="shared" si="5"/>
        <v>#N/A</v>
      </c>
      <c r="G87" t="str">
        <f>IF((ISERROR((VLOOKUP(B87,Calculation!C$2:C$933,1,FALSE)))),"not entered","")</f>
        <v/>
      </c>
    </row>
    <row r="88" spans="2:7">
      <c r="B88" s="159" t="s">
        <v>9</v>
      </c>
      <c r="C88" s="74" t="str">
        <f t="shared" si="3"/>
        <v xml:space="preserve"> </v>
      </c>
      <c r="D88" s="74" t="str">
        <f t="shared" si="4"/>
        <v xml:space="preserve"> </v>
      </c>
      <c r="E88" s="129">
        <v>0</v>
      </c>
      <c r="F88" s="75" t="e">
        <f t="shared" si="5"/>
        <v>#N/A</v>
      </c>
      <c r="G88" t="str">
        <f>IF((ISERROR((VLOOKUP(B88,Calculation!C$2:C$933,1,FALSE)))),"not entered","")</f>
        <v/>
      </c>
    </row>
    <row r="89" spans="2:7">
      <c r="B89" s="159" t="s">
        <v>9</v>
      </c>
      <c r="C89" s="74" t="str">
        <f t="shared" si="3"/>
        <v xml:space="preserve"> </v>
      </c>
      <c r="D89" s="74" t="str">
        <f t="shared" si="4"/>
        <v xml:space="preserve"> </v>
      </c>
      <c r="E89" s="129">
        <v>0</v>
      </c>
      <c r="F89" s="75" t="e">
        <f t="shared" si="5"/>
        <v>#N/A</v>
      </c>
      <c r="G89" t="str">
        <f>IF((ISERROR((VLOOKUP(B89,Calculation!C$2:C$933,1,FALSE)))),"not entered","")</f>
        <v/>
      </c>
    </row>
    <row r="90" spans="2:7">
      <c r="B90" s="159" t="s">
        <v>9</v>
      </c>
      <c r="C90" s="74" t="str">
        <f t="shared" si="3"/>
        <v xml:space="preserve"> </v>
      </c>
      <c r="D90" s="74" t="str">
        <f t="shared" si="4"/>
        <v xml:space="preserve"> </v>
      </c>
      <c r="E90" s="129">
        <v>0</v>
      </c>
      <c r="F90" s="75" t="e">
        <f t="shared" si="5"/>
        <v>#N/A</v>
      </c>
      <c r="G90" t="str">
        <f>IF((ISERROR((VLOOKUP(B90,Calculation!C$2:C$933,1,FALSE)))),"not entered","")</f>
        <v/>
      </c>
    </row>
    <row r="91" spans="2:7">
      <c r="B91" s="159" t="s">
        <v>9</v>
      </c>
      <c r="C91" s="74" t="str">
        <f t="shared" si="3"/>
        <v xml:space="preserve"> </v>
      </c>
      <c r="D91" s="74" t="str">
        <f t="shared" si="4"/>
        <v xml:space="preserve"> </v>
      </c>
      <c r="E91" s="129">
        <v>0</v>
      </c>
      <c r="F91" s="75" t="e">
        <f t="shared" si="5"/>
        <v>#N/A</v>
      </c>
      <c r="G91" t="str">
        <f>IF((ISERROR((VLOOKUP(B91,Calculation!C$2:C$933,1,FALSE)))),"not entered","")</f>
        <v/>
      </c>
    </row>
    <row r="92" spans="2:7">
      <c r="B92" s="159" t="s">
        <v>9</v>
      </c>
      <c r="C92" s="74" t="str">
        <f t="shared" si="3"/>
        <v xml:space="preserve"> </v>
      </c>
      <c r="D92" s="74" t="str">
        <f t="shared" si="4"/>
        <v xml:space="preserve"> </v>
      </c>
      <c r="E92" s="129">
        <v>0</v>
      </c>
      <c r="F92" s="75" t="e">
        <f t="shared" si="5"/>
        <v>#N/A</v>
      </c>
      <c r="G92" t="str">
        <f>IF((ISERROR((VLOOKUP(B92,Calculation!C$2:C$933,1,FALSE)))),"not entered","")</f>
        <v/>
      </c>
    </row>
    <row r="93" spans="2:7">
      <c r="B93" s="159" t="s">
        <v>9</v>
      </c>
      <c r="C93" s="74" t="str">
        <f t="shared" si="3"/>
        <v xml:space="preserve"> </v>
      </c>
      <c r="D93" s="74" t="str">
        <f t="shared" si="4"/>
        <v xml:space="preserve"> </v>
      </c>
      <c r="E93" s="129">
        <v>0</v>
      </c>
      <c r="F93" s="75" t="e">
        <f t="shared" si="5"/>
        <v>#N/A</v>
      </c>
      <c r="G93" t="str">
        <f>IF((ISERROR((VLOOKUP(B93,Calculation!C$2:C$933,1,FALSE)))),"not entered","")</f>
        <v/>
      </c>
    </row>
    <row r="94" spans="2:7">
      <c r="B94" s="159" t="s">
        <v>9</v>
      </c>
      <c r="C94" s="74" t="str">
        <f t="shared" si="3"/>
        <v xml:space="preserve"> </v>
      </c>
      <c r="D94" s="74" t="str">
        <f t="shared" si="4"/>
        <v xml:space="preserve"> </v>
      </c>
      <c r="E94" s="129">
        <v>0</v>
      </c>
      <c r="F94" s="75" t="e">
        <f t="shared" si="5"/>
        <v>#N/A</v>
      </c>
      <c r="G94" t="str">
        <f>IF((ISERROR((VLOOKUP(B94,Calculation!C$2:C$933,1,FALSE)))),"not entered","")</f>
        <v/>
      </c>
    </row>
    <row r="95" spans="2:7">
      <c r="B95" s="159" t="s">
        <v>9</v>
      </c>
      <c r="C95" s="74" t="str">
        <f t="shared" si="3"/>
        <v xml:space="preserve"> </v>
      </c>
      <c r="D95" s="74" t="str">
        <f t="shared" si="4"/>
        <v xml:space="preserve"> </v>
      </c>
      <c r="E95" s="129">
        <v>0</v>
      </c>
      <c r="F95" s="75" t="e">
        <f t="shared" si="5"/>
        <v>#N/A</v>
      </c>
      <c r="G95" t="str">
        <f>IF((ISERROR((VLOOKUP(B95,Calculation!C$2:C$933,1,FALSE)))),"not entered","")</f>
        <v/>
      </c>
    </row>
    <row r="96" spans="2:7">
      <c r="B96" s="159" t="s">
        <v>9</v>
      </c>
      <c r="C96" s="74" t="str">
        <f t="shared" si="3"/>
        <v xml:space="preserve"> </v>
      </c>
      <c r="D96" s="74" t="str">
        <f t="shared" si="4"/>
        <v xml:space="preserve"> </v>
      </c>
      <c r="E96" s="129">
        <v>0</v>
      </c>
      <c r="F96" s="75" t="e">
        <f t="shared" si="5"/>
        <v>#N/A</v>
      </c>
      <c r="G96" t="str">
        <f>IF((ISERROR((VLOOKUP(B96,Calculation!C$2:C$933,1,FALSE)))),"not entered","")</f>
        <v/>
      </c>
    </row>
    <row r="97" spans="2:7">
      <c r="B97" s="159" t="s">
        <v>9</v>
      </c>
      <c r="C97" s="74" t="str">
        <f t="shared" si="3"/>
        <v xml:space="preserve"> </v>
      </c>
      <c r="D97" s="74" t="str">
        <f t="shared" si="4"/>
        <v xml:space="preserve"> </v>
      </c>
      <c r="E97" s="129">
        <v>0</v>
      </c>
      <c r="F97" s="75" t="e">
        <f t="shared" si="5"/>
        <v>#N/A</v>
      </c>
      <c r="G97" t="str">
        <f>IF((ISERROR((VLOOKUP(B97,Calculation!C$2:C$933,1,FALSE)))),"not entered","")</f>
        <v/>
      </c>
    </row>
    <row r="98" spans="2:7">
      <c r="B98" s="159" t="s">
        <v>9</v>
      </c>
      <c r="C98" s="74" t="str">
        <f t="shared" si="3"/>
        <v xml:space="preserve"> </v>
      </c>
      <c r="D98" s="74" t="str">
        <f t="shared" si="4"/>
        <v xml:space="preserve"> </v>
      </c>
      <c r="E98" s="129">
        <v>0</v>
      </c>
      <c r="F98" s="75" t="e">
        <f t="shared" si="5"/>
        <v>#N/A</v>
      </c>
      <c r="G98" t="str">
        <f>IF((ISERROR((VLOOKUP(B98,Calculation!C$2:C$933,1,FALSE)))),"not entered","")</f>
        <v/>
      </c>
    </row>
    <row r="99" spans="2:7">
      <c r="B99" s="159" t="s">
        <v>9</v>
      </c>
      <c r="C99" s="74" t="str">
        <f t="shared" si="3"/>
        <v xml:space="preserve"> </v>
      </c>
      <c r="D99" s="74" t="str">
        <f t="shared" si="4"/>
        <v xml:space="preserve"> </v>
      </c>
      <c r="E99" s="129">
        <v>0</v>
      </c>
      <c r="F99" s="75" t="e">
        <f t="shared" si="5"/>
        <v>#N/A</v>
      </c>
      <c r="G99" t="str">
        <f>IF((ISERROR((VLOOKUP(B99,Calculation!C$2:C$933,1,FALSE)))),"not entered","")</f>
        <v/>
      </c>
    </row>
    <row r="100" spans="2:7">
      <c r="B100" s="159" t="s">
        <v>9</v>
      </c>
      <c r="C100" s="74" t="str">
        <f t="shared" si="3"/>
        <v xml:space="preserve"> </v>
      </c>
      <c r="D100" s="74" t="str">
        <f t="shared" si="4"/>
        <v xml:space="preserve"> </v>
      </c>
      <c r="E100" s="129">
        <v>0</v>
      </c>
      <c r="F100" s="75" t="e">
        <f t="shared" si="5"/>
        <v>#N/A</v>
      </c>
      <c r="G100" t="str">
        <f>IF((ISERROR((VLOOKUP(B100,Calculation!C$2:C$933,1,FALSE)))),"not entered","")</f>
        <v/>
      </c>
    </row>
    <row r="101" spans="2:7">
      <c r="B101" s="159" t="s">
        <v>9</v>
      </c>
      <c r="C101" s="74" t="str">
        <f t="shared" si="3"/>
        <v xml:space="preserve"> </v>
      </c>
      <c r="D101" s="74" t="str">
        <f t="shared" si="4"/>
        <v xml:space="preserve"> </v>
      </c>
      <c r="E101" s="129">
        <v>0</v>
      </c>
      <c r="F101" s="75" t="e">
        <f t="shared" si="5"/>
        <v>#N/A</v>
      </c>
      <c r="G101" t="str">
        <f>IF((ISERROR((VLOOKUP(B101,Calculation!C$2:C$933,1,FALSE)))),"not entered","")</f>
        <v/>
      </c>
    </row>
    <row r="102" spans="2:7">
      <c r="B102" s="159" t="s">
        <v>9</v>
      </c>
      <c r="C102" s="74" t="str">
        <f t="shared" si="3"/>
        <v xml:space="preserve"> </v>
      </c>
      <c r="D102" s="74" t="str">
        <f t="shared" si="4"/>
        <v xml:space="preserve"> </v>
      </c>
      <c r="E102" s="129">
        <v>0</v>
      </c>
      <c r="F102" s="75" t="e">
        <f t="shared" si="5"/>
        <v>#N/A</v>
      </c>
      <c r="G102" t="str">
        <f>IF((ISERROR((VLOOKUP(B102,Calculation!C$2:C$933,1,FALSE)))),"not entered","")</f>
        <v/>
      </c>
    </row>
    <row r="103" spans="2:7">
      <c r="B103" s="159" t="s">
        <v>9</v>
      </c>
      <c r="C103" s="74" t="str">
        <f t="shared" si="3"/>
        <v xml:space="preserve"> </v>
      </c>
      <c r="D103" s="74" t="str">
        <f t="shared" si="4"/>
        <v xml:space="preserve"> </v>
      </c>
      <c r="E103" s="129">
        <v>0</v>
      </c>
      <c r="F103" s="75" t="e">
        <f t="shared" si="5"/>
        <v>#N/A</v>
      </c>
      <c r="G103" t="str">
        <f>IF((ISERROR((VLOOKUP(B103,Calculation!C$2:C$933,1,FALSE)))),"not entered","")</f>
        <v/>
      </c>
    </row>
    <row r="104" spans="2:7">
      <c r="B104" s="159" t="s">
        <v>9</v>
      </c>
      <c r="C104" s="74" t="str">
        <f t="shared" si="3"/>
        <v xml:space="preserve"> </v>
      </c>
      <c r="D104" s="74" t="str">
        <f t="shared" si="4"/>
        <v xml:space="preserve"> </v>
      </c>
      <c r="E104" s="129">
        <v>0</v>
      </c>
      <c r="F104" s="75" t="e">
        <f t="shared" si="5"/>
        <v>#N/A</v>
      </c>
      <c r="G104" t="str">
        <f>IF((ISERROR((VLOOKUP(B104,Calculation!C$2:C$933,1,FALSE)))),"not entered","")</f>
        <v/>
      </c>
    </row>
    <row r="105" spans="2:7">
      <c r="B105" s="159" t="s">
        <v>9</v>
      </c>
      <c r="C105" s="74" t="str">
        <f t="shared" si="3"/>
        <v xml:space="preserve"> </v>
      </c>
      <c r="D105" s="74" t="str">
        <f t="shared" si="4"/>
        <v xml:space="preserve"> </v>
      </c>
      <c r="E105" s="129">
        <v>0</v>
      </c>
      <c r="F105" s="75" t="e">
        <f t="shared" si="5"/>
        <v>#N/A</v>
      </c>
      <c r="G105" t="str">
        <f>IF((ISERROR((VLOOKUP(B105,Calculation!C$2:C$933,1,FALSE)))),"not entered","")</f>
        <v/>
      </c>
    </row>
    <row r="106" spans="2:7">
      <c r="B106" s="159" t="s">
        <v>9</v>
      </c>
      <c r="C106" s="74" t="str">
        <f t="shared" si="3"/>
        <v xml:space="preserve"> </v>
      </c>
      <c r="D106" s="74" t="str">
        <f t="shared" si="4"/>
        <v xml:space="preserve"> </v>
      </c>
      <c r="E106" s="129">
        <v>0</v>
      </c>
      <c r="F106" s="75" t="e">
        <f t="shared" si="5"/>
        <v>#N/A</v>
      </c>
      <c r="G106" t="str">
        <f>IF((ISERROR((VLOOKUP(B106,Calculation!C$2:C$933,1,FALSE)))),"not entered","")</f>
        <v/>
      </c>
    </row>
    <row r="107" spans="2:7">
      <c r="B107" s="159" t="s">
        <v>9</v>
      </c>
      <c r="C107" s="74" t="str">
        <f t="shared" si="3"/>
        <v xml:space="preserve"> </v>
      </c>
      <c r="D107" s="74" t="str">
        <f t="shared" si="4"/>
        <v xml:space="preserve"> </v>
      </c>
      <c r="E107" s="129">
        <v>0</v>
      </c>
      <c r="F107" s="75" t="e">
        <f t="shared" si="5"/>
        <v>#N/A</v>
      </c>
      <c r="G107" t="str">
        <f>IF((ISERROR((VLOOKUP(B107,Calculation!C$2:C$933,1,FALSE)))),"not entered","")</f>
        <v/>
      </c>
    </row>
    <row r="108" spans="2:7">
      <c r="B108" s="159" t="s">
        <v>9</v>
      </c>
      <c r="C108" s="74" t="str">
        <f t="shared" si="3"/>
        <v xml:space="preserve"> </v>
      </c>
      <c r="D108" s="74" t="str">
        <f t="shared" si="4"/>
        <v xml:space="preserve"> </v>
      </c>
      <c r="E108" s="129">
        <v>0</v>
      </c>
      <c r="F108" s="75" t="e">
        <f t="shared" si="5"/>
        <v>#N/A</v>
      </c>
      <c r="G108" t="str">
        <f>IF((ISERROR((VLOOKUP(B108,Calculation!C$2:C$933,1,FALSE)))),"not entered","")</f>
        <v/>
      </c>
    </row>
    <row r="109" spans="2:7">
      <c r="B109" s="159" t="s">
        <v>9</v>
      </c>
      <c r="C109" s="74" t="str">
        <f t="shared" si="3"/>
        <v xml:space="preserve"> </v>
      </c>
      <c r="D109" s="74" t="str">
        <f t="shared" si="4"/>
        <v xml:space="preserve"> </v>
      </c>
      <c r="E109" s="129">
        <v>0</v>
      </c>
      <c r="F109" s="75" t="e">
        <f t="shared" si="5"/>
        <v>#N/A</v>
      </c>
      <c r="G109" t="str">
        <f>IF((ISERROR((VLOOKUP(B109,Calculation!C$2:C$933,1,FALSE)))),"not entered","")</f>
        <v/>
      </c>
    </row>
    <row r="110" spans="2:7">
      <c r="B110" s="159" t="s">
        <v>9</v>
      </c>
      <c r="C110" s="74" t="str">
        <f t="shared" si="3"/>
        <v xml:space="preserve"> </v>
      </c>
      <c r="D110" s="74" t="str">
        <f t="shared" si="4"/>
        <v xml:space="preserve"> </v>
      </c>
      <c r="E110" s="129">
        <v>0</v>
      </c>
      <c r="F110" s="75" t="e">
        <f t="shared" si="5"/>
        <v>#N/A</v>
      </c>
      <c r="G110" t="str">
        <f>IF((ISERROR((VLOOKUP(B110,Calculation!C$2:C$933,1,FALSE)))),"not entered","")</f>
        <v/>
      </c>
    </row>
    <row r="111" spans="2:7">
      <c r="B111" s="159" t="s">
        <v>9</v>
      </c>
      <c r="C111" s="74" t="str">
        <f t="shared" si="3"/>
        <v xml:space="preserve"> </v>
      </c>
      <c r="D111" s="74" t="str">
        <f t="shared" si="4"/>
        <v xml:space="preserve"> </v>
      </c>
      <c r="E111" s="129">
        <v>0</v>
      </c>
      <c r="F111" s="75" t="e">
        <f t="shared" si="5"/>
        <v>#N/A</v>
      </c>
      <c r="G111" t="str">
        <f>IF((ISERROR((VLOOKUP(B111,Calculation!C$2:C$933,1,FALSE)))),"not entered","")</f>
        <v/>
      </c>
    </row>
    <row r="112" spans="2:7">
      <c r="B112" s="159" t="s">
        <v>9</v>
      </c>
      <c r="C112" s="74" t="str">
        <f t="shared" si="3"/>
        <v xml:space="preserve"> </v>
      </c>
      <c r="D112" s="74" t="str">
        <f t="shared" si="4"/>
        <v xml:space="preserve"> </v>
      </c>
      <c r="E112" s="129">
        <v>0</v>
      </c>
      <c r="F112" s="75" t="e">
        <f t="shared" si="5"/>
        <v>#N/A</v>
      </c>
      <c r="G112" t="str">
        <f>IF((ISERROR((VLOOKUP(B112,Calculation!C$2:C$933,1,FALSE)))),"not entered","")</f>
        <v/>
      </c>
    </row>
    <row r="113" spans="2:7">
      <c r="B113" s="159" t="s">
        <v>9</v>
      </c>
      <c r="C113" s="74" t="str">
        <f t="shared" si="3"/>
        <v xml:space="preserve"> </v>
      </c>
      <c r="D113" s="74" t="str">
        <f t="shared" si="4"/>
        <v xml:space="preserve"> </v>
      </c>
      <c r="E113" s="129">
        <v>0</v>
      </c>
      <c r="F113" s="75" t="e">
        <f t="shared" si="5"/>
        <v>#N/A</v>
      </c>
      <c r="G113" t="str">
        <f>IF((ISERROR((VLOOKUP(B113,Calculation!C$2:C$933,1,FALSE)))),"not entered","")</f>
        <v/>
      </c>
    </row>
    <row r="114" spans="2:7">
      <c r="B114" s="159" t="s">
        <v>9</v>
      </c>
      <c r="C114" s="74" t="str">
        <f t="shared" si="3"/>
        <v xml:space="preserve"> </v>
      </c>
      <c r="D114" s="74" t="str">
        <f t="shared" si="4"/>
        <v xml:space="preserve"> </v>
      </c>
      <c r="E114" s="129">
        <v>0</v>
      </c>
      <c r="F114" s="75" t="e">
        <f t="shared" si="5"/>
        <v>#N/A</v>
      </c>
      <c r="G114" t="str">
        <f>IF((ISERROR((VLOOKUP(B114,Calculation!C$2:C$933,1,FALSE)))),"not entered","")</f>
        <v/>
      </c>
    </row>
    <row r="115" spans="2:7">
      <c r="B115" s="159" t="s">
        <v>9</v>
      </c>
      <c r="C115" s="74" t="str">
        <f t="shared" si="3"/>
        <v xml:space="preserve"> </v>
      </c>
      <c r="D115" s="74" t="str">
        <f t="shared" si="4"/>
        <v xml:space="preserve"> </v>
      </c>
      <c r="E115" s="129">
        <v>0</v>
      </c>
      <c r="F115" s="75" t="e">
        <f t="shared" si="5"/>
        <v>#N/A</v>
      </c>
      <c r="G115" t="str">
        <f>IF((ISERROR((VLOOKUP(B115,Calculation!C$2:C$933,1,FALSE)))),"not entered","")</f>
        <v/>
      </c>
    </row>
    <row r="116" spans="2:7">
      <c r="B116" s="159" t="s">
        <v>9</v>
      </c>
      <c r="C116" s="74" t="str">
        <f t="shared" si="3"/>
        <v xml:space="preserve"> </v>
      </c>
      <c r="D116" s="74" t="str">
        <f t="shared" si="4"/>
        <v xml:space="preserve"> </v>
      </c>
      <c r="E116" s="129">
        <v>0</v>
      </c>
      <c r="F116" s="75" t="e">
        <f t="shared" si="5"/>
        <v>#N/A</v>
      </c>
      <c r="G116" t="str">
        <f>IF((ISERROR((VLOOKUP(B116,Calculation!C$2:C$933,1,FALSE)))),"not entered","")</f>
        <v/>
      </c>
    </row>
    <row r="117" spans="2:7">
      <c r="B117" s="159" t="s">
        <v>9</v>
      </c>
      <c r="C117" s="74" t="str">
        <f t="shared" si="3"/>
        <v xml:space="preserve"> </v>
      </c>
      <c r="D117" s="74" t="str">
        <f t="shared" si="4"/>
        <v xml:space="preserve"> </v>
      </c>
      <c r="E117" s="129">
        <v>0</v>
      </c>
      <c r="F117" s="75" t="e">
        <f t="shared" si="5"/>
        <v>#N/A</v>
      </c>
      <c r="G117" t="str">
        <f>IF((ISERROR((VLOOKUP(B117,Calculation!C$2:C$933,1,FALSE)))),"not entered","")</f>
        <v/>
      </c>
    </row>
    <row r="118" spans="2:7">
      <c r="B118" s="159" t="s">
        <v>9</v>
      </c>
      <c r="C118" s="74" t="str">
        <f t="shared" si="3"/>
        <v xml:space="preserve"> </v>
      </c>
      <c r="D118" s="74" t="str">
        <f t="shared" si="4"/>
        <v xml:space="preserve"> </v>
      </c>
      <c r="E118" s="129">
        <v>0</v>
      </c>
      <c r="F118" s="75" t="e">
        <f t="shared" si="5"/>
        <v>#N/A</v>
      </c>
      <c r="G118" t="str">
        <f>IF((ISERROR((VLOOKUP(B118,Calculation!C$2:C$933,1,FALSE)))),"not entered","")</f>
        <v/>
      </c>
    </row>
    <row r="119" spans="2:7">
      <c r="B119" s="159" t="s">
        <v>9</v>
      </c>
      <c r="C119" s="74" t="str">
        <f t="shared" si="3"/>
        <v xml:space="preserve"> </v>
      </c>
      <c r="D119" s="74" t="str">
        <f t="shared" si="4"/>
        <v xml:space="preserve"> </v>
      </c>
      <c r="E119" s="129">
        <v>0</v>
      </c>
      <c r="F119" s="75" t="e">
        <f t="shared" si="5"/>
        <v>#N/A</v>
      </c>
      <c r="G119" t="str">
        <f>IF((ISERROR((VLOOKUP(B119,Calculation!C$2:C$933,1,FALSE)))),"not entered","")</f>
        <v/>
      </c>
    </row>
    <row r="120" spans="2:7">
      <c r="B120" s="159" t="s">
        <v>9</v>
      </c>
      <c r="C120" s="74" t="str">
        <f t="shared" si="3"/>
        <v xml:space="preserve"> </v>
      </c>
      <c r="D120" s="74" t="str">
        <f t="shared" si="4"/>
        <v xml:space="preserve"> </v>
      </c>
      <c r="E120" s="129">
        <v>0</v>
      </c>
      <c r="F120" s="75" t="e">
        <f t="shared" si="5"/>
        <v>#N/A</v>
      </c>
      <c r="G120" t="str">
        <f>IF((ISERROR((VLOOKUP(B120,Calculation!C$2:C$933,1,FALSE)))),"not entered","")</f>
        <v/>
      </c>
    </row>
    <row r="121" spans="2:7">
      <c r="B121" s="159" t="s">
        <v>9</v>
      </c>
      <c r="C121" s="74" t="str">
        <f t="shared" si="3"/>
        <v xml:space="preserve"> </v>
      </c>
      <c r="D121" s="74" t="str">
        <f t="shared" si="4"/>
        <v xml:space="preserve"> </v>
      </c>
      <c r="E121" s="129">
        <v>0</v>
      </c>
      <c r="F121" s="75" t="e">
        <f t="shared" si="5"/>
        <v>#N/A</v>
      </c>
      <c r="G121" t="str">
        <f>IF((ISERROR((VLOOKUP(B121,Calculation!C$2:C$933,1,FALSE)))),"not entered","")</f>
        <v/>
      </c>
    </row>
    <row r="122" spans="2:7">
      <c r="B122" s="159" t="s">
        <v>9</v>
      </c>
      <c r="C122" s="74" t="str">
        <f t="shared" si="3"/>
        <v xml:space="preserve"> </v>
      </c>
      <c r="D122" s="74" t="str">
        <f t="shared" si="4"/>
        <v xml:space="preserve"> </v>
      </c>
      <c r="E122" s="129">
        <v>0</v>
      </c>
      <c r="F122" s="75" t="e">
        <f t="shared" si="5"/>
        <v>#N/A</v>
      </c>
      <c r="G122" t="str">
        <f>IF((ISERROR((VLOOKUP(B122,Calculation!C$2:C$933,1,FALSE)))),"not entered","")</f>
        <v/>
      </c>
    </row>
    <row r="123" spans="2:7">
      <c r="B123" s="159" t="s">
        <v>9</v>
      </c>
      <c r="C123" s="74" t="str">
        <f t="shared" si="3"/>
        <v xml:space="preserve"> </v>
      </c>
      <c r="D123" s="74" t="str">
        <f t="shared" si="4"/>
        <v xml:space="preserve"> </v>
      </c>
      <c r="E123" s="129">
        <v>0</v>
      </c>
      <c r="F123" s="75" t="e">
        <f t="shared" si="5"/>
        <v>#N/A</v>
      </c>
      <c r="G123" t="str">
        <f>IF((ISERROR((VLOOKUP(B123,Calculation!C$2:C$933,1,FALSE)))),"not entered","")</f>
        <v/>
      </c>
    </row>
    <row r="124" spans="2:7">
      <c r="B124" s="159" t="s">
        <v>9</v>
      </c>
      <c r="C124" s="74" t="str">
        <f t="shared" si="3"/>
        <v xml:space="preserve"> </v>
      </c>
      <c r="D124" s="74" t="str">
        <f t="shared" si="4"/>
        <v xml:space="preserve"> </v>
      </c>
      <c r="E124" s="129">
        <v>0</v>
      </c>
      <c r="F124" s="75" t="e">
        <f t="shared" si="5"/>
        <v>#N/A</v>
      </c>
      <c r="G124" t="str">
        <f>IF((ISERROR((VLOOKUP(B124,Calculation!C$2:C$933,1,FALSE)))),"not entered","")</f>
        <v/>
      </c>
    </row>
    <row r="125" spans="2:7">
      <c r="B125" s="159" t="s">
        <v>9</v>
      </c>
      <c r="C125" s="74" t="str">
        <f t="shared" si="3"/>
        <v xml:space="preserve"> </v>
      </c>
      <c r="D125" s="74" t="str">
        <f t="shared" si="4"/>
        <v xml:space="preserve"> </v>
      </c>
      <c r="E125" s="129">
        <v>0</v>
      </c>
      <c r="F125" s="75" t="e">
        <f t="shared" si="5"/>
        <v>#N/A</v>
      </c>
      <c r="G125" t="str">
        <f>IF((ISERROR((VLOOKUP(B125,Calculation!C$2:C$933,1,FALSE)))),"not entered","")</f>
        <v/>
      </c>
    </row>
    <row r="126" spans="2:7">
      <c r="B126" s="159" t="s">
        <v>9</v>
      </c>
      <c r="C126" s="74" t="str">
        <f t="shared" si="3"/>
        <v xml:space="preserve"> </v>
      </c>
      <c r="D126" s="74" t="str">
        <f t="shared" si="4"/>
        <v xml:space="preserve"> </v>
      </c>
      <c r="E126" s="129">
        <v>0</v>
      </c>
      <c r="F126" s="75" t="e">
        <f t="shared" si="5"/>
        <v>#N/A</v>
      </c>
      <c r="G126" t="str">
        <f>IF((ISERROR((VLOOKUP(B126,Calculation!C$2:C$933,1,FALSE)))),"not entered","")</f>
        <v/>
      </c>
    </row>
    <row r="127" spans="2:7">
      <c r="B127" s="159" t="s">
        <v>9</v>
      </c>
      <c r="C127" s="74" t="str">
        <f t="shared" si="3"/>
        <v xml:space="preserve"> </v>
      </c>
      <c r="D127" s="74" t="str">
        <f t="shared" si="4"/>
        <v xml:space="preserve"> </v>
      </c>
      <c r="E127" s="129">
        <v>0</v>
      </c>
      <c r="F127" s="75" t="e">
        <f t="shared" si="5"/>
        <v>#N/A</v>
      </c>
      <c r="G127" t="str">
        <f>IF((ISERROR((VLOOKUP(B127,Calculation!C$2:C$933,1,FALSE)))),"not entered","")</f>
        <v/>
      </c>
    </row>
    <row r="128" spans="2:7">
      <c r="B128" s="159" t="s">
        <v>9</v>
      </c>
      <c r="C128" s="74" t="str">
        <f t="shared" si="3"/>
        <v xml:space="preserve"> </v>
      </c>
      <c r="D128" s="74" t="str">
        <f t="shared" si="4"/>
        <v xml:space="preserve"> </v>
      </c>
      <c r="E128" s="129">
        <v>0</v>
      </c>
      <c r="F128" s="75" t="e">
        <f t="shared" si="5"/>
        <v>#N/A</v>
      </c>
      <c r="G128" t="str">
        <f>IF((ISERROR((VLOOKUP(B128,Calculation!C$2:C$933,1,FALSE)))),"not entered","")</f>
        <v/>
      </c>
    </row>
    <row r="129" spans="2:7">
      <c r="B129" s="159" t="s">
        <v>9</v>
      </c>
      <c r="C129" s="74" t="str">
        <f t="shared" si="3"/>
        <v xml:space="preserve"> </v>
      </c>
      <c r="D129" s="74" t="str">
        <f t="shared" si="4"/>
        <v xml:space="preserve"> </v>
      </c>
      <c r="E129" s="129">
        <v>0</v>
      </c>
      <c r="F129" s="75" t="e">
        <f t="shared" si="5"/>
        <v>#N/A</v>
      </c>
      <c r="G129" t="str">
        <f>IF((ISERROR((VLOOKUP(B129,Calculation!C$2:C$933,1,FALSE)))),"not entered","")</f>
        <v/>
      </c>
    </row>
    <row r="130" spans="2:7">
      <c r="B130" s="159" t="s">
        <v>9</v>
      </c>
      <c r="C130" s="74" t="str">
        <f t="shared" si="3"/>
        <v xml:space="preserve"> </v>
      </c>
      <c r="D130" s="74" t="str">
        <f t="shared" si="4"/>
        <v xml:space="preserve"> </v>
      </c>
      <c r="E130" s="129">
        <v>0</v>
      </c>
      <c r="F130" s="75" t="e">
        <f t="shared" si="5"/>
        <v>#N/A</v>
      </c>
      <c r="G130" t="str">
        <f>IF((ISERROR((VLOOKUP(B130,Calculation!C$2:C$933,1,FALSE)))),"not entered","")</f>
        <v/>
      </c>
    </row>
    <row r="131" spans="2:7">
      <c r="B131" s="159" t="s">
        <v>9</v>
      </c>
      <c r="C131" s="74" t="str">
        <f t="shared" si="3"/>
        <v xml:space="preserve"> </v>
      </c>
      <c r="D131" s="74" t="str">
        <f t="shared" si="4"/>
        <v xml:space="preserve"> </v>
      </c>
      <c r="E131" s="129">
        <v>0</v>
      </c>
      <c r="F131" s="75" t="e">
        <f t="shared" si="5"/>
        <v>#N/A</v>
      </c>
      <c r="G131" t="str">
        <f>IF((ISERROR((VLOOKUP(B131,Calculation!C$2:C$933,1,FALSE)))),"not entered","")</f>
        <v/>
      </c>
    </row>
    <row r="132" spans="2:7">
      <c r="B132" s="159" t="s">
        <v>9</v>
      </c>
      <c r="C132" s="74" t="str">
        <f t="shared" si="3"/>
        <v xml:space="preserve"> </v>
      </c>
      <c r="D132" s="74" t="str">
        <f t="shared" si="4"/>
        <v xml:space="preserve"> </v>
      </c>
      <c r="E132" s="129">
        <v>0</v>
      </c>
      <c r="F132" s="75" t="e">
        <f t="shared" si="5"/>
        <v>#N/A</v>
      </c>
      <c r="G132" t="str">
        <f>IF((ISERROR((VLOOKUP(B132,Calculation!C$2:C$933,1,FALSE)))),"not entered","")</f>
        <v/>
      </c>
    </row>
    <row r="133" spans="2:7">
      <c r="B133" s="159" t="s">
        <v>9</v>
      </c>
      <c r="C133" s="74" t="str">
        <f t="shared" si="3"/>
        <v xml:space="preserve"> </v>
      </c>
      <c r="D133" s="74" t="str">
        <f t="shared" si="4"/>
        <v xml:space="preserve"> </v>
      </c>
      <c r="E133" s="129">
        <v>0</v>
      </c>
      <c r="F133" s="75" t="e">
        <f t="shared" si="5"/>
        <v>#N/A</v>
      </c>
      <c r="G133" t="str">
        <f>IF((ISERROR((VLOOKUP(B133,Calculation!C$2:C$933,1,FALSE)))),"not entered","")</f>
        <v/>
      </c>
    </row>
    <row r="134" spans="2:7">
      <c r="B134" s="159" t="s">
        <v>9</v>
      </c>
      <c r="C134" s="74" t="str">
        <f t="shared" ref="C134:C168" si="6">VLOOKUP(B134,name,3,FALSE)</f>
        <v xml:space="preserve"> </v>
      </c>
      <c r="D134" s="74" t="str">
        <f t="shared" ref="D134:D168" si="7">VLOOKUP(B134,name,2,FALSE)</f>
        <v xml:space="preserve"> </v>
      </c>
      <c r="E134" s="129">
        <v>0</v>
      </c>
      <c r="F134" s="75" t="e">
        <f t="shared" ref="F134:F168" si="8">(VLOOKUP(C134,C$4:E$5,3,FALSE))/(E134/10000)</f>
        <v>#N/A</v>
      </c>
      <c r="G134" t="str">
        <f>IF((ISERROR((VLOOKUP(B134,Calculation!C$2:C$933,1,FALSE)))),"not entered","")</f>
        <v/>
      </c>
    </row>
    <row r="135" spans="2:7">
      <c r="B135" s="159" t="s">
        <v>9</v>
      </c>
      <c r="C135" s="74" t="str">
        <f t="shared" si="6"/>
        <v xml:space="preserve"> </v>
      </c>
      <c r="D135" s="74" t="str">
        <f t="shared" si="7"/>
        <v xml:space="preserve"> </v>
      </c>
      <c r="E135" s="129">
        <v>0</v>
      </c>
      <c r="F135" s="75" t="e">
        <f t="shared" si="8"/>
        <v>#N/A</v>
      </c>
      <c r="G135" t="str">
        <f>IF((ISERROR((VLOOKUP(B135,Calculation!C$2:C$933,1,FALSE)))),"not entered","")</f>
        <v/>
      </c>
    </row>
    <row r="136" spans="2:7">
      <c r="B136" s="159" t="s">
        <v>9</v>
      </c>
      <c r="C136" s="74" t="str">
        <f t="shared" si="6"/>
        <v xml:space="preserve"> </v>
      </c>
      <c r="D136" s="74" t="str">
        <f t="shared" si="7"/>
        <v xml:space="preserve"> </v>
      </c>
      <c r="E136" s="129">
        <v>0</v>
      </c>
      <c r="F136" s="75" t="e">
        <f t="shared" si="8"/>
        <v>#N/A</v>
      </c>
      <c r="G136" t="str">
        <f>IF((ISERROR((VLOOKUP(B136,Calculation!C$2:C$933,1,FALSE)))),"not entered","")</f>
        <v/>
      </c>
    </row>
    <row r="137" spans="2:7">
      <c r="B137" s="159" t="s">
        <v>9</v>
      </c>
      <c r="C137" s="74" t="str">
        <f t="shared" si="6"/>
        <v xml:space="preserve"> </v>
      </c>
      <c r="D137" s="74" t="str">
        <f t="shared" si="7"/>
        <v xml:space="preserve"> </v>
      </c>
      <c r="E137" s="129">
        <v>0</v>
      </c>
      <c r="F137" s="75" t="e">
        <f t="shared" si="8"/>
        <v>#N/A</v>
      </c>
      <c r="G137" t="str">
        <f>IF((ISERROR((VLOOKUP(B137,Calculation!C$2:C$933,1,FALSE)))),"not entered","")</f>
        <v/>
      </c>
    </row>
    <row r="138" spans="2:7">
      <c r="B138" s="159" t="s">
        <v>9</v>
      </c>
      <c r="C138" s="74" t="str">
        <f t="shared" si="6"/>
        <v xml:space="preserve"> </v>
      </c>
      <c r="D138" s="74" t="str">
        <f t="shared" si="7"/>
        <v xml:space="preserve"> </v>
      </c>
      <c r="E138" s="129">
        <v>0</v>
      </c>
      <c r="F138" s="75" t="e">
        <f t="shared" si="8"/>
        <v>#N/A</v>
      </c>
      <c r="G138" t="str">
        <f>IF((ISERROR((VLOOKUP(B138,Calculation!C$2:C$933,1,FALSE)))),"not entered","")</f>
        <v/>
      </c>
    </row>
    <row r="139" spans="2:7">
      <c r="B139" s="159" t="s">
        <v>9</v>
      </c>
      <c r="C139" s="74" t="str">
        <f t="shared" si="6"/>
        <v xml:space="preserve"> </v>
      </c>
      <c r="D139" s="74" t="str">
        <f t="shared" si="7"/>
        <v xml:space="preserve"> </v>
      </c>
      <c r="E139" s="129">
        <v>0</v>
      </c>
      <c r="F139" s="75" t="e">
        <f t="shared" si="8"/>
        <v>#N/A</v>
      </c>
      <c r="G139" t="str">
        <f>IF((ISERROR((VLOOKUP(B139,Calculation!C$2:C$933,1,FALSE)))),"not entered","")</f>
        <v/>
      </c>
    </row>
    <row r="140" spans="2:7">
      <c r="B140" s="159" t="s">
        <v>9</v>
      </c>
      <c r="C140" s="74" t="str">
        <f t="shared" si="6"/>
        <v xml:space="preserve"> </v>
      </c>
      <c r="D140" s="74" t="str">
        <f t="shared" si="7"/>
        <v xml:space="preserve"> </v>
      </c>
      <c r="E140" s="129">
        <v>0</v>
      </c>
      <c r="F140" s="75" t="e">
        <f t="shared" si="8"/>
        <v>#N/A</v>
      </c>
      <c r="G140" t="str">
        <f>IF((ISERROR((VLOOKUP(B140,Calculation!C$2:C$933,1,FALSE)))),"not entered","")</f>
        <v/>
      </c>
    </row>
    <row r="141" spans="2:7">
      <c r="B141" s="159" t="s">
        <v>9</v>
      </c>
      <c r="C141" s="74" t="str">
        <f t="shared" si="6"/>
        <v xml:space="preserve"> </v>
      </c>
      <c r="D141" s="74" t="str">
        <f t="shared" si="7"/>
        <v xml:space="preserve"> </v>
      </c>
      <c r="E141" s="129">
        <v>0</v>
      </c>
      <c r="F141" s="75" t="e">
        <f t="shared" si="8"/>
        <v>#N/A</v>
      </c>
      <c r="G141" t="str">
        <f>IF((ISERROR((VLOOKUP(B141,Calculation!C$2:C$933,1,FALSE)))),"not entered","")</f>
        <v/>
      </c>
    </row>
    <row r="142" spans="2:7">
      <c r="B142" s="159" t="s">
        <v>9</v>
      </c>
      <c r="C142" s="74" t="str">
        <f t="shared" si="6"/>
        <v xml:space="preserve"> </v>
      </c>
      <c r="D142" s="74" t="str">
        <f t="shared" si="7"/>
        <v xml:space="preserve"> </v>
      </c>
      <c r="E142" s="129">
        <v>0</v>
      </c>
      <c r="F142" s="75" t="e">
        <f t="shared" si="8"/>
        <v>#N/A</v>
      </c>
      <c r="G142" t="str">
        <f>IF((ISERROR((VLOOKUP(B142,Calculation!C$2:C$933,1,FALSE)))),"not entered","")</f>
        <v/>
      </c>
    </row>
    <row r="143" spans="2:7">
      <c r="B143" s="159" t="s">
        <v>9</v>
      </c>
      <c r="C143" s="74" t="str">
        <f t="shared" si="6"/>
        <v xml:space="preserve"> </v>
      </c>
      <c r="D143" s="74" t="str">
        <f t="shared" si="7"/>
        <v xml:space="preserve"> </v>
      </c>
      <c r="E143" s="129">
        <v>0</v>
      </c>
      <c r="F143" s="75" t="e">
        <f t="shared" si="8"/>
        <v>#N/A</v>
      </c>
      <c r="G143" t="str">
        <f>IF((ISERROR((VLOOKUP(B143,Calculation!C$2:C$933,1,FALSE)))),"not entered","")</f>
        <v/>
      </c>
    </row>
    <row r="144" spans="2:7">
      <c r="B144" s="159" t="s">
        <v>9</v>
      </c>
      <c r="C144" s="74" t="str">
        <f t="shared" si="6"/>
        <v xml:space="preserve"> </v>
      </c>
      <c r="D144" s="74" t="str">
        <f t="shared" si="7"/>
        <v xml:space="preserve"> </v>
      </c>
      <c r="E144" s="129">
        <v>0</v>
      </c>
      <c r="F144" s="75" t="e">
        <f t="shared" si="8"/>
        <v>#N/A</v>
      </c>
      <c r="G144" t="str">
        <f>IF((ISERROR((VLOOKUP(B144,Calculation!C$2:C$933,1,FALSE)))),"not entered","")</f>
        <v/>
      </c>
    </row>
    <row r="145" spans="2:7">
      <c r="B145" s="159" t="s">
        <v>9</v>
      </c>
      <c r="C145" s="74" t="str">
        <f t="shared" si="6"/>
        <v xml:space="preserve"> </v>
      </c>
      <c r="D145" s="74" t="str">
        <f t="shared" si="7"/>
        <v xml:space="preserve"> </v>
      </c>
      <c r="E145" s="129">
        <v>0</v>
      </c>
      <c r="F145" s="75" t="e">
        <f t="shared" si="8"/>
        <v>#N/A</v>
      </c>
      <c r="G145" t="str">
        <f>IF((ISERROR((VLOOKUP(B145,Calculation!C$2:C$933,1,FALSE)))),"not entered","")</f>
        <v/>
      </c>
    </row>
    <row r="146" spans="2:7">
      <c r="B146" s="159" t="s">
        <v>9</v>
      </c>
      <c r="C146" s="74" t="str">
        <f t="shared" si="6"/>
        <v xml:space="preserve"> </v>
      </c>
      <c r="D146" s="74" t="str">
        <f t="shared" si="7"/>
        <v xml:space="preserve"> </v>
      </c>
      <c r="E146" s="129">
        <v>0</v>
      </c>
      <c r="F146" s="75" t="e">
        <f t="shared" si="8"/>
        <v>#N/A</v>
      </c>
      <c r="G146" t="str">
        <f>IF((ISERROR((VLOOKUP(B146,Calculation!C$2:C$933,1,FALSE)))),"not entered","")</f>
        <v/>
      </c>
    </row>
    <row r="147" spans="2:7">
      <c r="B147" s="159" t="s">
        <v>9</v>
      </c>
      <c r="C147" s="74" t="str">
        <f t="shared" si="6"/>
        <v xml:space="preserve"> </v>
      </c>
      <c r="D147" s="74" t="str">
        <f t="shared" si="7"/>
        <v xml:space="preserve"> </v>
      </c>
      <c r="E147" s="129">
        <v>0</v>
      </c>
      <c r="F147" s="75" t="e">
        <f t="shared" si="8"/>
        <v>#N/A</v>
      </c>
      <c r="G147" t="str">
        <f>IF((ISERROR((VLOOKUP(B147,Calculation!C$2:C$933,1,FALSE)))),"not entered","")</f>
        <v/>
      </c>
    </row>
    <row r="148" spans="2:7">
      <c r="B148" s="159" t="s">
        <v>9</v>
      </c>
      <c r="C148" s="74" t="str">
        <f t="shared" si="6"/>
        <v xml:space="preserve"> </v>
      </c>
      <c r="D148" s="74" t="str">
        <f t="shared" si="7"/>
        <v xml:space="preserve"> </v>
      </c>
      <c r="E148" s="129">
        <v>0</v>
      </c>
      <c r="F148" s="75" t="e">
        <f t="shared" si="8"/>
        <v>#N/A</v>
      </c>
      <c r="G148" t="str">
        <f>IF((ISERROR((VLOOKUP(B148,Calculation!C$2:C$933,1,FALSE)))),"not entered","")</f>
        <v/>
      </c>
    </row>
    <row r="149" spans="2:7">
      <c r="B149" s="159" t="s">
        <v>9</v>
      </c>
      <c r="C149" s="74" t="str">
        <f t="shared" si="6"/>
        <v xml:space="preserve"> </v>
      </c>
      <c r="D149" s="74" t="str">
        <f t="shared" si="7"/>
        <v xml:space="preserve"> </v>
      </c>
      <c r="E149" s="129">
        <v>0</v>
      </c>
      <c r="F149" s="75" t="e">
        <f t="shared" si="8"/>
        <v>#N/A</v>
      </c>
      <c r="G149" t="str">
        <f>IF((ISERROR((VLOOKUP(B149,Calculation!C$2:C$933,1,FALSE)))),"not entered","")</f>
        <v/>
      </c>
    </row>
    <row r="150" spans="2:7">
      <c r="B150" s="159" t="s">
        <v>9</v>
      </c>
      <c r="C150" s="74" t="str">
        <f t="shared" si="6"/>
        <v xml:space="preserve"> </v>
      </c>
      <c r="D150" s="74" t="str">
        <f t="shared" si="7"/>
        <v xml:space="preserve"> </v>
      </c>
      <c r="E150" s="129">
        <v>0</v>
      </c>
      <c r="F150" s="75" t="e">
        <f t="shared" si="8"/>
        <v>#N/A</v>
      </c>
      <c r="G150" t="str">
        <f>IF((ISERROR((VLOOKUP(B150,Calculation!C$2:C$933,1,FALSE)))),"not entered","")</f>
        <v/>
      </c>
    </row>
    <row r="151" spans="2:7">
      <c r="B151" s="159" t="s">
        <v>9</v>
      </c>
      <c r="C151" s="74" t="str">
        <f t="shared" si="6"/>
        <v xml:space="preserve"> </v>
      </c>
      <c r="D151" s="74" t="str">
        <f t="shared" si="7"/>
        <v xml:space="preserve"> </v>
      </c>
      <c r="E151" s="129">
        <v>0</v>
      </c>
      <c r="F151" s="75" t="e">
        <f t="shared" si="8"/>
        <v>#N/A</v>
      </c>
      <c r="G151" t="str">
        <f>IF((ISERROR((VLOOKUP(B151,Calculation!C$2:C$933,1,FALSE)))),"not entered","")</f>
        <v/>
      </c>
    </row>
    <row r="152" spans="2:7">
      <c r="B152" s="159" t="s">
        <v>9</v>
      </c>
      <c r="C152" s="74" t="str">
        <f t="shared" si="6"/>
        <v xml:space="preserve"> </v>
      </c>
      <c r="D152" s="74" t="str">
        <f t="shared" si="7"/>
        <v xml:space="preserve"> </v>
      </c>
      <c r="E152" s="129">
        <v>0</v>
      </c>
      <c r="F152" s="75" t="e">
        <f t="shared" si="8"/>
        <v>#N/A</v>
      </c>
      <c r="G152" t="str">
        <f>IF((ISERROR((VLOOKUP(B152,Calculation!C$2:C$933,1,FALSE)))),"not entered","")</f>
        <v/>
      </c>
    </row>
    <row r="153" spans="2:7">
      <c r="B153" s="159" t="s">
        <v>9</v>
      </c>
      <c r="C153" s="74" t="str">
        <f t="shared" si="6"/>
        <v xml:space="preserve"> </v>
      </c>
      <c r="D153" s="74" t="str">
        <f t="shared" si="7"/>
        <v xml:space="preserve"> </v>
      </c>
      <c r="E153" s="129">
        <v>0</v>
      </c>
      <c r="F153" s="75" t="e">
        <f t="shared" si="8"/>
        <v>#N/A</v>
      </c>
      <c r="G153" t="str">
        <f>IF((ISERROR((VLOOKUP(B153,Calculation!C$2:C$933,1,FALSE)))),"not entered","")</f>
        <v/>
      </c>
    </row>
    <row r="154" spans="2:7">
      <c r="B154" s="159" t="s">
        <v>9</v>
      </c>
      <c r="C154" s="74" t="str">
        <f t="shared" si="6"/>
        <v xml:space="preserve"> </v>
      </c>
      <c r="D154" s="74" t="str">
        <f t="shared" si="7"/>
        <v xml:space="preserve"> </v>
      </c>
      <c r="E154" s="129">
        <v>0</v>
      </c>
      <c r="F154" s="75" t="e">
        <f t="shared" si="8"/>
        <v>#N/A</v>
      </c>
      <c r="G154" t="str">
        <f>IF((ISERROR((VLOOKUP(B154,Calculation!C$2:C$933,1,FALSE)))),"not entered","")</f>
        <v/>
      </c>
    </row>
    <row r="155" spans="2:7">
      <c r="B155" s="159" t="s">
        <v>9</v>
      </c>
      <c r="C155" s="74" t="str">
        <f t="shared" si="6"/>
        <v xml:space="preserve"> </v>
      </c>
      <c r="D155" s="74" t="str">
        <f t="shared" si="7"/>
        <v xml:space="preserve"> </v>
      </c>
      <c r="E155" s="129">
        <v>0</v>
      </c>
      <c r="F155" s="75" t="e">
        <f t="shared" si="8"/>
        <v>#N/A</v>
      </c>
      <c r="G155" t="str">
        <f>IF((ISERROR((VLOOKUP(B155,Calculation!C$2:C$933,1,FALSE)))),"not entered","")</f>
        <v/>
      </c>
    </row>
    <row r="156" spans="2:7">
      <c r="B156" s="159" t="s">
        <v>9</v>
      </c>
      <c r="C156" s="74" t="str">
        <f t="shared" si="6"/>
        <v xml:space="preserve"> </v>
      </c>
      <c r="D156" s="74" t="str">
        <f t="shared" si="7"/>
        <v xml:space="preserve"> </v>
      </c>
      <c r="E156" s="129">
        <v>0</v>
      </c>
      <c r="F156" s="75" t="e">
        <f t="shared" si="8"/>
        <v>#N/A</v>
      </c>
      <c r="G156" t="str">
        <f>IF((ISERROR((VLOOKUP(B156,Calculation!C$2:C$933,1,FALSE)))),"not entered","")</f>
        <v/>
      </c>
    </row>
    <row r="157" spans="2:7">
      <c r="B157" s="159" t="s">
        <v>9</v>
      </c>
      <c r="C157" s="74" t="str">
        <f t="shared" si="6"/>
        <v xml:space="preserve"> </v>
      </c>
      <c r="D157" s="74" t="str">
        <f t="shared" si="7"/>
        <v xml:space="preserve"> </v>
      </c>
      <c r="E157" s="129">
        <v>0</v>
      </c>
      <c r="F157" s="75" t="e">
        <f t="shared" si="8"/>
        <v>#N/A</v>
      </c>
      <c r="G157" t="str">
        <f>IF((ISERROR((VLOOKUP(B157,Calculation!C$2:C$933,1,FALSE)))),"not entered","")</f>
        <v/>
      </c>
    </row>
    <row r="158" spans="2:7">
      <c r="B158" s="159" t="s">
        <v>9</v>
      </c>
      <c r="C158" s="74" t="str">
        <f t="shared" si="6"/>
        <v xml:space="preserve"> </v>
      </c>
      <c r="D158" s="74" t="str">
        <f t="shared" si="7"/>
        <v xml:space="preserve"> </v>
      </c>
      <c r="E158" s="129">
        <v>0</v>
      </c>
      <c r="F158" s="75" t="e">
        <f t="shared" si="8"/>
        <v>#N/A</v>
      </c>
      <c r="G158" t="str">
        <f>IF((ISERROR((VLOOKUP(B158,Calculation!C$2:C$933,1,FALSE)))),"not entered","")</f>
        <v/>
      </c>
    </row>
    <row r="159" spans="2:7">
      <c r="B159" s="159" t="s">
        <v>9</v>
      </c>
      <c r="C159" s="74" t="str">
        <f t="shared" si="6"/>
        <v xml:space="preserve"> </v>
      </c>
      <c r="D159" s="74" t="str">
        <f t="shared" si="7"/>
        <v xml:space="preserve"> </v>
      </c>
      <c r="E159" s="129">
        <v>0</v>
      </c>
      <c r="F159" s="75" t="e">
        <f t="shared" si="8"/>
        <v>#N/A</v>
      </c>
      <c r="G159" t="str">
        <f>IF((ISERROR((VLOOKUP(B159,Calculation!C$2:C$933,1,FALSE)))),"not entered","")</f>
        <v/>
      </c>
    </row>
    <row r="160" spans="2:7">
      <c r="B160" s="159" t="s">
        <v>9</v>
      </c>
      <c r="C160" s="74" t="str">
        <f t="shared" si="6"/>
        <v xml:space="preserve"> </v>
      </c>
      <c r="D160" s="74" t="str">
        <f t="shared" si="7"/>
        <v xml:space="preserve"> </v>
      </c>
      <c r="E160" s="129">
        <v>0</v>
      </c>
      <c r="F160" s="75" t="e">
        <f t="shared" si="8"/>
        <v>#N/A</v>
      </c>
      <c r="G160" t="str">
        <f>IF((ISERROR((VLOOKUP(B160,Calculation!C$2:C$933,1,FALSE)))),"not entered","")</f>
        <v/>
      </c>
    </row>
    <row r="161" spans="2:7">
      <c r="B161" s="159" t="s">
        <v>9</v>
      </c>
      <c r="C161" s="74" t="str">
        <f t="shared" si="6"/>
        <v xml:space="preserve"> </v>
      </c>
      <c r="D161" s="74" t="str">
        <f t="shared" si="7"/>
        <v xml:space="preserve"> </v>
      </c>
      <c r="E161" s="129">
        <v>0</v>
      </c>
      <c r="F161" s="75" t="e">
        <f t="shared" si="8"/>
        <v>#N/A</v>
      </c>
      <c r="G161" t="str">
        <f>IF((ISERROR((VLOOKUP(B161,Calculation!C$2:C$933,1,FALSE)))),"not entered","")</f>
        <v/>
      </c>
    </row>
    <row r="162" spans="2:7">
      <c r="B162" s="159" t="s">
        <v>9</v>
      </c>
      <c r="C162" s="74" t="str">
        <f t="shared" si="6"/>
        <v xml:space="preserve"> </v>
      </c>
      <c r="D162" s="74" t="str">
        <f t="shared" si="7"/>
        <v xml:space="preserve"> </v>
      </c>
      <c r="E162" s="129">
        <v>0</v>
      </c>
      <c r="F162" s="75" t="e">
        <f t="shared" si="8"/>
        <v>#N/A</v>
      </c>
      <c r="G162" t="str">
        <f>IF((ISERROR((VLOOKUP(B162,Calculation!C$2:C$933,1,FALSE)))),"not entered","")</f>
        <v/>
      </c>
    </row>
    <row r="163" spans="2:7">
      <c r="B163" s="159" t="s">
        <v>9</v>
      </c>
      <c r="C163" s="74" t="str">
        <f t="shared" si="6"/>
        <v xml:space="preserve"> </v>
      </c>
      <c r="D163" s="74" t="str">
        <f t="shared" si="7"/>
        <v xml:space="preserve"> </v>
      </c>
      <c r="E163" s="129">
        <v>0</v>
      </c>
      <c r="F163" s="75" t="e">
        <f t="shared" si="8"/>
        <v>#N/A</v>
      </c>
      <c r="G163" t="str">
        <f>IF((ISERROR((VLOOKUP(B163,Calculation!C$2:C$933,1,FALSE)))),"not entered","")</f>
        <v/>
      </c>
    </row>
    <row r="164" spans="2:7">
      <c r="B164" s="159" t="s">
        <v>9</v>
      </c>
      <c r="C164" s="74" t="str">
        <f t="shared" si="6"/>
        <v xml:space="preserve"> </v>
      </c>
      <c r="D164" s="74" t="str">
        <f t="shared" si="7"/>
        <v xml:space="preserve"> </v>
      </c>
      <c r="E164" s="129">
        <v>0</v>
      </c>
      <c r="F164" s="75" t="e">
        <f t="shared" si="8"/>
        <v>#N/A</v>
      </c>
      <c r="G164" t="str">
        <f>IF((ISERROR((VLOOKUP(B164,Calculation!C$2:C$933,1,FALSE)))),"not entered","")</f>
        <v/>
      </c>
    </row>
    <row r="165" spans="2:7">
      <c r="B165" s="159" t="s">
        <v>9</v>
      </c>
      <c r="C165" s="74" t="str">
        <f t="shared" si="6"/>
        <v xml:space="preserve"> </v>
      </c>
      <c r="D165" s="74" t="str">
        <f t="shared" si="7"/>
        <v xml:space="preserve"> </v>
      </c>
      <c r="E165" s="129">
        <v>0</v>
      </c>
      <c r="F165" s="75" t="e">
        <f t="shared" si="8"/>
        <v>#N/A</v>
      </c>
      <c r="G165" t="str">
        <f>IF((ISERROR((VLOOKUP(B165,Calculation!C$2:C$933,1,FALSE)))),"not entered","")</f>
        <v/>
      </c>
    </row>
    <row r="166" spans="2:7">
      <c r="B166" s="159" t="s">
        <v>9</v>
      </c>
      <c r="C166" s="74" t="str">
        <f t="shared" si="6"/>
        <v xml:space="preserve"> </v>
      </c>
      <c r="D166" s="74" t="str">
        <f t="shared" si="7"/>
        <v xml:space="preserve"> </v>
      </c>
      <c r="E166" s="129">
        <v>0</v>
      </c>
      <c r="F166" s="75" t="e">
        <f t="shared" si="8"/>
        <v>#N/A</v>
      </c>
      <c r="G166" t="str">
        <f>IF((ISERROR((VLOOKUP(B166,Calculation!C$2:C$933,1,FALSE)))),"not entered","")</f>
        <v/>
      </c>
    </row>
    <row r="167" spans="2:7">
      <c r="B167" s="159" t="s">
        <v>9</v>
      </c>
      <c r="C167" s="74" t="str">
        <f t="shared" si="6"/>
        <v xml:space="preserve"> </v>
      </c>
      <c r="D167" s="74" t="str">
        <f t="shared" si="7"/>
        <v xml:space="preserve"> </v>
      </c>
      <c r="E167" s="129">
        <v>0</v>
      </c>
      <c r="F167" s="75" t="e">
        <f t="shared" si="8"/>
        <v>#N/A</v>
      </c>
      <c r="G167" t="str">
        <f>IF((ISERROR((VLOOKUP(B167,Calculation!C$2:C$933,1,FALSE)))),"not entered","")</f>
        <v/>
      </c>
    </row>
    <row r="168" spans="2:7">
      <c r="B168" s="159" t="s">
        <v>9</v>
      </c>
      <c r="C168" s="74" t="str">
        <f t="shared" si="6"/>
        <v xml:space="preserve"> </v>
      </c>
      <c r="D168" s="74" t="str">
        <f t="shared" si="7"/>
        <v xml:space="preserve"> </v>
      </c>
      <c r="E168" s="129">
        <v>0</v>
      </c>
      <c r="F168" s="75" t="e">
        <f t="shared" si="8"/>
        <v>#N/A</v>
      </c>
      <c r="G168" t="str">
        <f>IF((ISERROR((VLOOKUP(B168,Calculation!C$2:C$933,1,FALSE)))),"not entered","")</f>
        <v/>
      </c>
    </row>
    <row r="169" spans="2:7">
      <c r="B169" s="72" t="s">
        <v>9</v>
      </c>
      <c r="C169" s="74" t="str">
        <f t="shared" ref="C169:C197" si="9">VLOOKUP(B169,name,3,FALSE)</f>
        <v xml:space="preserve"> </v>
      </c>
      <c r="D169" s="74" t="str">
        <f t="shared" ref="D169:D197" si="10">VLOOKUP(B169,name,2,FALSE)</f>
        <v xml:space="preserve"> </v>
      </c>
      <c r="E169" s="129">
        <v>1.1574074074074073E-5</v>
      </c>
      <c r="F169" s="75" t="e">
        <f t="shared" ref="F169:F197" si="11">(VLOOKUP(C169,C$4:E$5,3,FALSE))/(E169/10000)</f>
        <v>#N/A</v>
      </c>
      <c r="G169" t="str">
        <f>IF((ISERROR((VLOOKUP(B169,Calculation!C$2:C$933,1,FALSE)))),"not entered","")</f>
        <v/>
      </c>
    </row>
    <row r="170" spans="2:7">
      <c r="B170" s="72" t="s">
        <v>9</v>
      </c>
      <c r="C170" s="74" t="str">
        <f t="shared" si="9"/>
        <v xml:space="preserve"> </v>
      </c>
      <c r="D170" s="74" t="str">
        <f t="shared" si="10"/>
        <v xml:space="preserve"> </v>
      </c>
      <c r="E170" s="129">
        <v>1.1574074074074073E-5</v>
      </c>
      <c r="F170" s="75" t="e">
        <f t="shared" si="11"/>
        <v>#N/A</v>
      </c>
      <c r="G170" t="str">
        <f>IF((ISERROR((VLOOKUP(B170,Calculation!C$2:C$933,1,FALSE)))),"not entered","")</f>
        <v/>
      </c>
    </row>
    <row r="171" spans="2:7">
      <c r="B171" s="72" t="s">
        <v>9</v>
      </c>
      <c r="C171" s="74" t="str">
        <f t="shared" si="9"/>
        <v xml:space="preserve"> </v>
      </c>
      <c r="D171" s="74" t="str">
        <f t="shared" si="10"/>
        <v xml:space="preserve"> </v>
      </c>
      <c r="E171" s="129">
        <v>1.1574074074074073E-5</v>
      </c>
      <c r="F171" s="75" t="e">
        <f t="shared" si="11"/>
        <v>#N/A</v>
      </c>
      <c r="G171" t="str">
        <f>IF((ISERROR((VLOOKUP(B171,Calculation!C$2:C$933,1,FALSE)))),"not entered","")</f>
        <v/>
      </c>
    </row>
    <row r="172" spans="2:7">
      <c r="B172" s="72" t="s">
        <v>9</v>
      </c>
      <c r="C172" s="74" t="str">
        <f t="shared" si="9"/>
        <v xml:space="preserve"> </v>
      </c>
      <c r="D172" s="74" t="str">
        <f t="shared" si="10"/>
        <v xml:space="preserve"> </v>
      </c>
      <c r="E172" s="129">
        <v>1.1574074074074073E-5</v>
      </c>
      <c r="F172" s="75" t="e">
        <f t="shared" si="11"/>
        <v>#N/A</v>
      </c>
      <c r="G172" t="str">
        <f>IF((ISERROR((VLOOKUP(B172,Calculation!C$2:C$933,1,FALSE)))),"not entered","")</f>
        <v/>
      </c>
    </row>
    <row r="173" spans="2:7">
      <c r="B173" s="72" t="s">
        <v>9</v>
      </c>
      <c r="C173" s="74" t="str">
        <f t="shared" si="9"/>
        <v xml:space="preserve"> </v>
      </c>
      <c r="D173" s="74" t="str">
        <f t="shared" si="10"/>
        <v xml:space="preserve"> </v>
      </c>
      <c r="E173" s="129">
        <v>1.1574074074074073E-5</v>
      </c>
      <c r="F173" s="75" t="e">
        <f t="shared" si="11"/>
        <v>#N/A</v>
      </c>
      <c r="G173" t="str">
        <f>IF((ISERROR((VLOOKUP(B173,Calculation!C$2:C$933,1,FALSE)))),"not entered","")</f>
        <v/>
      </c>
    </row>
    <row r="174" spans="2:7">
      <c r="B174" s="72" t="s">
        <v>9</v>
      </c>
      <c r="C174" s="74" t="str">
        <f t="shared" si="9"/>
        <v xml:space="preserve"> </v>
      </c>
      <c r="D174" s="74" t="str">
        <f t="shared" si="10"/>
        <v xml:space="preserve"> </v>
      </c>
      <c r="E174" s="129">
        <v>1.1574074074074073E-5</v>
      </c>
      <c r="F174" s="75" t="e">
        <f t="shared" si="11"/>
        <v>#N/A</v>
      </c>
      <c r="G174" t="str">
        <f>IF((ISERROR((VLOOKUP(B174,Calculation!C$2:C$933,1,FALSE)))),"not entered","")</f>
        <v/>
      </c>
    </row>
    <row r="175" spans="2:7">
      <c r="B175" s="72" t="s">
        <v>9</v>
      </c>
      <c r="C175" s="74" t="str">
        <f t="shared" si="9"/>
        <v xml:space="preserve"> </v>
      </c>
      <c r="D175" s="74" t="str">
        <f t="shared" si="10"/>
        <v xml:space="preserve"> </v>
      </c>
      <c r="E175" s="129">
        <v>1.1574074074074073E-5</v>
      </c>
      <c r="F175" s="75" t="e">
        <f t="shared" si="11"/>
        <v>#N/A</v>
      </c>
      <c r="G175" t="str">
        <f>IF((ISERROR((VLOOKUP(B175,Calculation!C$2:C$933,1,FALSE)))),"not entered","")</f>
        <v/>
      </c>
    </row>
    <row r="176" spans="2:7">
      <c r="B176" s="72" t="s">
        <v>9</v>
      </c>
      <c r="C176" s="74" t="str">
        <f t="shared" si="9"/>
        <v xml:space="preserve"> </v>
      </c>
      <c r="D176" s="74" t="str">
        <f t="shared" si="10"/>
        <v xml:space="preserve"> </v>
      </c>
      <c r="E176" s="129">
        <v>1.1574074074074073E-5</v>
      </c>
      <c r="F176" s="75" t="e">
        <f t="shared" si="11"/>
        <v>#N/A</v>
      </c>
      <c r="G176" t="str">
        <f>IF((ISERROR((VLOOKUP(B176,Calculation!C$2:C$933,1,FALSE)))),"not entered","")</f>
        <v/>
      </c>
    </row>
    <row r="177" spans="2:7">
      <c r="B177" s="72" t="s">
        <v>9</v>
      </c>
      <c r="C177" s="74" t="str">
        <f t="shared" si="9"/>
        <v xml:space="preserve"> </v>
      </c>
      <c r="D177" s="74" t="str">
        <f t="shared" si="10"/>
        <v xml:space="preserve"> </v>
      </c>
      <c r="E177" s="129">
        <v>1.1574074074074073E-5</v>
      </c>
      <c r="F177" s="75" t="e">
        <f t="shared" si="11"/>
        <v>#N/A</v>
      </c>
      <c r="G177" t="str">
        <f>IF((ISERROR((VLOOKUP(B177,Calculation!C$2:C$933,1,FALSE)))),"not entered","")</f>
        <v/>
      </c>
    </row>
    <row r="178" spans="2:7">
      <c r="B178" s="72" t="s">
        <v>9</v>
      </c>
      <c r="C178" s="74" t="str">
        <f t="shared" si="9"/>
        <v xml:space="preserve"> </v>
      </c>
      <c r="D178" s="74" t="str">
        <f t="shared" si="10"/>
        <v xml:space="preserve"> </v>
      </c>
      <c r="E178" s="129">
        <v>1.1574074074074073E-5</v>
      </c>
      <c r="F178" s="75" t="e">
        <f t="shared" si="11"/>
        <v>#N/A</v>
      </c>
      <c r="G178" t="str">
        <f>IF((ISERROR((VLOOKUP(B178,Calculation!C$2:C$933,1,FALSE)))),"not entered","")</f>
        <v/>
      </c>
    </row>
    <row r="179" spans="2:7">
      <c r="B179" s="72" t="s">
        <v>9</v>
      </c>
      <c r="C179" s="74" t="str">
        <f t="shared" si="9"/>
        <v xml:space="preserve"> </v>
      </c>
      <c r="D179" s="74" t="str">
        <f t="shared" si="10"/>
        <v xml:space="preserve"> </v>
      </c>
      <c r="E179" s="129">
        <v>1.1574074074074073E-5</v>
      </c>
      <c r="F179" s="75" t="e">
        <f t="shared" si="11"/>
        <v>#N/A</v>
      </c>
      <c r="G179" t="str">
        <f>IF((ISERROR((VLOOKUP(B179,Calculation!C$2:C$933,1,FALSE)))),"not entered","")</f>
        <v/>
      </c>
    </row>
    <row r="180" spans="2:7">
      <c r="B180" s="72" t="s">
        <v>9</v>
      </c>
      <c r="C180" s="74" t="str">
        <f t="shared" si="9"/>
        <v xml:space="preserve"> </v>
      </c>
      <c r="D180" s="74" t="str">
        <f t="shared" si="10"/>
        <v xml:space="preserve"> </v>
      </c>
      <c r="E180" s="129">
        <v>1.1574074074074073E-5</v>
      </c>
      <c r="F180" s="75" t="e">
        <f t="shared" si="11"/>
        <v>#N/A</v>
      </c>
      <c r="G180" t="str">
        <f>IF((ISERROR((VLOOKUP(B180,Calculation!C$2:C$933,1,FALSE)))),"not entered","")</f>
        <v/>
      </c>
    </row>
    <row r="181" spans="2:7">
      <c r="B181" s="72" t="s">
        <v>9</v>
      </c>
      <c r="C181" s="74" t="str">
        <f t="shared" si="9"/>
        <v xml:space="preserve"> </v>
      </c>
      <c r="D181" s="74" t="str">
        <f t="shared" si="10"/>
        <v xml:space="preserve"> </v>
      </c>
      <c r="E181" s="129">
        <v>1.1574074074074073E-5</v>
      </c>
      <c r="F181" s="75" t="e">
        <f t="shared" si="11"/>
        <v>#N/A</v>
      </c>
      <c r="G181" t="str">
        <f>IF((ISERROR((VLOOKUP(B181,Calculation!C$2:C$933,1,FALSE)))),"not entered","")</f>
        <v/>
      </c>
    </row>
    <row r="182" spans="2:7">
      <c r="B182" s="72" t="s">
        <v>9</v>
      </c>
      <c r="C182" s="74" t="str">
        <f t="shared" si="9"/>
        <v xml:space="preserve"> </v>
      </c>
      <c r="D182" s="74" t="str">
        <f t="shared" si="10"/>
        <v xml:space="preserve"> </v>
      </c>
      <c r="E182" s="129">
        <v>1.1574074074074073E-5</v>
      </c>
      <c r="F182" s="75" t="e">
        <f t="shared" si="11"/>
        <v>#N/A</v>
      </c>
      <c r="G182" t="str">
        <f>IF((ISERROR((VLOOKUP(B182,Calculation!C$2:C$933,1,FALSE)))),"not entered","")</f>
        <v/>
      </c>
    </row>
    <row r="183" spans="2:7">
      <c r="B183" s="72" t="s">
        <v>9</v>
      </c>
      <c r="C183" s="74" t="str">
        <f t="shared" si="9"/>
        <v xml:space="preserve"> </v>
      </c>
      <c r="D183" s="74" t="str">
        <f t="shared" si="10"/>
        <v xml:space="preserve"> </v>
      </c>
      <c r="E183" s="129">
        <v>1.1574074074074073E-5</v>
      </c>
      <c r="F183" s="75" t="e">
        <f t="shared" si="11"/>
        <v>#N/A</v>
      </c>
      <c r="G183" t="str">
        <f>IF((ISERROR((VLOOKUP(B183,Calculation!C$2:C$933,1,FALSE)))),"not entered","")</f>
        <v/>
      </c>
    </row>
    <row r="184" spans="2:7">
      <c r="B184" s="72" t="s">
        <v>9</v>
      </c>
      <c r="C184" s="74" t="str">
        <f t="shared" si="9"/>
        <v xml:space="preserve"> </v>
      </c>
      <c r="D184" s="74" t="str">
        <f t="shared" si="10"/>
        <v xml:space="preserve"> </v>
      </c>
      <c r="E184" s="129">
        <v>1.1574074074074073E-5</v>
      </c>
      <c r="F184" s="75" t="e">
        <f t="shared" si="11"/>
        <v>#N/A</v>
      </c>
      <c r="G184" t="str">
        <f>IF((ISERROR((VLOOKUP(B184,Calculation!C$2:C$933,1,FALSE)))),"not entered","")</f>
        <v/>
      </c>
    </row>
    <row r="185" spans="2:7">
      <c r="B185" s="72" t="s">
        <v>9</v>
      </c>
      <c r="C185" s="74" t="str">
        <f t="shared" si="9"/>
        <v xml:space="preserve"> </v>
      </c>
      <c r="D185" s="74" t="str">
        <f t="shared" si="10"/>
        <v xml:space="preserve"> </v>
      </c>
      <c r="E185" s="129">
        <v>1.1574074074074073E-5</v>
      </c>
      <c r="F185" s="75" t="e">
        <f t="shared" si="11"/>
        <v>#N/A</v>
      </c>
      <c r="G185" t="str">
        <f>IF((ISERROR((VLOOKUP(B185,Calculation!C$2:C$933,1,FALSE)))),"not entered","")</f>
        <v/>
      </c>
    </row>
    <row r="186" spans="2:7">
      <c r="B186" s="72" t="s">
        <v>9</v>
      </c>
      <c r="C186" s="74" t="str">
        <f t="shared" si="9"/>
        <v xml:space="preserve"> </v>
      </c>
      <c r="D186" s="74" t="str">
        <f t="shared" si="10"/>
        <v xml:space="preserve"> </v>
      </c>
      <c r="E186" s="129">
        <v>1.1574074074074073E-5</v>
      </c>
      <c r="F186" s="75" t="e">
        <f t="shared" si="11"/>
        <v>#N/A</v>
      </c>
      <c r="G186" t="str">
        <f>IF((ISERROR((VLOOKUP(B186,Calculation!C$2:C$933,1,FALSE)))),"not entered","")</f>
        <v/>
      </c>
    </row>
    <row r="187" spans="2:7">
      <c r="B187" s="72" t="s">
        <v>9</v>
      </c>
      <c r="C187" s="74" t="str">
        <f t="shared" si="9"/>
        <v xml:space="preserve"> </v>
      </c>
      <c r="D187" s="74" t="str">
        <f t="shared" si="10"/>
        <v xml:space="preserve"> </v>
      </c>
      <c r="E187" s="129">
        <v>1.1574074074074073E-5</v>
      </c>
      <c r="F187" s="75" t="e">
        <f t="shared" si="11"/>
        <v>#N/A</v>
      </c>
      <c r="G187" t="str">
        <f>IF((ISERROR((VLOOKUP(B187,Calculation!C$2:C$933,1,FALSE)))),"not entered","")</f>
        <v/>
      </c>
    </row>
    <row r="188" spans="2:7">
      <c r="B188" s="72" t="s">
        <v>9</v>
      </c>
      <c r="C188" s="74" t="str">
        <f t="shared" si="9"/>
        <v xml:space="preserve"> </v>
      </c>
      <c r="D188" s="74" t="str">
        <f t="shared" si="10"/>
        <v xml:space="preserve"> </v>
      </c>
      <c r="E188" s="129">
        <v>1.1574074074074073E-5</v>
      </c>
      <c r="F188" s="75" t="e">
        <f t="shared" si="11"/>
        <v>#N/A</v>
      </c>
      <c r="G188" t="str">
        <f>IF((ISERROR((VLOOKUP(B188,Calculation!C$2:C$933,1,FALSE)))),"not entered","")</f>
        <v/>
      </c>
    </row>
    <row r="189" spans="2:7">
      <c r="B189" s="72" t="s">
        <v>9</v>
      </c>
      <c r="C189" s="74" t="str">
        <f t="shared" si="9"/>
        <v xml:space="preserve"> </v>
      </c>
      <c r="D189" s="74" t="str">
        <f t="shared" si="10"/>
        <v xml:space="preserve"> </v>
      </c>
      <c r="E189" s="129">
        <v>1.1574074074074073E-5</v>
      </c>
      <c r="F189" s="75" t="e">
        <f t="shared" si="11"/>
        <v>#N/A</v>
      </c>
      <c r="G189" t="str">
        <f>IF((ISERROR((VLOOKUP(B189,Calculation!C$2:C$933,1,FALSE)))),"not entered","")</f>
        <v/>
      </c>
    </row>
    <row r="190" spans="2:7">
      <c r="B190" s="72" t="s">
        <v>9</v>
      </c>
      <c r="C190" s="74" t="str">
        <f t="shared" si="9"/>
        <v xml:space="preserve"> </v>
      </c>
      <c r="D190" s="74" t="str">
        <f t="shared" si="10"/>
        <v xml:space="preserve"> </v>
      </c>
      <c r="E190" s="129">
        <v>1.1574074074074073E-5</v>
      </c>
      <c r="F190" s="75" t="e">
        <f t="shared" si="11"/>
        <v>#N/A</v>
      </c>
      <c r="G190" t="str">
        <f>IF((ISERROR((VLOOKUP(B190,Calculation!C$2:C$933,1,FALSE)))),"not entered","")</f>
        <v/>
      </c>
    </row>
    <row r="191" spans="2:7">
      <c r="B191" s="72" t="s">
        <v>9</v>
      </c>
      <c r="C191" s="74" t="str">
        <f t="shared" si="9"/>
        <v xml:space="preserve"> </v>
      </c>
      <c r="D191" s="74" t="str">
        <f t="shared" si="10"/>
        <v xml:space="preserve"> </v>
      </c>
      <c r="E191" s="129">
        <v>1.1574074074074073E-5</v>
      </c>
      <c r="F191" s="75" t="e">
        <f t="shared" si="11"/>
        <v>#N/A</v>
      </c>
      <c r="G191" t="str">
        <f>IF((ISERROR((VLOOKUP(B191,Calculation!C$2:C$933,1,FALSE)))),"not entered","")</f>
        <v/>
      </c>
    </row>
    <row r="192" spans="2:7">
      <c r="B192" s="72" t="s">
        <v>9</v>
      </c>
      <c r="C192" s="74" t="str">
        <f t="shared" si="9"/>
        <v xml:space="preserve"> </v>
      </c>
      <c r="D192" s="74" t="str">
        <f t="shared" si="10"/>
        <v xml:space="preserve"> </v>
      </c>
      <c r="E192" s="129">
        <v>1.1574074074074073E-5</v>
      </c>
      <c r="F192" s="75" t="e">
        <f t="shared" si="11"/>
        <v>#N/A</v>
      </c>
      <c r="G192" t="str">
        <f>IF((ISERROR((VLOOKUP(B192,Calculation!C$2:C$933,1,FALSE)))),"not entered","")</f>
        <v/>
      </c>
    </row>
    <row r="193" spans="2:7">
      <c r="B193" s="72" t="s">
        <v>9</v>
      </c>
      <c r="C193" s="74" t="str">
        <f t="shared" si="9"/>
        <v xml:space="preserve"> </v>
      </c>
      <c r="D193" s="74" t="str">
        <f t="shared" si="10"/>
        <v xml:space="preserve"> </v>
      </c>
      <c r="E193" s="129">
        <v>1.1574074074074073E-5</v>
      </c>
      <c r="F193" s="75" t="e">
        <f t="shared" si="11"/>
        <v>#N/A</v>
      </c>
      <c r="G193" t="str">
        <f>IF((ISERROR((VLOOKUP(B193,Calculation!C$2:C$933,1,FALSE)))),"not entered","")</f>
        <v/>
      </c>
    </row>
    <row r="194" spans="2:7">
      <c r="B194" s="72" t="s">
        <v>9</v>
      </c>
      <c r="C194" s="74" t="str">
        <f t="shared" si="9"/>
        <v xml:space="preserve"> </v>
      </c>
      <c r="D194" s="74" t="str">
        <f t="shared" si="10"/>
        <v xml:space="preserve"> </v>
      </c>
      <c r="E194" s="129">
        <v>1.1574074074074073E-5</v>
      </c>
      <c r="F194" s="75" t="e">
        <f t="shared" si="11"/>
        <v>#N/A</v>
      </c>
      <c r="G194" t="str">
        <f>IF((ISERROR((VLOOKUP(B194,Calculation!C$2:C$933,1,FALSE)))),"not entered","")</f>
        <v/>
      </c>
    </row>
    <row r="195" spans="2:7">
      <c r="B195" s="72" t="s">
        <v>9</v>
      </c>
      <c r="C195" s="74" t="str">
        <f t="shared" si="9"/>
        <v xml:space="preserve"> </v>
      </c>
      <c r="D195" s="74" t="str">
        <f t="shared" si="10"/>
        <v xml:space="preserve"> </v>
      </c>
      <c r="E195" s="129">
        <v>1.1574074074074073E-5</v>
      </c>
      <c r="F195" s="75" t="e">
        <f t="shared" si="11"/>
        <v>#N/A</v>
      </c>
      <c r="G195" t="str">
        <f>IF((ISERROR((VLOOKUP(B195,Calculation!C$2:C$933,1,FALSE)))),"not entered","")</f>
        <v/>
      </c>
    </row>
    <row r="196" spans="2:7">
      <c r="B196" s="72" t="s">
        <v>9</v>
      </c>
      <c r="C196" s="74" t="str">
        <f t="shared" si="9"/>
        <v xml:space="preserve"> </v>
      </c>
      <c r="D196" s="74" t="str">
        <f t="shared" si="10"/>
        <v xml:space="preserve"> </v>
      </c>
      <c r="E196" s="129">
        <v>1.1574074074074073E-5</v>
      </c>
      <c r="F196" s="75" t="e">
        <f t="shared" si="11"/>
        <v>#N/A</v>
      </c>
      <c r="G196" t="str">
        <f>IF((ISERROR((VLOOKUP(B196,Calculation!C$2:C$933,1,FALSE)))),"not entered","")</f>
        <v/>
      </c>
    </row>
    <row r="197" spans="2:7">
      <c r="B197" s="72" t="s">
        <v>9</v>
      </c>
      <c r="C197" s="74" t="str">
        <f t="shared" si="9"/>
        <v xml:space="preserve"> </v>
      </c>
      <c r="D197" s="74" t="str">
        <f t="shared" si="10"/>
        <v xml:space="preserve"> </v>
      </c>
      <c r="E197" s="129">
        <v>1.1574074074074073E-5</v>
      </c>
      <c r="F197" s="75" t="e">
        <f t="shared" si="11"/>
        <v>#N/A</v>
      </c>
      <c r="G197" t="str">
        <f>IF((ISERROR((VLOOKUP(B197,Calculation!C$2:C$933,1,FALSE)))),"not entered","")</f>
        <v/>
      </c>
    </row>
    <row r="198" spans="2:7">
      <c r="B198" s="72" t="s">
        <v>9</v>
      </c>
      <c r="C198" s="74" t="str">
        <f t="shared" ref="C198:C204" si="12">VLOOKUP(B198,name,3,FALSE)</f>
        <v xml:space="preserve"> </v>
      </c>
      <c r="D198" s="74" t="str">
        <f t="shared" ref="D198:D204" si="13">VLOOKUP(B198,name,2,FALSE)</f>
        <v xml:space="preserve"> </v>
      </c>
      <c r="E198" s="129">
        <v>1.1574074074074073E-5</v>
      </c>
      <c r="F198" s="75" t="e">
        <f t="shared" ref="F198:F204" si="14">(VLOOKUP(C198,C$4:E$5,3,FALSE))/(E198/10000)</f>
        <v>#N/A</v>
      </c>
      <c r="G198" t="str">
        <f>IF((ISERROR((VLOOKUP(B198,Calculation!C$2:C$933,1,FALSE)))),"not entered","")</f>
        <v/>
      </c>
    </row>
    <row r="199" spans="2:7">
      <c r="B199" s="72" t="s">
        <v>9</v>
      </c>
      <c r="C199" s="74" t="str">
        <f t="shared" si="12"/>
        <v xml:space="preserve"> </v>
      </c>
      <c r="D199" s="74" t="str">
        <f t="shared" si="13"/>
        <v xml:space="preserve"> </v>
      </c>
      <c r="E199" s="129">
        <v>1.1574074074074073E-5</v>
      </c>
      <c r="F199" s="75" t="e">
        <f t="shared" si="14"/>
        <v>#N/A</v>
      </c>
      <c r="G199" t="str">
        <f>IF((ISERROR((VLOOKUP(B199,Calculation!C$2:C$933,1,FALSE)))),"not entered","")</f>
        <v/>
      </c>
    </row>
    <row r="200" spans="2:7">
      <c r="B200" s="72" t="s">
        <v>9</v>
      </c>
      <c r="C200" s="74" t="str">
        <f t="shared" si="12"/>
        <v xml:space="preserve"> </v>
      </c>
      <c r="D200" s="74" t="str">
        <f t="shared" si="13"/>
        <v xml:space="preserve"> </v>
      </c>
      <c r="E200" s="129">
        <v>1.1574074074074073E-5</v>
      </c>
      <c r="F200" s="75" t="e">
        <f t="shared" si="14"/>
        <v>#N/A</v>
      </c>
      <c r="G200" t="str">
        <f>IF((ISERROR((VLOOKUP(B200,Calculation!C$2:C$933,1,FALSE)))),"not entered","")</f>
        <v/>
      </c>
    </row>
    <row r="201" spans="2:7">
      <c r="B201" s="72" t="s">
        <v>9</v>
      </c>
      <c r="C201" s="74" t="str">
        <f t="shared" si="12"/>
        <v xml:space="preserve"> </v>
      </c>
      <c r="D201" s="74" t="str">
        <f t="shared" si="13"/>
        <v xml:space="preserve"> </v>
      </c>
      <c r="E201" s="129">
        <v>1.1574074074074073E-5</v>
      </c>
      <c r="F201" s="75" t="e">
        <f t="shared" si="14"/>
        <v>#N/A</v>
      </c>
      <c r="G201" t="str">
        <f>IF((ISERROR((VLOOKUP(B201,Calculation!C$2:C$933,1,FALSE)))),"not entered","")</f>
        <v/>
      </c>
    </row>
    <row r="202" spans="2:7">
      <c r="B202" s="72" t="s">
        <v>9</v>
      </c>
      <c r="C202" s="74" t="str">
        <f t="shared" si="12"/>
        <v xml:space="preserve"> </v>
      </c>
      <c r="D202" s="74" t="str">
        <f t="shared" si="13"/>
        <v xml:space="preserve"> </v>
      </c>
      <c r="E202" s="129">
        <v>1.1574074074074073E-5</v>
      </c>
      <c r="F202" s="75" t="e">
        <f t="shared" si="14"/>
        <v>#N/A</v>
      </c>
      <c r="G202" t="str">
        <f>IF((ISERROR((VLOOKUP(B202,Calculation!C$2:C$933,1,FALSE)))),"not entered","")</f>
        <v/>
      </c>
    </row>
    <row r="203" spans="2:7">
      <c r="B203" s="72" t="s">
        <v>9</v>
      </c>
      <c r="C203" s="74" t="str">
        <f t="shared" si="12"/>
        <v xml:space="preserve"> </v>
      </c>
      <c r="D203" s="74" t="str">
        <f t="shared" si="13"/>
        <v xml:space="preserve"> </v>
      </c>
      <c r="E203" s="129">
        <v>1.1574074074074073E-5</v>
      </c>
      <c r="F203" s="75" t="e">
        <f t="shared" si="14"/>
        <v>#N/A</v>
      </c>
      <c r="G203" t="str">
        <f>IF((ISERROR((VLOOKUP(B203,Calculation!C$2:C$933,1,FALSE)))),"not entered","")</f>
        <v/>
      </c>
    </row>
    <row r="204" spans="2:7">
      <c r="B204" s="72" t="s">
        <v>9</v>
      </c>
      <c r="C204" s="74" t="str">
        <f t="shared" si="12"/>
        <v xml:space="preserve"> </v>
      </c>
      <c r="D204" s="74" t="str">
        <f t="shared" si="13"/>
        <v xml:space="preserve"> </v>
      </c>
      <c r="E204" s="129">
        <v>1.1574074074074073E-5</v>
      </c>
      <c r="F204" s="75" t="e">
        <f t="shared" si="14"/>
        <v>#N/A</v>
      </c>
      <c r="G204" t="str">
        <f>IF((ISERROR((VLOOKUP(B204,Calculation!C$2:C$933,1,FALSE)))),"not entered","")</f>
        <v/>
      </c>
    </row>
    <row r="205" spans="2:7" ht="13.5" thickBot="1">
      <c r="B205" s="76"/>
      <c r="C205" s="77"/>
      <c r="D205" s="77"/>
      <c r="E205" s="78"/>
      <c r="F205" s="7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3 B169:B209">
    <cfRule type="cellIs" dxfId="28" priority="3" stopIfTrue="1" operator="equal">
      <formula>"x"</formula>
    </cfRule>
  </conditionalFormatting>
  <conditionalFormatting sqref="G4:G205">
    <cfRule type="cellIs" dxfId="27" priority="4" stopIfTrue="1" operator="equal">
      <formula>#N/A</formula>
    </cfRule>
  </conditionalFormatting>
  <conditionalFormatting sqref="B4:B6">
    <cfRule type="cellIs" dxfId="26" priority="2" stopIfTrue="1" operator="equal">
      <formula>"x"</formula>
    </cfRule>
  </conditionalFormatting>
  <conditionalFormatting sqref="B7:B168">
    <cfRule type="cellIs" dxfId="25" priority="1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B2:G205"/>
  <sheetViews>
    <sheetView topLeftCell="A187" workbookViewId="0">
      <selection activeCell="E13" sqref="E13"/>
    </sheetView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12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48" t="str">
        <f>Races!C6</f>
        <v>Dua 1</v>
      </c>
    </row>
    <row r="3" spans="2:7" ht="13.5" thickBot="1">
      <c r="B3" s="49" t="s">
        <v>2</v>
      </c>
      <c r="C3" s="58" t="s">
        <v>22</v>
      </c>
      <c r="D3" s="58" t="s">
        <v>21</v>
      </c>
      <c r="E3" s="50" t="s">
        <v>8</v>
      </c>
      <c r="F3" s="51" t="s">
        <v>4</v>
      </c>
    </row>
    <row r="4" spans="2:7">
      <c r="B4" s="160" t="s">
        <v>71</v>
      </c>
      <c r="C4" s="161" t="s">
        <v>90</v>
      </c>
      <c r="D4" s="161"/>
      <c r="E4" s="162">
        <v>0</v>
      </c>
      <c r="F4" s="163"/>
      <c r="G4" t="str">
        <f>IF((ISERROR((VLOOKUP(B4,Calculation!C$2:C$933,1,FALSE)))),"not entered","")</f>
        <v/>
      </c>
    </row>
    <row r="5" spans="2:7">
      <c r="B5" s="164" t="s">
        <v>71</v>
      </c>
      <c r="C5" s="165" t="s">
        <v>91</v>
      </c>
      <c r="D5" s="165"/>
      <c r="E5" s="166">
        <v>0</v>
      </c>
      <c r="F5" s="167"/>
      <c r="G5" t="str">
        <f>IF((ISERROR((VLOOKUP(B5,Calculation!C$2:C$933,1,FALSE)))),"not entered","")</f>
        <v/>
      </c>
    </row>
    <row r="6" spans="2:7">
      <c r="B6" s="168" t="s">
        <v>73</v>
      </c>
      <c r="C6" s="169" t="e">
        <f t="shared" ref="C6:C69" si="0">VLOOKUP(B6,name,3,FALSE)</f>
        <v>#N/A</v>
      </c>
      <c r="D6" s="169" t="e">
        <f t="shared" ref="D6:D69" si="1">VLOOKUP(B6,name,2,FALSE)</f>
        <v>#N/A</v>
      </c>
      <c r="E6" s="166"/>
      <c r="F6" s="167" t="e">
        <f t="shared" ref="F6:F69" si="2">(VLOOKUP(C6,C$4:E$5,3,FALSE))/(E6/10000)</f>
        <v>#N/A</v>
      </c>
      <c r="G6" t="str">
        <f>IF((ISERROR((VLOOKUP(B6,Calculation!C$2:C$933,1,FALSE)))),"not entered","")</f>
        <v>not entered</v>
      </c>
    </row>
    <row r="7" spans="2:7">
      <c r="B7" s="168" t="s">
        <v>73</v>
      </c>
      <c r="C7" s="169" t="e">
        <f t="shared" si="0"/>
        <v>#N/A</v>
      </c>
      <c r="D7" s="169" t="e">
        <f t="shared" si="1"/>
        <v>#N/A</v>
      </c>
      <c r="E7" s="166"/>
      <c r="F7" s="167" t="e">
        <f t="shared" si="2"/>
        <v>#N/A</v>
      </c>
      <c r="G7" t="str">
        <f>IF((ISERROR((VLOOKUP(B7,Calculation!C$2:C$933,1,FALSE)))),"not entered","")</f>
        <v>not entered</v>
      </c>
    </row>
    <row r="8" spans="2:7">
      <c r="B8" s="168" t="s">
        <v>73</v>
      </c>
      <c r="C8" s="169" t="e">
        <f t="shared" si="0"/>
        <v>#N/A</v>
      </c>
      <c r="D8" s="169" t="e">
        <f t="shared" si="1"/>
        <v>#N/A</v>
      </c>
      <c r="E8" s="166"/>
      <c r="F8" s="167" t="e">
        <f t="shared" si="2"/>
        <v>#N/A</v>
      </c>
      <c r="G8" t="str">
        <f>IF((ISERROR((VLOOKUP(B8,Calculation!C$2:C$933,1,FALSE)))),"not entered","")</f>
        <v>not entered</v>
      </c>
    </row>
    <row r="9" spans="2:7">
      <c r="B9" s="168" t="s">
        <v>73</v>
      </c>
      <c r="C9" s="169" t="e">
        <f t="shared" si="0"/>
        <v>#N/A</v>
      </c>
      <c r="D9" s="169" t="e">
        <f t="shared" si="1"/>
        <v>#N/A</v>
      </c>
      <c r="E9" s="166"/>
      <c r="F9" s="167" t="e">
        <f t="shared" si="2"/>
        <v>#N/A</v>
      </c>
      <c r="G9" t="str">
        <f>IF((ISERROR((VLOOKUP(B9,Calculation!C$2:C$933,1,FALSE)))),"not entered","")</f>
        <v>not entered</v>
      </c>
    </row>
    <row r="10" spans="2:7">
      <c r="B10" s="168" t="s">
        <v>73</v>
      </c>
      <c r="C10" s="169" t="e">
        <f t="shared" si="0"/>
        <v>#N/A</v>
      </c>
      <c r="D10" s="169" t="e">
        <f t="shared" si="1"/>
        <v>#N/A</v>
      </c>
      <c r="E10" s="166"/>
      <c r="F10" s="167" t="e">
        <f t="shared" si="2"/>
        <v>#N/A</v>
      </c>
      <c r="G10" t="str">
        <f>IF((ISERROR((VLOOKUP(B10,Calculation!C$2:C$933,1,FALSE)))),"not entered","")</f>
        <v>not entered</v>
      </c>
    </row>
    <row r="11" spans="2:7">
      <c r="B11" s="168" t="s">
        <v>73</v>
      </c>
      <c r="C11" s="169" t="e">
        <f t="shared" si="0"/>
        <v>#N/A</v>
      </c>
      <c r="D11" s="169" t="e">
        <f t="shared" si="1"/>
        <v>#N/A</v>
      </c>
      <c r="E11" s="166"/>
      <c r="F11" s="167" t="e">
        <f t="shared" si="2"/>
        <v>#N/A</v>
      </c>
      <c r="G11" t="str">
        <f>IF((ISERROR((VLOOKUP(B11,Calculation!C$2:C$933,1,FALSE)))),"not entered","")</f>
        <v>not entered</v>
      </c>
    </row>
    <row r="12" spans="2:7">
      <c r="B12" s="168" t="s">
        <v>73</v>
      </c>
      <c r="C12" s="169" t="e">
        <f t="shared" si="0"/>
        <v>#N/A</v>
      </c>
      <c r="D12" s="169" t="e">
        <f t="shared" si="1"/>
        <v>#N/A</v>
      </c>
      <c r="E12" s="166"/>
      <c r="F12" s="167" t="e">
        <f t="shared" si="2"/>
        <v>#N/A</v>
      </c>
      <c r="G12" t="str">
        <f>IF((ISERROR((VLOOKUP(B12,Calculation!C$2:C$933,1,FALSE)))),"not entered","")</f>
        <v>not entered</v>
      </c>
    </row>
    <row r="13" spans="2:7">
      <c r="B13" s="168" t="s">
        <v>73</v>
      </c>
      <c r="C13" s="169" t="e">
        <f t="shared" si="0"/>
        <v>#N/A</v>
      </c>
      <c r="D13" s="169" t="e">
        <f t="shared" si="1"/>
        <v>#N/A</v>
      </c>
      <c r="E13" s="166"/>
      <c r="F13" s="167" t="e">
        <f t="shared" si="2"/>
        <v>#N/A</v>
      </c>
      <c r="G13" t="str">
        <f>IF((ISERROR((VLOOKUP(B13,Calculation!C$2:C$933,1,FALSE)))),"not entered","")</f>
        <v>not entered</v>
      </c>
    </row>
    <row r="14" spans="2:7">
      <c r="B14" s="168" t="s">
        <v>73</v>
      </c>
      <c r="C14" s="169" t="e">
        <f t="shared" si="0"/>
        <v>#N/A</v>
      </c>
      <c r="D14" s="169" t="e">
        <f t="shared" si="1"/>
        <v>#N/A</v>
      </c>
      <c r="E14" s="166"/>
      <c r="F14" s="167" t="e">
        <f t="shared" si="2"/>
        <v>#N/A</v>
      </c>
      <c r="G14" t="str">
        <f>IF((ISERROR((VLOOKUP(B14,Calculation!C$2:C$933,1,FALSE)))),"not entered","")</f>
        <v>not entered</v>
      </c>
    </row>
    <row r="15" spans="2:7">
      <c r="B15" s="168" t="s">
        <v>73</v>
      </c>
      <c r="C15" s="169" t="e">
        <f t="shared" si="0"/>
        <v>#N/A</v>
      </c>
      <c r="D15" s="169" t="e">
        <f t="shared" si="1"/>
        <v>#N/A</v>
      </c>
      <c r="E15" s="166"/>
      <c r="F15" s="167" t="e">
        <f t="shared" si="2"/>
        <v>#N/A</v>
      </c>
      <c r="G15" t="str">
        <f>IF((ISERROR((VLOOKUP(B15,Calculation!C$2:C$933,1,FALSE)))),"not entered","")</f>
        <v>not entered</v>
      </c>
    </row>
    <row r="16" spans="2:7">
      <c r="B16" s="168" t="s">
        <v>73</v>
      </c>
      <c r="C16" s="169" t="e">
        <f t="shared" si="0"/>
        <v>#N/A</v>
      </c>
      <c r="D16" s="169" t="e">
        <f t="shared" si="1"/>
        <v>#N/A</v>
      </c>
      <c r="E16" s="166"/>
      <c r="F16" s="167" t="e">
        <f t="shared" si="2"/>
        <v>#N/A</v>
      </c>
      <c r="G16" t="str">
        <f>IF((ISERROR((VLOOKUP(B16,Calculation!C$2:C$933,1,FALSE)))),"not entered","")</f>
        <v>not entered</v>
      </c>
    </row>
    <row r="17" spans="2:7">
      <c r="B17" s="168" t="s">
        <v>73</v>
      </c>
      <c r="C17" s="169" t="e">
        <f t="shared" si="0"/>
        <v>#N/A</v>
      </c>
      <c r="D17" s="169" t="e">
        <f t="shared" si="1"/>
        <v>#N/A</v>
      </c>
      <c r="E17" s="166"/>
      <c r="F17" s="167" t="e">
        <f t="shared" si="2"/>
        <v>#N/A</v>
      </c>
      <c r="G17" t="str">
        <f>IF((ISERROR((VLOOKUP(B17,Calculation!C$2:C$933,1,FALSE)))),"not entered","")</f>
        <v>not entered</v>
      </c>
    </row>
    <row r="18" spans="2:7">
      <c r="B18" s="168" t="s">
        <v>73</v>
      </c>
      <c r="C18" s="169" t="e">
        <f t="shared" si="0"/>
        <v>#N/A</v>
      </c>
      <c r="D18" s="169" t="e">
        <f t="shared" si="1"/>
        <v>#N/A</v>
      </c>
      <c r="E18" s="166"/>
      <c r="F18" s="167" t="e">
        <f t="shared" si="2"/>
        <v>#N/A</v>
      </c>
      <c r="G18" t="str">
        <f>IF((ISERROR((VLOOKUP(B18,Calculation!C$2:C$933,1,FALSE)))),"not entered","")</f>
        <v>not entered</v>
      </c>
    </row>
    <row r="19" spans="2:7">
      <c r="B19" s="168" t="s">
        <v>73</v>
      </c>
      <c r="C19" s="169" t="e">
        <f t="shared" si="0"/>
        <v>#N/A</v>
      </c>
      <c r="D19" s="169" t="e">
        <f t="shared" si="1"/>
        <v>#N/A</v>
      </c>
      <c r="E19" s="166"/>
      <c r="F19" s="167" t="e">
        <f t="shared" si="2"/>
        <v>#N/A</v>
      </c>
      <c r="G19" t="str">
        <f>IF((ISERROR((VLOOKUP(B19,Calculation!C$2:C$933,1,FALSE)))),"not entered","")</f>
        <v>not entered</v>
      </c>
    </row>
    <row r="20" spans="2:7">
      <c r="B20" s="168" t="s">
        <v>73</v>
      </c>
      <c r="C20" s="169" t="e">
        <f t="shared" si="0"/>
        <v>#N/A</v>
      </c>
      <c r="D20" s="169" t="e">
        <f t="shared" si="1"/>
        <v>#N/A</v>
      </c>
      <c r="E20" s="166"/>
      <c r="F20" s="167" t="e">
        <f t="shared" si="2"/>
        <v>#N/A</v>
      </c>
      <c r="G20" t="str">
        <f>IF((ISERROR((VLOOKUP(B20,Calculation!C$2:C$933,1,FALSE)))),"not entered","")</f>
        <v>not entered</v>
      </c>
    </row>
    <row r="21" spans="2:7">
      <c r="B21" s="168" t="s">
        <v>73</v>
      </c>
      <c r="C21" s="169" t="e">
        <f t="shared" si="0"/>
        <v>#N/A</v>
      </c>
      <c r="D21" s="169" t="e">
        <f t="shared" si="1"/>
        <v>#N/A</v>
      </c>
      <c r="E21" s="166"/>
      <c r="F21" s="167" t="e">
        <f t="shared" si="2"/>
        <v>#N/A</v>
      </c>
      <c r="G21" t="str">
        <f>IF((ISERROR((VLOOKUP(B21,Calculation!C$2:C$933,1,FALSE)))),"not entered","")</f>
        <v>not entered</v>
      </c>
    </row>
    <row r="22" spans="2:7">
      <c r="B22" s="168" t="s">
        <v>73</v>
      </c>
      <c r="C22" s="169" t="e">
        <f t="shared" si="0"/>
        <v>#N/A</v>
      </c>
      <c r="D22" s="169" t="e">
        <f t="shared" si="1"/>
        <v>#N/A</v>
      </c>
      <c r="E22" s="166"/>
      <c r="F22" s="167" t="e">
        <f t="shared" si="2"/>
        <v>#N/A</v>
      </c>
      <c r="G22" t="str">
        <f>IF((ISERROR((VLOOKUP(B22,Calculation!C$2:C$933,1,FALSE)))),"not entered","")</f>
        <v>not entered</v>
      </c>
    </row>
    <row r="23" spans="2:7">
      <c r="B23" s="168" t="s">
        <v>73</v>
      </c>
      <c r="C23" s="169" t="e">
        <f t="shared" si="0"/>
        <v>#N/A</v>
      </c>
      <c r="D23" s="169" t="e">
        <f t="shared" si="1"/>
        <v>#N/A</v>
      </c>
      <c r="E23" s="166"/>
      <c r="F23" s="167" t="e">
        <f t="shared" si="2"/>
        <v>#N/A</v>
      </c>
      <c r="G23" t="str">
        <f>IF((ISERROR((VLOOKUP(B23,Calculation!C$2:C$933,1,FALSE)))),"not entered","")</f>
        <v>not entered</v>
      </c>
    </row>
    <row r="24" spans="2:7">
      <c r="B24" s="168" t="s">
        <v>73</v>
      </c>
      <c r="C24" s="169" t="e">
        <f t="shared" si="0"/>
        <v>#N/A</v>
      </c>
      <c r="D24" s="169" t="e">
        <f t="shared" si="1"/>
        <v>#N/A</v>
      </c>
      <c r="E24" s="166"/>
      <c r="F24" s="167" t="e">
        <f t="shared" si="2"/>
        <v>#N/A</v>
      </c>
      <c r="G24" t="str">
        <f>IF((ISERROR((VLOOKUP(B24,Calculation!C$2:C$933,1,FALSE)))),"not entered","")</f>
        <v>not entered</v>
      </c>
    </row>
    <row r="25" spans="2:7">
      <c r="B25" s="168" t="s">
        <v>73</v>
      </c>
      <c r="C25" s="169" t="e">
        <f t="shared" si="0"/>
        <v>#N/A</v>
      </c>
      <c r="D25" s="169" t="e">
        <f t="shared" si="1"/>
        <v>#N/A</v>
      </c>
      <c r="E25" s="166"/>
      <c r="F25" s="167" t="e">
        <f t="shared" si="2"/>
        <v>#N/A</v>
      </c>
      <c r="G25" t="str">
        <f>IF((ISERROR((VLOOKUP(B25,Calculation!C$2:C$933,1,FALSE)))),"not entered","")</f>
        <v>not entered</v>
      </c>
    </row>
    <row r="26" spans="2:7">
      <c r="B26" s="168" t="s">
        <v>73</v>
      </c>
      <c r="C26" s="169" t="e">
        <f t="shared" si="0"/>
        <v>#N/A</v>
      </c>
      <c r="D26" s="169" t="e">
        <f t="shared" si="1"/>
        <v>#N/A</v>
      </c>
      <c r="E26" s="166"/>
      <c r="F26" s="167" t="e">
        <f t="shared" si="2"/>
        <v>#N/A</v>
      </c>
      <c r="G26" t="str">
        <f>IF((ISERROR((VLOOKUP(B26,Calculation!C$2:C$933,1,FALSE)))),"not entered","")</f>
        <v>not entered</v>
      </c>
    </row>
    <row r="27" spans="2:7">
      <c r="B27" s="168" t="s">
        <v>73</v>
      </c>
      <c r="C27" s="169" t="e">
        <f t="shared" si="0"/>
        <v>#N/A</v>
      </c>
      <c r="D27" s="169" t="e">
        <f t="shared" si="1"/>
        <v>#N/A</v>
      </c>
      <c r="E27" s="166"/>
      <c r="F27" s="167" t="e">
        <f t="shared" si="2"/>
        <v>#N/A</v>
      </c>
      <c r="G27" t="str">
        <f>IF((ISERROR((VLOOKUP(B27,Calculation!C$2:C$933,1,FALSE)))),"not entered","")</f>
        <v>not entered</v>
      </c>
    </row>
    <row r="28" spans="2:7">
      <c r="B28" s="168" t="s">
        <v>73</v>
      </c>
      <c r="C28" s="169" t="e">
        <f t="shared" si="0"/>
        <v>#N/A</v>
      </c>
      <c r="D28" s="169" t="e">
        <f t="shared" si="1"/>
        <v>#N/A</v>
      </c>
      <c r="E28" s="166"/>
      <c r="F28" s="167" t="e">
        <f t="shared" si="2"/>
        <v>#N/A</v>
      </c>
      <c r="G28" t="str">
        <f>IF((ISERROR((VLOOKUP(B28,Calculation!C$2:C$933,1,FALSE)))),"not entered","")</f>
        <v>not entered</v>
      </c>
    </row>
    <row r="29" spans="2:7">
      <c r="B29" s="168" t="s">
        <v>73</v>
      </c>
      <c r="C29" s="169" t="e">
        <f t="shared" si="0"/>
        <v>#N/A</v>
      </c>
      <c r="D29" s="169" t="e">
        <f t="shared" si="1"/>
        <v>#N/A</v>
      </c>
      <c r="E29" s="166"/>
      <c r="F29" s="167" t="e">
        <f t="shared" si="2"/>
        <v>#N/A</v>
      </c>
      <c r="G29" t="str">
        <f>IF((ISERROR((VLOOKUP(B29,Calculation!C$2:C$933,1,FALSE)))),"not entered","")</f>
        <v>not entered</v>
      </c>
    </row>
    <row r="30" spans="2:7">
      <c r="B30" s="168" t="s">
        <v>73</v>
      </c>
      <c r="C30" s="169" t="e">
        <f t="shared" si="0"/>
        <v>#N/A</v>
      </c>
      <c r="D30" s="169" t="e">
        <f t="shared" si="1"/>
        <v>#N/A</v>
      </c>
      <c r="E30" s="166"/>
      <c r="F30" s="167" t="e">
        <f t="shared" si="2"/>
        <v>#N/A</v>
      </c>
      <c r="G30" t="str">
        <f>IF((ISERROR((VLOOKUP(B30,Calculation!C$2:C$933,1,FALSE)))),"not entered","")</f>
        <v>not entered</v>
      </c>
    </row>
    <row r="31" spans="2:7">
      <c r="B31" s="168" t="s">
        <v>73</v>
      </c>
      <c r="C31" s="169" t="e">
        <f t="shared" si="0"/>
        <v>#N/A</v>
      </c>
      <c r="D31" s="169" t="e">
        <f t="shared" si="1"/>
        <v>#N/A</v>
      </c>
      <c r="E31" s="166"/>
      <c r="F31" s="167" t="e">
        <f t="shared" si="2"/>
        <v>#N/A</v>
      </c>
      <c r="G31" t="str">
        <f>IF((ISERROR((VLOOKUP(B31,Calculation!C$2:C$933,1,FALSE)))),"not entered","")</f>
        <v>not entered</v>
      </c>
    </row>
    <row r="32" spans="2:7">
      <c r="B32" s="168" t="s">
        <v>73</v>
      </c>
      <c r="C32" s="169" t="e">
        <f t="shared" si="0"/>
        <v>#N/A</v>
      </c>
      <c r="D32" s="169" t="e">
        <f t="shared" si="1"/>
        <v>#N/A</v>
      </c>
      <c r="E32" s="166"/>
      <c r="F32" s="167" t="e">
        <f t="shared" si="2"/>
        <v>#N/A</v>
      </c>
      <c r="G32" t="str">
        <f>IF((ISERROR((VLOOKUP(B32,Calculation!C$2:C$933,1,FALSE)))),"not entered","")</f>
        <v>not entered</v>
      </c>
    </row>
    <row r="33" spans="2:7">
      <c r="B33" s="168" t="s">
        <v>73</v>
      </c>
      <c r="C33" s="169" t="e">
        <f t="shared" si="0"/>
        <v>#N/A</v>
      </c>
      <c r="D33" s="169" t="e">
        <f t="shared" si="1"/>
        <v>#N/A</v>
      </c>
      <c r="E33" s="166"/>
      <c r="F33" s="167" t="e">
        <f t="shared" si="2"/>
        <v>#N/A</v>
      </c>
      <c r="G33" t="str">
        <f>IF((ISERROR((VLOOKUP(B33,Calculation!C$2:C$933,1,FALSE)))),"not entered","")</f>
        <v>not entered</v>
      </c>
    </row>
    <row r="34" spans="2:7">
      <c r="B34" s="168" t="s">
        <v>73</v>
      </c>
      <c r="C34" s="169" t="e">
        <f t="shared" si="0"/>
        <v>#N/A</v>
      </c>
      <c r="D34" s="169" t="e">
        <f t="shared" si="1"/>
        <v>#N/A</v>
      </c>
      <c r="E34" s="166"/>
      <c r="F34" s="167" t="e">
        <f t="shared" si="2"/>
        <v>#N/A</v>
      </c>
      <c r="G34" t="str">
        <f>IF((ISERROR((VLOOKUP(B34,Calculation!C$2:C$933,1,FALSE)))),"not entered","")</f>
        <v>not entered</v>
      </c>
    </row>
    <row r="35" spans="2:7">
      <c r="B35" s="168" t="s">
        <v>73</v>
      </c>
      <c r="C35" s="169" t="e">
        <f t="shared" si="0"/>
        <v>#N/A</v>
      </c>
      <c r="D35" s="169" t="e">
        <f t="shared" si="1"/>
        <v>#N/A</v>
      </c>
      <c r="E35" s="166"/>
      <c r="F35" s="167" t="e">
        <f t="shared" si="2"/>
        <v>#N/A</v>
      </c>
      <c r="G35" t="str">
        <f>IF((ISERROR((VLOOKUP(B35,Calculation!C$2:C$933,1,FALSE)))),"not entered","")</f>
        <v>not entered</v>
      </c>
    </row>
    <row r="36" spans="2:7">
      <c r="B36" s="168" t="s">
        <v>73</v>
      </c>
      <c r="C36" s="169" t="e">
        <f t="shared" si="0"/>
        <v>#N/A</v>
      </c>
      <c r="D36" s="169" t="e">
        <f t="shared" si="1"/>
        <v>#N/A</v>
      </c>
      <c r="E36" s="166"/>
      <c r="F36" s="167" t="e">
        <f t="shared" si="2"/>
        <v>#N/A</v>
      </c>
      <c r="G36" t="str">
        <f>IF((ISERROR((VLOOKUP(B36,Calculation!C$2:C$933,1,FALSE)))),"not entered","")</f>
        <v>not entered</v>
      </c>
    </row>
    <row r="37" spans="2:7">
      <c r="B37" s="168" t="s">
        <v>73</v>
      </c>
      <c r="C37" s="169" t="e">
        <f t="shared" si="0"/>
        <v>#N/A</v>
      </c>
      <c r="D37" s="169" t="e">
        <f t="shared" si="1"/>
        <v>#N/A</v>
      </c>
      <c r="E37" s="166"/>
      <c r="F37" s="167" t="e">
        <f t="shared" si="2"/>
        <v>#N/A</v>
      </c>
      <c r="G37" t="str">
        <f>IF((ISERROR((VLOOKUP(B37,Calculation!C$2:C$933,1,FALSE)))),"not entered","")</f>
        <v>not entered</v>
      </c>
    </row>
    <row r="38" spans="2:7">
      <c r="B38" s="168" t="s">
        <v>73</v>
      </c>
      <c r="C38" s="169" t="e">
        <f t="shared" si="0"/>
        <v>#N/A</v>
      </c>
      <c r="D38" s="169" t="e">
        <f t="shared" si="1"/>
        <v>#N/A</v>
      </c>
      <c r="E38" s="166"/>
      <c r="F38" s="167" t="e">
        <f t="shared" si="2"/>
        <v>#N/A</v>
      </c>
      <c r="G38" t="str">
        <f>IF((ISERROR((VLOOKUP(B38,Calculation!C$2:C$933,1,FALSE)))),"not entered","")</f>
        <v>not entered</v>
      </c>
    </row>
    <row r="39" spans="2:7">
      <c r="B39" s="168" t="s">
        <v>73</v>
      </c>
      <c r="C39" s="169" t="e">
        <f t="shared" si="0"/>
        <v>#N/A</v>
      </c>
      <c r="D39" s="169" t="e">
        <f t="shared" si="1"/>
        <v>#N/A</v>
      </c>
      <c r="E39" s="166"/>
      <c r="F39" s="167" t="e">
        <f t="shared" si="2"/>
        <v>#N/A</v>
      </c>
      <c r="G39" t="str">
        <f>IF((ISERROR((VLOOKUP(B39,Calculation!C$2:C$933,1,FALSE)))),"not entered","")</f>
        <v>not entered</v>
      </c>
    </row>
    <row r="40" spans="2:7">
      <c r="B40" s="168" t="s">
        <v>73</v>
      </c>
      <c r="C40" s="169" t="e">
        <f t="shared" si="0"/>
        <v>#N/A</v>
      </c>
      <c r="D40" s="169" t="e">
        <f t="shared" si="1"/>
        <v>#N/A</v>
      </c>
      <c r="E40" s="166"/>
      <c r="F40" s="167" t="e">
        <f t="shared" si="2"/>
        <v>#N/A</v>
      </c>
      <c r="G40" t="str">
        <f>IF((ISERROR((VLOOKUP(B40,Calculation!C$2:C$933,1,FALSE)))),"not entered","")</f>
        <v>not entered</v>
      </c>
    </row>
    <row r="41" spans="2:7">
      <c r="B41" s="168" t="s">
        <v>73</v>
      </c>
      <c r="C41" s="169" t="e">
        <f t="shared" si="0"/>
        <v>#N/A</v>
      </c>
      <c r="D41" s="169" t="e">
        <f t="shared" si="1"/>
        <v>#N/A</v>
      </c>
      <c r="E41" s="166"/>
      <c r="F41" s="167" t="e">
        <f t="shared" si="2"/>
        <v>#N/A</v>
      </c>
      <c r="G41" t="str">
        <f>IF((ISERROR((VLOOKUP(B41,Calculation!C$2:C$933,1,FALSE)))),"not entered","")</f>
        <v>not entered</v>
      </c>
    </row>
    <row r="42" spans="2:7">
      <c r="B42" s="168" t="s">
        <v>73</v>
      </c>
      <c r="C42" s="169" t="e">
        <f t="shared" si="0"/>
        <v>#N/A</v>
      </c>
      <c r="D42" s="169" t="e">
        <f t="shared" si="1"/>
        <v>#N/A</v>
      </c>
      <c r="E42" s="166"/>
      <c r="F42" s="167" t="e">
        <f t="shared" si="2"/>
        <v>#N/A</v>
      </c>
      <c r="G42" t="str">
        <f>IF((ISERROR((VLOOKUP(B42,Calculation!C$2:C$933,1,FALSE)))),"not entered","")</f>
        <v>not entered</v>
      </c>
    </row>
    <row r="43" spans="2:7">
      <c r="B43" s="168" t="s">
        <v>73</v>
      </c>
      <c r="C43" s="169" t="e">
        <f t="shared" si="0"/>
        <v>#N/A</v>
      </c>
      <c r="D43" s="169" t="e">
        <f t="shared" si="1"/>
        <v>#N/A</v>
      </c>
      <c r="E43" s="166"/>
      <c r="F43" s="167" t="e">
        <f t="shared" si="2"/>
        <v>#N/A</v>
      </c>
      <c r="G43" t="str">
        <f>IF((ISERROR((VLOOKUP(B43,Calculation!C$2:C$933,1,FALSE)))),"not entered","")</f>
        <v>not entered</v>
      </c>
    </row>
    <row r="44" spans="2:7">
      <c r="B44" s="168" t="s">
        <v>73</v>
      </c>
      <c r="C44" s="169" t="e">
        <f t="shared" si="0"/>
        <v>#N/A</v>
      </c>
      <c r="D44" s="169" t="e">
        <f t="shared" si="1"/>
        <v>#N/A</v>
      </c>
      <c r="E44" s="166"/>
      <c r="F44" s="167" t="e">
        <f t="shared" si="2"/>
        <v>#N/A</v>
      </c>
      <c r="G44" t="str">
        <f>IF((ISERROR((VLOOKUP(B44,Calculation!C$2:C$933,1,FALSE)))),"not entered","")</f>
        <v>not entered</v>
      </c>
    </row>
    <row r="45" spans="2:7">
      <c r="B45" s="168" t="s">
        <v>73</v>
      </c>
      <c r="C45" s="169" t="e">
        <f t="shared" si="0"/>
        <v>#N/A</v>
      </c>
      <c r="D45" s="169" t="e">
        <f t="shared" si="1"/>
        <v>#N/A</v>
      </c>
      <c r="E45" s="166"/>
      <c r="F45" s="167" t="e">
        <f t="shared" si="2"/>
        <v>#N/A</v>
      </c>
      <c r="G45" t="str">
        <f>IF((ISERROR((VLOOKUP(B45,Calculation!C$2:C$933,1,FALSE)))),"not entered","")</f>
        <v>not entered</v>
      </c>
    </row>
    <row r="46" spans="2:7">
      <c r="B46" s="168" t="s">
        <v>73</v>
      </c>
      <c r="C46" s="169" t="e">
        <f t="shared" si="0"/>
        <v>#N/A</v>
      </c>
      <c r="D46" s="169" t="e">
        <f t="shared" si="1"/>
        <v>#N/A</v>
      </c>
      <c r="E46" s="166"/>
      <c r="F46" s="167" t="e">
        <f t="shared" si="2"/>
        <v>#N/A</v>
      </c>
      <c r="G46" t="str">
        <f>IF((ISERROR((VLOOKUP(B46,Calculation!C$2:C$933,1,FALSE)))),"not entered","")</f>
        <v>not entered</v>
      </c>
    </row>
    <row r="47" spans="2:7">
      <c r="B47" s="168" t="s">
        <v>73</v>
      </c>
      <c r="C47" s="169" t="e">
        <f t="shared" si="0"/>
        <v>#N/A</v>
      </c>
      <c r="D47" s="169" t="e">
        <f t="shared" si="1"/>
        <v>#N/A</v>
      </c>
      <c r="E47" s="166"/>
      <c r="F47" s="167" t="e">
        <f t="shared" si="2"/>
        <v>#N/A</v>
      </c>
      <c r="G47" t="str">
        <f>IF((ISERROR((VLOOKUP(B47,Calculation!C$2:C$933,1,FALSE)))),"not entered","")</f>
        <v>not entered</v>
      </c>
    </row>
    <row r="48" spans="2:7">
      <c r="B48" s="168" t="s">
        <v>73</v>
      </c>
      <c r="C48" s="169" t="e">
        <f t="shared" si="0"/>
        <v>#N/A</v>
      </c>
      <c r="D48" s="169" t="e">
        <f t="shared" si="1"/>
        <v>#N/A</v>
      </c>
      <c r="E48" s="166"/>
      <c r="F48" s="167" t="e">
        <f t="shared" si="2"/>
        <v>#N/A</v>
      </c>
      <c r="G48" t="str">
        <f>IF((ISERROR((VLOOKUP(B48,Calculation!C$2:C$933,1,FALSE)))),"not entered","")</f>
        <v>not entered</v>
      </c>
    </row>
    <row r="49" spans="2:7">
      <c r="B49" s="168" t="s">
        <v>73</v>
      </c>
      <c r="C49" s="169" t="e">
        <f t="shared" si="0"/>
        <v>#N/A</v>
      </c>
      <c r="D49" s="169" t="e">
        <f t="shared" si="1"/>
        <v>#N/A</v>
      </c>
      <c r="E49" s="166"/>
      <c r="F49" s="167" t="e">
        <f t="shared" si="2"/>
        <v>#N/A</v>
      </c>
      <c r="G49" t="str">
        <f>IF((ISERROR((VLOOKUP(B49,Calculation!C$2:C$933,1,FALSE)))),"not entered","")</f>
        <v>not entered</v>
      </c>
    </row>
    <row r="50" spans="2:7">
      <c r="B50" s="168" t="s">
        <v>73</v>
      </c>
      <c r="C50" s="169" t="e">
        <f t="shared" si="0"/>
        <v>#N/A</v>
      </c>
      <c r="D50" s="169" t="e">
        <f t="shared" si="1"/>
        <v>#N/A</v>
      </c>
      <c r="E50" s="166"/>
      <c r="F50" s="167" t="e">
        <f t="shared" si="2"/>
        <v>#N/A</v>
      </c>
      <c r="G50" t="str">
        <f>IF((ISERROR((VLOOKUP(B50,Calculation!C$2:C$933,1,FALSE)))),"not entered","")</f>
        <v>not entered</v>
      </c>
    </row>
    <row r="51" spans="2:7">
      <c r="B51" s="168" t="s">
        <v>73</v>
      </c>
      <c r="C51" s="169" t="e">
        <f t="shared" si="0"/>
        <v>#N/A</v>
      </c>
      <c r="D51" s="169" t="e">
        <f t="shared" si="1"/>
        <v>#N/A</v>
      </c>
      <c r="E51" s="166"/>
      <c r="F51" s="167" t="e">
        <f t="shared" si="2"/>
        <v>#N/A</v>
      </c>
      <c r="G51" t="str">
        <f>IF((ISERROR((VLOOKUP(B51,Calculation!C$2:C$933,1,FALSE)))),"not entered","")</f>
        <v>not entered</v>
      </c>
    </row>
    <row r="52" spans="2:7">
      <c r="B52" s="168" t="s">
        <v>73</v>
      </c>
      <c r="C52" s="169" t="e">
        <f t="shared" si="0"/>
        <v>#N/A</v>
      </c>
      <c r="D52" s="169" t="e">
        <f t="shared" si="1"/>
        <v>#N/A</v>
      </c>
      <c r="E52" s="166"/>
      <c r="F52" s="167" t="e">
        <f t="shared" si="2"/>
        <v>#N/A</v>
      </c>
      <c r="G52" t="str">
        <f>IF((ISERROR((VLOOKUP(B52,Calculation!C$2:C$933,1,FALSE)))),"not entered","")</f>
        <v>not entered</v>
      </c>
    </row>
    <row r="53" spans="2:7">
      <c r="B53" s="168" t="s">
        <v>73</v>
      </c>
      <c r="C53" s="169" t="e">
        <f t="shared" si="0"/>
        <v>#N/A</v>
      </c>
      <c r="D53" s="169" t="e">
        <f t="shared" si="1"/>
        <v>#N/A</v>
      </c>
      <c r="E53" s="166"/>
      <c r="F53" s="167" t="e">
        <f t="shared" si="2"/>
        <v>#N/A</v>
      </c>
      <c r="G53" t="str">
        <f>IF((ISERROR((VLOOKUP(B53,Calculation!C$2:C$933,1,FALSE)))),"not entered","")</f>
        <v>not entered</v>
      </c>
    </row>
    <row r="54" spans="2:7">
      <c r="B54" s="168" t="s">
        <v>73</v>
      </c>
      <c r="C54" s="169" t="e">
        <f t="shared" si="0"/>
        <v>#N/A</v>
      </c>
      <c r="D54" s="169" t="e">
        <f t="shared" si="1"/>
        <v>#N/A</v>
      </c>
      <c r="E54" s="166"/>
      <c r="F54" s="167" t="e">
        <f t="shared" si="2"/>
        <v>#N/A</v>
      </c>
      <c r="G54" t="str">
        <f>IF((ISERROR((VLOOKUP(B54,Calculation!C$2:C$933,1,FALSE)))),"not entered","")</f>
        <v>not entered</v>
      </c>
    </row>
    <row r="55" spans="2:7">
      <c r="B55" s="168" t="s">
        <v>73</v>
      </c>
      <c r="C55" s="169" t="e">
        <f t="shared" si="0"/>
        <v>#N/A</v>
      </c>
      <c r="D55" s="169" t="e">
        <f t="shared" si="1"/>
        <v>#N/A</v>
      </c>
      <c r="E55" s="166"/>
      <c r="F55" s="167" t="e">
        <f t="shared" si="2"/>
        <v>#N/A</v>
      </c>
      <c r="G55" t="str">
        <f>IF((ISERROR((VLOOKUP(B55,Calculation!C$2:C$933,1,FALSE)))),"not entered","")</f>
        <v>not entered</v>
      </c>
    </row>
    <row r="56" spans="2:7">
      <c r="B56" s="168" t="s">
        <v>73</v>
      </c>
      <c r="C56" s="169" t="e">
        <f t="shared" si="0"/>
        <v>#N/A</v>
      </c>
      <c r="D56" s="169" t="e">
        <f t="shared" si="1"/>
        <v>#N/A</v>
      </c>
      <c r="E56" s="166"/>
      <c r="F56" s="167" t="e">
        <f t="shared" si="2"/>
        <v>#N/A</v>
      </c>
      <c r="G56" t="str">
        <f>IF((ISERROR((VLOOKUP(B56,Calculation!C$2:C$933,1,FALSE)))),"not entered","")</f>
        <v>not entered</v>
      </c>
    </row>
    <row r="57" spans="2:7">
      <c r="B57" s="168" t="s">
        <v>73</v>
      </c>
      <c r="C57" s="169" t="e">
        <f t="shared" si="0"/>
        <v>#N/A</v>
      </c>
      <c r="D57" s="169" t="e">
        <f t="shared" si="1"/>
        <v>#N/A</v>
      </c>
      <c r="E57" s="166"/>
      <c r="F57" s="167" t="e">
        <f t="shared" si="2"/>
        <v>#N/A</v>
      </c>
      <c r="G57" t="str">
        <f>IF((ISERROR((VLOOKUP(B57,Calculation!C$2:C$933,1,FALSE)))),"not entered","")</f>
        <v>not entered</v>
      </c>
    </row>
    <row r="58" spans="2:7">
      <c r="B58" s="168" t="s">
        <v>73</v>
      </c>
      <c r="C58" s="169" t="e">
        <f t="shared" si="0"/>
        <v>#N/A</v>
      </c>
      <c r="D58" s="169" t="e">
        <f t="shared" si="1"/>
        <v>#N/A</v>
      </c>
      <c r="E58" s="166"/>
      <c r="F58" s="167" t="e">
        <f t="shared" si="2"/>
        <v>#N/A</v>
      </c>
      <c r="G58" t="str">
        <f>IF((ISERROR((VLOOKUP(B58,Calculation!C$2:C$933,1,FALSE)))),"not entered","")</f>
        <v>not entered</v>
      </c>
    </row>
    <row r="59" spans="2:7">
      <c r="B59" s="168" t="s">
        <v>73</v>
      </c>
      <c r="C59" s="169" t="e">
        <f t="shared" si="0"/>
        <v>#N/A</v>
      </c>
      <c r="D59" s="169" t="e">
        <f t="shared" si="1"/>
        <v>#N/A</v>
      </c>
      <c r="E59" s="166"/>
      <c r="F59" s="167" t="e">
        <f t="shared" si="2"/>
        <v>#N/A</v>
      </c>
      <c r="G59" t="str">
        <f>IF((ISERROR((VLOOKUP(B59,Calculation!C$2:C$933,1,FALSE)))),"not entered","")</f>
        <v>not entered</v>
      </c>
    </row>
    <row r="60" spans="2:7">
      <c r="B60" s="168" t="s">
        <v>73</v>
      </c>
      <c r="C60" s="169" t="e">
        <f t="shared" si="0"/>
        <v>#N/A</v>
      </c>
      <c r="D60" s="169" t="e">
        <f t="shared" si="1"/>
        <v>#N/A</v>
      </c>
      <c r="E60" s="166"/>
      <c r="F60" s="167" t="e">
        <f t="shared" si="2"/>
        <v>#N/A</v>
      </c>
      <c r="G60" t="str">
        <f>IF((ISERROR((VLOOKUP(B60,Calculation!C$2:C$933,1,FALSE)))),"not entered","")</f>
        <v>not entered</v>
      </c>
    </row>
    <row r="61" spans="2:7">
      <c r="B61" s="168" t="s">
        <v>73</v>
      </c>
      <c r="C61" s="169" t="e">
        <f t="shared" si="0"/>
        <v>#N/A</v>
      </c>
      <c r="D61" s="169" t="e">
        <f t="shared" si="1"/>
        <v>#N/A</v>
      </c>
      <c r="E61" s="166"/>
      <c r="F61" s="167" t="e">
        <f t="shared" si="2"/>
        <v>#N/A</v>
      </c>
      <c r="G61" t="str">
        <f>IF((ISERROR((VLOOKUP(B61,Calculation!C$2:C$933,1,FALSE)))),"not entered","")</f>
        <v>not entered</v>
      </c>
    </row>
    <row r="62" spans="2:7">
      <c r="B62" s="168" t="s">
        <v>73</v>
      </c>
      <c r="C62" s="169" t="e">
        <f t="shared" si="0"/>
        <v>#N/A</v>
      </c>
      <c r="D62" s="169" t="e">
        <f t="shared" si="1"/>
        <v>#N/A</v>
      </c>
      <c r="E62" s="166"/>
      <c r="F62" s="167" t="e">
        <f t="shared" si="2"/>
        <v>#N/A</v>
      </c>
      <c r="G62" t="str">
        <f>IF((ISERROR((VLOOKUP(B62,Calculation!C$2:C$933,1,FALSE)))),"not entered","")</f>
        <v>not entered</v>
      </c>
    </row>
    <row r="63" spans="2:7">
      <c r="B63" s="168" t="s">
        <v>73</v>
      </c>
      <c r="C63" s="169" t="e">
        <f t="shared" si="0"/>
        <v>#N/A</v>
      </c>
      <c r="D63" s="169" t="e">
        <f t="shared" si="1"/>
        <v>#N/A</v>
      </c>
      <c r="E63" s="166"/>
      <c r="F63" s="167" t="e">
        <f t="shared" si="2"/>
        <v>#N/A</v>
      </c>
      <c r="G63" t="str">
        <f>IF((ISERROR((VLOOKUP(B63,Calculation!C$2:C$933,1,FALSE)))),"not entered","")</f>
        <v>not entered</v>
      </c>
    </row>
    <row r="64" spans="2:7">
      <c r="B64" s="168" t="s">
        <v>73</v>
      </c>
      <c r="C64" s="169" t="e">
        <f t="shared" si="0"/>
        <v>#N/A</v>
      </c>
      <c r="D64" s="169" t="e">
        <f t="shared" si="1"/>
        <v>#N/A</v>
      </c>
      <c r="E64" s="166"/>
      <c r="F64" s="167" t="e">
        <f t="shared" si="2"/>
        <v>#N/A</v>
      </c>
      <c r="G64" t="str">
        <f>IF((ISERROR((VLOOKUP(B64,Calculation!C$2:C$933,1,FALSE)))),"not entered","")</f>
        <v>not entered</v>
      </c>
    </row>
    <row r="65" spans="2:7">
      <c r="B65" s="168" t="s">
        <v>73</v>
      </c>
      <c r="C65" s="169" t="e">
        <f t="shared" si="0"/>
        <v>#N/A</v>
      </c>
      <c r="D65" s="169" t="e">
        <f t="shared" si="1"/>
        <v>#N/A</v>
      </c>
      <c r="E65" s="166"/>
      <c r="F65" s="167" t="e">
        <f t="shared" si="2"/>
        <v>#N/A</v>
      </c>
      <c r="G65" t="str">
        <f>IF((ISERROR((VLOOKUP(B65,Calculation!C$2:C$933,1,FALSE)))),"not entered","")</f>
        <v>not entered</v>
      </c>
    </row>
    <row r="66" spans="2:7">
      <c r="B66" s="168" t="s">
        <v>73</v>
      </c>
      <c r="C66" s="169" t="e">
        <f t="shared" si="0"/>
        <v>#N/A</v>
      </c>
      <c r="D66" s="169" t="e">
        <f t="shared" si="1"/>
        <v>#N/A</v>
      </c>
      <c r="E66" s="166"/>
      <c r="F66" s="167" t="e">
        <f t="shared" si="2"/>
        <v>#N/A</v>
      </c>
      <c r="G66" t="str">
        <f>IF((ISERROR((VLOOKUP(B66,Calculation!C$2:C$933,1,FALSE)))),"not entered","")</f>
        <v>not entered</v>
      </c>
    </row>
    <row r="67" spans="2:7">
      <c r="B67" s="168" t="s">
        <v>73</v>
      </c>
      <c r="C67" s="169" t="e">
        <f t="shared" si="0"/>
        <v>#N/A</v>
      </c>
      <c r="D67" s="169" t="e">
        <f t="shared" si="1"/>
        <v>#N/A</v>
      </c>
      <c r="E67" s="166"/>
      <c r="F67" s="167" t="e">
        <f t="shared" si="2"/>
        <v>#N/A</v>
      </c>
      <c r="G67" t="str">
        <f>IF((ISERROR((VLOOKUP(B67,Calculation!C$2:C$933,1,FALSE)))),"not entered","")</f>
        <v>not entered</v>
      </c>
    </row>
    <row r="68" spans="2:7">
      <c r="B68" s="168" t="s">
        <v>73</v>
      </c>
      <c r="C68" s="169" t="e">
        <f t="shared" si="0"/>
        <v>#N/A</v>
      </c>
      <c r="D68" s="169" t="e">
        <f t="shared" si="1"/>
        <v>#N/A</v>
      </c>
      <c r="E68" s="166"/>
      <c r="F68" s="167" t="e">
        <f t="shared" si="2"/>
        <v>#N/A</v>
      </c>
      <c r="G68" t="str">
        <f>IF((ISERROR((VLOOKUP(B68,Calculation!C$2:C$933,1,FALSE)))),"not entered","")</f>
        <v>not entered</v>
      </c>
    </row>
    <row r="69" spans="2:7">
      <c r="B69" s="168" t="s">
        <v>73</v>
      </c>
      <c r="C69" s="169" t="e">
        <f t="shared" si="0"/>
        <v>#N/A</v>
      </c>
      <c r="D69" s="169" t="e">
        <f t="shared" si="1"/>
        <v>#N/A</v>
      </c>
      <c r="E69" s="166"/>
      <c r="F69" s="167" t="e">
        <f t="shared" si="2"/>
        <v>#N/A</v>
      </c>
      <c r="G69" t="str">
        <f>IF((ISERROR((VLOOKUP(B69,Calculation!C$2:C$933,1,FALSE)))),"not entered","")</f>
        <v>not entered</v>
      </c>
    </row>
    <row r="70" spans="2:7">
      <c r="B70" s="168" t="s">
        <v>73</v>
      </c>
      <c r="C70" s="169" t="e">
        <f t="shared" ref="C70:C133" si="3">VLOOKUP(B70,name,3,FALSE)</f>
        <v>#N/A</v>
      </c>
      <c r="D70" s="169" t="e">
        <f t="shared" ref="D70:D133" si="4">VLOOKUP(B70,name,2,FALSE)</f>
        <v>#N/A</v>
      </c>
      <c r="E70" s="166"/>
      <c r="F70" s="167" t="e">
        <f t="shared" ref="F70:F133" si="5">(VLOOKUP(C70,C$4:E$5,3,FALSE))/(E70/10000)</f>
        <v>#N/A</v>
      </c>
      <c r="G70" t="str">
        <f>IF((ISERROR((VLOOKUP(B70,Calculation!C$2:C$933,1,FALSE)))),"not entered","")</f>
        <v>not entered</v>
      </c>
    </row>
    <row r="71" spans="2:7">
      <c r="B71" s="168" t="s">
        <v>73</v>
      </c>
      <c r="C71" s="169" t="e">
        <f t="shared" si="3"/>
        <v>#N/A</v>
      </c>
      <c r="D71" s="169" t="e">
        <f t="shared" si="4"/>
        <v>#N/A</v>
      </c>
      <c r="E71" s="166"/>
      <c r="F71" s="167" t="e">
        <f t="shared" si="5"/>
        <v>#N/A</v>
      </c>
      <c r="G71" t="str">
        <f>IF((ISERROR((VLOOKUP(B71,Calculation!C$2:C$933,1,FALSE)))),"not entered","")</f>
        <v>not entered</v>
      </c>
    </row>
    <row r="72" spans="2:7">
      <c r="B72" s="168" t="s">
        <v>73</v>
      </c>
      <c r="C72" s="169" t="e">
        <f t="shared" si="3"/>
        <v>#N/A</v>
      </c>
      <c r="D72" s="169" t="e">
        <f t="shared" si="4"/>
        <v>#N/A</v>
      </c>
      <c r="E72" s="166"/>
      <c r="F72" s="167" t="e">
        <f t="shared" si="5"/>
        <v>#N/A</v>
      </c>
      <c r="G72" t="str">
        <f>IF((ISERROR((VLOOKUP(B72,Calculation!C$2:C$933,1,FALSE)))),"not entered","")</f>
        <v>not entered</v>
      </c>
    </row>
    <row r="73" spans="2:7">
      <c r="B73" s="168" t="s">
        <v>73</v>
      </c>
      <c r="C73" s="169" t="e">
        <f t="shared" si="3"/>
        <v>#N/A</v>
      </c>
      <c r="D73" s="169" t="e">
        <f t="shared" si="4"/>
        <v>#N/A</v>
      </c>
      <c r="E73" s="166"/>
      <c r="F73" s="167" t="e">
        <f t="shared" si="5"/>
        <v>#N/A</v>
      </c>
      <c r="G73" t="str">
        <f>IF((ISERROR((VLOOKUP(B73,Calculation!C$2:C$933,1,FALSE)))),"not entered","")</f>
        <v>not entered</v>
      </c>
    </row>
    <row r="74" spans="2:7">
      <c r="B74" s="168" t="s">
        <v>73</v>
      </c>
      <c r="C74" s="169" t="e">
        <f t="shared" si="3"/>
        <v>#N/A</v>
      </c>
      <c r="D74" s="169" t="e">
        <f t="shared" si="4"/>
        <v>#N/A</v>
      </c>
      <c r="E74" s="166"/>
      <c r="F74" s="167" t="e">
        <f t="shared" si="5"/>
        <v>#N/A</v>
      </c>
      <c r="G74" t="str">
        <f>IF((ISERROR((VLOOKUP(B74,Calculation!C$2:C$933,1,FALSE)))),"not entered","")</f>
        <v>not entered</v>
      </c>
    </row>
    <row r="75" spans="2:7">
      <c r="B75" s="168" t="s">
        <v>73</v>
      </c>
      <c r="C75" s="169" t="e">
        <f t="shared" si="3"/>
        <v>#N/A</v>
      </c>
      <c r="D75" s="169" t="e">
        <f t="shared" si="4"/>
        <v>#N/A</v>
      </c>
      <c r="E75" s="166"/>
      <c r="F75" s="167" t="e">
        <f t="shared" si="5"/>
        <v>#N/A</v>
      </c>
      <c r="G75" t="str">
        <f>IF((ISERROR((VLOOKUP(B75,Calculation!C$2:C$933,1,FALSE)))),"not entered","")</f>
        <v>not entered</v>
      </c>
    </row>
    <row r="76" spans="2:7">
      <c r="B76" s="168" t="s">
        <v>73</v>
      </c>
      <c r="C76" s="169" t="e">
        <f t="shared" si="3"/>
        <v>#N/A</v>
      </c>
      <c r="D76" s="169" t="e">
        <f t="shared" si="4"/>
        <v>#N/A</v>
      </c>
      <c r="E76" s="166"/>
      <c r="F76" s="167" t="e">
        <f t="shared" si="5"/>
        <v>#N/A</v>
      </c>
      <c r="G76" t="str">
        <f>IF((ISERROR((VLOOKUP(B76,Calculation!C$2:C$933,1,FALSE)))),"not entered","")</f>
        <v>not entered</v>
      </c>
    </row>
    <row r="77" spans="2:7">
      <c r="B77" s="168" t="s">
        <v>73</v>
      </c>
      <c r="C77" s="169" t="e">
        <f t="shared" si="3"/>
        <v>#N/A</v>
      </c>
      <c r="D77" s="169" t="e">
        <f t="shared" si="4"/>
        <v>#N/A</v>
      </c>
      <c r="E77" s="166"/>
      <c r="F77" s="167" t="e">
        <f t="shared" si="5"/>
        <v>#N/A</v>
      </c>
      <c r="G77" t="str">
        <f>IF((ISERROR((VLOOKUP(B77,Calculation!C$2:C$933,1,FALSE)))),"not entered","")</f>
        <v>not entered</v>
      </c>
    </row>
    <row r="78" spans="2:7">
      <c r="B78" s="168" t="s">
        <v>73</v>
      </c>
      <c r="C78" s="169" t="e">
        <f t="shared" si="3"/>
        <v>#N/A</v>
      </c>
      <c r="D78" s="169" t="e">
        <f t="shared" si="4"/>
        <v>#N/A</v>
      </c>
      <c r="E78" s="166"/>
      <c r="F78" s="167" t="e">
        <f t="shared" si="5"/>
        <v>#N/A</v>
      </c>
      <c r="G78" t="str">
        <f>IF((ISERROR((VLOOKUP(B78,Calculation!C$2:C$933,1,FALSE)))),"not entered","")</f>
        <v>not entered</v>
      </c>
    </row>
    <row r="79" spans="2:7">
      <c r="B79" s="168" t="s">
        <v>73</v>
      </c>
      <c r="C79" s="169" t="e">
        <f t="shared" si="3"/>
        <v>#N/A</v>
      </c>
      <c r="D79" s="169" t="e">
        <f t="shared" si="4"/>
        <v>#N/A</v>
      </c>
      <c r="E79" s="166"/>
      <c r="F79" s="167" t="e">
        <f t="shared" si="5"/>
        <v>#N/A</v>
      </c>
      <c r="G79" t="str">
        <f>IF((ISERROR((VLOOKUP(B79,Calculation!C$2:C$933,1,FALSE)))),"not entered","")</f>
        <v>not entered</v>
      </c>
    </row>
    <row r="80" spans="2:7">
      <c r="B80" s="168" t="s">
        <v>73</v>
      </c>
      <c r="C80" s="169" t="e">
        <f t="shared" si="3"/>
        <v>#N/A</v>
      </c>
      <c r="D80" s="169" t="e">
        <f t="shared" si="4"/>
        <v>#N/A</v>
      </c>
      <c r="E80" s="166"/>
      <c r="F80" s="167" t="e">
        <f t="shared" si="5"/>
        <v>#N/A</v>
      </c>
      <c r="G80" t="str">
        <f>IF((ISERROR((VLOOKUP(B80,Calculation!C$2:C$933,1,FALSE)))),"not entered","")</f>
        <v>not entered</v>
      </c>
    </row>
    <row r="81" spans="2:7">
      <c r="B81" s="168" t="s">
        <v>73</v>
      </c>
      <c r="C81" s="169" t="e">
        <f t="shared" si="3"/>
        <v>#N/A</v>
      </c>
      <c r="D81" s="169" t="e">
        <f t="shared" si="4"/>
        <v>#N/A</v>
      </c>
      <c r="E81" s="166"/>
      <c r="F81" s="167" t="e">
        <f t="shared" si="5"/>
        <v>#N/A</v>
      </c>
      <c r="G81" t="str">
        <f>IF((ISERROR((VLOOKUP(B81,Calculation!C$2:C$933,1,FALSE)))),"not entered","")</f>
        <v>not entered</v>
      </c>
    </row>
    <row r="82" spans="2:7">
      <c r="B82" s="168" t="s">
        <v>73</v>
      </c>
      <c r="C82" s="169" t="e">
        <f t="shared" si="3"/>
        <v>#N/A</v>
      </c>
      <c r="D82" s="169" t="e">
        <f t="shared" si="4"/>
        <v>#N/A</v>
      </c>
      <c r="E82" s="166"/>
      <c r="F82" s="167" t="e">
        <f t="shared" si="5"/>
        <v>#N/A</v>
      </c>
      <c r="G82" t="str">
        <f>IF((ISERROR((VLOOKUP(B82,Calculation!C$2:C$933,1,FALSE)))),"not entered","")</f>
        <v>not entered</v>
      </c>
    </row>
    <row r="83" spans="2:7">
      <c r="B83" s="168" t="s">
        <v>73</v>
      </c>
      <c r="C83" s="169" t="e">
        <f t="shared" si="3"/>
        <v>#N/A</v>
      </c>
      <c r="D83" s="169" t="e">
        <f t="shared" si="4"/>
        <v>#N/A</v>
      </c>
      <c r="E83" s="166"/>
      <c r="F83" s="167" t="e">
        <f t="shared" si="5"/>
        <v>#N/A</v>
      </c>
      <c r="G83" t="str">
        <f>IF((ISERROR((VLOOKUP(B83,Calculation!C$2:C$933,1,FALSE)))),"not entered","")</f>
        <v>not entered</v>
      </c>
    </row>
    <row r="84" spans="2:7">
      <c r="B84" s="168" t="s">
        <v>9</v>
      </c>
      <c r="C84" s="169" t="str">
        <f t="shared" si="3"/>
        <v xml:space="preserve"> </v>
      </c>
      <c r="D84" s="169" t="str">
        <f t="shared" si="4"/>
        <v xml:space="preserve"> </v>
      </c>
      <c r="E84" s="166">
        <v>0</v>
      </c>
      <c r="F84" s="167" t="e">
        <f t="shared" si="5"/>
        <v>#N/A</v>
      </c>
      <c r="G84" t="str">
        <f>IF((ISERROR((VLOOKUP(B84,Calculation!C$2:C$933,1,FALSE)))),"not entered","")</f>
        <v/>
      </c>
    </row>
    <row r="85" spans="2:7">
      <c r="B85" s="168" t="s">
        <v>9</v>
      </c>
      <c r="C85" s="169" t="str">
        <f t="shared" si="3"/>
        <v xml:space="preserve"> </v>
      </c>
      <c r="D85" s="169" t="str">
        <f t="shared" si="4"/>
        <v xml:space="preserve"> </v>
      </c>
      <c r="E85" s="166">
        <v>0</v>
      </c>
      <c r="F85" s="167" t="e">
        <f t="shared" si="5"/>
        <v>#N/A</v>
      </c>
      <c r="G85" t="str">
        <f>IF((ISERROR((VLOOKUP(B85,Calculation!C$2:C$933,1,FALSE)))),"not entered","")</f>
        <v/>
      </c>
    </row>
    <row r="86" spans="2:7">
      <c r="B86" s="168" t="s">
        <v>9</v>
      </c>
      <c r="C86" s="169" t="str">
        <f t="shared" si="3"/>
        <v xml:space="preserve"> </v>
      </c>
      <c r="D86" s="169" t="str">
        <f t="shared" si="4"/>
        <v xml:space="preserve"> </v>
      </c>
      <c r="E86" s="166">
        <v>0</v>
      </c>
      <c r="F86" s="167" t="e">
        <f t="shared" si="5"/>
        <v>#N/A</v>
      </c>
      <c r="G86" t="str">
        <f>IF((ISERROR((VLOOKUP(B86,Calculation!C$2:C$933,1,FALSE)))),"not entered","")</f>
        <v/>
      </c>
    </row>
    <row r="87" spans="2:7">
      <c r="B87" s="168" t="s">
        <v>9</v>
      </c>
      <c r="C87" s="169" t="str">
        <f t="shared" si="3"/>
        <v xml:space="preserve"> </v>
      </c>
      <c r="D87" s="169" t="str">
        <f t="shared" si="4"/>
        <v xml:space="preserve"> </v>
      </c>
      <c r="E87" s="166">
        <v>0</v>
      </c>
      <c r="F87" s="167" t="e">
        <f t="shared" si="5"/>
        <v>#N/A</v>
      </c>
      <c r="G87" t="str">
        <f>IF((ISERROR((VLOOKUP(B87,Calculation!C$2:C$933,1,FALSE)))),"not entered","")</f>
        <v/>
      </c>
    </row>
    <row r="88" spans="2:7">
      <c r="B88" s="168" t="s">
        <v>9</v>
      </c>
      <c r="C88" s="169" t="str">
        <f t="shared" si="3"/>
        <v xml:space="preserve"> </v>
      </c>
      <c r="D88" s="169" t="str">
        <f t="shared" si="4"/>
        <v xml:space="preserve"> </v>
      </c>
      <c r="E88" s="166">
        <v>0</v>
      </c>
      <c r="F88" s="167" t="e">
        <f t="shared" si="5"/>
        <v>#N/A</v>
      </c>
      <c r="G88" t="str">
        <f>IF((ISERROR((VLOOKUP(B88,Calculation!C$2:C$933,1,FALSE)))),"not entered","")</f>
        <v/>
      </c>
    </row>
    <row r="89" spans="2:7">
      <c r="B89" s="168" t="s">
        <v>9</v>
      </c>
      <c r="C89" s="169" t="str">
        <f t="shared" si="3"/>
        <v xml:space="preserve"> </v>
      </c>
      <c r="D89" s="169" t="str">
        <f t="shared" si="4"/>
        <v xml:space="preserve"> </v>
      </c>
      <c r="E89" s="166">
        <v>0</v>
      </c>
      <c r="F89" s="167" t="e">
        <f t="shared" si="5"/>
        <v>#N/A</v>
      </c>
      <c r="G89" t="str">
        <f>IF((ISERROR((VLOOKUP(B89,Calculation!C$2:C$933,1,FALSE)))),"not entered","")</f>
        <v/>
      </c>
    </row>
    <row r="90" spans="2:7">
      <c r="B90" s="168" t="s">
        <v>9</v>
      </c>
      <c r="C90" s="169" t="str">
        <f t="shared" si="3"/>
        <v xml:space="preserve"> </v>
      </c>
      <c r="D90" s="169" t="str">
        <f t="shared" si="4"/>
        <v xml:space="preserve"> </v>
      </c>
      <c r="E90" s="166">
        <v>0</v>
      </c>
      <c r="F90" s="167" t="e">
        <f t="shared" si="5"/>
        <v>#N/A</v>
      </c>
      <c r="G90" t="str">
        <f>IF((ISERROR((VLOOKUP(B90,Calculation!C$2:C$933,1,FALSE)))),"not entered","")</f>
        <v/>
      </c>
    </row>
    <row r="91" spans="2:7">
      <c r="B91" s="168" t="s">
        <v>9</v>
      </c>
      <c r="C91" s="169" t="str">
        <f t="shared" si="3"/>
        <v xml:space="preserve"> </v>
      </c>
      <c r="D91" s="169" t="str">
        <f t="shared" si="4"/>
        <v xml:space="preserve"> </v>
      </c>
      <c r="E91" s="166">
        <v>0</v>
      </c>
      <c r="F91" s="167" t="e">
        <f t="shared" si="5"/>
        <v>#N/A</v>
      </c>
      <c r="G91" t="str">
        <f>IF((ISERROR((VLOOKUP(B91,Calculation!C$2:C$933,1,FALSE)))),"not entered","")</f>
        <v/>
      </c>
    </row>
    <row r="92" spans="2:7">
      <c r="B92" s="168" t="s">
        <v>9</v>
      </c>
      <c r="C92" s="169" t="str">
        <f t="shared" si="3"/>
        <v xml:space="preserve"> </v>
      </c>
      <c r="D92" s="169" t="str">
        <f t="shared" si="4"/>
        <v xml:space="preserve"> </v>
      </c>
      <c r="E92" s="166">
        <v>0</v>
      </c>
      <c r="F92" s="167" t="e">
        <f t="shared" si="5"/>
        <v>#N/A</v>
      </c>
      <c r="G92" t="str">
        <f>IF((ISERROR((VLOOKUP(B92,Calculation!C$2:C$933,1,FALSE)))),"not entered","")</f>
        <v/>
      </c>
    </row>
    <row r="93" spans="2:7">
      <c r="B93" s="168" t="s">
        <v>9</v>
      </c>
      <c r="C93" s="169" t="str">
        <f t="shared" si="3"/>
        <v xml:space="preserve"> </v>
      </c>
      <c r="D93" s="169" t="str">
        <f t="shared" si="4"/>
        <v xml:space="preserve"> </v>
      </c>
      <c r="E93" s="166">
        <v>0</v>
      </c>
      <c r="F93" s="167" t="e">
        <f t="shared" si="5"/>
        <v>#N/A</v>
      </c>
      <c r="G93" t="str">
        <f>IF((ISERROR((VLOOKUP(B93,Calculation!C$2:C$933,1,FALSE)))),"not entered","")</f>
        <v/>
      </c>
    </row>
    <row r="94" spans="2:7">
      <c r="B94" s="168" t="s">
        <v>9</v>
      </c>
      <c r="C94" s="169" t="str">
        <f t="shared" si="3"/>
        <v xml:space="preserve"> </v>
      </c>
      <c r="D94" s="169" t="str">
        <f t="shared" si="4"/>
        <v xml:space="preserve"> </v>
      </c>
      <c r="E94" s="166">
        <v>0</v>
      </c>
      <c r="F94" s="167" t="e">
        <f t="shared" si="5"/>
        <v>#N/A</v>
      </c>
      <c r="G94" t="str">
        <f>IF((ISERROR((VLOOKUP(B94,Calculation!C$2:C$933,1,FALSE)))),"not entered","")</f>
        <v/>
      </c>
    </row>
    <row r="95" spans="2:7">
      <c r="B95" s="168" t="s">
        <v>9</v>
      </c>
      <c r="C95" s="169" t="str">
        <f t="shared" si="3"/>
        <v xml:space="preserve"> </v>
      </c>
      <c r="D95" s="169" t="str">
        <f t="shared" si="4"/>
        <v xml:space="preserve"> </v>
      </c>
      <c r="E95" s="166">
        <v>0</v>
      </c>
      <c r="F95" s="167" t="e">
        <f t="shared" si="5"/>
        <v>#N/A</v>
      </c>
      <c r="G95" t="str">
        <f>IF((ISERROR((VLOOKUP(B95,Calculation!C$2:C$933,1,FALSE)))),"not entered","")</f>
        <v/>
      </c>
    </row>
    <row r="96" spans="2:7">
      <c r="B96" s="168" t="s">
        <v>9</v>
      </c>
      <c r="C96" s="169" t="str">
        <f t="shared" si="3"/>
        <v xml:space="preserve"> </v>
      </c>
      <c r="D96" s="169" t="str">
        <f t="shared" si="4"/>
        <v xml:space="preserve"> </v>
      </c>
      <c r="E96" s="166">
        <v>0</v>
      </c>
      <c r="F96" s="167" t="e">
        <f t="shared" si="5"/>
        <v>#N/A</v>
      </c>
      <c r="G96" t="str">
        <f>IF((ISERROR((VLOOKUP(B96,Calculation!C$2:C$933,1,FALSE)))),"not entered","")</f>
        <v/>
      </c>
    </row>
    <row r="97" spans="2:7">
      <c r="B97" s="168" t="s">
        <v>9</v>
      </c>
      <c r="C97" s="169" t="str">
        <f t="shared" si="3"/>
        <v xml:space="preserve"> </v>
      </c>
      <c r="D97" s="169" t="str">
        <f t="shared" si="4"/>
        <v xml:space="preserve"> </v>
      </c>
      <c r="E97" s="166">
        <v>0</v>
      </c>
      <c r="F97" s="167" t="e">
        <f t="shared" si="5"/>
        <v>#N/A</v>
      </c>
      <c r="G97" t="str">
        <f>IF((ISERROR((VLOOKUP(B97,Calculation!C$2:C$933,1,FALSE)))),"not entered","")</f>
        <v/>
      </c>
    </row>
    <row r="98" spans="2:7">
      <c r="B98" s="168" t="s">
        <v>9</v>
      </c>
      <c r="C98" s="169" t="str">
        <f t="shared" si="3"/>
        <v xml:space="preserve"> </v>
      </c>
      <c r="D98" s="169" t="str">
        <f t="shared" si="4"/>
        <v xml:space="preserve"> </v>
      </c>
      <c r="E98" s="166">
        <v>0</v>
      </c>
      <c r="F98" s="167" t="e">
        <f t="shared" si="5"/>
        <v>#N/A</v>
      </c>
      <c r="G98" t="str">
        <f>IF((ISERROR((VLOOKUP(B98,Calculation!C$2:C$933,1,FALSE)))),"not entered","")</f>
        <v/>
      </c>
    </row>
    <row r="99" spans="2:7">
      <c r="B99" s="168" t="s">
        <v>9</v>
      </c>
      <c r="C99" s="169" t="str">
        <f t="shared" si="3"/>
        <v xml:space="preserve"> </v>
      </c>
      <c r="D99" s="169" t="str">
        <f t="shared" si="4"/>
        <v xml:space="preserve"> </v>
      </c>
      <c r="E99" s="166">
        <v>0</v>
      </c>
      <c r="F99" s="167" t="e">
        <f t="shared" si="5"/>
        <v>#N/A</v>
      </c>
      <c r="G99" t="str">
        <f>IF((ISERROR((VLOOKUP(B99,Calculation!C$2:C$933,1,FALSE)))),"not entered","")</f>
        <v/>
      </c>
    </row>
    <row r="100" spans="2:7">
      <c r="B100" s="168" t="s">
        <v>9</v>
      </c>
      <c r="C100" s="169" t="str">
        <f t="shared" si="3"/>
        <v xml:space="preserve"> </v>
      </c>
      <c r="D100" s="169" t="str">
        <f t="shared" si="4"/>
        <v xml:space="preserve"> </v>
      </c>
      <c r="E100" s="166">
        <v>0</v>
      </c>
      <c r="F100" s="167" t="e">
        <f t="shared" si="5"/>
        <v>#N/A</v>
      </c>
      <c r="G100" t="str">
        <f>IF((ISERROR((VLOOKUP(B100,Calculation!C$2:C$933,1,FALSE)))),"not entered","")</f>
        <v/>
      </c>
    </row>
    <row r="101" spans="2:7">
      <c r="B101" s="168" t="s">
        <v>9</v>
      </c>
      <c r="C101" s="169" t="str">
        <f t="shared" si="3"/>
        <v xml:space="preserve"> </v>
      </c>
      <c r="D101" s="169" t="str">
        <f t="shared" si="4"/>
        <v xml:space="preserve"> </v>
      </c>
      <c r="E101" s="166">
        <v>0</v>
      </c>
      <c r="F101" s="167" t="e">
        <f t="shared" si="5"/>
        <v>#N/A</v>
      </c>
      <c r="G101" t="str">
        <f>IF((ISERROR((VLOOKUP(B101,Calculation!C$2:C$933,1,FALSE)))),"not entered","")</f>
        <v/>
      </c>
    </row>
    <row r="102" spans="2:7">
      <c r="B102" s="168" t="s">
        <v>9</v>
      </c>
      <c r="C102" s="169" t="str">
        <f t="shared" si="3"/>
        <v xml:space="preserve"> </v>
      </c>
      <c r="D102" s="169" t="str">
        <f t="shared" si="4"/>
        <v xml:space="preserve"> </v>
      </c>
      <c r="E102" s="166">
        <v>0</v>
      </c>
      <c r="F102" s="167" t="e">
        <f t="shared" si="5"/>
        <v>#N/A</v>
      </c>
      <c r="G102" t="str">
        <f>IF((ISERROR((VLOOKUP(B102,Calculation!C$2:C$933,1,FALSE)))),"not entered","")</f>
        <v/>
      </c>
    </row>
    <row r="103" spans="2:7">
      <c r="B103" s="168" t="s">
        <v>9</v>
      </c>
      <c r="C103" s="169" t="str">
        <f t="shared" si="3"/>
        <v xml:space="preserve"> </v>
      </c>
      <c r="D103" s="169" t="str">
        <f t="shared" si="4"/>
        <v xml:space="preserve"> </v>
      </c>
      <c r="E103" s="166">
        <v>0</v>
      </c>
      <c r="F103" s="167" t="e">
        <f t="shared" si="5"/>
        <v>#N/A</v>
      </c>
      <c r="G103" t="str">
        <f>IF((ISERROR((VLOOKUP(B103,Calculation!C$2:C$933,1,FALSE)))),"not entered","")</f>
        <v/>
      </c>
    </row>
    <row r="104" spans="2:7">
      <c r="B104" s="168" t="s">
        <v>9</v>
      </c>
      <c r="C104" s="169" t="str">
        <f t="shared" si="3"/>
        <v xml:space="preserve"> </v>
      </c>
      <c r="D104" s="169" t="str">
        <f t="shared" si="4"/>
        <v xml:space="preserve"> </v>
      </c>
      <c r="E104" s="166">
        <v>0</v>
      </c>
      <c r="F104" s="167" t="e">
        <f t="shared" si="5"/>
        <v>#N/A</v>
      </c>
      <c r="G104" t="str">
        <f>IF((ISERROR((VLOOKUP(B104,Calculation!C$2:C$933,1,FALSE)))),"not entered","")</f>
        <v/>
      </c>
    </row>
    <row r="105" spans="2:7">
      <c r="B105" s="168" t="s">
        <v>9</v>
      </c>
      <c r="C105" s="169" t="str">
        <f t="shared" si="3"/>
        <v xml:space="preserve"> </v>
      </c>
      <c r="D105" s="169" t="str">
        <f t="shared" si="4"/>
        <v xml:space="preserve"> </v>
      </c>
      <c r="E105" s="166">
        <v>0</v>
      </c>
      <c r="F105" s="167" t="e">
        <f t="shared" si="5"/>
        <v>#N/A</v>
      </c>
      <c r="G105" t="str">
        <f>IF((ISERROR((VLOOKUP(B105,Calculation!C$2:C$933,1,FALSE)))),"not entered","")</f>
        <v/>
      </c>
    </row>
    <row r="106" spans="2:7">
      <c r="B106" s="168" t="s">
        <v>9</v>
      </c>
      <c r="C106" s="169" t="str">
        <f t="shared" si="3"/>
        <v xml:space="preserve"> </v>
      </c>
      <c r="D106" s="169" t="str">
        <f t="shared" si="4"/>
        <v xml:space="preserve"> </v>
      </c>
      <c r="E106" s="166">
        <v>0</v>
      </c>
      <c r="F106" s="167" t="e">
        <f t="shared" si="5"/>
        <v>#N/A</v>
      </c>
      <c r="G106" t="str">
        <f>IF((ISERROR((VLOOKUP(B106,Calculation!C$2:C$933,1,FALSE)))),"not entered","")</f>
        <v/>
      </c>
    </row>
    <row r="107" spans="2:7">
      <c r="B107" s="168" t="s">
        <v>9</v>
      </c>
      <c r="C107" s="169" t="str">
        <f t="shared" si="3"/>
        <v xml:space="preserve"> </v>
      </c>
      <c r="D107" s="169" t="str">
        <f t="shared" si="4"/>
        <v xml:space="preserve"> </v>
      </c>
      <c r="E107" s="166">
        <v>0</v>
      </c>
      <c r="F107" s="167" t="e">
        <f t="shared" si="5"/>
        <v>#N/A</v>
      </c>
      <c r="G107" t="str">
        <f>IF((ISERROR((VLOOKUP(B107,Calculation!C$2:C$933,1,FALSE)))),"not entered","")</f>
        <v/>
      </c>
    </row>
    <row r="108" spans="2:7">
      <c r="B108" s="168" t="s">
        <v>9</v>
      </c>
      <c r="C108" s="169" t="str">
        <f t="shared" si="3"/>
        <v xml:space="preserve"> </v>
      </c>
      <c r="D108" s="169" t="str">
        <f t="shared" si="4"/>
        <v xml:space="preserve"> </v>
      </c>
      <c r="E108" s="166">
        <v>0</v>
      </c>
      <c r="F108" s="167" t="e">
        <f t="shared" si="5"/>
        <v>#N/A</v>
      </c>
      <c r="G108" t="str">
        <f>IF((ISERROR((VLOOKUP(B108,Calculation!C$2:C$933,1,FALSE)))),"not entered","")</f>
        <v/>
      </c>
    </row>
    <row r="109" spans="2:7">
      <c r="B109" s="168" t="s">
        <v>9</v>
      </c>
      <c r="C109" s="169" t="str">
        <f t="shared" si="3"/>
        <v xml:space="preserve"> </v>
      </c>
      <c r="D109" s="169" t="str">
        <f t="shared" si="4"/>
        <v xml:space="preserve"> </v>
      </c>
      <c r="E109" s="166">
        <v>0</v>
      </c>
      <c r="F109" s="167" t="e">
        <f t="shared" si="5"/>
        <v>#N/A</v>
      </c>
      <c r="G109" t="str">
        <f>IF((ISERROR((VLOOKUP(B109,Calculation!C$2:C$933,1,FALSE)))),"not entered","")</f>
        <v/>
      </c>
    </row>
    <row r="110" spans="2:7">
      <c r="B110" s="168" t="s">
        <v>9</v>
      </c>
      <c r="C110" s="169" t="str">
        <f t="shared" si="3"/>
        <v xml:space="preserve"> </v>
      </c>
      <c r="D110" s="169" t="str">
        <f t="shared" si="4"/>
        <v xml:space="preserve"> </v>
      </c>
      <c r="E110" s="166">
        <v>0</v>
      </c>
      <c r="F110" s="167" t="e">
        <f t="shared" si="5"/>
        <v>#N/A</v>
      </c>
      <c r="G110" t="str">
        <f>IF((ISERROR((VLOOKUP(B110,Calculation!C$2:C$933,1,FALSE)))),"not entered","")</f>
        <v/>
      </c>
    </row>
    <row r="111" spans="2:7">
      <c r="B111" s="168" t="s">
        <v>9</v>
      </c>
      <c r="C111" s="169" t="str">
        <f t="shared" si="3"/>
        <v xml:space="preserve"> </v>
      </c>
      <c r="D111" s="169" t="str">
        <f t="shared" si="4"/>
        <v xml:space="preserve"> </v>
      </c>
      <c r="E111" s="166">
        <v>0</v>
      </c>
      <c r="F111" s="167" t="e">
        <f t="shared" si="5"/>
        <v>#N/A</v>
      </c>
      <c r="G111" t="str">
        <f>IF((ISERROR((VLOOKUP(B111,Calculation!C$2:C$933,1,FALSE)))),"not entered","")</f>
        <v/>
      </c>
    </row>
    <row r="112" spans="2:7">
      <c r="B112" s="168" t="s">
        <v>9</v>
      </c>
      <c r="C112" s="169" t="str">
        <f t="shared" si="3"/>
        <v xml:space="preserve"> </v>
      </c>
      <c r="D112" s="169" t="str">
        <f t="shared" si="4"/>
        <v xml:space="preserve"> </v>
      </c>
      <c r="E112" s="166">
        <v>0</v>
      </c>
      <c r="F112" s="167" t="e">
        <f t="shared" si="5"/>
        <v>#N/A</v>
      </c>
      <c r="G112" t="str">
        <f>IF((ISERROR((VLOOKUP(B112,Calculation!C$2:C$933,1,FALSE)))),"not entered","")</f>
        <v/>
      </c>
    </row>
    <row r="113" spans="2:7">
      <c r="B113" s="168" t="s">
        <v>9</v>
      </c>
      <c r="C113" s="169" t="str">
        <f t="shared" si="3"/>
        <v xml:space="preserve"> </v>
      </c>
      <c r="D113" s="169" t="str">
        <f t="shared" si="4"/>
        <v xml:space="preserve"> </v>
      </c>
      <c r="E113" s="166">
        <v>0</v>
      </c>
      <c r="F113" s="167" t="e">
        <f t="shared" si="5"/>
        <v>#N/A</v>
      </c>
      <c r="G113" t="str">
        <f>IF((ISERROR((VLOOKUP(B113,Calculation!C$2:C$933,1,FALSE)))),"not entered","")</f>
        <v/>
      </c>
    </row>
    <row r="114" spans="2:7">
      <c r="B114" s="168" t="s">
        <v>9</v>
      </c>
      <c r="C114" s="169" t="str">
        <f t="shared" si="3"/>
        <v xml:space="preserve"> </v>
      </c>
      <c r="D114" s="169" t="str">
        <f t="shared" si="4"/>
        <v xml:space="preserve"> </v>
      </c>
      <c r="E114" s="166">
        <v>0</v>
      </c>
      <c r="F114" s="167" t="e">
        <f t="shared" si="5"/>
        <v>#N/A</v>
      </c>
      <c r="G114" t="str">
        <f>IF((ISERROR((VLOOKUP(B114,Calculation!C$2:C$933,1,FALSE)))),"not entered","")</f>
        <v/>
      </c>
    </row>
    <row r="115" spans="2:7">
      <c r="B115" s="168" t="s">
        <v>9</v>
      </c>
      <c r="C115" s="169" t="str">
        <f t="shared" si="3"/>
        <v xml:space="preserve"> </v>
      </c>
      <c r="D115" s="169" t="str">
        <f t="shared" si="4"/>
        <v xml:space="preserve"> </v>
      </c>
      <c r="E115" s="166">
        <v>0</v>
      </c>
      <c r="F115" s="167" t="e">
        <f t="shared" si="5"/>
        <v>#N/A</v>
      </c>
      <c r="G115" t="str">
        <f>IF((ISERROR((VLOOKUP(B115,Calculation!C$2:C$933,1,FALSE)))),"not entered","")</f>
        <v/>
      </c>
    </row>
    <row r="116" spans="2:7">
      <c r="B116" s="168" t="s">
        <v>9</v>
      </c>
      <c r="C116" s="169" t="str">
        <f t="shared" si="3"/>
        <v xml:space="preserve"> </v>
      </c>
      <c r="D116" s="169" t="str">
        <f t="shared" si="4"/>
        <v xml:space="preserve"> </v>
      </c>
      <c r="E116" s="166">
        <v>0</v>
      </c>
      <c r="F116" s="167" t="e">
        <f t="shared" si="5"/>
        <v>#N/A</v>
      </c>
      <c r="G116" t="str">
        <f>IF((ISERROR((VLOOKUP(B116,Calculation!C$2:C$933,1,FALSE)))),"not entered","")</f>
        <v/>
      </c>
    </row>
    <row r="117" spans="2:7">
      <c r="B117" s="168" t="s">
        <v>9</v>
      </c>
      <c r="C117" s="169" t="str">
        <f t="shared" si="3"/>
        <v xml:space="preserve"> </v>
      </c>
      <c r="D117" s="169" t="str">
        <f t="shared" si="4"/>
        <v xml:space="preserve"> </v>
      </c>
      <c r="E117" s="166">
        <v>0</v>
      </c>
      <c r="F117" s="167" t="e">
        <f t="shared" si="5"/>
        <v>#N/A</v>
      </c>
      <c r="G117" t="str">
        <f>IF((ISERROR((VLOOKUP(B117,Calculation!C$2:C$933,1,FALSE)))),"not entered","")</f>
        <v/>
      </c>
    </row>
    <row r="118" spans="2:7">
      <c r="B118" s="168" t="s">
        <v>9</v>
      </c>
      <c r="C118" s="169" t="str">
        <f t="shared" si="3"/>
        <v xml:space="preserve"> </v>
      </c>
      <c r="D118" s="169" t="str">
        <f t="shared" si="4"/>
        <v xml:space="preserve"> </v>
      </c>
      <c r="E118" s="166">
        <v>0</v>
      </c>
      <c r="F118" s="167" t="e">
        <f t="shared" si="5"/>
        <v>#N/A</v>
      </c>
      <c r="G118" t="str">
        <f>IF((ISERROR((VLOOKUP(B118,Calculation!C$2:C$933,1,FALSE)))),"not entered","")</f>
        <v/>
      </c>
    </row>
    <row r="119" spans="2:7">
      <c r="B119" s="168" t="s">
        <v>9</v>
      </c>
      <c r="C119" s="169" t="str">
        <f t="shared" si="3"/>
        <v xml:space="preserve"> </v>
      </c>
      <c r="D119" s="169" t="str">
        <f t="shared" si="4"/>
        <v xml:space="preserve"> </v>
      </c>
      <c r="E119" s="166">
        <v>0</v>
      </c>
      <c r="F119" s="167" t="e">
        <f t="shared" si="5"/>
        <v>#N/A</v>
      </c>
      <c r="G119" t="str">
        <f>IF((ISERROR((VLOOKUP(B119,Calculation!C$2:C$933,1,FALSE)))),"not entered","")</f>
        <v/>
      </c>
    </row>
    <row r="120" spans="2:7">
      <c r="B120" s="168" t="s">
        <v>9</v>
      </c>
      <c r="C120" s="169" t="str">
        <f t="shared" si="3"/>
        <v xml:space="preserve"> </v>
      </c>
      <c r="D120" s="169" t="str">
        <f t="shared" si="4"/>
        <v xml:space="preserve"> </v>
      </c>
      <c r="E120" s="166">
        <v>0</v>
      </c>
      <c r="F120" s="167" t="e">
        <f t="shared" si="5"/>
        <v>#N/A</v>
      </c>
      <c r="G120" t="str">
        <f>IF((ISERROR((VLOOKUP(B120,Calculation!C$2:C$933,1,FALSE)))),"not entered","")</f>
        <v/>
      </c>
    </row>
    <row r="121" spans="2:7">
      <c r="B121" s="168" t="s">
        <v>9</v>
      </c>
      <c r="C121" s="169" t="str">
        <f t="shared" si="3"/>
        <v xml:space="preserve"> </v>
      </c>
      <c r="D121" s="169" t="str">
        <f t="shared" si="4"/>
        <v xml:space="preserve"> </v>
      </c>
      <c r="E121" s="166">
        <v>0</v>
      </c>
      <c r="F121" s="167" t="e">
        <f t="shared" si="5"/>
        <v>#N/A</v>
      </c>
      <c r="G121" t="str">
        <f>IF((ISERROR((VLOOKUP(B121,Calculation!C$2:C$933,1,FALSE)))),"not entered","")</f>
        <v/>
      </c>
    </row>
    <row r="122" spans="2:7">
      <c r="B122" s="168" t="s">
        <v>9</v>
      </c>
      <c r="C122" s="169" t="str">
        <f t="shared" si="3"/>
        <v xml:space="preserve"> </v>
      </c>
      <c r="D122" s="169" t="str">
        <f t="shared" si="4"/>
        <v xml:space="preserve"> </v>
      </c>
      <c r="E122" s="166">
        <v>0</v>
      </c>
      <c r="F122" s="167" t="e">
        <f t="shared" si="5"/>
        <v>#N/A</v>
      </c>
      <c r="G122" t="str">
        <f>IF((ISERROR((VLOOKUP(B122,Calculation!C$2:C$933,1,FALSE)))),"not entered","")</f>
        <v/>
      </c>
    </row>
    <row r="123" spans="2:7">
      <c r="B123" s="168" t="s">
        <v>9</v>
      </c>
      <c r="C123" s="169" t="str">
        <f t="shared" si="3"/>
        <v xml:space="preserve"> </v>
      </c>
      <c r="D123" s="169" t="str">
        <f t="shared" si="4"/>
        <v xml:space="preserve"> </v>
      </c>
      <c r="E123" s="166">
        <v>0</v>
      </c>
      <c r="F123" s="167" t="e">
        <f t="shared" si="5"/>
        <v>#N/A</v>
      </c>
      <c r="G123" t="str">
        <f>IF((ISERROR((VLOOKUP(B123,Calculation!C$2:C$933,1,FALSE)))),"not entered","")</f>
        <v/>
      </c>
    </row>
    <row r="124" spans="2:7">
      <c r="B124" s="168" t="s">
        <v>9</v>
      </c>
      <c r="C124" s="169" t="str">
        <f t="shared" si="3"/>
        <v xml:space="preserve"> </v>
      </c>
      <c r="D124" s="169" t="str">
        <f t="shared" si="4"/>
        <v xml:space="preserve"> </v>
      </c>
      <c r="E124" s="166">
        <v>0</v>
      </c>
      <c r="F124" s="167" t="e">
        <f t="shared" si="5"/>
        <v>#N/A</v>
      </c>
      <c r="G124" t="str">
        <f>IF((ISERROR((VLOOKUP(B124,Calculation!C$2:C$933,1,FALSE)))),"not entered","")</f>
        <v/>
      </c>
    </row>
    <row r="125" spans="2:7">
      <c r="B125" s="168" t="s">
        <v>9</v>
      </c>
      <c r="C125" s="169" t="str">
        <f t="shared" si="3"/>
        <v xml:space="preserve"> </v>
      </c>
      <c r="D125" s="169" t="str">
        <f t="shared" si="4"/>
        <v xml:space="preserve"> </v>
      </c>
      <c r="E125" s="166">
        <v>0</v>
      </c>
      <c r="F125" s="167" t="e">
        <f t="shared" si="5"/>
        <v>#N/A</v>
      </c>
      <c r="G125" t="str">
        <f>IF((ISERROR((VLOOKUP(B125,Calculation!C$2:C$933,1,FALSE)))),"not entered","")</f>
        <v/>
      </c>
    </row>
    <row r="126" spans="2:7">
      <c r="B126" s="168" t="s">
        <v>9</v>
      </c>
      <c r="C126" s="169" t="str">
        <f t="shared" si="3"/>
        <v xml:space="preserve"> </v>
      </c>
      <c r="D126" s="169" t="str">
        <f t="shared" si="4"/>
        <v xml:space="preserve"> </v>
      </c>
      <c r="E126" s="166">
        <v>0</v>
      </c>
      <c r="F126" s="167" t="e">
        <f t="shared" si="5"/>
        <v>#N/A</v>
      </c>
      <c r="G126" t="str">
        <f>IF((ISERROR((VLOOKUP(B126,Calculation!C$2:C$933,1,FALSE)))),"not entered","")</f>
        <v/>
      </c>
    </row>
    <row r="127" spans="2:7">
      <c r="B127" s="168" t="s">
        <v>9</v>
      </c>
      <c r="C127" s="169" t="str">
        <f t="shared" si="3"/>
        <v xml:space="preserve"> </v>
      </c>
      <c r="D127" s="169" t="str">
        <f t="shared" si="4"/>
        <v xml:space="preserve"> </v>
      </c>
      <c r="E127" s="166">
        <v>0</v>
      </c>
      <c r="F127" s="167" t="e">
        <f t="shared" si="5"/>
        <v>#N/A</v>
      </c>
      <c r="G127" t="str">
        <f>IF((ISERROR((VLOOKUP(B127,Calculation!C$2:C$933,1,FALSE)))),"not entered","")</f>
        <v/>
      </c>
    </row>
    <row r="128" spans="2:7">
      <c r="B128" s="168" t="s">
        <v>9</v>
      </c>
      <c r="C128" s="169" t="str">
        <f t="shared" si="3"/>
        <v xml:space="preserve"> </v>
      </c>
      <c r="D128" s="169" t="str">
        <f t="shared" si="4"/>
        <v xml:space="preserve"> </v>
      </c>
      <c r="E128" s="166">
        <v>0</v>
      </c>
      <c r="F128" s="167" t="e">
        <f t="shared" si="5"/>
        <v>#N/A</v>
      </c>
      <c r="G128" t="str">
        <f>IF((ISERROR((VLOOKUP(B128,Calculation!C$2:C$933,1,FALSE)))),"not entered","")</f>
        <v/>
      </c>
    </row>
    <row r="129" spans="2:7">
      <c r="B129" s="168" t="s">
        <v>9</v>
      </c>
      <c r="C129" s="169" t="str">
        <f t="shared" si="3"/>
        <v xml:space="preserve"> </v>
      </c>
      <c r="D129" s="169" t="str">
        <f t="shared" si="4"/>
        <v xml:space="preserve"> </v>
      </c>
      <c r="E129" s="166">
        <v>0</v>
      </c>
      <c r="F129" s="167" t="e">
        <f t="shared" si="5"/>
        <v>#N/A</v>
      </c>
      <c r="G129" t="str">
        <f>IF((ISERROR((VLOOKUP(B129,Calculation!C$2:C$933,1,FALSE)))),"not entered","")</f>
        <v/>
      </c>
    </row>
    <row r="130" spans="2:7">
      <c r="B130" s="168" t="s">
        <v>9</v>
      </c>
      <c r="C130" s="169" t="str">
        <f t="shared" si="3"/>
        <v xml:space="preserve"> </v>
      </c>
      <c r="D130" s="169" t="str">
        <f t="shared" si="4"/>
        <v xml:space="preserve"> </v>
      </c>
      <c r="E130" s="166">
        <v>0</v>
      </c>
      <c r="F130" s="167" t="e">
        <f t="shared" si="5"/>
        <v>#N/A</v>
      </c>
      <c r="G130" t="str">
        <f>IF((ISERROR((VLOOKUP(B130,Calculation!C$2:C$933,1,FALSE)))),"not entered","")</f>
        <v/>
      </c>
    </row>
    <row r="131" spans="2:7">
      <c r="B131" s="168" t="s">
        <v>9</v>
      </c>
      <c r="C131" s="169" t="str">
        <f t="shared" si="3"/>
        <v xml:space="preserve"> </v>
      </c>
      <c r="D131" s="169" t="str">
        <f t="shared" si="4"/>
        <v xml:space="preserve"> </v>
      </c>
      <c r="E131" s="166">
        <v>0</v>
      </c>
      <c r="F131" s="167" t="e">
        <f t="shared" si="5"/>
        <v>#N/A</v>
      </c>
      <c r="G131" t="str">
        <f>IF((ISERROR((VLOOKUP(B131,Calculation!C$2:C$933,1,FALSE)))),"not entered","")</f>
        <v/>
      </c>
    </row>
    <row r="132" spans="2:7">
      <c r="B132" s="168" t="s">
        <v>9</v>
      </c>
      <c r="C132" s="169" t="str">
        <f t="shared" si="3"/>
        <v xml:space="preserve"> </v>
      </c>
      <c r="D132" s="169" t="str">
        <f t="shared" si="4"/>
        <v xml:space="preserve"> </v>
      </c>
      <c r="E132" s="166">
        <v>0</v>
      </c>
      <c r="F132" s="167" t="e">
        <f t="shared" si="5"/>
        <v>#N/A</v>
      </c>
      <c r="G132" t="str">
        <f>IF((ISERROR((VLOOKUP(B132,Calculation!C$2:C$933,1,FALSE)))),"not entered","")</f>
        <v/>
      </c>
    </row>
    <row r="133" spans="2:7">
      <c r="B133" s="168" t="s">
        <v>9</v>
      </c>
      <c r="C133" s="169" t="str">
        <f t="shared" si="3"/>
        <v xml:space="preserve"> </v>
      </c>
      <c r="D133" s="169" t="str">
        <f t="shared" si="4"/>
        <v xml:space="preserve"> </v>
      </c>
      <c r="E133" s="166">
        <v>0</v>
      </c>
      <c r="F133" s="167" t="e">
        <f t="shared" si="5"/>
        <v>#N/A</v>
      </c>
      <c r="G133" t="str">
        <f>IF((ISERROR((VLOOKUP(B133,Calculation!C$2:C$933,1,FALSE)))),"not entered","")</f>
        <v/>
      </c>
    </row>
    <row r="134" spans="2:7">
      <c r="B134" s="168" t="s">
        <v>9</v>
      </c>
      <c r="C134" s="169" t="str">
        <f t="shared" ref="C134:C168" si="6">VLOOKUP(B134,name,3,FALSE)</f>
        <v xml:space="preserve"> </v>
      </c>
      <c r="D134" s="169" t="str">
        <f t="shared" ref="D134:D168" si="7">VLOOKUP(B134,name,2,FALSE)</f>
        <v xml:space="preserve"> </v>
      </c>
      <c r="E134" s="166">
        <v>0</v>
      </c>
      <c r="F134" s="167" t="e">
        <f t="shared" ref="F134:F168" si="8">(VLOOKUP(C134,C$4:E$5,3,FALSE))/(E134/10000)</f>
        <v>#N/A</v>
      </c>
      <c r="G134" t="str">
        <f>IF((ISERROR((VLOOKUP(B134,Calculation!C$2:C$933,1,FALSE)))),"not entered","")</f>
        <v/>
      </c>
    </row>
    <row r="135" spans="2:7">
      <c r="B135" s="168" t="s">
        <v>9</v>
      </c>
      <c r="C135" s="169" t="str">
        <f t="shared" si="6"/>
        <v xml:space="preserve"> </v>
      </c>
      <c r="D135" s="169" t="str">
        <f t="shared" si="7"/>
        <v xml:space="preserve"> </v>
      </c>
      <c r="E135" s="166">
        <v>0</v>
      </c>
      <c r="F135" s="167" t="e">
        <f t="shared" si="8"/>
        <v>#N/A</v>
      </c>
      <c r="G135" t="str">
        <f>IF((ISERROR((VLOOKUP(B135,Calculation!C$2:C$933,1,FALSE)))),"not entered","")</f>
        <v/>
      </c>
    </row>
    <row r="136" spans="2:7">
      <c r="B136" s="168" t="s">
        <v>9</v>
      </c>
      <c r="C136" s="169" t="str">
        <f t="shared" si="6"/>
        <v xml:space="preserve"> </v>
      </c>
      <c r="D136" s="169" t="str">
        <f t="shared" si="7"/>
        <v xml:space="preserve"> </v>
      </c>
      <c r="E136" s="166">
        <v>0</v>
      </c>
      <c r="F136" s="167" t="e">
        <f t="shared" si="8"/>
        <v>#N/A</v>
      </c>
      <c r="G136" t="str">
        <f>IF((ISERROR((VLOOKUP(B136,Calculation!C$2:C$933,1,FALSE)))),"not entered","")</f>
        <v/>
      </c>
    </row>
    <row r="137" spans="2:7">
      <c r="B137" s="168" t="s">
        <v>9</v>
      </c>
      <c r="C137" s="169" t="str">
        <f t="shared" si="6"/>
        <v xml:space="preserve"> </v>
      </c>
      <c r="D137" s="169" t="str">
        <f t="shared" si="7"/>
        <v xml:space="preserve"> </v>
      </c>
      <c r="E137" s="166">
        <v>0</v>
      </c>
      <c r="F137" s="167" t="e">
        <f t="shared" si="8"/>
        <v>#N/A</v>
      </c>
      <c r="G137" t="str">
        <f>IF((ISERROR((VLOOKUP(B137,Calculation!C$2:C$933,1,FALSE)))),"not entered","")</f>
        <v/>
      </c>
    </row>
    <row r="138" spans="2:7">
      <c r="B138" s="168" t="s">
        <v>9</v>
      </c>
      <c r="C138" s="169" t="str">
        <f t="shared" si="6"/>
        <v xml:space="preserve"> </v>
      </c>
      <c r="D138" s="169" t="str">
        <f t="shared" si="7"/>
        <v xml:space="preserve"> </v>
      </c>
      <c r="E138" s="166">
        <v>0</v>
      </c>
      <c r="F138" s="167" t="e">
        <f t="shared" si="8"/>
        <v>#N/A</v>
      </c>
      <c r="G138" t="str">
        <f>IF((ISERROR((VLOOKUP(B138,Calculation!C$2:C$933,1,FALSE)))),"not entered","")</f>
        <v/>
      </c>
    </row>
    <row r="139" spans="2:7">
      <c r="B139" s="168" t="s">
        <v>9</v>
      </c>
      <c r="C139" s="169" t="str">
        <f t="shared" si="6"/>
        <v xml:space="preserve"> </v>
      </c>
      <c r="D139" s="169" t="str">
        <f t="shared" si="7"/>
        <v xml:space="preserve"> </v>
      </c>
      <c r="E139" s="166">
        <v>0</v>
      </c>
      <c r="F139" s="167" t="e">
        <f t="shared" si="8"/>
        <v>#N/A</v>
      </c>
      <c r="G139" t="str">
        <f>IF((ISERROR((VLOOKUP(B139,Calculation!C$2:C$933,1,FALSE)))),"not entered","")</f>
        <v/>
      </c>
    </row>
    <row r="140" spans="2:7">
      <c r="B140" s="168" t="s">
        <v>9</v>
      </c>
      <c r="C140" s="169" t="str">
        <f t="shared" si="6"/>
        <v xml:space="preserve"> </v>
      </c>
      <c r="D140" s="169" t="str">
        <f t="shared" si="7"/>
        <v xml:space="preserve"> </v>
      </c>
      <c r="E140" s="166">
        <v>0</v>
      </c>
      <c r="F140" s="167" t="e">
        <f t="shared" si="8"/>
        <v>#N/A</v>
      </c>
      <c r="G140" t="str">
        <f>IF((ISERROR((VLOOKUP(B140,Calculation!C$2:C$933,1,FALSE)))),"not entered","")</f>
        <v/>
      </c>
    </row>
    <row r="141" spans="2:7">
      <c r="B141" s="168" t="s">
        <v>9</v>
      </c>
      <c r="C141" s="169" t="str">
        <f t="shared" si="6"/>
        <v xml:space="preserve"> </v>
      </c>
      <c r="D141" s="169" t="str">
        <f t="shared" si="7"/>
        <v xml:space="preserve"> </v>
      </c>
      <c r="E141" s="166">
        <v>0</v>
      </c>
      <c r="F141" s="167" t="e">
        <f t="shared" si="8"/>
        <v>#N/A</v>
      </c>
      <c r="G141" t="str">
        <f>IF((ISERROR((VLOOKUP(B141,Calculation!C$2:C$933,1,FALSE)))),"not entered","")</f>
        <v/>
      </c>
    </row>
    <row r="142" spans="2:7">
      <c r="B142" s="168" t="s">
        <v>9</v>
      </c>
      <c r="C142" s="169" t="str">
        <f t="shared" si="6"/>
        <v xml:space="preserve"> </v>
      </c>
      <c r="D142" s="169" t="str">
        <f t="shared" si="7"/>
        <v xml:space="preserve"> </v>
      </c>
      <c r="E142" s="166">
        <v>0</v>
      </c>
      <c r="F142" s="167" t="e">
        <f t="shared" si="8"/>
        <v>#N/A</v>
      </c>
      <c r="G142" t="str">
        <f>IF((ISERROR((VLOOKUP(B142,Calculation!C$2:C$933,1,FALSE)))),"not entered","")</f>
        <v/>
      </c>
    </row>
    <row r="143" spans="2:7">
      <c r="B143" s="168" t="s">
        <v>9</v>
      </c>
      <c r="C143" s="169" t="str">
        <f t="shared" si="6"/>
        <v xml:space="preserve"> </v>
      </c>
      <c r="D143" s="169" t="str">
        <f t="shared" si="7"/>
        <v xml:space="preserve"> </v>
      </c>
      <c r="E143" s="166">
        <v>0</v>
      </c>
      <c r="F143" s="167" t="e">
        <f t="shared" si="8"/>
        <v>#N/A</v>
      </c>
      <c r="G143" t="str">
        <f>IF((ISERROR((VLOOKUP(B143,Calculation!C$2:C$933,1,FALSE)))),"not entered","")</f>
        <v/>
      </c>
    </row>
    <row r="144" spans="2:7">
      <c r="B144" s="168" t="s">
        <v>9</v>
      </c>
      <c r="C144" s="169" t="str">
        <f t="shared" si="6"/>
        <v xml:space="preserve"> </v>
      </c>
      <c r="D144" s="169" t="str">
        <f t="shared" si="7"/>
        <v xml:space="preserve"> </v>
      </c>
      <c r="E144" s="166">
        <v>0</v>
      </c>
      <c r="F144" s="167" t="e">
        <f t="shared" si="8"/>
        <v>#N/A</v>
      </c>
      <c r="G144" t="str">
        <f>IF((ISERROR((VLOOKUP(B144,Calculation!C$2:C$933,1,FALSE)))),"not entered","")</f>
        <v/>
      </c>
    </row>
    <row r="145" spans="2:7">
      <c r="B145" s="168" t="s">
        <v>9</v>
      </c>
      <c r="C145" s="169" t="str">
        <f t="shared" si="6"/>
        <v xml:space="preserve"> </v>
      </c>
      <c r="D145" s="169" t="str">
        <f t="shared" si="7"/>
        <v xml:space="preserve"> </v>
      </c>
      <c r="E145" s="166">
        <v>0</v>
      </c>
      <c r="F145" s="167" t="e">
        <f t="shared" si="8"/>
        <v>#N/A</v>
      </c>
      <c r="G145" t="str">
        <f>IF((ISERROR((VLOOKUP(B145,Calculation!C$2:C$933,1,FALSE)))),"not entered","")</f>
        <v/>
      </c>
    </row>
    <row r="146" spans="2:7">
      <c r="B146" s="168" t="s">
        <v>9</v>
      </c>
      <c r="C146" s="169" t="str">
        <f t="shared" si="6"/>
        <v xml:space="preserve"> </v>
      </c>
      <c r="D146" s="169" t="str">
        <f t="shared" si="7"/>
        <v xml:space="preserve"> </v>
      </c>
      <c r="E146" s="166">
        <v>0</v>
      </c>
      <c r="F146" s="167" t="e">
        <f t="shared" si="8"/>
        <v>#N/A</v>
      </c>
      <c r="G146" t="str">
        <f>IF((ISERROR((VLOOKUP(B146,Calculation!C$2:C$933,1,FALSE)))),"not entered","")</f>
        <v/>
      </c>
    </row>
    <row r="147" spans="2:7">
      <c r="B147" s="168" t="s">
        <v>9</v>
      </c>
      <c r="C147" s="169" t="str">
        <f t="shared" si="6"/>
        <v xml:space="preserve"> </v>
      </c>
      <c r="D147" s="169" t="str">
        <f t="shared" si="7"/>
        <v xml:space="preserve"> </v>
      </c>
      <c r="E147" s="166">
        <v>0</v>
      </c>
      <c r="F147" s="167" t="e">
        <f t="shared" si="8"/>
        <v>#N/A</v>
      </c>
      <c r="G147" t="str">
        <f>IF((ISERROR((VLOOKUP(B147,Calculation!C$2:C$933,1,FALSE)))),"not entered","")</f>
        <v/>
      </c>
    </row>
    <row r="148" spans="2:7">
      <c r="B148" s="168" t="s">
        <v>9</v>
      </c>
      <c r="C148" s="169" t="str">
        <f t="shared" si="6"/>
        <v xml:space="preserve"> </v>
      </c>
      <c r="D148" s="169" t="str">
        <f t="shared" si="7"/>
        <v xml:space="preserve"> </v>
      </c>
      <c r="E148" s="166">
        <v>0</v>
      </c>
      <c r="F148" s="167" t="e">
        <f t="shared" si="8"/>
        <v>#N/A</v>
      </c>
      <c r="G148" t="str">
        <f>IF((ISERROR((VLOOKUP(B148,Calculation!C$2:C$933,1,FALSE)))),"not entered","")</f>
        <v/>
      </c>
    </row>
    <row r="149" spans="2:7">
      <c r="B149" s="168" t="s">
        <v>9</v>
      </c>
      <c r="C149" s="169" t="str">
        <f t="shared" si="6"/>
        <v xml:space="preserve"> </v>
      </c>
      <c r="D149" s="169" t="str">
        <f t="shared" si="7"/>
        <v xml:space="preserve"> </v>
      </c>
      <c r="E149" s="166">
        <v>0</v>
      </c>
      <c r="F149" s="167" t="e">
        <f t="shared" si="8"/>
        <v>#N/A</v>
      </c>
      <c r="G149" t="str">
        <f>IF((ISERROR((VLOOKUP(B149,Calculation!C$2:C$933,1,FALSE)))),"not entered","")</f>
        <v/>
      </c>
    </row>
    <row r="150" spans="2:7">
      <c r="B150" s="168" t="s">
        <v>9</v>
      </c>
      <c r="C150" s="169" t="str">
        <f t="shared" si="6"/>
        <v xml:space="preserve"> </v>
      </c>
      <c r="D150" s="169" t="str">
        <f t="shared" si="7"/>
        <v xml:space="preserve"> </v>
      </c>
      <c r="E150" s="166">
        <v>0</v>
      </c>
      <c r="F150" s="167" t="e">
        <f t="shared" si="8"/>
        <v>#N/A</v>
      </c>
      <c r="G150" t="str">
        <f>IF((ISERROR((VLOOKUP(B150,Calculation!C$2:C$933,1,FALSE)))),"not entered","")</f>
        <v/>
      </c>
    </row>
    <row r="151" spans="2:7">
      <c r="B151" s="168" t="s">
        <v>9</v>
      </c>
      <c r="C151" s="169" t="str">
        <f t="shared" si="6"/>
        <v xml:space="preserve"> </v>
      </c>
      <c r="D151" s="169" t="str">
        <f t="shared" si="7"/>
        <v xml:space="preserve"> </v>
      </c>
      <c r="E151" s="166">
        <v>0</v>
      </c>
      <c r="F151" s="167" t="e">
        <f t="shared" si="8"/>
        <v>#N/A</v>
      </c>
      <c r="G151" t="str">
        <f>IF((ISERROR((VLOOKUP(B151,Calculation!C$2:C$933,1,FALSE)))),"not entered","")</f>
        <v/>
      </c>
    </row>
    <row r="152" spans="2:7">
      <c r="B152" s="168" t="s">
        <v>9</v>
      </c>
      <c r="C152" s="169" t="str">
        <f t="shared" si="6"/>
        <v xml:space="preserve"> </v>
      </c>
      <c r="D152" s="169" t="str">
        <f t="shared" si="7"/>
        <v xml:space="preserve"> </v>
      </c>
      <c r="E152" s="166">
        <v>0</v>
      </c>
      <c r="F152" s="167" t="e">
        <f t="shared" si="8"/>
        <v>#N/A</v>
      </c>
      <c r="G152" t="str">
        <f>IF((ISERROR((VLOOKUP(B152,Calculation!C$2:C$933,1,FALSE)))),"not entered","")</f>
        <v/>
      </c>
    </row>
    <row r="153" spans="2:7">
      <c r="B153" s="168" t="s">
        <v>9</v>
      </c>
      <c r="C153" s="169" t="str">
        <f t="shared" si="6"/>
        <v xml:space="preserve"> </v>
      </c>
      <c r="D153" s="169" t="str">
        <f t="shared" si="7"/>
        <v xml:space="preserve"> </v>
      </c>
      <c r="E153" s="166">
        <v>0</v>
      </c>
      <c r="F153" s="167" t="e">
        <f t="shared" si="8"/>
        <v>#N/A</v>
      </c>
      <c r="G153" t="str">
        <f>IF((ISERROR((VLOOKUP(B153,Calculation!C$2:C$933,1,FALSE)))),"not entered","")</f>
        <v/>
      </c>
    </row>
    <row r="154" spans="2:7">
      <c r="B154" s="168" t="s">
        <v>9</v>
      </c>
      <c r="C154" s="169" t="str">
        <f t="shared" si="6"/>
        <v xml:space="preserve"> </v>
      </c>
      <c r="D154" s="169" t="str">
        <f t="shared" si="7"/>
        <v xml:space="preserve"> </v>
      </c>
      <c r="E154" s="166">
        <v>0</v>
      </c>
      <c r="F154" s="167" t="e">
        <f t="shared" si="8"/>
        <v>#N/A</v>
      </c>
      <c r="G154" t="str">
        <f>IF((ISERROR((VLOOKUP(B154,Calculation!C$2:C$933,1,FALSE)))),"not entered","")</f>
        <v/>
      </c>
    </row>
    <row r="155" spans="2:7">
      <c r="B155" s="168" t="s">
        <v>9</v>
      </c>
      <c r="C155" s="169" t="str">
        <f t="shared" si="6"/>
        <v xml:space="preserve"> </v>
      </c>
      <c r="D155" s="169" t="str">
        <f t="shared" si="7"/>
        <v xml:space="preserve"> </v>
      </c>
      <c r="E155" s="166">
        <v>0</v>
      </c>
      <c r="F155" s="167" t="e">
        <f t="shared" si="8"/>
        <v>#N/A</v>
      </c>
      <c r="G155" t="str">
        <f>IF((ISERROR((VLOOKUP(B155,Calculation!C$2:C$933,1,FALSE)))),"not entered","")</f>
        <v/>
      </c>
    </row>
    <row r="156" spans="2:7">
      <c r="B156" s="168" t="s">
        <v>9</v>
      </c>
      <c r="C156" s="169" t="str">
        <f t="shared" si="6"/>
        <v xml:space="preserve"> </v>
      </c>
      <c r="D156" s="169" t="str">
        <f t="shared" si="7"/>
        <v xml:space="preserve"> </v>
      </c>
      <c r="E156" s="166">
        <v>0</v>
      </c>
      <c r="F156" s="167" t="e">
        <f t="shared" si="8"/>
        <v>#N/A</v>
      </c>
      <c r="G156" t="str">
        <f>IF((ISERROR((VLOOKUP(B156,Calculation!C$2:C$933,1,FALSE)))),"not entered","")</f>
        <v/>
      </c>
    </row>
    <row r="157" spans="2:7">
      <c r="B157" s="168" t="s">
        <v>9</v>
      </c>
      <c r="C157" s="169" t="str">
        <f t="shared" si="6"/>
        <v xml:space="preserve"> </v>
      </c>
      <c r="D157" s="169" t="str">
        <f t="shared" si="7"/>
        <v xml:space="preserve"> </v>
      </c>
      <c r="E157" s="166">
        <v>0</v>
      </c>
      <c r="F157" s="167" t="e">
        <f t="shared" si="8"/>
        <v>#N/A</v>
      </c>
      <c r="G157" t="str">
        <f>IF((ISERROR((VLOOKUP(B157,Calculation!C$2:C$933,1,FALSE)))),"not entered","")</f>
        <v/>
      </c>
    </row>
    <row r="158" spans="2:7">
      <c r="B158" s="168" t="s">
        <v>9</v>
      </c>
      <c r="C158" s="169" t="str">
        <f t="shared" si="6"/>
        <v xml:space="preserve"> </v>
      </c>
      <c r="D158" s="169" t="str">
        <f t="shared" si="7"/>
        <v xml:space="preserve"> </v>
      </c>
      <c r="E158" s="166">
        <v>0</v>
      </c>
      <c r="F158" s="167" t="e">
        <f t="shared" si="8"/>
        <v>#N/A</v>
      </c>
      <c r="G158" t="str">
        <f>IF((ISERROR((VLOOKUP(B158,Calculation!C$2:C$933,1,FALSE)))),"not entered","")</f>
        <v/>
      </c>
    </row>
    <row r="159" spans="2:7">
      <c r="B159" s="168" t="s">
        <v>9</v>
      </c>
      <c r="C159" s="169" t="str">
        <f t="shared" si="6"/>
        <v xml:space="preserve"> </v>
      </c>
      <c r="D159" s="169" t="str">
        <f t="shared" si="7"/>
        <v xml:space="preserve"> </v>
      </c>
      <c r="E159" s="166">
        <v>0</v>
      </c>
      <c r="F159" s="167" t="e">
        <f t="shared" si="8"/>
        <v>#N/A</v>
      </c>
      <c r="G159" t="str">
        <f>IF((ISERROR((VLOOKUP(B159,Calculation!C$2:C$933,1,FALSE)))),"not entered","")</f>
        <v/>
      </c>
    </row>
    <row r="160" spans="2:7">
      <c r="B160" s="168" t="s">
        <v>9</v>
      </c>
      <c r="C160" s="169" t="str">
        <f t="shared" si="6"/>
        <v xml:space="preserve"> </v>
      </c>
      <c r="D160" s="169" t="str">
        <f t="shared" si="7"/>
        <v xml:space="preserve"> </v>
      </c>
      <c r="E160" s="166">
        <v>0</v>
      </c>
      <c r="F160" s="167" t="e">
        <f t="shared" si="8"/>
        <v>#N/A</v>
      </c>
      <c r="G160" t="str">
        <f>IF((ISERROR((VLOOKUP(B160,Calculation!C$2:C$933,1,FALSE)))),"not entered","")</f>
        <v/>
      </c>
    </row>
    <row r="161" spans="2:7">
      <c r="B161" s="168" t="s">
        <v>9</v>
      </c>
      <c r="C161" s="169" t="str">
        <f t="shared" si="6"/>
        <v xml:space="preserve"> </v>
      </c>
      <c r="D161" s="169" t="str">
        <f t="shared" si="7"/>
        <v xml:space="preserve"> </v>
      </c>
      <c r="E161" s="166">
        <v>0</v>
      </c>
      <c r="F161" s="167" t="e">
        <f t="shared" si="8"/>
        <v>#N/A</v>
      </c>
      <c r="G161" t="str">
        <f>IF((ISERROR((VLOOKUP(B161,Calculation!C$2:C$933,1,FALSE)))),"not entered","")</f>
        <v/>
      </c>
    </row>
    <row r="162" spans="2:7">
      <c r="B162" s="168" t="s">
        <v>9</v>
      </c>
      <c r="C162" s="169" t="str">
        <f t="shared" si="6"/>
        <v xml:space="preserve"> </v>
      </c>
      <c r="D162" s="169" t="str">
        <f t="shared" si="7"/>
        <v xml:space="preserve"> </v>
      </c>
      <c r="E162" s="166">
        <v>0</v>
      </c>
      <c r="F162" s="167" t="e">
        <f t="shared" si="8"/>
        <v>#N/A</v>
      </c>
      <c r="G162" t="str">
        <f>IF((ISERROR((VLOOKUP(B162,Calculation!C$2:C$933,1,FALSE)))),"not entered","")</f>
        <v/>
      </c>
    </row>
    <row r="163" spans="2:7">
      <c r="B163" s="168" t="s">
        <v>9</v>
      </c>
      <c r="C163" s="169" t="str">
        <f t="shared" si="6"/>
        <v xml:space="preserve"> </v>
      </c>
      <c r="D163" s="169" t="str">
        <f t="shared" si="7"/>
        <v xml:space="preserve"> </v>
      </c>
      <c r="E163" s="166">
        <v>0</v>
      </c>
      <c r="F163" s="167" t="e">
        <f t="shared" si="8"/>
        <v>#N/A</v>
      </c>
      <c r="G163" t="str">
        <f>IF((ISERROR((VLOOKUP(B163,Calculation!C$2:C$933,1,FALSE)))),"not entered","")</f>
        <v/>
      </c>
    </row>
    <row r="164" spans="2:7">
      <c r="B164" s="168" t="s">
        <v>9</v>
      </c>
      <c r="C164" s="169" t="str">
        <f t="shared" si="6"/>
        <v xml:space="preserve"> </v>
      </c>
      <c r="D164" s="169" t="str">
        <f t="shared" si="7"/>
        <v xml:space="preserve"> </v>
      </c>
      <c r="E164" s="166">
        <v>0</v>
      </c>
      <c r="F164" s="167" t="e">
        <f t="shared" si="8"/>
        <v>#N/A</v>
      </c>
      <c r="G164" t="str">
        <f>IF((ISERROR((VLOOKUP(B164,Calculation!C$2:C$933,1,FALSE)))),"not entered","")</f>
        <v/>
      </c>
    </row>
    <row r="165" spans="2:7">
      <c r="B165" s="168" t="s">
        <v>9</v>
      </c>
      <c r="C165" s="169" t="str">
        <f t="shared" si="6"/>
        <v xml:space="preserve"> </v>
      </c>
      <c r="D165" s="169" t="str">
        <f t="shared" si="7"/>
        <v xml:space="preserve"> </v>
      </c>
      <c r="E165" s="166">
        <v>0</v>
      </c>
      <c r="F165" s="167" t="e">
        <f t="shared" si="8"/>
        <v>#N/A</v>
      </c>
      <c r="G165" t="str">
        <f>IF((ISERROR((VLOOKUP(B165,Calculation!C$2:C$933,1,FALSE)))),"not entered","")</f>
        <v/>
      </c>
    </row>
    <row r="166" spans="2:7">
      <c r="B166" s="168" t="s">
        <v>9</v>
      </c>
      <c r="C166" s="169" t="str">
        <f t="shared" si="6"/>
        <v xml:space="preserve"> </v>
      </c>
      <c r="D166" s="169" t="str">
        <f t="shared" si="7"/>
        <v xml:space="preserve"> </v>
      </c>
      <c r="E166" s="166">
        <v>0</v>
      </c>
      <c r="F166" s="167" t="e">
        <f t="shared" si="8"/>
        <v>#N/A</v>
      </c>
      <c r="G166" t="str">
        <f>IF((ISERROR((VLOOKUP(B166,Calculation!C$2:C$933,1,FALSE)))),"not entered","")</f>
        <v/>
      </c>
    </row>
    <row r="167" spans="2:7">
      <c r="B167" s="168" t="s">
        <v>9</v>
      </c>
      <c r="C167" s="169" t="str">
        <f t="shared" si="6"/>
        <v xml:space="preserve"> </v>
      </c>
      <c r="D167" s="169" t="str">
        <f t="shared" si="7"/>
        <v xml:space="preserve"> </v>
      </c>
      <c r="E167" s="166">
        <v>0</v>
      </c>
      <c r="F167" s="167" t="e">
        <f t="shared" si="8"/>
        <v>#N/A</v>
      </c>
      <c r="G167" t="str">
        <f>IF((ISERROR((VLOOKUP(B167,Calculation!C$2:C$933,1,FALSE)))),"not entered","")</f>
        <v/>
      </c>
    </row>
    <row r="168" spans="2:7">
      <c r="B168" s="168" t="s">
        <v>9</v>
      </c>
      <c r="C168" s="169" t="str">
        <f t="shared" si="6"/>
        <v xml:space="preserve"> </v>
      </c>
      <c r="D168" s="169" t="str">
        <f t="shared" si="7"/>
        <v xml:space="preserve"> </v>
      </c>
      <c r="E168" s="166">
        <v>0</v>
      </c>
      <c r="F168" s="167" t="e">
        <f t="shared" si="8"/>
        <v>#N/A</v>
      </c>
      <c r="G168" t="str">
        <f>IF((ISERROR((VLOOKUP(B168,Calculation!C$2:C$933,1,FALSE)))),"not entered","")</f>
        <v/>
      </c>
    </row>
    <row r="169" spans="2:7">
      <c r="B169" s="164" t="s">
        <v>9</v>
      </c>
      <c r="C169" s="169" t="str">
        <f t="shared" ref="C169:C197" si="9">VLOOKUP(B169,name,3,FALSE)</f>
        <v xml:space="preserve"> </v>
      </c>
      <c r="D169" s="169" t="str">
        <f t="shared" ref="D169:D197" si="10">VLOOKUP(B169,name,2,FALSE)</f>
        <v xml:space="preserve"> </v>
      </c>
      <c r="E169" s="166">
        <v>1.1574074074074073E-5</v>
      </c>
      <c r="F169" s="167" t="e">
        <f t="shared" ref="F169:F197" si="11">(VLOOKUP(C169,C$4:E$5,3,FALSE))/(E169/10000)</f>
        <v>#N/A</v>
      </c>
      <c r="G169" t="str">
        <f>IF((ISERROR((VLOOKUP(B169,Calculation!C$2:C$933,1,FALSE)))),"not entered","")</f>
        <v/>
      </c>
    </row>
    <row r="170" spans="2:7">
      <c r="B170" s="164" t="s">
        <v>9</v>
      </c>
      <c r="C170" s="169" t="str">
        <f t="shared" si="9"/>
        <v xml:space="preserve"> </v>
      </c>
      <c r="D170" s="169" t="str">
        <f t="shared" si="10"/>
        <v xml:space="preserve"> </v>
      </c>
      <c r="E170" s="166">
        <v>1.1574074074074073E-5</v>
      </c>
      <c r="F170" s="167" t="e">
        <f t="shared" si="11"/>
        <v>#N/A</v>
      </c>
      <c r="G170" t="str">
        <f>IF((ISERROR((VLOOKUP(B170,Calculation!C$2:C$933,1,FALSE)))),"not entered","")</f>
        <v/>
      </c>
    </row>
    <row r="171" spans="2:7">
      <c r="B171" s="164" t="s">
        <v>9</v>
      </c>
      <c r="C171" s="169" t="str">
        <f t="shared" si="9"/>
        <v xml:space="preserve"> </v>
      </c>
      <c r="D171" s="169" t="str">
        <f t="shared" si="10"/>
        <v xml:space="preserve"> </v>
      </c>
      <c r="E171" s="166">
        <v>1.1574074074074073E-5</v>
      </c>
      <c r="F171" s="167" t="e">
        <f t="shared" si="11"/>
        <v>#N/A</v>
      </c>
      <c r="G171" t="str">
        <f>IF((ISERROR((VLOOKUP(B171,Calculation!C$2:C$933,1,FALSE)))),"not entered","")</f>
        <v/>
      </c>
    </row>
    <row r="172" spans="2:7">
      <c r="B172" s="164" t="s">
        <v>9</v>
      </c>
      <c r="C172" s="169" t="str">
        <f t="shared" si="9"/>
        <v xml:space="preserve"> </v>
      </c>
      <c r="D172" s="169" t="str">
        <f t="shared" si="10"/>
        <v xml:space="preserve"> </v>
      </c>
      <c r="E172" s="166">
        <v>1.1574074074074073E-5</v>
      </c>
      <c r="F172" s="167" t="e">
        <f t="shared" si="11"/>
        <v>#N/A</v>
      </c>
      <c r="G172" t="str">
        <f>IF((ISERROR((VLOOKUP(B172,Calculation!C$2:C$933,1,FALSE)))),"not entered","")</f>
        <v/>
      </c>
    </row>
    <row r="173" spans="2:7">
      <c r="B173" s="164" t="s">
        <v>9</v>
      </c>
      <c r="C173" s="169" t="str">
        <f t="shared" si="9"/>
        <v xml:space="preserve"> </v>
      </c>
      <c r="D173" s="169" t="str">
        <f t="shared" si="10"/>
        <v xml:space="preserve"> </v>
      </c>
      <c r="E173" s="166">
        <v>1.1574074074074073E-5</v>
      </c>
      <c r="F173" s="167" t="e">
        <f t="shared" si="11"/>
        <v>#N/A</v>
      </c>
      <c r="G173" t="str">
        <f>IF((ISERROR((VLOOKUP(B173,Calculation!C$2:C$933,1,FALSE)))),"not entered","")</f>
        <v/>
      </c>
    </row>
    <row r="174" spans="2:7">
      <c r="B174" s="164" t="s">
        <v>9</v>
      </c>
      <c r="C174" s="169" t="str">
        <f t="shared" si="9"/>
        <v xml:space="preserve"> </v>
      </c>
      <c r="D174" s="169" t="str">
        <f t="shared" si="10"/>
        <v xml:space="preserve"> </v>
      </c>
      <c r="E174" s="166">
        <v>1.1574074074074073E-5</v>
      </c>
      <c r="F174" s="167" t="e">
        <f t="shared" si="11"/>
        <v>#N/A</v>
      </c>
      <c r="G174" t="str">
        <f>IF((ISERROR((VLOOKUP(B174,Calculation!C$2:C$933,1,FALSE)))),"not entered","")</f>
        <v/>
      </c>
    </row>
    <row r="175" spans="2:7">
      <c r="B175" s="164" t="s">
        <v>9</v>
      </c>
      <c r="C175" s="169" t="str">
        <f t="shared" si="9"/>
        <v xml:space="preserve"> </v>
      </c>
      <c r="D175" s="169" t="str">
        <f t="shared" si="10"/>
        <v xml:space="preserve"> </v>
      </c>
      <c r="E175" s="166">
        <v>1.1574074074074073E-5</v>
      </c>
      <c r="F175" s="167" t="e">
        <f t="shared" si="11"/>
        <v>#N/A</v>
      </c>
      <c r="G175" t="str">
        <f>IF((ISERROR((VLOOKUP(B175,Calculation!C$2:C$933,1,FALSE)))),"not entered","")</f>
        <v/>
      </c>
    </row>
    <row r="176" spans="2:7">
      <c r="B176" s="164" t="s">
        <v>9</v>
      </c>
      <c r="C176" s="169" t="str">
        <f t="shared" si="9"/>
        <v xml:space="preserve"> </v>
      </c>
      <c r="D176" s="169" t="str">
        <f t="shared" si="10"/>
        <v xml:space="preserve"> </v>
      </c>
      <c r="E176" s="166">
        <v>1.1574074074074073E-5</v>
      </c>
      <c r="F176" s="167" t="e">
        <f t="shared" si="11"/>
        <v>#N/A</v>
      </c>
      <c r="G176" t="str">
        <f>IF((ISERROR((VLOOKUP(B176,Calculation!C$2:C$933,1,FALSE)))),"not entered","")</f>
        <v/>
      </c>
    </row>
    <row r="177" spans="2:7">
      <c r="B177" s="164" t="s">
        <v>9</v>
      </c>
      <c r="C177" s="169" t="str">
        <f t="shared" si="9"/>
        <v xml:space="preserve"> </v>
      </c>
      <c r="D177" s="169" t="str">
        <f t="shared" si="10"/>
        <v xml:space="preserve"> </v>
      </c>
      <c r="E177" s="166">
        <v>1.1574074074074073E-5</v>
      </c>
      <c r="F177" s="167" t="e">
        <f t="shared" si="11"/>
        <v>#N/A</v>
      </c>
      <c r="G177" t="str">
        <f>IF((ISERROR((VLOOKUP(B177,Calculation!C$2:C$933,1,FALSE)))),"not entered","")</f>
        <v/>
      </c>
    </row>
    <row r="178" spans="2:7">
      <c r="B178" s="164" t="s">
        <v>9</v>
      </c>
      <c r="C178" s="169" t="str">
        <f t="shared" si="9"/>
        <v xml:space="preserve"> </v>
      </c>
      <c r="D178" s="169" t="str">
        <f t="shared" si="10"/>
        <v xml:space="preserve"> </v>
      </c>
      <c r="E178" s="166">
        <v>1.1574074074074073E-5</v>
      </c>
      <c r="F178" s="167" t="e">
        <f t="shared" si="11"/>
        <v>#N/A</v>
      </c>
      <c r="G178" t="str">
        <f>IF((ISERROR((VLOOKUP(B178,Calculation!C$2:C$933,1,FALSE)))),"not entered","")</f>
        <v/>
      </c>
    </row>
    <row r="179" spans="2:7">
      <c r="B179" s="164" t="s">
        <v>9</v>
      </c>
      <c r="C179" s="169" t="str">
        <f t="shared" si="9"/>
        <v xml:space="preserve"> </v>
      </c>
      <c r="D179" s="169" t="str">
        <f t="shared" si="10"/>
        <v xml:space="preserve"> </v>
      </c>
      <c r="E179" s="166">
        <v>1.1574074074074073E-5</v>
      </c>
      <c r="F179" s="167" t="e">
        <f t="shared" si="11"/>
        <v>#N/A</v>
      </c>
      <c r="G179" t="str">
        <f>IF((ISERROR((VLOOKUP(B179,Calculation!C$2:C$933,1,FALSE)))),"not entered","")</f>
        <v/>
      </c>
    </row>
    <row r="180" spans="2:7">
      <c r="B180" s="164" t="s">
        <v>9</v>
      </c>
      <c r="C180" s="169" t="str">
        <f t="shared" si="9"/>
        <v xml:space="preserve"> </v>
      </c>
      <c r="D180" s="169" t="str">
        <f t="shared" si="10"/>
        <v xml:space="preserve"> </v>
      </c>
      <c r="E180" s="166">
        <v>1.1574074074074073E-5</v>
      </c>
      <c r="F180" s="167" t="e">
        <f t="shared" si="11"/>
        <v>#N/A</v>
      </c>
      <c r="G180" t="str">
        <f>IF((ISERROR((VLOOKUP(B180,Calculation!C$2:C$933,1,FALSE)))),"not entered","")</f>
        <v/>
      </c>
    </row>
    <row r="181" spans="2:7">
      <c r="B181" s="164" t="s">
        <v>9</v>
      </c>
      <c r="C181" s="169" t="str">
        <f t="shared" si="9"/>
        <v xml:space="preserve"> </v>
      </c>
      <c r="D181" s="169" t="str">
        <f t="shared" si="10"/>
        <v xml:space="preserve"> </v>
      </c>
      <c r="E181" s="166">
        <v>1.1574074074074073E-5</v>
      </c>
      <c r="F181" s="167" t="e">
        <f t="shared" si="11"/>
        <v>#N/A</v>
      </c>
      <c r="G181" t="str">
        <f>IF((ISERROR((VLOOKUP(B181,Calculation!C$2:C$933,1,FALSE)))),"not entered","")</f>
        <v/>
      </c>
    </row>
    <row r="182" spans="2:7">
      <c r="B182" s="164" t="s">
        <v>9</v>
      </c>
      <c r="C182" s="169" t="str">
        <f t="shared" si="9"/>
        <v xml:space="preserve"> </v>
      </c>
      <c r="D182" s="169" t="str">
        <f t="shared" si="10"/>
        <v xml:space="preserve"> </v>
      </c>
      <c r="E182" s="166">
        <v>1.1574074074074073E-5</v>
      </c>
      <c r="F182" s="167" t="e">
        <f t="shared" si="11"/>
        <v>#N/A</v>
      </c>
      <c r="G182" t="str">
        <f>IF((ISERROR((VLOOKUP(B182,Calculation!C$2:C$933,1,FALSE)))),"not entered","")</f>
        <v/>
      </c>
    </row>
    <row r="183" spans="2:7">
      <c r="B183" s="164" t="s">
        <v>9</v>
      </c>
      <c r="C183" s="169" t="str">
        <f t="shared" si="9"/>
        <v xml:space="preserve"> </v>
      </c>
      <c r="D183" s="169" t="str">
        <f t="shared" si="10"/>
        <v xml:space="preserve"> </v>
      </c>
      <c r="E183" s="166">
        <v>1.1574074074074073E-5</v>
      </c>
      <c r="F183" s="167" t="e">
        <f t="shared" si="11"/>
        <v>#N/A</v>
      </c>
      <c r="G183" t="str">
        <f>IF((ISERROR((VLOOKUP(B183,Calculation!C$2:C$933,1,FALSE)))),"not entered","")</f>
        <v/>
      </c>
    </row>
    <row r="184" spans="2:7">
      <c r="B184" s="164" t="s">
        <v>9</v>
      </c>
      <c r="C184" s="169" t="str">
        <f t="shared" si="9"/>
        <v xml:space="preserve"> </v>
      </c>
      <c r="D184" s="169" t="str">
        <f t="shared" si="10"/>
        <v xml:space="preserve"> </v>
      </c>
      <c r="E184" s="166">
        <v>1.1574074074074073E-5</v>
      </c>
      <c r="F184" s="167" t="e">
        <f t="shared" si="11"/>
        <v>#N/A</v>
      </c>
      <c r="G184" t="str">
        <f>IF((ISERROR((VLOOKUP(B184,Calculation!C$2:C$933,1,FALSE)))),"not entered","")</f>
        <v/>
      </c>
    </row>
    <row r="185" spans="2:7">
      <c r="B185" s="164" t="s">
        <v>9</v>
      </c>
      <c r="C185" s="169" t="str">
        <f t="shared" si="9"/>
        <v xml:space="preserve"> </v>
      </c>
      <c r="D185" s="169" t="str">
        <f t="shared" si="10"/>
        <v xml:space="preserve"> </v>
      </c>
      <c r="E185" s="166">
        <v>1.1574074074074073E-5</v>
      </c>
      <c r="F185" s="167" t="e">
        <f t="shared" si="11"/>
        <v>#N/A</v>
      </c>
      <c r="G185" t="str">
        <f>IF((ISERROR((VLOOKUP(B185,Calculation!C$2:C$933,1,FALSE)))),"not entered","")</f>
        <v/>
      </c>
    </row>
    <row r="186" spans="2:7">
      <c r="B186" s="164" t="s">
        <v>9</v>
      </c>
      <c r="C186" s="169" t="str">
        <f t="shared" si="9"/>
        <v xml:space="preserve"> </v>
      </c>
      <c r="D186" s="169" t="str">
        <f t="shared" si="10"/>
        <v xml:space="preserve"> </v>
      </c>
      <c r="E186" s="166">
        <v>1.1574074074074073E-5</v>
      </c>
      <c r="F186" s="167" t="e">
        <f t="shared" si="11"/>
        <v>#N/A</v>
      </c>
      <c r="G186" t="str">
        <f>IF((ISERROR((VLOOKUP(B186,Calculation!C$2:C$933,1,FALSE)))),"not entered","")</f>
        <v/>
      </c>
    </row>
    <row r="187" spans="2:7">
      <c r="B187" s="164" t="s">
        <v>9</v>
      </c>
      <c r="C187" s="169" t="str">
        <f t="shared" si="9"/>
        <v xml:space="preserve"> </v>
      </c>
      <c r="D187" s="169" t="str">
        <f t="shared" si="10"/>
        <v xml:space="preserve"> </v>
      </c>
      <c r="E187" s="166">
        <v>1.1574074074074073E-5</v>
      </c>
      <c r="F187" s="167" t="e">
        <f t="shared" si="11"/>
        <v>#N/A</v>
      </c>
      <c r="G187" t="str">
        <f>IF((ISERROR((VLOOKUP(B187,Calculation!C$2:C$933,1,FALSE)))),"not entered","")</f>
        <v/>
      </c>
    </row>
    <row r="188" spans="2:7">
      <c r="B188" s="164" t="s">
        <v>9</v>
      </c>
      <c r="C188" s="169" t="str">
        <f t="shared" si="9"/>
        <v xml:space="preserve"> </v>
      </c>
      <c r="D188" s="169" t="str">
        <f t="shared" si="10"/>
        <v xml:space="preserve"> </v>
      </c>
      <c r="E188" s="166">
        <v>1.1574074074074073E-5</v>
      </c>
      <c r="F188" s="167" t="e">
        <f t="shared" si="11"/>
        <v>#N/A</v>
      </c>
      <c r="G188" t="str">
        <f>IF((ISERROR((VLOOKUP(B188,Calculation!C$2:C$933,1,FALSE)))),"not entered","")</f>
        <v/>
      </c>
    </row>
    <row r="189" spans="2:7">
      <c r="B189" s="164" t="s">
        <v>9</v>
      </c>
      <c r="C189" s="169" t="str">
        <f t="shared" si="9"/>
        <v xml:space="preserve"> </v>
      </c>
      <c r="D189" s="169" t="str">
        <f t="shared" si="10"/>
        <v xml:space="preserve"> </v>
      </c>
      <c r="E189" s="166">
        <v>1.1574074074074073E-5</v>
      </c>
      <c r="F189" s="167" t="e">
        <f t="shared" si="11"/>
        <v>#N/A</v>
      </c>
      <c r="G189" t="str">
        <f>IF((ISERROR((VLOOKUP(B189,Calculation!C$2:C$933,1,FALSE)))),"not entered","")</f>
        <v/>
      </c>
    </row>
    <row r="190" spans="2:7">
      <c r="B190" s="164" t="s">
        <v>9</v>
      </c>
      <c r="C190" s="169" t="str">
        <f t="shared" si="9"/>
        <v xml:space="preserve"> </v>
      </c>
      <c r="D190" s="169" t="str">
        <f t="shared" si="10"/>
        <v xml:space="preserve"> </v>
      </c>
      <c r="E190" s="166">
        <v>1.1574074074074073E-5</v>
      </c>
      <c r="F190" s="167" t="e">
        <f t="shared" si="11"/>
        <v>#N/A</v>
      </c>
      <c r="G190" t="str">
        <f>IF((ISERROR((VLOOKUP(B190,Calculation!C$2:C$933,1,FALSE)))),"not entered","")</f>
        <v/>
      </c>
    </row>
    <row r="191" spans="2:7">
      <c r="B191" s="164" t="s">
        <v>9</v>
      </c>
      <c r="C191" s="169" t="str">
        <f t="shared" si="9"/>
        <v xml:space="preserve"> </v>
      </c>
      <c r="D191" s="169" t="str">
        <f t="shared" si="10"/>
        <v xml:space="preserve"> </v>
      </c>
      <c r="E191" s="166">
        <v>1.1574074074074073E-5</v>
      </c>
      <c r="F191" s="167" t="e">
        <f t="shared" si="11"/>
        <v>#N/A</v>
      </c>
      <c r="G191" t="str">
        <f>IF((ISERROR((VLOOKUP(B191,Calculation!C$2:C$933,1,FALSE)))),"not entered","")</f>
        <v/>
      </c>
    </row>
    <row r="192" spans="2:7">
      <c r="B192" s="164" t="s">
        <v>9</v>
      </c>
      <c r="C192" s="169" t="str">
        <f t="shared" si="9"/>
        <v xml:space="preserve"> </v>
      </c>
      <c r="D192" s="169" t="str">
        <f t="shared" si="10"/>
        <v xml:space="preserve"> </v>
      </c>
      <c r="E192" s="166">
        <v>1.1574074074074073E-5</v>
      </c>
      <c r="F192" s="167" t="e">
        <f t="shared" si="11"/>
        <v>#N/A</v>
      </c>
      <c r="G192" t="str">
        <f>IF((ISERROR((VLOOKUP(B192,Calculation!C$2:C$933,1,FALSE)))),"not entered","")</f>
        <v/>
      </c>
    </row>
    <row r="193" spans="2:7">
      <c r="B193" s="164" t="s">
        <v>9</v>
      </c>
      <c r="C193" s="169" t="str">
        <f t="shared" si="9"/>
        <v xml:space="preserve"> </v>
      </c>
      <c r="D193" s="169" t="str">
        <f t="shared" si="10"/>
        <v xml:space="preserve"> </v>
      </c>
      <c r="E193" s="166">
        <v>1.1574074074074073E-5</v>
      </c>
      <c r="F193" s="167" t="e">
        <f t="shared" si="11"/>
        <v>#N/A</v>
      </c>
      <c r="G193" t="str">
        <f>IF((ISERROR((VLOOKUP(B193,Calculation!C$2:C$933,1,FALSE)))),"not entered","")</f>
        <v/>
      </c>
    </row>
    <row r="194" spans="2:7">
      <c r="B194" s="164" t="s">
        <v>9</v>
      </c>
      <c r="C194" s="169" t="str">
        <f t="shared" si="9"/>
        <v xml:space="preserve"> </v>
      </c>
      <c r="D194" s="169" t="str">
        <f t="shared" si="10"/>
        <v xml:space="preserve"> </v>
      </c>
      <c r="E194" s="166">
        <v>1.1574074074074073E-5</v>
      </c>
      <c r="F194" s="167" t="e">
        <f t="shared" si="11"/>
        <v>#N/A</v>
      </c>
      <c r="G194" t="str">
        <f>IF((ISERROR((VLOOKUP(B194,Calculation!C$2:C$933,1,FALSE)))),"not entered","")</f>
        <v/>
      </c>
    </row>
    <row r="195" spans="2:7">
      <c r="B195" s="164" t="s">
        <v>9</v>
      </c>
      <c r="C195" s="169" t="str">
        <f t="shared" si="9"/>
        <v xml:space="preserve"> </v>
      </c>
      <c r="D195" s="169" t="str">
        <f t="shared" si="10"/>
        <v xml:space="preserve"> </v>
      </c>
      <c r="E195" s="166">
        <v>1.1574074074074073E-5</v>
      </c>
      <c r="F195" s="167" t="e">
        <f t="shared" si="11"/>
        <v>#N/A</v>
      </c>
      <c r="G195" t="str">
        <f>IF((ISERROR((VLOOKUP(B195,Calculation!C$2:C$933,1,FALSE)))),"not entered","")</f>
        <v/>
      </c>
    </row>
    <row r="196" spans="2:7">
      <c r="B196" s="164" t="s">
        <v>9</v>
      </c>
      <c r="C196" s="169" t="str">
        <f t="shared" si="9"/>
        <v xml:space="preserve"> </v>
      </c>
      <c r="D196" s="169" t="str">
        <f t="shared" si="10"/>
        <v xml:space="preserve"> </v>
      </c>
      <c r="E196" s="166">
        <v>1.1574074074074073E-5</v>
      </c>
      <c r="F196" s="167" t="e">
        <f t="shared" si="11"/>
        <v>#N/A</v>
      </c>
      <c r="G196" t="str">
        <f>IF((ISERROR((VLOOKUP(B196,Calculation!C$2:C$933,1,FALSE)))),"not entered","")</f>
        <v/>
      </c>
    </row>
    <row r="197" spans="2:7">
      <c r="B197" s="164" t="s">
        <v>9</v>
      </c>
      <c r="C197" s="169" t="str">
        <f t="shared" si="9"/>
        <v xml:space="preserve"> </v>
      </c>
      <c r="D197" s="169" t="str">
        <f t="shared" si="10"/>
        <v xml:space="preserve"> </v>
      </c>
      <c r="E197" s="166">
        <v>1.1574074074074073E-5</v>
      </c>
      <c r="F197" s="167" t="e">
        <f t="shared" si="11"/>
        <v>#N/A</v>
      </c>
      <c r="G197" t="str">
        <f>IF((ISERROR((VLOOKUP(B197,Calculation!C$2:C$933,1,FALSE)))),"not entered","")</f>
        <v/>
      </c>
    </row>
    <row r="198" spans="2:7">
      <c r="B198" s="164" t="s">
        <v>9</v>
      </c>
      <c r="C198" s="169" t="str">
        <f t="shared" ref="C198:C204" si="12">VLOOKUP(B198,name,3,FALSE)</f>
        <v xml:space="preserve"> </v>
      </c>
      <c r="D198" s="169" t="str">
        <f t="shared" ref="D198:D204" si="13">VLOOKUP(B198,name,2,FALSE)</f>
        <v xml:space="preserve"> </v>
      </c>
      <c r="E198" s="166">
        <v>1.1574074074074073E-5</v>
      </c>
      <c r="F198" s="167" t="e">
        <f t="shared" ref="F198:F204" si="14">(VLOOKUP(C198,C$4:E$5,3,FALSE))/(E198/10000)</f>
        <v>#N/A</v>
      </c>
      <c r="G198" t="str">
        <f>IF((ISERROR((VLOOKUP(B198,Calculation!C$2:C$933,1,FALSE)))),"not entered","")</f>
        <v/>
      </c>
    </row>
    <row r="199" spans="2:7">
      <c r="B199" s="164" t="s">
        <v>9</v>
      </c>
      <c r="C199" s="169" t="str">
        <f t="shared" si="12"/>
        <v xml:space="preserve"> </v>
      </c>
      <c r="D199" s="169" t="str">
        <f t="shared" si="13"/>
        <v xml:space="preserve"> </v>
      </c>
      <c r="E199" s="166">
        <v>1.1574074074074073E-5</v>
      </c>
      <c r="F199" s="167" t="e">
        <f t="shared" si="14"/>
        <v>#N/A</v>
      </c>
      <c r="G199" t="str">
        <f>IF((ISERROR((VLOOKUP(B199,Calculation!C$2:C$933,1,FALSE)))),"not entered","")</f>
        <v/>
      </c>
    </row>
    <row r="200" spans="2:7">
      <c r="B200" s="164" t="s">
        <v>9</v>
      </c>
      <c r="C200" s="169" t="str">
        <f t="shared" si="12"/>
        <v xml:space="preserve"> </v>
      </c>
      <c r="D200" s="169" t="str">
        <f t="shared" si="13"/>
        <v xml:space="preserve"> </v>
      </c>
      <c r="E200" s="166">
        <v>1.1574074074074073E-5</v>
      </c>
      <c r="F200" s="167" t="e">
        <f t="shared" si="14"/>
        <v>#N/A</v>
      </c>
      <c r="G200" t="str">
        <f>IF((ISERROR((VLOOKUP(B200,Calculation!C$2:C$933,1,FALSE)))),"not entered","")</f>
        <v/>
      </c>
    </row>
    <row r="201" spans="2:7">
      <c r="B201" s="164" t="s">
        <v>9</v>
      </c>
      <c r="C201" s="169" t="str">
        <f t="shared" si="12"/>
        <v xml:space="preserve"> </v>
      </c>
      <c r="D201" s="169" t="str">
        <f t="shared" si="13"/>
        <v xml:space="preserve"> </v>
      </c>
      <c r="E201" s="166">
        <v>1.1574074074074073E-5</v>
      </c>
      <c r="F201" s="167" t="e">
        <f t="shared" si="14"/>
        <v>#N/A</v>
      </c>
      <c r="G201" t="str">
        <f>IF((ISERROR((VLOOKUP(B201,Calculation!C$2:C$933,1,FALSE)))),"not entered","")</f>
        <v/>
      </c>
    </row>
    <row r="202" spans="2:7">
      <c r="B202" s="164" t="s">
        <v>9</v>
      </c>
      <c r="C202" s="169" t="str">
        <f t="shared" si="12"/>
        <v xml:space="preserve"> </v>
      </c>
      <c r="D202" s="169" t="str">
        <f t="shared" si="13"/>
        <v xml:space="preserve"> </v>
      </c>
      <c r="E202" s="166">
        <v>1.1574074074074073E-5</v>
      </c>
      <c r="F202" s="167" t="e">
        <f t="shared" si="14"/>
        <v>#N/A</v>
      </c>
      <c r="G202" t="str">
        <f>IF((ISERROR((VLOOKUP(B202,Calculation!C$2:C$933,1,FALSE)))),"not entered","")</f>
        <v/>
      </c>
    </row>
    <row r="203" spans="2:7">
      <c r="B203" s="164" t="s">
        <v>9</v>
      </c>
      <c r="C203" s="169" t="str">
        <f t="shared" si="12"/>
        <v xml:space="preserve"> </v>
      </c>
      <c r="D203" s="169" t="str">
        <f t="shared" si="13"/>
        <v xml:space="preserve"> </v>
      </c>
      <c r="E203" s="166">
        <v>1.1574074074074073E-5</v>
      </c>
      <c r="F203" s="167" t="e">
        <f t="shared" si="14"/>
        <v>#N/A</v>
      </c>
      <c r="G203" t="str">
        <f>IF((ISERROR((VLOOKUP(B203,Calculation!C$2:C$933,1,FALSE)))),"not entered","")</f>
        <v/>
      </c>
    </row>
    <row r="204" spans="2:7">
      <c r="B204" s="164" t="s">
        <v>9</v>
      </c>
      <c r="C204" s="169" t="str">
        <f t="shared" si="12"/>
        <v xml:space="preserve"> </v>
      </c>
      <c r="D204" s="169" t="str">
        <f t="shared" si="13"/>
        <v xml:space="preserve"> </v>
      </c>
      <c r="E204" s="166">
        <v>1.1574074074074073E-5</v>
      </c>
      <c r="F204" s="167" t="e">
        <f t="shared" si="14"/>
        <v>#N/A</v>
      </c>
      <c r="G204" t="str">
        <f>IF((ISERROR((VLOOKUP(B204,Calculation!C$2:C$933,1,FALSE)))),"not entered","")</f>
        <v/>
      </c>
    </row>
    <row r="205" spans="2:7" ht="13.5" thickBot="1">
      <c r="B205" s="170"/>
      <c r="C205" s="171"/>
      <c r="D205" s="171"/>
      <c r="E205" s="172"/>
      <c r="F205" s="173"/>
    </row>
  </sheetData>
  <phoneticPr fontId="2" type="noConversion"/>
  <conditionalFormatting sqref="B1:B3 B169:B65536">
    <cfRule type="cellIs" dxfId="24" priority="3" stopIfTrue="1" operator="equal">
      <formula>"x"</formula>
    </cfRule>
  </conditionalFormatting>
  <conditionalFormatting sqref="G4:G205">
    <cfRule type="cellIs" dxfId="23" priority="4" stopIfTrue="1" operator="equal">
      <formula>#N/A</formula>
    </cfRule>
  </conditionalFormatting>
  <conditionalFormatting sqref="B4:B6">
    <cfRule type="cellIs" dxfId="22" priority="2" stopIfTrue="1" operator="equal">
      <formula>"x"</formula>
    </cfRule>
  </conditionalFormatting>
  <conditionalFormatting sqref="B7:B168">
    <cfRule type="cellIs" dxfId="21" priority="1" stopIfTrue="1" operator="equal">
      <formula>"x"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  <webPublishItems count="2">
    <webPublishItem id="6175" divId="league 2005_6175" sourceType="printArea" destinationFile="C:\EETC\Webpages\results 2005.htm" title="East Essex Tri Club - League Results 2005"/>
    <webPublishItem id="12514" divId="league 2005_12514" sourceType="printArea" destinationFile="C:\EETC\Webpages\results 2005.htm"/>
  </webPublishItems>
</worksheet>
</file>

<file path=xl/worksheets/sheet16.xml><?xml version="1.0" encoding="utf-8"?>
<worksheet xmlns="http://schemas.openxmlformats.org/spreadsheetml/2006/main" xmlns:r="http://schemas.openxmlformats.org/officeDocument/2006/relationships">
  <dimension ref="B2:G205"/>
  <sheetViews>
    <sheetView topLeftCell="A40" workbookViewId="0">
      <selection activeCell="B4" sqref="B4:F205"/>
    </sheetView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12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136" t="str">
        <f>Races!C7</f>
        <v>Dua 2</v>
      </c>
    </row>
    <row r="3" spans="2:7" ht="13.5" thickBot="1">
      <c r="B3" s="49" t="s">
        <v>2</v>
      </c>
      <c r="C3" s="58" t="s">
        <v>22</v>
      </c>
      <c r="D3" s="58" t="s">
        <v>21</v>
      </c>
      <c r="E3" s="50" t="s">
        <v>8</v>
      </c>
      <c r="F3" s="51" t="s">
        <v>4</v>
      </c>
    </row>
    <row r="4" spans="2:7">
      <c r="B4" s="160" t="s">
        <v>71</v>
      </c>
      <c r="C4" s="161" t="s">
        <v>90</v>
      </c>
      <c r="D4" s="161"/>
      <c r="E4" s="162">
        <v>0</v>
      </c>
      <c r="F4" s="163"/>
      <c r="G4" t="str">
        <f>IF((ISERROR((VLOOKUP(B4,Calculation!C$2:C$933,1,FALSE)))),"not entered","")</f>
        <v/>
      </c>
    </row>
    <row r="5" spans="2:7">
      <c r="B5" s="164" t="s">
        <v>71</v>
      </c>
      <c r="C5" s="165" t="s">
        <v>91</v>
      </c>
      <c r="D5" s="165"/>
      <c r="E5" s="166">
        <v>0</v>
      </c>
      <c r="F5" s="167"/>
      <c r="G5" t="str">
        <f>IF((ISERROR((VLOOKUP(B5,Calculation!C$2:C$933,1,FALSE)))),"not entered","")</f>
        <v/>
      </c>
    </row>
    <row r="6" spans="2:7">
      <c r="B6" s="168" t="s">
        <v>9</v>
      </c>
      <c r="C6" s="169" t="str">
        <f t="shared" ref="C6:C69" si="0">VLOOKUP(B6,name,3,FALSE)</f>
        <v xml:space="preserve"> </v>
      </c>
      <c r="D6" s="169" t="str">
        <f t="shared" ref="D6:D69" si="1">VLOOKUP(B6,name,2,FALSE)</f>
        <v xml:space="preserve"> </v>
      </c>
      <c r="E6" s="166">
        <v>0</v>
      </c>
      <c r="F6" s="167" t="e">
        <f t="shared" ref="F6:F69" si="2">(VLOOKUP(C6,C$4:E$5,3,FALSE))/(E6/10000)</f>
        <v>#N/A</v>
      </c>
      <c r="G6" t="str">
        <f>IF((ISERROR((VLOOKUP(B6,Calculation!C$2:C$933,1,FALSE)))),"not entered","")</f>
        <v/>
      </c>
    </row>
    <row r="7" spans="2:7">
      <c r="B7" s="168" t="s">
        <v>9</v>
      </c>
      <c r="C7" s="169" t="str">
        <f t="shared" si="0"/>
        <v xml:space="preserve"> </v>
      </c>
      <c r="D7" s="169" t="str">
        <f t="shared" si="1"/>
        <v xml:space="preserve"> </v>
      </c>
      <c r="E7" s="166">
        <v>0</v>
      </c>
      <c r="F7" s="167" t="e">
        <f t="shared" si="2"/>
        <v>#N/A</v>
      </c>
      <c r="G7" t="str">
        <f>IF((ISERROR((VLOOKUP(B7,Calculation!C$2:C$933,1,FALSE)))),"not entered","")</f>
        <v/>
      </c>
    </row>
    <row r="8" spans="2:7">
      <c r="B8" s="168" t="s">
        <v>9</v>
      </c>
      <c r="C8" s="169" t="str">
        <f t="shared" si="0"/>
        <v xml:space="preserve"> </v>
      </c>
      <c r="D8" s="169" t="str">
        <f t="shared" si="1"/>
        <v xml:space="preserve"> </v>
      </c>
      <c r="E8" s="166">
        <v>0</v>
      </c>
      <c r="F8" s="167" t="e">
        <f t="shared" si="2"/>
        <v>#N/A</v>
      </c>
      <c r="G8" t="str">
        <f>IF((ISERROR((VLOOKUP(B8,Calculation!C$2:C$933,1,FALSE)))),"not entered","")</f>
        <v/>
      </c>
    </row>
    <row r="9" spans="2:7">
      <c r="B9" s="168" t="s">
        <v>9</v>
      </c>
      <c r="C9" s="169" t="str">
        <f t="shared" si="0"/>
        <v xml:space="preserve"> </v>
      </c>
      <c r="D9" s="169" t="str">
        <f t="shared" si="1"/>
        <v xml:space="preserve"> </v>
      </c>
      <c r="E9" s="166">
        <v>0</v>
      </c>
      <c r="F9" s="167" t="e">
        <f t="shared" si="2"/>
        <v>#N/A</v>
      </c>
      <c r="G9" t="str">
        <f>IF((ISERROR((VLOOKUP(B9,Calculation!C$2:C$933,1,FALSE)))),"not entered","")</f>
        <v/>
      </c>
    </row>
    <row r="10" spans="2:7">
      <c r="B10" s="168" t="s">
        <v>9</v>
      </c>
      <c r="C10" s="169" t="str">
        <f t="shared" si="0"/>
        <v xml:space="preserve"> </v>
      </c>
      <c r="D10" s="169" t="str">
        <f t="shared" si="1"/>
        <v xml:space="preserve"> </v>
      </c>
      <c r="E10" s="166">
        <v>0</v>
      </c>
      <c r="F10" s="167" t="e">
        <f t="shared" si="2"/>
        <v>#N/A</v>
      </c>
      <c r="G10" t="str">
        <f>IF((ISERROR((VLOOKUP(B10,Calculation!C$2:C$933,1,FALSE)))),"not entered","")</f>
        <v/>
      </c>
    </row>
    <row r="11" spans="2:7">
      <c r="B11" s="168" t="s">
        <v>9</v>
      </c>
      <c r="C11" s="169" t="str">
        <f t="shared" si="0"/>
        <v xml:space="preserve"> </v>
      </c>
      <c r="D11" s="169" t="str">
        <f t="shared" si="1"/>
        <v xml:space="preserve"> </v>
      </c>
      <c r="E11" s="166">
        <v>0</v>
      </c>
      <c r="F11" s="167" t="e">
        <f t="shared" si="2"/>
        <v>#N/A</v>
      </c>
      <c r="G11" t="str">
        <f>IF((ISERROR((VLOOKUP(B11,Calculation!C$2:C$933,1,FALSE)))),"not entered","")</f>
        <v/>
      </c>
    </row>
    <row r="12" spans="2:7">
      <c r="B12" s="168" t="s">
        <v>9</v>
      </c>
      <c r="C12" s="169" t="str">
        <f t="shared" si="0"/>
        <v xml:space="preserve"> </v>
      </c>
      <c r="D12" s="169" t="str">
        <f t="shared" si="1"/>
        <v xml:space="preserve"> </v>
      </c>
      <c r="E12" s="166">
        <v>0</v>
      </c>
      <c r="F12" s="167" t="e">
        <f t="shared" si="2"/>
        <v>#N/A</v>
      </c>
      <c r="G12" t="str">
        <f>IF((ISERROR((VLOOKUP(B12,Calculation!C$2:C$933,1,FALSE)))),"not entered","")</f>
        <v/>
      </c>
    </row>
    <row r="13" spans="2:7">
      <c r="B13" s="168" t="s">
        <v>9</v>
      </c>
      <c r="C13" s="169" t="str">
        <f t="shared" si="0"/>
        <v xml:space="preserve"> </v>
      </c>
      <c r="D13" s="169" t="str">
        <f t="shared" si="1"/>
        <v xml:space="preserve"> </v>
      </c>
      <c r="E13" s="166">
        <v>0</v>
      </c>
      <c r="F13" s="167" t="e">
        <f t="shared" si="2"/>
        <v>#N/A</v>
      </c>
      <c r="G13" t="str">
        <f>IF((ISERROR((VLOOKUP(B13,Calculation!C$2:C$933,1,FALSE)))),"not entered","")</f>
        <v/>
      </c>
    </row>
    <row r="14" spans="2:7">
      <c r="B14" s="168" t="s">
        <v>9</v>
      </c>
      <c r="C14" s="169" t="str">
        <f t="shared" si="0"/>
        <v xml:space="preserve"> </v>
      </c>
      <c r="D14" s="169" t="str">
        <f t="shared" si="1"/>
        <v xml:space="preserve"> </v>
      </c>
      <c r="E14" s="166">
        <v>0</v>
      </c>
      <c r="F14" s="167" t="e">
        <f t="shared" si="2"/>
        <v>#N/A</v>
      </c>
      <c r="G14" t="str">
        <f>IF((ISERROR((VLOOKUP(B14,Calculation!C$2:C$933,1,FALSE)))),"not entered","")</f>
        <v/>
      </c>
    </row>
    <row r="15" spans="2:7">
      <c r="B15" s="168" t="s">
        <v>9</v>
      </c>
      <c r="C15" s="169" t="str">
        <f t="shared" si="0"/>
        <v xml:space="preserve"> </v>
      </c>
      <c r="D15" s="169" t="str">
        <f t="shared" si="1"/>
        <v xml:space="preserve"> </v>
      </c>
      <c r="E15" s="166">
        <v>0</v>
      </c>
      <c r="F15" s="167" t="e">
        <f t="shared" si="2"/>
        <v>#N/A</v>
      </c>
      <c r="G15" t="str">
        <f>IF((ISERROR((VLOOKUP(B15,Calculation!C$2:C$933,1,FALSE)))),"not entered","")</f>
        <v/>
      </c>
    </row>
    <row r="16" spans="2:7">
      <c r="B16" s="168" t="s">
        <v>9</v>
      </c>
      <c r="C16" s="169" t="str">
        <f t="shared" si="0"/>
        <v xml:space="preserve"> </v>
      </c>
      <c r="D16" s="169" t="str">
        <f t="shared" si="1"/>
        <v xml:space="preserve"> </v>
      </c>
      <c r="E16" s="166">
        <v>0</v>
      </c>
      <c r="F16" s="167" t="e">
        <f t="shared" si="2"/>
        <v>#N/A</v>
      </c>
      <c r="G16" t="str">
        <f>IF((ISERROR((VLOOKUP(B16,Calculation!C$2:C$933,1,FALSE)))),"not entered","")</f>
        <v/>
      </c>
    </row>
    <row r="17" spans="2:7">
      <c r="B17" s="168" t="s">
        <v>9</v>
      </c>
      <c r="C17" s="169" t="str">
        <f t="shared" si="0"/>
        <v xml:space="preserve"> </v>
      </c>
      <c r="D17" s="169" t="str">
        <f t="shared" si="1"/>
        <v xml:space="preserve"> </v>
      </c>
      <c r="E17" s="166">
        <v>0</v>
      </c>
      <c r="F17" s="167" t="e">
        <f t="shared" si="2"/>
        <v>#N/A</v>
      </c>
      <c r="G17" t="str">
        <f>IF((ISERROR((VLOOKUP(B17,Calculation!C$2:C$933,1,FALSE)))),"not entered","")</f>
        <v/>
      </c>
    </row>
    <row r="18" spans="2:7">
      <c r="B18" s="168" t="s">
        <v>9</v>
      </c>
      <c r="C18" s="169" t="str">
        <f t="shared" si="0"/>
        <v xml:space="preserve"> </v>
      </c>
      <c r="D18" s="169" t="str">
        <f t="shared" si="1"/>
        <v xml:space="preserve"> </v>
      </c>
      <c r="E18" s="166">
        <v>0</v>
      </c>
      <c r="F18" s="167" t="e">
        <f t="shared" si="2"/>
        <v>#N/A</v>
      </c>
      <c r="G18" t="str">
        <f>IF((ISERROR((VLOOKUP(B18,Calculation!C$2:C$933,1,FALSE)))),"not entered","")</f>
        <v/>
      </c>
    </row>
    <row r="19" spans="2:7">
      <c r="B19" s="168" t="s">
        <v>9</v>
      </c>
      <c r="C19" s="169" t="str">
        <f t="shared" si="0"/>
        <v xml:space="preserve"> </v>
      </c>
      <c r="D19" s="169" t="str">
        <f t="shared" si="1"/>
        <v xml:space="preserve"> </v>
      </c>
      <c r="E19" s="166">
        <v>0</v>
      </c>
      <c r="F19" s="167" t="e">
        <f t="shared" si="2"/>
        <v>#N/A</v>
      </c>
      <c r="G19" t="str">
        <f>IF((ISERROR((VLOOKUP(B19,Calculation!C$2:C$933,1,FALSE)))),"not entered","")</f>
        <v/>
      </c>
    </row>
    <row r="20" spans="2:7">
      <c r="B20" s="168" t="s">
        <v>9</v>
      </c>
      <c r="C20" s="169" t="str">
        <f t="shared" si="0"/>
        <v xml:space="preserve"> </v>
      </c>
      <c r="D20" s="169" t="str">
        <f t="shared" si="1"/>
        <v xml:space="preserve"> </v>
      </c>
      <c r="E20" s="166">
        <v>0</v>
      </c>
      <c r="F20" s="167" t="e">
        <f t="shared" si="2"/>
        <v>#N/A</v>
      </c>
      <c r="G20" t="str">
        <f>IF((ISERROR((VLOOKUP(B20,Calculation!C$2:C$933,1,FALSE)))),"not entered","")</f>
        <v/>
      </c>
    </row>
    <row r="21" spans="2:7">
      <c r="B21" s="168" t="s">
        <v>9</v>
      </c>
      <c r="C21" s="169" t="str">
        <f t="shared" si="0"/>
        <v xml:space="preserve"> </v>
      </c>
      <c r="D21" s="169" t="str">
        <f t="shared" si="1"/>
        <v xml:space="preserve"> </v>
      </c>
      <c r="E21" s="166">
        <v>0</v>
      </c>
      <c r="F21" s="167" t="e">
        <f t="shared" si="2"/>
        <v>#N/A</v>
      </c>
      <c r="G21" t="str">
        <f>IF((ISERROR((VLOOKUP(B21,Calculation!C$2:C$933,1,FALSE)))),"not entered","")</f>
        <v/>
      </c>
    </row>
    <row r="22" spans="2:7">
      <c r="B22" s="168" t="s">
        <v>9</v>
      </c>
      <c r="C22" s="169" t="str">
        <f t="shared" si="0"/>
        <v xml:space="preserve"> </v>
      </c>
      <c r="D22" s="169" t="str">
        <f t="shared" si="1"/>
        <v xml:space="preserve"> </v>
      </c>
      <c r="E22" s="166">
        <v>0</v>
      </c>
      <c r="F22" s="167" t="e">
        <f t="shared" si="2"/>
        <v>#N/A</v>
      </c>
      <c r="G22" t="str">
        <f>IF((ISERROR((VLOOKUP(B22,Calculation!C$2:C$933,1,FALSE)))),"not entered","")</f>
        <v/>
      </c>
    </row>
    <row r="23" spans="2:7">
      <c r="B23" s="168" t="s">
        <v>9</v>
      </c>
      <c r="C23" s="169" t="str">
        <f t="shared" si="0"/>
        <v xml:space="preserve"> </v>
      </c>
      <c r="D23" s="169" t="str">
        <f t="shared" si="1"/>
        <v xml:space="preserve"> </v>
      </c>
      <c r="E23" s="166">
        <v>0</v>
      </c>
      <c r="F23" s="167" t="e">
        <f t="shared" si="2"/>
        <v>#N/A</v>
      </c>
      <c r="G23" t="str">
        <f>IF((ISERROR((VLOOKUP(B23,Calculation!C$2:C$933,1,FALSE)))),"not entered","")</f>
        <v/>
      </c>
    </row>
    <row r="24" spans="2:7">
      <c r="B24" s="168" t="s">
        <v>9</v>
      </c>
      <c r="C24" s="169" t="str">
        <f t="shared" si="0"/>
        <v xml:space="preserve"> </v>
      </c>
      <c r="D24" s="169" t="str">
        <f t="shared" si="1"/>
        <v xml:space="preserve"> </v>
      </c>
      <c r="E24" s="166">
        <v>0</v>
      </c>
      <c r="F24" s="167" t="e">
        <f t="shared" si="2"/>
        <v>#N/A</v>
      </c>
      <c r="G24" t="str">
        <f>IF((ISERROR((VLOOKUP(B24,Calculation!C$2:C$933,1,FALSE)))),"not entered","")</f>
        <v/>
      </c>
    </row>
    <row r="25" spans="2:7">
      <c r="B25" s="168" t="s">
        <v>9</v>
      </c>
      <c r="C25" s="169" t="str">
        <f t="shared" si="0"/>
        <v xml:space="preserve"> </v>
      </c>
      <c r="D25" s="169" t="str">
        <f t="shared" si="1"/>
        <v xml:space="preserve"> </v>
      </c>
      <c r="E25" s="166">
        <v>0</v>
      </c>
      <c r="F25" s="167" t="e">
        <f t="shared" si="2"/>
        <v>#N/A</v>
      </c>
      <c r="G25" t="str">
        <f>IF((ISERROR((VLOOKUP(B25,Calculation!C$2:C$933,1,FALSE)))),"not entered","")</f>
        <v/>
      </c>
    </row>
    <row r="26" spans="2:7">
      <c r="B26" s="168" t="s">
        <v>9</v>
      </c>
      <c r="C26" s="169" t="str">
        <f t="shared" si="0"/>
        <v xml:space="preserve"> </v>
      </c>
      <c r="D26" s="169" t="str">
        <f t="shared" si="1"/>
        <v xml:space="preserve"> </v>
      </c>
      <c r="E26" s="166">
        <v>0</v>
      </c>
      <c r="F26" s="167" t="e">
        <f t="shared" si="2"/>
        <v>#N/A</v>
      </c>
      <c r="G26" t="str">
        <f>IF((ISERROR((VLOOKUP(B26,Calculation!C$2:C$933,1,FALSE)))),"not entered","")</f>
        <v/>
      </c>
    </row>
    <row r="27" spans="2:7">
      <c r="B27" s="168" t="s">
        <v>9</v>
      </c>
      <c r="C27" s="169" t="str">
        <f t="shared" si="0"/>
        <v xml:space="preserve"> </v>
      </c>
      <c r="D27" s="169" t="str">
        <f t="shared" si="1"/>
        <v xml:space="preserve"> </v>
      </c>
      <c r="E27" s="166">
        <v>0</v>
      </c>
      <c r="F27" s="167" t="e">
        <f t="shared" si="2"/>
        <v>#N/A</v>
      </c>
      <c r="G27" t="str">
        <f>IF((ISERROR((VLOOKUP(B27,Calculation!C$2:C$933,1,FALSE)))),"not entered","")</f>
        <v/>
      </c>
    </row>
    <row r="28" spans="2:7">
      <c r="B28" s="168" t="s">
        <v>9</v>
      </c>
      <c r="C28" s="169" t="str">
        <f t="shared" si="0"/>
        <v xml:space="preserve"> </v>
      </c>
      <c r="D28" s="169" t="str">
        <f t="shared" si="1"/>
        <v xml:space="preserve"> </v>
      </c>
      <c r="E28" s="166">
        <v>0</v>
      </c>
      <c r="F28" s="167" t="e">
        <f t="shared" si="2"/>
        <v>#N/A</v>
      </c>
      <c r="G28" t="str">
        <f>IF((ISERROR((VLOOKUP(B28,Calculation!C$2:C$933,1,FALSE)))),"not entered","")</f>
        <v/>
      </c>
    </row>
    <row r="29" spans="2:7">
      <c r="B29" s="168" t="s">
        <v>9</v>
      </c>
      <c r="C29" s="169" t="str">
        <f t="shared" si="0"/>
        <v xml:space="preserve"> </v>
      </c>
      <c r="D29" s="169" t="str">
        <f t="shared" si="1"/>
        <v xml:space="preserve"> </v>
      </c>
      <c r="E29" s="166">
        <v>0</v>
      </c>
      <c r="F29" s="167" t="e">
        <f t="shared" si="2"/>
        <v>#N/A</v>
      </c>
      <c r="G29" t="str">
        <f>IF((ISERROR((VLOOKUP(B29,Calculation!C$2:C$933,1,FALSE)))),"not entered","")</f>
        <v/>
      </c>
    </row>
    <row r="30" spans="2:7">
      <c r="B30" s="168" t="s">
        <v>9</v>
      </c>
      <c r="C30" s="169" t="str">
        <f t="shared" si="0"/>
        <v xml:space="preserve"> </v>
      </c>
      <c r="D30" s="169" t="str">
        <f t="shared" si="1"/>
        <v xml:space="preserve"> </v>
      </c>
      <c r="E30" s="166">
        <v>0</v>
      </c>
      <c r="F30" s="167" t="e">
        <f t="shared" si="2"/>
        <v>#N/A</v>
      </c>
      <c r="G30" t="str">
        <f>IF((ISERROR((VLOOKUP(B30,Calculation!C$2:C$933,1,FALSE)))),"not entered","")</f>
        <v/>
      </c>
    </row>
    <row r="31" spans="2:7">
      <c r="B31" s="168" t="s">
        <v>9</v>
      </c>
      <c r="C31" s="169" t="str">
        <f t="shared" si="0"/>
        <v xml:space="preserve"> </v>
      </c>
      <c r="D31" s="169" t="str">
        <f t="shared" si="1"/>
        <v xml:space="preserve"> </v>
      </c>
      <c r="E31" s="166">
        <v>0</v>
      </c>
      <c r="F31" s="167" t="e">
        <f t="shared" si="2"/>
        <v>#N/A</v>
      </c>
      <c r="G31" t="str">
        <f>IF((ISERROR((VLOOKUP(B31,Calculation!C$2:C$933,1,FALSE)))),"not entered","")</f>
        <v/>
      </c>
    </row>
    <row r="32" spans="2:7">
      <c r="B32" s="168" t="s">
        <v>9</v>
      </c>
      <c r="C32" s="169" t="str">
        <f t="shared" si="0"/>
        <v xml:space="preserve"> </v>
      </c>
      <c r="D32" s="169" t="str">
        <f t="shared" si="1"/>
        <v xml:space="preserve"> </v>
      </c>
      <c r="E32" s="166">
        <v>0</v>
      </c>
      <c r="F32" s="167" t="e">
        <f t="shared" si="2"/>
        <v>#N/A</v>
      </c>
      <c r="G32" t="str">
        <f>IF((ISERROR((VLOOKUP(B32,Calculation!C$2:C$933,1,FALSE)))),"not entered","")</f>
        <v/>
      </c>
    </row>
    <row r="33" spans="2:7">
      <c r="B33" s="168" t="s">
        <v>9</v>
      </c>
      <c r="C33" s="169" t="str">
        <f t="shared" si="0"/>
        <v xml:space="preserve"> </v>
      </c>
      <c r="D33" s="169" t="str">
        <f t="shared" si="1"/>
        <v xml:space="preserve"> </v>
      </c>
      <c r="E33" s="166">
        <v>0</v>
      </c>
      <c r="F33" s="167" t="e">
        <f t="shared" si="2"/>
        <v>#N/A</v>
      </c>
      <c r="G33" t="str">
        <f>IF((ISERROR((VLOOKUP(B33,Calculation!C$2:C$933,1,FALSE)))),"not entered","")</f>
        <v/>
      </c>
    </row>
    <row r="34" spans="2:7">
      <c r="B34" s="168" t="s">
        <v>9</v>
      </c>
      <c r="C34" s="169" t="str">
        <f t="shared" si="0"/>
        <v xml:space="preserve"> </v>
      </c>
      <c r="D34" s="169" t="str">
        <f t="shared" si="1"/>
        <v xml:space="preserve"> </v>
      </c>
      <c r="E34" s="166">
        <v>0</v>
      </c>
      <c r="F34" s="167" t="e">
        <f t="shared" si="2"/>
        <v>#N/A</v>
      </c>
      <c r="G34" t="str">
        <f>IF((ISERROR((VLOOKUP(B34,Calculation!C$2:C$933,1,FALSE)))),"not entered","")</f>
        <v/>
      </c>
    </row>
    <row r="35" spans="2:7">
      <c r="B35" s="168" t="s">
        <v>9</v>
      </c>
      <c r="C35" s="169" t="str">
        <f t="shared" si="0"/>
        <v xml:space="preserve"> </v>
      </c>
      <c r="D35" s="169" t="str">
        <f t="shared" si="1"/>
        <v xml:space="preserve"> </v>
      </c>
      <c r="E35" s="166">
        <v>0</v>
      </c>
      <c r="F35" s="167" t="e">
        <f t="shared" si="2"/>
        <v>#N/A</v>
      </c>
      <c r="G35" t="str">
        <f>IF((ISERROR((VLOOKUP(B35,Calculation!C$2:C$933,1,FALSE)))),"not entered","")</f>
        <v/>
      </c>
    </row>
    <row r="36" spans="2:7">
      <c r="B36" s="168" t="s">
        <v>9</v>
      </c>
      <c r="C36" s="169" t="str">
        <f t="shared" si="0"/>
        <v xml:space="preserve"> </v>
      </c>
      <c r="D36" s="169" t="str">
        <f t="shared" si="1"/>
        <v xml:space="preserve"> </v>
      </c>
      <c r="E36" s="166">
        <v>0</v>
      </c>
      <c r="F36" s="167" t="e">
        <f t="shared" si="2"/>
        <v>#N/A</v>
      </c>
      <c r="G36" t="str">
        <f>IF((ISERROR((VLOOKUP(B36,Calculation!C$2:C$933,1,FALSE)))),"not entered","")</f>
        <v/>
      </c>
    </row>
    <row r="37" spans="2:7">
      <c r="B37" s="168" t="s">
        <v>9</v>
      </c>
      <c r="C37" s="169" t="str">
        <f t="shared" si="0"/>
        <v xml:space="preserve"> </v>
      </c>
      <c r="D37" s="169" t="str">
        <f t="shared" si="1"/>
        <v xml:space="preserve"> </v>
      </c>
      <c r="E37" s="166">
        <v>0</v>
      </c>
      <c r="F37" s="167" t="e">
        <f t="shared" si="2"/>
        <v>#N/A</v>
      </c>
      <c r="G37" t="str">
        <f>IF((ISERROR((VLOOKUP(B37,Calculation!C$2:C$933,1,FALSE)))),"not entered","")</f>
        <v/>
      </c>
    </row>
    <row r="38" spans="2:7">
      <c r="B38" s="168" t="s">
        <v>9</v>
      </c>
      <c r="C38" s="169" t="str">
        <f t="shared" si="0"/>
        <v xml:space="preserve"> </v>
      </c>
      <c r="D38" s="169" t="str">
        <f t="shared" si="1"/>
        <v xml:space="preserve"> </v>
      </c>
      <c r="E38" s="166">
        <v>0</v>
      </c>
      <c r="F38" s="167" t="e">
        <f t="shared" si="2"/>
        <v>#N/A</v>
      </c>
      <c r="G38" t="str">
        <f>IF((ISERROR((VLOOKUP(B38,Calculation!C$2:C$933,1,FALSE)))),"not entered","")</f>
        <v/>
      </c>
    </row>
    <row r="39" spans="2:7">
      <c r="B39" s="168" t="s">
        <v>9</v>
      </c>
      <c r="C39" s="169" t="str">
        <f t="shared" si="0"/>
        <v xml:space="preserve"> </v>
      </c>
      <c r="D39" s="169" t="str">
        <f t="shared" si="1"/>
        <v xml:space="preserve"> </v>
      </c>
      <c r="E39" s="166">
        <v>0</v>
      </c>
      <c r="F39" s="167" t="e">
        <f t="shared" si="2"/>
        <v>#N/A</v>
      </c>
      <c r="G39" t="str">
        <f>IF((ISERROR((VLOOKUP(B39,Calculation!C$2:C$933,1,FALSE)))),"not entered","")</f>
        <v/>
      </c>
    </row>
    <row r="40" spans="2:7">
      <c r="B40" s="168" t="s">
        <v>9</v>
      </c>
      <c r="C40" s="169" t="str">
        <f t="shared" si="0"/>
        <v xml:space="preserve"> </v>
      </c>
      <c r="D40" s="169" t="str">
        <f t="shared" si="1"/>
        <v xml:space="preserve"> </v>
      </c>
      <c r="E40" s="166">
        <v>0</v>
      </c>
      <c r="F40" s="167" t="e">
        <f t="shared" si="2"/>
        <v>#N/A</v>
      </c>
      <c r="G40" t="str">
        <f>IF((ISERROR((VLOOKUP(B40,Calculation!C$2:C$933,1,FALSE)))),"not entered","")</f>
        <v/>
      </c>
    </row>
    <row r="41" spans="2:7">
      <c r="B41" s="168" t="s">
        <v>9</v>
      </c>
      <c r="C41" s="169" t="str">
        <f t="shared" si="0"/>
        <v xml:space="preserve"> </v>
      </c>
      <c r="D41" s="169" t="str">
        <f t="shared" si="1"/>
        <v xml:space="preserve"> </v>
      </c>
      <c r="E41" s="166">
        <v>0</v>
      </c>
      <c r="F41" s="167" t="e">
        <f t="shared" si="2"/>
        <v>#N/A</v>
      </c>
      <c r="G41" t="str">
        <f>IF((ISERROR((VLOOKUP(B41,Calculation!C$2:C$933,1,FALSE)))),"not entered","")</f>
        <v/>
      </c>
    </row>
    <row r="42" spans="2:7">
      <c r="B42" s="168" t="s">
        <v>9</v>
      </c>
      <c r="C42" s="169" t="str">
        <f t="shared" si="0"/>
        <v xml:space="preserve"> </v>
      </c>
      <c r="D42" s="169" t="str">
        <f t="shared" si="1"/>
        <v xml:space="preserve"> </v>
      </c>
      <c r="E42" s="166">
        <v>0</v>
      </c>
      <c r="F42" s="167" t="e">
        <f t="shared" si="2"/>
        <v>#N/A</v>
      </c>
      <c r="G42" t="str">
        <f>IF((ISERROR((VLOOKUP(B42,Calculation!C$2:C$933,1,FALSE)))),"not entered","")</f>
        <v/>
      </c>
    </row>
    <row r="43" spans="2:7">
      <c r="B43" s="168" t="s">
        <v>9</v>
      </c>
      <c r="C43" s="169" t="str">
        <f t="shared" si="0"/>
        <v xml:space="preserve"> </v>
      </c>
      <c r="D43" s="169" t="str">
        <f t="shared" si="1"/>
        <v xml:space="preserve"> </v>
      </c>
      <c r="E43" s="166">
        <v>0</v>
      </c>
      <c r="F43" s="167" t="e">
        <f t="shared" si="2"/>
        <v>#N/A</v>
      </c>
      <c r="G43" t="str">
        <f>IF((ISERROR((VLOOKUP(B43,Calculation!C$2:C$933,1,FALSE)))),"not entered","")</f>
        <v/>
      </c>
    </row>
    <row r="44" spans="2:7">
      <c r="B44" s="168" t="s">
        <v>9</v>
      </c>
      <c r="C44" s="169" t="str">
        <f t="shared" si="0"/>
        <v xml:space="preserve"> </v>
      </c>
      <c r="D44" s="169" t="str">
        <f t="shared" si="1"/>
        <v xml:space="preserve"> </v>
      </c>
      <c r="E44" s="166">
        <v>0</v>
      </c>
      <c r="F44" s="167" t="e">
        <f t="shared" si="2"/>
        <v>#N/A</v>
      </c>
      <c r="G44" t="str">
        <f>IF((ISERROR((VLOOKUP(B44,Calculation!C$2:C$933,1,FALSE)))),"not entered","")</f>
        <v/>
      </c>
    </row>
    <row r="45" spans="2:7">
      <c r="B45" s="168" t="s">
        <v>9</v>
      </c>
      <c r="C45" s="169" t="str">
        <f t="shared" si="0"/>
        <v xml:space="preserve"> </v>
      </c>
      <c r="D45" s="169" t="str">
        <f t="shared" si="1"/>
        <v xml:space="preserve"> </v>
      </c>
      <c r="E45" s="166">
        <v>0</v>
      </c>
      <c r="F45" s="167" t="e">
        <f t="shared" si="2"/>
        <v>#N/A</v>
      </c>
      <c r="G45" t="str">
        <f>IF((ISERROR((VLOOKUP(B45,Calculation!C$2:C$933,1,FALSE)))),"not entered","")</f>
        <v/>
      </c>
    </row>
    <row r="46" spans="2:7">
      <c r="B46" s="168" t="s">
        <v>9</v>
      </c>
      <c r="C46" s="169" t="str">
        <f t="shared" si="0"/>
        <v xml:space="preserve"> </v>
      </c>
      <c r="D46" s="169" t="str">
        <f t="shared" si="1"/>
        <v xml:space="preserve"> </v>
      </c>
      <c r="E46" s="166">
        <v>0</v>
      </c>
      <c r="F46" s="167" t="e">
        <f t="shared" si="2"/>
        <v>#N/A</v>
      </c>
      <c r="G46" t="str">
        <f>IF((ISERROR((VLOOKUP(B46,Calculation!C$2:C$933,1,FALSE)))),"not entered","")</f>
        <v/>
      </c>
    </row>
    <row r="47" spans="2:7">
      <c r="B47" s="168" t="s">
        <v>9</v>
      </c>
      <c r="C47" s="169" t="str">
        <f t="shared" si="0"/>
        <v xml:space="preserve"> </v>
      </c>
      <c r="D47" s="169" t="str">
        <f t="shared" si="1"/>
        <v xml:space="preserve"> </v>
      </c>
      <c r="E47" s="166">
        <v>0</v>
      </c>
      <c r="F47" s="167" t="e">
        <f t="shared" si="2"/>
        <v>#N/A</v>
      </c>
      <c r="G47" t="str">
        <f>IF((ISERROR((VLOOKUP(B47,Calculation!C$2:C$933,1,FALSE)))),"not entered","")</f>
        <v/>
      </c>
    </row>
    <row r="48" spans="2:7">
      <c r="B48" s="168" t="s">
        <v>9</v>
      </c>
      <c r="C48" s="169" t="str">
        <f t="shared" si="0"/>
        <v xml:space="preserve"> </v>
      </c>
      <c r="D48" s="169" t="str">
        <f t="shared" si="1"/>
        <v xml:space="preserve"> </v>
      </c>
      <c r="E48" s="166">
        <v>0</v>
      </c>
      <c r="F48" s="167" t="e">
        <f t="shared" si="2"/>
        <v>#N/A</v>
      </c>
      <c r="G48" t="str">
        <f>IF((ISERROR((VLOOKUP(B48,Calculation!C$2:C$933,1,FALSE)))),"not entered","")</f>
        <v/>
      </c>
    </row>
    <row r="49" spans="2:7">
      <c r="B49" s="168" t="s">
        <v>9</v>
      </c>
      <c r="C49" s="169" t="str">
        <f t="shared" si="0"/>
        <v xml:space="preserve"> </v>
      </c>
      <c r="D49" s="169" t="str">
        <f t="shared" si="1"/>
        <v xml:space="preserve"> </v>
      </c>
      <c r="E49" s="166">
        <v>0</v>
      </c>
      <c r="F49" s="167" t="e">
        <f t="shared" si="2"/>
        <v>#N/A</v>
      </c>
      <c r="G49" t="str">
        <f>IF((ISERROR((VLOOKUP(B49,Calculation!C$2:C$933,1,FALSE)))),"not entered","")</f>
        <v/>
      </c>
    </row>
    <row r="50" spans="2:7">
      <c r="B50" s="168" t="s">
        <v>9</v>
      </c>
      <c r="C50" s="169" t="str">
        <f t="shared" si="0"/>
        <v xml:space="preserve"> </v>
      </c>
      <c r="D50" s="169" t="str">
        <f t="shared" si="1"/>
        <v xml:space="preserve"> </v>
      </c>
      <c r="E50" s="166">
        <v>0</v>
      </c>
      <c r="F50" s="167" t="e">
        <f t="shared" si="2"/>
        <v>#N/A</v>
      </c>
      <c r="G50" t="str">
        <f>IF((ISERROR((VLOOKUP(B50,Calculation!C$2:C$933,1,FALSE)))),"not entered","")</f>
        <v/>
      </c>
    </row>
    <row r="51" spans="2:7">
      <c r="B51" s="168" t="s">
        <v>9</v>
      </c>
      <c r="C51" s="169" t="str">
        <f t="shared" si="0"/>
        <v xml:space="preserve"> </v>
      </c>
      <c r="D51" s="169" t="str">
        <f t="shared" si="1"/>
        <v xml:space="preserve"> </v>
      </c>
      <c r="E51" s="166">
        <v>0</v>
      </c>
      <c r="F51" s="167" t="e">
        <f t="shared" si="2"/>
        <v>#N/A</v>
      </c>
      <c r="G51" t="str">
        <f>IF((ISERROR((VLOOKUP(B51,Calculation!C$2:C$933,1,FALSE)))),"not entered","")</f>
        <v/>
      </c>
    </row>
    <row r="52" spans="2:7">
      <c r="B52" s="168" t="s">
        <v>9</v>
      </c>
      <c r="C52" s="169" t="str">
        <f t="shared" si="0"/>
        <v xml:space="preserve"> </v>
      </c>
      <c r="D52" s="169" t="str">
        <f t="shared" si="1"/>
        <v xml:space="preserve"> </v>
      </c>
      <c r="E52" s="166">
        <v>0</v>
      </c>
      <c r="F52" s="167" t="e">
        <f t="shared" si="2"/>
        <v>#N/A</v>
      </c>
      <c r="G52" t="str">
        <f>IF((ISERROR((VLOOKUP(B52,Calculation!C$2:C$933,1,FALSE)))),"not entered","")</f>
        <v/>
      </c>
    </row>
    <row r="53" spans="2:7">
      <c r="B53" s="168" t="s">
        <v>9</v>
      </c>
      <c r="C53" s="169" t="str">
        <f t="shared" si="0"/>
        <v xml:space="preserve"> </v>
      </c>
      <c r="D53" s="169" t="str">
        <f t="shared" si="1"/>
        <v xml:space="preserve"> </v>
      </c>
      <c r="E53" s="166">
        <v>0</v>
      </c>
      <c r="F53" s="167" t="e">
        <f t="shared" si="2"/>
        <v>#N/A</v>
      </c>
      <c r="G53" t="str">
        <f>IF((ISERROR((VLOOKUP(B53,Calculation!C$2:C$933,1,FALSE)))),"not entered","")</f>
        <v/>
      </c>
    </row>
    <row r="54" spans="2:7">
      <c r="B54" s="168" t="s">
        <v>9</v>
      </c>
      <c r="C54" s="169" t="str">
        <f t="shared" si="0"/>
        <v xml:space="preserve"> </v>
      </c>
      <c r="D54" s="169" t="str">
        <f t="shared" si="1"/>
        <v xml:space="preserve"> </v>
      </c>
      <c r="E54" s="166">
        <v>0</v>
      </c>
      <c r="F54" s="167" t="e">
        <f t="shared" si="2"/>
        <v>#N/A</v>
      </c>
      <c r="G54" t="str">
        <f>IF((ISERROR((VLOOKUP(B54,Calculation!C$2:C$933,1,FALSE)))),"not entered","")</f>
        <v/>
      </c>
    </row>
    <row r="55" spans="2:7">
      <c r="B55" s="168" t="s">
        <v>9</v>
      </c>
      <c r="C55" s="169" t="str">
        <f t="shared" si="0"/>
        <v xml:space="preserve"> </v>
      </c>
      <c r="D55" s="169" t="str">
        <f t="shared" si="1"/>
        <v xml:space="preserve"> </v>
      </c>
      <c r="E55" s="166">
        <v>0</v>
      </c>
      <c r="F55" s="167" t="e">
        <f t="shared" si="2"/>
        <v>#N/A</v>
      </c>
      <c r="G55" t="str">
        <f>IF((ISERROR((VLOOKUP(B55,Calculation!C$2:C$933,1,FALSE)))),"not entered","")</f>
        <v/>
      </c>
    </row>
    <row r="56" spans="2:7">
      <c r="B56" s="168" t="s">
        <v>9</v>
      </c>
      <c r="C56" s="169" t="str">
        <f t="shared" si="0"/>
        <v xml:space="preserve"> </v>
      </c>
      <c r="D56" s="169" t="str">
        <f t="shared" si="1"/>
        <v xml:space="preserve"> </v>
      </c>
      <c r="E56" s="166">
        <v>0</v>
      </c>
      <c r="F56" s="167" t="e">
        <f t="shared" si="2"/>
        <v>#N/A</v>
      </c>
      <c r="G56" t="str">
        <f>IF((ISERROR((VLOOKUP(B56,Calculation!C$2:C$933,1,FALSE)))),"not entered","")</f>
        <v/>
      </c>
    </row>
    <row r="57" spans="2:7">
      <c r="B57" s="168" t="s">
        <v>9</v>
      </c>
      <c r="C57" s="169" t="str">
        <f t="shared" si="0"/>
        <v xml:space="preserve"> </v>
      </c>
      <c r="D57" s="169" t="str">
        <f t="shared" si="1"/>
        <v xml:space="preserve"> </v>
      </c>
      <c r="E57" s="166">
        <v>0</v>
      </c>
      <c r="F57" s="167" t="e">
        <f t="shared" si="2"/>
        <v>#N/A</v>
      </c>
      <c r="G57" t="str">
        <f>IF((ISERROR((VLOOKUP(B57,Calculation!C$2:C$933,1,FALSE)))),"not entered","")</f>
        <v/>
      </c>
    </row>
    <row r="58" spans="2:7">
      <c r="B58" s="168" t="s">
        <v>9</v>
      </c>
      <c r="C58" s="169" t="str">
        <f t="shared" si="0"/>
        <v xml:space="preserve"> </v>
      </c>
      <c r="D58" s="169" t="str">
        <f t="shared" si="1"/>
        <v xml:space="preserve"> </v>
      </c>
      <c r="E58" s="166">
        <v>0</v>
      </c>
      <c r="F58" s="167" t="e">
        <f t="shared" si="2"/>
        <v>#N/A</v>
      </c>
      <c r="G58" t="str">
        <f>IF((ISERROR((VLOOKUP(B58,Calculation!C$2:C$933,1,FALSE)))),"not entered","")</f>
        <v/>
      </c>
    </row>
    <row r="59" spans="2:7">
      <c r="B59" s="168" t="s">
        <v>9</v>
      </c>
      <c r="C59" s="169" t="str">
        <f t="shared" si="0"/>
        <v xml:space="preserve"> </v>
      </c>
      <c r="D59" s="169" t="str">
        <f t="shared" si="1"/>
        <v xml:space="preserve"> </v>
      </c>
      <c r="E59" s="166">
        <v>0</v>
      </c>
      <c r="F59" s="167" t="e">
        <f t="shared" si="2"/>
        <v>#N/A</v>
      </c>
      <c r="G59" t="str">
        <f>IF((ISERROR((VLOOKUP(B59,Calculation!C$2:C$933,1,FALSE)))),"not entered","")</f>
        <v/>
      </c>
    </row>
    <row r="60" spans="2:7">
      <c r="B60" s="168" t="s">
        <v>9</v>
      </c>
      <c r="C60" s="169" t="str">
        <f t="shared" si="0"/>
        <v xml:space="preserve"> </v>
      </c>
      <c r="D60" s="169" t="str">
        <f t="shared" si="1"/>
        <v xml:space="preserve"> </v>
      </c>
      <c r="E60" s="166">
        <v>0</v>
      </c>
      <c r="F60" s="167" t="e">
        <f t="shared" si="2"/>
        <v>#N/A</v>
      </c>
      <c r="G60" t="str">
        <f>IF((ISERROR((VLOOKUP(B60,Calculation!C$2:C$933,1,FALSE)))),"not entered","")</f>
        <v/>
      </c>
    </row>
    <row r="61" spans="2:7">
      <c r="B61" s="168" t="s">
        <v>9</v>
      </c>
      <c r="C61" s="169" t="str">
        <f t="shared" si="0"/>
        <v xml:space="preserve"> </v>
      </c>
      <c r="D61" s="169" t="str">
        <f t="shared" si="1"/>
        <v xml:space="preserve"> </v>
      </c>
      <c r="E61" s="166">
        <v>0</v>
      </c>
      <c r="F61" s="167" t="e">
        <f t="shared" si="2"/>
        <v>#N/A</v>
      </c>
      <c r="G61" t="str">
        <f>IF((ISERROR((VLOOKUP(B61,Calculation!C$2:C$933,1,FALSE)))),"not entered","")</f>
        <v/>
      </c>
    </row>
    <row r="62" spans="2:7">
      <c r="B62" s="168" t="s">
        <v>9</v>
      </c>
      <c r="C62" s="169" t="str">
        <f t="shared" si="0"/>
        <v xml:space="preserve"> </v>
      </c>
      <c r="D62" s="169" t="str">
        <f t="shared" si="1"/>
        <v xml:space="preserve"> </v>
      </c>
      <c r="E62" s="166">
        <v>0</v>
      </c>
      <c r="F62" s="167" t="e">
        <f t="shared" si="2"/>
        <v>#N/A</v>
      </c>
      <c r="G62" t="str">
        <f>IF((ISERROR((VLOOKUP(B62,Calculation!C$2:C$933,1,FALSE)))),"not entered","")</f>
        <v/>
      </c>
    </row>
    <row r="63" spans="2:7">
      <c r="B63" s="168" t="s">
        <v>9</v>
      </c>
      <c r="C63" s="169" t="str">
        <f t="shared" si="0"/>
        <v xml:space="preserve"> </v>
      </c>
      <c r="D63" s="169" t="str">
        <f t="shared" si="1"/>
        <v xml:space="preserve"> </v>
      </c>
      <c r="E63" s="166">
        <v>0</v>
      </c>
      <c r="F63" s="167" t="e">
        <f t="shared" si="2"/>
        <v>#N/A</v>
      </c>
      <c r="G63" t="str">
        <f>IF((ISERROR((VLOOKUP(B63,Calculation!C$2:C$933,1,FALSE)))),"not entered","")</f>
        <v/>
      </c>
    </row>
    <row r="64" spans="2:7">
      <c r="B64" s="168" t="s">
        <v>9</v>
      </c>
      <c r="C64" s="169" t="str">
        <f t="shared" si="0"/>
        <v xml:space="preserve"> </v>
      </c>
      <c r="D64" s="169" t="str">
        <f t="shared" si="1"/>
        <v xml:space="preserve"> </v>
      </c>
      <c r="E64" s="166">
        <v>0</v>
      </c>
      <c r="F64" s="167" t="e">
        <f t="shared" si="2"/>
        <v>#N/A</v>
      </c>
      <c r="G64" t="str">
        <f>IF((ISERROR((VLOOKUP(B64,Calculation!C$2:C$933,1,FALSE)))),"not entered","")</f>
        <v/>
      </c>
    </row>
    <row r="65" spans="2:7">
      <c r="B65" s="168" t="s">
        <v>9</v>
      </c>
      <c r="C65" s="169" t="str">
        <f t="shared" si="0"/>
        <v xml:space="preserve"> </v>
      </c>
      <c r="D65" s="169" t="str">
        <f t="shared" si="1"/>
        <v xml:space="preserve"> </v>
      </c>
      <c r="E65" s="166">
        <v>0</v>
      </c>
      <c r="F65" s="167" t="e">
        <f t="shared" si="2"/>
        <v>#N/A</v>
      </c>
      <c r="G65" t="str">
        <f>IF((ISERROR((VLOOKUP(B65,Calculation!C$2:C$933,1,FALSE)))),"not entered","")</f>
        <v/>
      </c>
    </row>
    <row r="66" spans="2:7">
      <c r="B66" s="168" t="s">
        <v>9</v>
      </c>
      <c r="C66" s="169" t="str">
        <f t="shared" si="0"/>
        <v xml:space="preserve"> </v>
      </c>
      <c r="D66" s="169" t="str">
        <f t="shared" si="1"/>
        <v xml:space="preserve"> </v>
      </c>
      <c r="E66" s="166">
        <v>0</v>
      </c>
      <c r="F66" s="167" t="e">
        <f t="shared" si="2"/>
        <v>#N/A</v>
      </c>
      <c r="G66" t="str">
        <f>IF((ISERROR((VLOOKUP(B66,Calculation!C$2:C$933,1,FALSE)))),"not entered","")</f>
        <v/>
      </c>
    </row>
    <row r="67" spans="2:7">
      <c r="B67" s="168" t="s">
        <v>9</v>
      </c>
      <c r="C67" s="169" t="str">
        <f t="shared" si="0"/>
        <v xml:space="preserve"> </v>
      </c>
      <c r="D67" s="169" t="str">
        <f t="shared" si="1"/>
        <v xml:space="preserve"> </v>
      </c>
      <c r="E67" s="166">
        <v>0</v>
      </c>
      <c r="F67" s="167" t="e">
        <f t="shared" si="2"/>
        <v>#N/A</v>
      </c>
      <c r="G67" t="str">
        <f>IF((ISERROR((VLOOKUP(B67,Calculation!C$2:C$933,1,FALSE)))),"not entered","")</f>
        <v/>
      </c>
    </row>
    <row r="68" spans="2:7">
      <c r="B68" s="168" t="s">
        <v>9</v>
      </c>
      <c r="C68" s="169" t="str">
        <f t="shared" si="0"/>
        <v xml:space="preserve"> </v>
      </c>
      <c r="D68" s="169" t="str">
        <f t="shared" si="1"/>
        <v xml:space="preserve"> </v>
      </c>
      <c r="E68" s="166">
        <v>0</v>
      </c>
      <c r="F68" s="167" t="e">
        <f t="shared" si="2"/>
        <v>#N/A</v>
      </c>
      <c r="G68" t="str">
        <f>IF((ISERROR((VLOOKUP(B68,Calculation!C$2:C$933,1,FALSE)))),"not entered","")</f>
        <v/>
      </c>
    </row>
    <row r="69" spans="2:7">
      <c r="B69" s="168" t="s">
        <v>9</v>
      </c>
      <c r="C69" s="169" t="str">
        <f t="shared" si="0"/>
        <v xml:space="preserve"> </v>
      </c>
      <c r="D69" s="169" t="str">
        <f t="shared" si="1"/>
        <v xml:space="preserve"> </v>
      </c>
      <c r="E69" s="166">
        <v>0</v>
      </c>
      <c r="F69" s="167" t="e">
        <f t="shared" si="2"/>
        <v>#N/A</v>
      </c>
      <c r="G69" t="str">
        <f>IF((ISERROR((VLOOKUP(B69,Calculation!C$2:C$933,1,FALSE)))),"not entered","")</f>
        <v/>
      </c>
    </row>
    <row r="70" spans="2:7">
      <c r="B70" s="168" t="s">
        <v>9</v>
      </c>
      <c r="C70" s="169" t="str">
        <f t="shared" ref="C70:C133" si="3">VLOOKUP(B70,name,3,FALSE)</f>
        <v xml:space="preserve"> </v>
      </c>
      <c r="D70" s="169" t="str">
        <f t="shared" ref="D70:D133" si="4">VLOOKUP(B70,name,2,FALSE)</f>
        <v xml:space="preserve"> </v>
      </c>
      <c r="E70" s="166">
        <v>0</v>
      </c>
      <c r="F70" s="167" t="e">
        <f t="shared" ref="F70:F133" si="5">(VLOOKUP(C70,C$4:E$5,3,FALSE))/(E70/10000)</f>
        <v>#N/A</v>
      </c>
      <c r="G70" t="str">
        <f>IF((ISERROR((VLOOKUP(B70,Calculation!C$2:C$933,1,FALSE)))),"not entered","")</f>
        <v/>
      </c>
    </row>
    <row r="71" spans="2:7">
      <c r="B71" s="168" t="s">
        <v>9</v>
      </c>
      <c r="C71" s="169" t="str">
        <f t="shared" si="3"/>
        <v xml:space="preserve"> </v>
      </c>
      <c r="D71" s="169" t="str">
        <f t="shared" si="4"/>
        <v xml:space="preserve"> </v>
      </c>
      <c r="E71" s="166">
        <v>0</v>
      </c>
      <c r="F71" s="167" t="e">
        <f t="shared" si="5"/>
        <v>#N/A</v>
      </c>
      <c r="G71" t="str">
        <f>IF((ISERROR((VLOOKUP(B71,Calculation!C$2:C$933,1,FALSE)))),"not entered","")</f>
        <v/>
      </c>
    </row>
    <row r="72" spans="2:7">
      <c r="B72" s="168" t="s">
        <v>9</v>
      </c>
      <c r="C72" s="169" t="str">
        <f t="shared" si="3"/>
        <v xml:space="preserve"> </v>
      </c>
      <c r="D72" s="169" t="str">
        <f t="shared" si="4"/>
        <v xml:space="preserve"> </v>
      </c>
      <c r="E72" s="166">
        <v>0</v>
      </c>
      <c r="F72" s="167" t="e">
        <f t="shared" si="5"/>
        <v>#N/A</v>
      </c>
      <c r="G72" t="str">
        <f>IF((ISERROR((VLOOKUP(B72,Calculation!C$2:C$933,1,FALSE)))),"not entered","")</f>
        <v/>
      </c>
    </row>
    <row r="73" spans="2:7">
      <c r="B73" s="168" t="s">
        <v>9</v>
      </c>
      <c r="C73" s="169" t="str">
        <f t="shared" si="3"/>
        <v xml:space="preserve"> </v>
      </c>
      <c r="D73" s="169" t="str">
        <f t="shared" si="4"/>
        <v xml:space="preserve"> </v>
      </c>
      <c r="E73" s="166">
        <v>0</v>
      </c>
      <c r="F73" s="167" t="e">
        <f t="shared" si="5"/>
        <v>#N/A</v>
      </c>
      <c r="G73" t="str">
        <f>IF((ISERROR((VLOOKUP(B73,Calculation!C$2:C$933,1,FALSE)))),"not entered","")</f>
        <v/>
      </c>
    </row>
    <row r="74" spans="2:7">
      <c r="B74" s="168" t="s">
        <v>9</v>
      </c>
      <c r="C74" s="169" t="str">
        <f t="shared" si="3"/>
        <v xml:space="preserve"> </v>
      </c>
      <c r="D74" s="169" t="str">
        <f t="shared" si="4"/>
        <v xml:space="preserve"> </v>
      </c>
      <c r="E74" s="166">
        <v>0</v>
      </c>
      <c r="F74" s="167" t="e">
        <f t="shared" si="5"/>
        <v>#N/A</v>
      </c>
      <c r="G74" t="str">
        <f>IF((ISERROR((VLOOKUP(B74,Calculation!C$2:C$933,1,FALSE)))),"not entered","")</f>
        <v/>
      </c>
    </row>
    <row r="75" spans="2:7">
      <c r="B75" s="168" t="s">
        <v>9</v>
      </c>
      <c r="C75" s="169" t="str">
        <f t="shared" si="3"/>
        <v xml:space="preserve"> </v>
      </c>
      <c r="D75" s="169" t="str">
        <f t="shared" si="4"/>
        <v xml:space="preserve"> </v>
      </c>
      <c r="E75" s="166">
        <v>0</v>
      </c>
      <c r="F75" s="167" t="e">
        <f t="shared" si="5"/>
        <v>#N/A</v>
      </c>
      <c r="G75" t="str">
        <f>IF((ISERROR((VLOOKUP(B75,Calculation!C$2:C$933,1,FALSE)))),"not entered","")</f>
        <v/>
      </c>
    </row>
    <row r="76" spans="2:7">
      <c r="B76" s="168" t="s">
        <v>9</v>
      </c>
      <c r="C76" s="169" t="str">
        <f t="shared" si="3"/>
        <v xml:space="preserve"> </v>
      </c>
      <c r="D76" s="169" t="str">
        <f t="shared" si="4"/>
        <v xml:space="preserve"> </v>
      </c>
      <c r="E76" s="166">
        <v>0</v>
      </c>
      <c r="F76" s="167" t="e">
        <f t="shared" si="5"/>
        <v>#N/A</v>
      </c>
      <c r="G76" t="str">
        <f>IF((ISERROR((VLOOKUP(B76,Calculation!C$2:C$933,1,FALSE)))),"not entered","")</f>
        <v/>
      </c>
    </row>
    <row r="77" spans="2:7">
      <c r="B77" s="168" t="s">
        <v>9</v>
      </c>
      <c r="C77" s="169" t="str">
        <f t="shared" si="3"/>
        <v xml:space="preserve"> </v>
      </c>
      <c r="D77" s="169" t="str">
        <f t="shared" si="4"/>
        <v xml:space="preserve"> </v>
      </c>
      <c r="E77" s="166">
        <v>0</v>
      </c>
      <c r="F77" s="167" t="e">
        <f t="shared" si="5"/>
        <v>#N/A</v>
      </c>
      <c r="G77" t="str">
        <f>IF((ISERROR((VLOOKUP(B77,Calculation!C$2:C$933,1,FALSE)))),"not entered","")</f>
        <v/>
      </c>
    </row>
    <row r="78" spans="2:7">
      <c r="B78" s="168" t="s">
        <v>9</v>
      </c>
      <c r="C78" s="169" t="str">
        <f t="shared" si="3"/>
        <v xml:space="preserve"> </v>
      </c>
      <c r="D78" s="169" t="str">
        <f t="shared" si="4"/>
        <v xml:space="preserve"> </v>
      </c>
      <c r="E78" s="166">
        <v>0</v>
      </c>
      <c r="F78" s="167" t="e">
        <f t="shared" si="5"/>
        <v>#N/A</v>
      </c>
      <c r="G78" t="str">
        <f>IF((ISERROR((VLOOKUP(B78,Calculation!C$2:C$933,1,FALSE)))),"not entered","")</f>
        <v/>
      </c>
    </row>
    <row r="79" spans="2:7">
      <c r="B79" s="168" t="s">
        <v>9</v>
      </c>
      <c r="C79" s="169" t="str">
        <f t="shared" si="3"/>
        <v xml:space="preserve"> </v>
      </c>
      <c r="D79" s="169" t="str">
        <f t="shared" si="4"/>
        <v xml:space="preserve"> </v>
      </c>
      <c r="E79" s="166">
        <v>0</v>
      </c>
      <c r="F79" s="167" t="e">
        <f t="shared" si="5"/>
        <v>#N/A</v>
      </c>
      <c r="G79" t="str">
        <f>IF((ISERROR((VLOOKUP(B79,Calculation!C$2:C$933,1,FALSE)))),"not entered","")</f>
        <v/>
      </c>
    </row>
    <row r="80" spans="2:7">
      <c r="B80" s="168" t="s">
        <v>9</v>
      </c>
      <c r="C80" s="169" t="str">
        <f t="shared" si="3"/>
        <v xml:space="preserve"> </v>
      </c>
      <c r="D80" s="169" t="str">
        <f t="shared" si="4"/>
        <v xml:space="preserve"> </v>
      </c>
      <c r="E80" s="166">
        <v>0</v>
      </c>
      <c r="F80" s="167" t="e">
        <f t="shared" si="5"/>
        <v>#N/A</v>
      </c>
      <c r="G80" t="str">
        <f>IF((ISERROR((VLOOKUP(B80,Calculation!C$2:C$933,1,FALSE)))),"not entered","")</f>
        <v/>
      </c>
    </row>
    <row r="81" spans="2:7">
      <c r="B81" s="168" t="s">
        <v>9</v>
      </c>
      <c r="C81" s="169" t="str">
        <f t="shared" si="3"/>
        <v xml:space="preserve"> </v>
      </c>
      <c r="D81" s="169" t="str">
        <f t="shared" si="4"/>
        <v xml:space="preserve"> </v>
      </c>
      <c r="E81" s="166">
        <v>0</v>
      </c>
      <c r="F81" s="167" t="e">
        <f t="shared" si="5"/>
        <v>#N/A</v>
      </c>
      <c r="G81" t="str">
        <f>IF((ISERROR((VLOOKUP(B81,Calculation!C$2:C$933,1,FALSE)))),"not entered","")</f>
        <v/>
      </c>
    </row>
    <row r="82" spans="2:7">
      <c r="B82" s="168" t="s">
        <v>9</v>
      </c>
      <c r="C82" s="169" t="str">
        <f t="shared" si="3"/>
        <v xml:space="preserve"> </v>
      </c>
      <c r="D82" s="169" t="str">
        <f t="shared" si="4"/>
        <v xml:space="preserve"> </v>
      </c>
      <c r="E82" s="166">
        <v>0</v>
      </c>
      <c r="F82" s="167" t="e">
        <f t="shared" si="5"/>
        <v>#N/A</v>
      </c>
      <c r="G82" t="str">
        <f>IF((ISERROR((VLOOKUP(B82,Calculation!C$2:C$933,1,FALSE)))),"not entered","")</f>
        <v/>
      </c>
    </row>
    <row r="83" spans="2:7">
      <c r="B83" s="168" t="s">
        <v>9</v>
      </c>
      <c r="C83" s="169" t="str">
        <f t="shared" si="3"/>
        <v xml:space="preserve"> </v>
      </c>
      <c r="D83" s="169" t="str">
        <f t="shared" si="4"/>
        <v xml:space="preserve"> </v>
      </c>
      <c r="E83" s="166">
        <v>0</v>
      </c>
      <c r="F83" s="167" t="e">
        <f t="shared" si="5"/>
        <v>#N/A</v>
      </c>
      <c r="G83" t="str">
        <f>IF((ISERROR((VLOOKUP(B83,Calculation!C$2:C$933,1,FALSE)))),"not entered","")</f>
        <v/>
      </c>
    </row>
    <row r="84" spans="2:7">
      <c r="B84" s="168" t="s">
        <v>9</v>
      </c>
      <c r="C84" s="169" t="str">
        <f t="shared" si="3"/>
        <v xml:space="preserve"> </v>
      </c>
      <c r="D84" s="169" t="str">
        <f t="shared" si="4"/>
        <v xml:space="preserve"> </v>
      </c>
      <c r="E84" s="166">
        <v>0</v>
      </c>
      <c r="F84" s="167" t="e">
        <f t="shared" si="5"/>
        <v>#N/A</v>
      </c>
      <c r="G84" t="str">
        <f>IF((ISERROR((VLOOKUP(B84,Calculation!C$2:C$933,1,FALSE)))),"not entered","")</f>
        <v/>
      </c>
    </row>
    <row r="85" spans="2:7">
      <c r="B85" s="168" t="s">
        <v>9</v>
      </c>
      <c r="C85" s="169" t="str">
        <f t="shared" si="3"/>
        <v xml:space="preserve"> </v>
      </c>
      <c r="D85" s="169" t="str">
        <f t="shared" si="4"/>
        <v xml:space="preserve"> </v>
      </c>
      <c r="E85" s="166">
        <v>0</v>
      </c>
      <c r="F85" s="167" t="e">
        <f t="shared" si="5"/>
        <v>#N/A</v>
      </c>
      <c r="G85" t="str">
        <f>IF((ISERROR((VLOOKUP(B85,Calculation!C$2:C$933,1,FALSE)))),"not entered","")</f>
        <v/>
      </c>
    </row>
    <row r="86" spans="2:7">
      <c r="B86" s="168" t="s">
        <v>9</v>
      </c>
      <c r="C86" s="169" t="str">
        <f t="shared" si="3"/>
        <v xml:space="preserve"> </v>
      </c>
      <c r="D86" s="169" t="str">
        <f t="shared" si="4"/>
        <v xml:space="preserve"> </v>
      </c>
      <c r="E86" s="166">
        <v>0</v>
      </c>
      <c r="F86" s="167" t="e">
        <f t="shared" si="5"/>
        <v>#N/A</v>
      </c>
      <c r="G86" t="str">
        <f>IF((ISERROR((VLOOKUP(B86,Calculation!C$2:C$933,1,FALSE)))),"not entered","")</f>
        <v/>
      </c>
    </row>
    <row r="87" spans="2:7">
      <c r="B87" s="168" t="s">
        <v>9</v>
      </c>
      <c r="C87" s="169" t="str">
        <f t="shared" si="3"/>
        <v xml:space="preserve"> </v>
      </c>
      <c r="D87" s="169" t="str">
        <f t="shared" si="4"/>
        <v xml:space="preserve"> </v>
      </c>
      <c r="E87" s="166">
        <v>0</v>
      </c>
      <c r="F87" s="167" t="e">
        <f t="shared" si="5"/>
        <v>#N/A</v>
      </c>
      <c r="G87" t="str">
        <f>IF((ISERROR((VLOOKUP(B87,Calculation!C$2:C$933,1,FALSE)))),"not entered","")</f>
        <v/>
      </c>
    </row>
    <row r="88" spans="2:7">
      <c r="B88" s="168" t="s">
        <v>9</v>
      </c>
      <c r="C88" s="169" t="str">
        <f t="shared" si="3"/>
        <v xml:space="preserve"> </v>
      </c>
      <c r="D88" s="169" t="str">
        <f t="shared" si="4"/>
        <v xml:space="preserve"> </v>
      </c>
      <c r="E88" s="166">
        <v>0</v>
      </c>
      <c r="F88" s="167" t="e">
        <f t="shared" si="5"/>
        <v>#N/A</v>
      </c>
      <c r="G88" t="str">
        <f>IF((ISERROR((VLOOKUP(B88,Calculation!C$2:C$933,1,FALSE)))),"not entered","")</f>
        <v/>
      </c>
    </row>
    <row r="89" spans="2:7">
      <c r="B89" s="168" t="s">
        <v>9</v>
      </c>
      <c r="C89" s="169" t="str">
        <f t="shared" si="3"/>
        <v xml:space="preserve"> </v>
      </c>
      <c r="D89" s="169" t="str">
        <f t="shared" si="4"/>
        <v xml:space="preserve"> </v>
      </c>
      <c r="E89" s="166">
        <v>0</v>
      </c>
      <c r="F89" s="167" t="e">
        <f t="shared" si="5"/>
        <v>#N/A</v>
      </c>
      <c r="G89" t="str">
        <f>IF((ISERROR((VLOOKUP(B89,Calculation!C$2:C$933,1,FALSE)))),"not entered","")</f>
        <v/>
      </c>
    </row>
    <row r="90" spans="2:7">
      <c r="B90" s="168" t="s">
        <v>9</v>
      </c>
      <c r="C90" s="169" t="str">
        <f t="shared" si="3"/>
        <v xml:space="preserve"> </v>
      </c>
      <c r="D90" s="169" t="str">
        <f t="shared" si="4"/>
        <v xml:space="preserve"> </v>
      </c>
      <c r="E90" s="166">
        <v>0</v>
      </c>
      <c r="F90" s="167" t="e">
        <f t="shared" si="5"/>
        <v>#N/A</v>
      </c>
      <c r="G90" t="str">
        <f>IF((ISERROR((VLOOKUP(B90,Calculation!C$2:C$933,1,FALSE)))),"not entered","")</f>
        <v/>
      </c>
    </row>
    <row r="91" spans="2:7">
      <c r="B91" s="168" t="s">
        <v>9</v>
      </c>
      <c r="C91" s="169" t="str">
        <f t="shared" si="3"/>
        <v xml:space="preserve"> </v>
      </c>
      <c r="D91" s="169" t="str">
        <f t="shared" si="4"/>
        <v xml:space="preserve"> </v>
      </c>
      <c r="E91" s="166">
        <v>0</v>
      </c>
      <c r="F91" s="167" t="e">
        <f t="shared" si="5"/>
        <v>#N/A</v>
      </c>
      <c r="G91" t="str">
        <f>IF((ISERROR((VLOOKUP(B91,Calculation!C$2:C$933,1,FALSE)))),"not entered","")</f>
        <v/>
      </c>
    </row>
    <row r="92" spans="2:7">
      <c r="B92" s="168" t="s">
        <v>9</v>
      </c>
      <c r="C92" s="169" t="str">
        <f t="shared" si="3"/>
        <v xml:space="preserve"> </v>
      </c>
      <c r="D92" s="169" t="str">
        <f t="shared" si="4"/>
        <v xml:space="preserve"> </v>
      </c>
      <c r="E92" s="166">
        <v>0</v>
      </c>
      <c r="F92" s="167" t="e">
        <f t="shared" si="5"/>
        <v>#N/A</v>
      </c>
      <c r="G92" t="str">
        <f>IF((ISERROR((VLOOKUP(B92,Calculation!C$2:C$933,1,FALSE)))),"not entered","")</f>
        <v/>
      </c>
    </row>
    <row r="93" spans="2:7">
      <c r="B93" s="168" t="s">
        <v>9</v>
      </c>
      <c r="C93" s="169" t="str">
        <f t="shared" si="3"/>
        <v xml:space="preserve"> </v>
      </c>
      <c r="D93" s="169" t="str">
        <f t="shared" si="4"/>
        <v xml:space="preserve"> </v>
      </c>
      <c r="E93" s="166">
        <v>0</v>
      </c>
      <c r="F93" s="167" t="e">
        <f t="shared" si="5"/>
        <v>#N/A</v>
      </c>
      <c r="G93" t="str">
        <f>IF((ISERROR((VLOOKUP(B93,Calculation!C$2:C$933,1,FALSE)))),"not entered","")</f>
        <v/>
      </c>
    </row>
    <row r="94" spans="2:7">
      <c r="B94" s="168" t="s">
        <v>9</v>
      </c>
      <c r="C94" s="169" t="str">
        <f t="shared" si="3"/>
        <v xml:space="preserve"> </v>
      </c>
      <c r="D94" s="169" t="str">
        <f t="shared" si="4"/>
        <v xml:space="preserve"> </v>
      </c>
      <c r="E94" s="166">
        <v>0</v>
      </c>
      <c r="F94" s="167" t="e">
        <f t="shared" si="5"/>
        <v>#N/A</v>
      </c>
      <c r="G94" t="str">
        <f>IF((ISERROR((VLOOKUP(B94,Calculation!C$2:C$933,1,FALSE)))),"not entered","")</f>
        <v/>
      </c>
    </row>
    <row r="95" spans="2:7">
      <c r="B95" s="168" t="s">
        <v>9</v>
      </c>
      <c r="C95" s="169" t="str">
        <f t="shared" si="3"/>
        <v xml:space="preserve"> </v>
      </c>
      <c r="D95" s="169" t="str">
        <f t="shared" si="4"/>
        <v xml:space="preserve"> </v>
      </c>
      <c r="E95" s="166">
        <v>0</v>
      </c>
      <c r="F95" s="167" t="e">
        <f t="shared" si="5"/>
        <v>#N/A</v>
      </c>
      <c r="G95" t="str">
        <f>IF((ISERROR((VLOOKUP(B95,Calculation!C$2:C$933,1,FALSE)))),"not entered","")</f>
        <v/>
      </c>
    </row>
    <row r="96" spans="2:7">
      <c r="B96" s="168" t="s">
        <v>9</v>
      </c>
      <c r="C96" s="169" t="str">
        <f t="shared" si="3"/>
        <v xml:space="preserve"> </v>
      </c>
      <c r="D96" s="169" t="str">
        <f t="shared" si="4"/>
        <v xml:space="preserve"> </v>
      </c>
      <c r="E96" s="166">
        <v>0</v>
      </c>
      <c r="F96" s="167" t="e">
        <f t="shared" si="5"/>
        <v>#N/A</v>
      </c>
      <c r="G96" t="str">
        <f>IF((ISERROR((VLOOKUP(B96,Calculation!C$2:C$933,1,FALSE)))),"not entered","")</f>
        <v/>
      </c>
    </row>
    <row r="97" spans="2:7">
      <c r="B97" s="168" t="s">
        <v>9</v>
      </c>
      <c r="C97" s="169" t="str">
        <f t="shared" si="3"/>
        <v xml:space="preserve"> </v>
      </c>
      <c r="D97" s="169" t="str">
        <f t="shared" si="4"/>
        <v xml:space="preserve"> </v>
      </c>
      <c r="E97" s="166">
        <v>0</v>
      </c>
      <c r="F97" s="167" t="e">
        <f t="shared" si="5"/>
        <v>#N/A</v>
      </c>
      <c r="G97" t="str">
        <f>IF((ISERROR((VLOOKUP(B97,Calculation!C$2:C$933,1,FALSE)))),"not entered","")</f>
        <v/>
      </c>
    </row>
    <row r="98" spans="2:7">
      <c r="B98" s="168" t="s">
        <v>9</v>
      </c>
      <c r="C98" s="169" t="str">
        <f t="shared" si="3"/>
        <v xml:space="preserve"> </v>
      </c>
      <c r="D98" s="169" t="str">
        <f t="shared" si="4"/>
        <v xml:space="preserve"> </v>
      </c>
      <c r="E98" s="166">
        <v>0</v>
      </c>
      <c r="F98" s="167" t="e">
        <f t="shared" si="5"/>
        <v>#N/A</v>
      </c>
      <c r="G98" t="str">
        <f>IF((ISERROR((VLOOKUP(B98,Calculation!C$2:C$933,1,FALSE)))),"not entered","")</f>
        <v/>
      </c>
    </row>
    <row r="99" spans="2:7">
      <c r="B99" s="168" t="s">
        <v>9</v>
      </c>
      <c r="C99" s="169" t="str">
        <f t="shared" si="3"/>
        <v xml:space="preserve"> </v>
      </c>
      <c r="D99" s="169" t="str">
        <f t="shared" si="4"/>
        <v xml:space="preserve"> </v>
      </c>
      <c r="E99" s="166">
        <v>0</v>
      </c>
      <c r="F99" s="167" t="e">
        <f t="shared" si="5"/>
        <v>#N/A</v>
      </c>
      <c r="G99" t="str">
        <f>IF((ISERROR((VLOOKUP(B99,Calculation!C$2:C$933,1,FALSE)))),"not entered","")</f>
        <v/>
      </c>
    </row>
    <row r="100" spans="2:7">
      <c r="B100" s="168" t="s">
        <v>9</v>
      </c>
      <c r="C100" s="169" t="str">
        <f t="shared" si="3"/>
        <v xml:space="preserve"> </v>
      </c>
      <c r="D100" s="169" t="str">
        <f t="shared" si="4"/>
        <v xml:space="preserve"> </v>
      </c>
      <c r="E100" s="166">
        <v>0</v>
      </c>
      <c r="F100" s="167" t="e">
        <f t="shared" si="5"/>
        <v>#N/A</v>
      </c>
      <c r="G100" t="str">
        <f>IF((ISERROR((VLOOKUP(B100,Calculation!C$2:C$933,1,FALSE)))),"not entered","")</f>
        <v/>
      </c>
    </row>
    <row r="101" spans="2:7">
      <c r="B101" s="168" t="s">
        <v>9</v>
      </c>
      <c r="C101" s="169" t="str">
        <f t="shared" si="3"/>
        <v xml:space="preserve"> </v>
      </c>
      <c r="D101" s="169" t="str">
        <f t="shared" si="4"/>
        <v xml:space="preserve"> </v>
      </c>
      <c r="E101" s="166">
        <v>0</v>
      </c>
      <c r="F101" s="167" t="e">
        <f t="shared" si="5"/>
        <v>#N/A</v>
      </c>
      <c r="G101" t="str">
        <f>IF((ISERROR((VLOOKUP(B101,Calculation!C$2:C$933,1,FALSE)))),"not entered","")</f>
        <v/>
      </c>
    </row>
    <row r="102" spans="2:7">
      <c r="B102" s="168" t="s">
        <v>9</v>
      </c>
      <c r="C102" s="169" t="str">
        <f t="shared" si="3"/>
        <v xml:space="preserve"> </v>
      </c>
      <c r="D102" s="169" t="str">
        <f t="shared" si="4"/>
        <v xml:space="preserve"> </v>
      </c>
      <c r="E102" s="166">
        <v>0</v>
      </c>
      <c r="F102" s="167" t="e">
        <f t="shared" si="5"/>
        <v>#N/A</v>
      </c>
      <c r="G102" t="str">
        <f>IF((ISERROR((VLOOKUP(B102,Calculation!C$2:C$933,1,FALSE)))),"not entered","")</f>
        <v/>
      </c>
    </row>
    <row r="103" spans="2:7">
      <c r="B103" s="168" t="s">
        <v>9</v>
      </c>
      <c r="C103" s="169" t="str">
        <f t="shared" si="3"/>
        <v xml:space="preserve"> </v>
      </c>
      <c r="D103" s="169" t="str">
        <f t="shared" si="4"/>
        <v xml:space="preserve"> </v>
      </c>
      <c r="E103" s="166">
        <v>0</v>
      </c>
      <c r="F103" s="167" t="e">
        <f t="shared" si="5"/>
        <v>#N/A</v>
      </c>
      <c r="G103" t="str">
        <f>IF((ISERROR((VLOOKUP(B103,Calculation!C$2:C$933,1,FALSE)))),"not entered","")</f>
        <v/>
      </c>
    </row>
    <row r="104" spans="2:7">
      <c r="B104" s="168" t="s">
        <v>9</v>
      </c>
      <c r="C104" s="169" t="str">
        <f t="shared" si="3"/>
        <v xml:space="preserve"> </v>
      </c>
      <c r="D104" s="169" t="str">
        <f t="shared" si="4"/>
        <v xml:space="preserve"> </v>
      </c>
      <c r="E104" s="166">
        <v>0</v>
      </c>
      <c r="F104" s="167" t="e">
        <f t="shared" si="5"/>
        <v>#N/A</v>
      </c>
      <c r="G104" t="str">
        <f>IF((ISERROR((VLOOKUP(B104,Calculation!C$2:C$933,1,FALSE)))),"not entered","")</f>
        <v/>
      </c>
    </row>
    <row r="105" spans="2:7">
      <c r="B105" s="168" t="s">
        <v>9</v>
      </c>
      <c r="C105" s="169" t="str">
        <f t="shared" si="3"/>
        <v xml:space="preserve"> </v>
      </c>
      <c r="D105" s="169" t="str">
        <f t="shared" si="4"/>
        <v xml:space="preserve"> </v>
      </c>
      <c r="E105" s="166">
        <v>0</v>
      </c>
      <c r="F105" s="167" t="e">
        <f t="shared" si="5"/>
        <v>#N/A</v>
      </c>
      <c r="G105" t="str">
        <f>IF((ISERROR((VLOOKUP(B105,Calculation!C$2:C$933,1,FALSE)))),"not entered","")</f>
        <v/>
      </c>
    </row>
    <row r="106" spans="2:7">
      <c r="B106" s="168" t="s">
        <v>9</v>
      </c>
      <c r="C106" s="169" t="str">
        <f t="shared" si="3"/>
        <v xml:space="preserve"> </v>
      </c>
      <c r="D106" s="169" t="str">
        <f t="shared" si="4"/>
        <v xml:space="preserve"> </v>
      </c>
      <c r="E106" s="166">
        <v>0</v>
      </c>
      <c r="F106" s="167" t="e">
        <f t="shared" si="5"/>
        <v>#N/A</v>
      </c>
      <c r="G106" t="str">
        <f>IF((ISERROR((VLOOKUP(B106,Calculation!C$2:C$933,1,FALSE)))),"not entered","")</f>
        <v/>
      </c>
    </row>
    <row r="107" spans="2:7">
      <c r="B107" s="168" t="s">
        <v>9</v>
      </c>
      <c r="C107" s="169" t="str">
        <f t="shared" si="3"/>
        <v xml:space="preserve"> </v>
      </c>
      <c r="D107" s="169" t="str">
        <f t="shared" si="4"/>
        <v xml:space="preserve"> </v>
      </c>
      <c r="E107" s="166">
        <v>0</v>
      </c>
      <c r="F107" s="167" t="e">
        <f t="shared" si="5"/>
        <v>#N/A</v>
      </c>
      <c r="G107" t="str">
        <f>IF((ISERROR((VLOOKUP(B107,Calculation!C$2:C$933,1,FALSE)))),"not entered","")</f>
        <v/>
      </c>
    </row>
    <row r="108" spans="2:7">
      <c r="B108" s="168" t="s">
        <v>9</v>
      </c>
      <c r="C108" s="169" t="str">
        <f t="shared" si="3"/>
        <v xml:space="preserve"> </v>
      </c>
      <c r="D108" s="169" t="str">
        <f t="shared" si="4"/>
        <v xml:space="preserve"> </v>
      </c>
      <c r="E108" s="166">
        <v>0</v>
      </c>
      <c r="F108" s="167" t="e">
        <f t="shared" si="5"/>
        <v>#N/A</v>
      </c>
      <c r="G108" t="str">
        <f>IF((ISERROR((VLOOKUP(B108,Calculation!C$2:C$933,1,FALSE)))),"not entered","")</f>
        <v/>
      </c>
    </row>
    <row r="109" spans="2:7">
      <c r="B109" s="168" t="s">
        <v>9</v>
      </c>
      <c r="C109" s="169" t="str">
        <f t="shared" si="3"/>
        <v xml:space="preserve"> </v>
      </c>
      <c r="D109" s="169" t="str">
        <f t="shared" si="4"/>
        <v xml:space="preserve"> </v>
      </c>
      <c r="E109" s="166">
        <v>0</v>
      </c>
      <c r="F109" s="167" t="e">
        <f t="shared" si="5"/>
        <v>#N/A</v>
      </c>
      <c r="G109" t="str">
        <f>IF((ISERROR((VLOOKUP(B109,Calculation!C$2:C$933,1,FALSE)))),"not entered","")</f>
        <v/>
      </c>
    </row>
    <row r="110" spans="2:7">
      <c r="B110" s="168" t="s">
        <v>9</v>
      </c>
      <c r="C110" s="169" t="str">
        <f t="shared" si="3"/>
        <v xml:space="preserve"> </v>
      </c>
      <c r="D110" s="169" t="str">
        <f t="shared" si="4"/>
        <v xml:space="preserve"> </v>
      </c>
      <c r="E110" s="166">
        <v>0</v>
      </c>
      <c r="F110" s="167" t="e">
        <f t="shared" si="5"/>
        <v>#N/A</v>
      </c>
      <c r="G110" t="str">
        <f>IF((ISERROR((VLOOKUP(B110,Calculation!C$2:C$933,1,FALSE)))),"not entered","")</f>
        <v/>
      </c>
    </row>
    <row r="111" spans="2:7">
      <c r="B111" s="168" t="s">
        <v>9</v>
      </c>
      <c r="C111" s="169" t="str">
        <f t="shared" si="3"/>
        <v xml:space="preserve"> </v>
      </c>
      <c r="D111" s="169" t="str">
        <f t="shared" si="4"/>
        <v xml:space="preserve"> </v>
      </c>
      <c r="E111" s="166">
        <v>0</v>
      </c>
      <c r="F111" s="167" t="e">
        <f t="shared" si="5"/>
        <v>#N/A</v>
      </c>
      <c r="G111" t="str">
        <f>IF((ISERROR((VLOOKUP(B111,Calculation!C$2:C$933,1,FALSE)))),"not entered","")</f>
        <v/>
      </c>
    </row>
    <row r="112" spans="2:7">
      <c r="B112" s="168" t="s">
        <v>9</v>
      </c>
      <c r="C112" s="169" t="str">
        <f t="shared" si="3"/>
        <v xml:space="preserve"> </v>
      </c>
      <c r="D112" s="169" t="str">
        <f t="shared" si="4"/>
        <v xml:space="preserve"> </v>
      </c>
      <c r="E112" s="166">
        <v>0</v>
      </c>
      <c r="F112" s="167" t="e">
        <f t="shared" si="5"/>
        <v>#N/A</v>
      </c>
      <c r="G112" t="str">
        <f>IF((ISERROR((VLOOKUP(B112,Calculation!C$2:C$933,1,FALSE)))),"not entered","")</f>
        <v/>
      </c>
    </row>
    <row r="113" spans="2:7">
      <c r="B113" s="168" t="s">
        <v>9</v>
      </c>
      <c r="C113" s="169" t="str">
        <f t="shared" si="3"/>
        <v xml:space="preserve"> </v>
      </c>
      <c r="D113" s="169" t="str">
        <f t="shared" si="4"/>
        <v xml:space="preserve"> </v>
      </c>
      <c r="E113" s="166">
        <v>0</v>
      </c>
      <c r="F113" s="167" t="e">
        <f t="shared" si="5"/>
        <v>#N/A</v>
      </c>
      <c r="G113" t="str">
        <f>IF((ISERROR((VLOOKUP(B113,Calculation!C$2:C$933,1,FALSE)))),"not entered","")</f>
        <v/>
      </c>
    </row>
    <row r="114" spans="2:7">
      <c r="B114" s="168" t="s">
        <v>9</v>
      </c>
      <c r="C114" s="169" t="str">
        <f t="shared" si="3"/>
        <v xml:space="preserve"> </v>
      </c>
      <c r="D114" s="169" t="str">
        <f t="shared" si="4"/>
        <v xml:space="preserve"> </v>
      </c>
      <c r="E114" s="166">
        <v>0</v>
      </c>
      <c r="F114" s="167" t="e">
        <f t="shared" si="5"/>
        <v>#N/A</v>
      </c>
      <c r="G114" t="str">
        <f>IF((ISERROR((VLOOKUP(B114,Calculation!C$2:C$933,1,FALSE)))),"not entered","")</f>
        <v/>
      </c>
    </row>
    <row r="115" spans="2:7">
      <c r="B115" s="168" t="s">
        <v>9</v>
      </c>
      <c r="C115" s="169" t="str">
        <f t="shared" si="3"/>
        <v xml:space="preserve"> </v>
      </c>
      <c r="D115" s="169" t="str">
        <f t="shared" si="4"/>
        <v xml:space="preserve"> </v>
      </c>
      <c r="E115" s="166">
        <v>0</v>
      </c>
      <c r="F115" s="167" t="e">
        <f t="shared" si="5"/>
        <v>#N/A</v>
      </c>
      <c r="G115" t="str">
        <f>IF((ISERROR((VLOOKUP(B115,Calculation!C$2:C$933,1,FALSE)))),"not entered","")</f>
        <v/>
      </c>
    </row>
    <row r="116" spans="2:7">
      <c r="B116" s="168" t="s">
        <v>9</v>
      </c>
      <c r="C116" s="169" t="str">
        <f t="shared" si="3"/>
        <v xml:space="preserve"> </v>
      </c>
      <c r="D116" s="169" t="str">
        <f t="shared" si="4"/>
        <v xml:space="preserve"> </v>
      </c>
      <c r="E116" s="166">
        <v>0</v>
      </c>
      <c r="F116" s="167" t="e">
        <f t="shared" si="5"/>
        <v>#N/A</v>
      </c>
      <c r="G116" t="str">
        <f>IF((ISERROR((VLOOKUP(B116,Calculation!C$2:C$933,1,FALSE)))),"not entered","")</f>
        <v/>
      </c>
    </row>
    <row r="117" spans="2:7">
      <c r="B117" s="168" t="s">
        <v>9</v>
      </c>
      <c r="C117" s="169" t="str">
        <f t="shared" si="3"/>
        <v xml:space="preserve"> </v>
      </c>
      <c r="D117" s="169" t="str">
        <f t="shared" si="4"/>
        <v xml:space="preserve"> </v>
      </c>
      <c r="E117" s="166">
        <v>0</v>
      </c>
      <c r="F117" s="167" t="e">
        <f t="shared" si="5"/>
        <v>#N/A</v>
      </c>
      <c r="G117" t="str">
        <f>IF((ISERROR((VLOOKUP(B117,Calculation!C$2:C$933,1,FALSE)))),"not entered","")</f>
        <v/>
      </c>
    </row>
    <row r="118" spans="2:7">
      <c r="B118" s="168" t="s">
        <v>9</v>
      </c>
      <c r="C118" s="169" t="str">
        <f t="shared" si="3"/>
        <v xml:space="preserve"> </v>
      </c>
      <c r="D118" s="169" t="str">
        <f t="shared" si="4"/>
        <v xml:space="preserve"> </v>
      </c>
      <c r="E118" s="166">
        <v>0</v>
      </c>
      <c r="F118" s="167" t="e">
        <f t="shared" si="5"/>
        <v>#N/A</v>
      </c>
      <c r="G118" t="str">
        <f>IF((ISERROR((VLOOKUP(B118,Calculation!C$2:C$933,1,FALSE)))),"not entered","")</f>
        <v/>
      </c>
    </row>
    <row r="119" spans="2:7">
      <c r="B119" s="168" t="s">
        <v>9</v>
      </c>
      <c r="C119" s="169" t="str">
        <f t="shared" si="3"/>
        <v xml:space="preserve"> </v>
      </c>
      <c r="D119" s="169" t="str">
        <f t="shared" si="4"/>
        <v xml:space="preserve"> </v>
      </c>
      <c r="E119" s="166">
        <v>0</v>
      </c>
      <c r="F119" s="167" t="e">
        <f t="shared" si="5"/>
        <v>#N/A</v>
      </c>
      <c r="G119" t="str">
        <f>IF((ISERROR((VLOOKUP(B119,Calculation!C$2:C$933,1,FALSE)))),"not entered","")</f>
        <v/>
      </c>
    </row>
    <row r="120" spans="2:7">
      <c r="B120" s="168" t="s">
        <v>9</v>
      </c>
      <c r="C120" s="169" t="str">
        <f t="shared" si="3"/>
        <v xml:space="preserve"> </v>
      </c>
      <c r="D120" s="169" t="str">
        <f t="shared" si="4"/>
        <v xml:space="preserve"> </v>
      </c>
      <c r="E120" s="166">
        <v>0</v>
      </c>
      <c r="F120" s="167" t="e">
        <f t="shared" si="5"/>
        <v>#N/A</v>
      </c>
      <c r="G120" t="str">
        <f>IF((ISERROR((VLOOKUP(B120,Calculation!C$2:C$933,1,FALSE)))),"not entered","")</f>
        <v/>
      </c>
    </row>
    <row r="121" spans="2:7">
      <c r="B121" s="168" t="s">
        <v>9</v>
      </c>
      <c r="C121" s="169" t="str">
        <f t="shared" si="3"/>
        <v xml:space="preserve"> </v>
      </c>
      <c r="D121" s="169" t="str">
        <f t="shared" si="4"/>
        <v xml:space="preserve"> </v>
      </c>
      <c r="E121" s="166">
        <v>0</v>
      </c>
      <c r="F121" s="167" t="e">
        <f t="shared" si="5"/>
        <v>#N/A</v>
      </c>
      <c r="G121" t="str">
        <f>IF((ISERROR((VLOOKUP(B121,Calculation!C$2:C$933,1,FALSE)))),"not entered","")</f>
        <v/>
      </c>
    </row>
    <row r="122" spans="2:7">
      <c r="B122" s="168" t="s">
        <v>9</v>
      </c>
      <c r="C122" s="169" t="str">
        <f t="shared" si="3"/>
        <v xml:space="preserve"> </v>
      </c>
      <c r="D122" s="169" t="str">
        <f t="shared" si="4"/>
        <v xml:space="preserve"> </v>
      </c>
      <c r="E122" s="166">
        <v>0</v>
      </c>
      <c r="F122" s="167" t="e">
        <f t="shared" si="5"/>
        <v>#N/A</v>
      </c>
      <c r="G122" t="str">
        <f>IF((ISERROR((VLOOKUP(B122,Calculation!C$2:C$933,1,FALSE)))),"not entered","")</f>
        <v/>
      </c>
    </row>
    <row r="123" spans="2:7">
      <c r="B123" s="168" t="s">
        <v>9</v>
      </c>
      <c r="C123" s="169" t="str">
        <f t="shared" si="3"/>
        <v xml:space="preserve"> </v>
      </c>
      <c r="D123" s="169" t="str">
        <f t="shared" si="4"/>
        <v xml:space="preserve"> </v>
      </c>
      <c r="E123" s="166">
        <v>0</v>
      </c>
      <c r="F123" s="167" t="e">
        <f t="shared" si="5"/>
        <v>#N/A</v>
      </c>
      <c r="G123" t="str">
        <f>IF((ISERROR((VLOOKUP(B123,Calculation!C$2:C$933,1,FALSE)))),"not entered","")</f>
        <v/>
      </c>
    </row>
    <row r="124" spans="2:7">
      <c r="B124" s="168" t="s">
        <v>9</v>
      </c>
      <c r="C124" s="169" t="str">
        <f t="shared" si="3"/>
        <v xml:space="preserve"> </v>
      </c>
      <c r="D124" s="169" t="str">
        <f t="shared" si="4"/>
        <v xml:space="preserve"> </v>
      </c>
      <c r="E124" s="166">
        <v>0</v>
      </c>
      <c r="F124" s="167" t="e">
        <f t="shared" si="5"/>
        <v>#N/A</v>
      </c>
      <c r="G124" t="str">
        <f>IF((ISERROR((VLOOKUP(B124,Calculation!C$2:C$933,1,FALSE)))),"not entered","")</f>
        <v/>
      </c>
    </row>
    <row r="125" spans="2:7">
      <c r="B125" s="168" t="s">
        <v>9</v>
      </c>
      <c r="C125" s="169" t="str">
        <f t="shared" si="3"/>
        <v xml:space="preserve"> </v>
      </c>
      <c r="D125" s="169" t="str">
        <f t="shared" si="4"/>
        <v xml:space="preserve"> </v>
      </c>
      <c r="E125" s="166">
        <v>0</v>
      </c>
      <c r="F125" s="167" t="e">
        <f t="shared" si="5"/>
        <v>#N/A</v>
      </c>
      <c r="G125" t="str">
        <f>IF((ISERROR((VLOOKUP(B125,Calculation!C$2:C$933,1,FALSE)))),"not entered","")</f>
        <v/>
      </c>
    </row>
    <row r="126" spans="2:7">
      <c r="B126" s="168" t="s">
        <v>9</v>
      </c>
      <c r="C126" s="169" t="str">
        <f t="shared" si="3"/>
        <v xml:space="preserve"> </v>
      </c>
      <c r="D126" s="169" t="str">
        <f t="shared" si="4"/>
        <v xml:space="preserve"> </v>
      </c>
      <c r="E126" s="166">
        <v>0</v>
      </c>
      <c r="F126" s="167" t="e">
        <f t="shared" si="5"/>
        <v>#N/A</v>
      </c>
      <c r="G126" t="str">
        <f>IF((ISERROR((VLOOKUP(B126,Calculation!C$2:C$933,1,FALSE)))),"not entered","")</f>
        <v/>
      </c>
    </row>
    <row r="127" spans="2:7">
      <c r="B127" s="168" t="s">
        <v>9</v>
      </c>
      <c r="C127" s="169" t="str">
        <f t="shared" si="3"/>
        <v xml:space="preserve"> </v>
      </c>
      <c r="D127" s="169" t="str">
        <f t="shared" si="4"/>
        <v xml:space="preserve"> </v>
      </c>
      <c r="E127" s="166">
        <v>0</v>
      </c>
      <c r="F127" s="167" t="e">
        <f t="shared" si="5"/>
        <v>#N/A</v>
      </c>
      <c r="G127" t="str">
        <f>IF((ISERROR((VLOOKUP(B127,Calculation!C$2:C$933,1,FALSE)))),"not entered","")</f>
        <v/>
      </c>
    </row>
    <row r="128" spans="2:7">
      <c r="B128" s="168" t="s">
        <v>9</v>
      </c>
      <c r="C128" s="169" t="str">
        <f t="shared" si="3"/>
        <v xml:space="preserve"> </v>
      </c>
      <c r="D128" s="169" t="str">
        <f t="shared" si="4"/>
        <v xml:space="preserve"> </v>
      </c>
      <c r="E128" s="166">
        <v>0</v>
      </c>
      <c r="F128" s="167" t="e">
        <f t="shared" si="5"/>
        <v>#N/A</v>
      </c>
      <c r="G128" t="str">
        <f>IF((ISERROR((VLOOKUP(B128,Calculation!C$2:C$933,1,FALSE)))),"not entered","")</f>
        <v/>
      </c>
    </row>
    <row r="129" spans="2:7">
      <c r="B129" s="168" t="s">
        <v>9</v>
      </c>
      <c r="C129" s="169" t="str">
        <f t="shared" si="3"/>
        <v xml:space="preserve"> </v>
      </c>
      <c r="D129" s="169" t="str">
        <f t="shared" si="4"/>
        <v xml:space="preserve"> </v>
      </c>
      <c r="E129" s="166">
        <v>0</v>
      </c>
      <c r="F129" s="167" t="e">
        <f t="shared" si="5"/>
        <v>#N/A</v>
      </c>
      <c r="G129" t="str">
        <f>IF((ISERROR((VLOOKUP(B129,Calculation!C$2:C$933,1,FALSE)))),"not entered","")</f>
        <v/>
      </c>
    </row>
    <row r="130" spans="2:7">
      <c r="B130" s="168" t="s">
        <v>9</v>
      </c>
      <c r="C130" s="169" t="str">
        <f t="shared" si="3"/>
        <v xml:space="preserve"> </v>
      </c>
      <c r="D130" s="169" t="str">
        <f t="shared" si="4"/>
        <v xml:space="preserve"> </v>
      </c>
      <c r="E130" s="166">
        <v>0</v>
      </c>
      <c r="F130" s="167" t="e">
        <f t="shared" si="5"/>
        <v>#N/A</v>
      </c>
      <c r="G130" t="str">
        <f>IF((ISERROR((VLOOKUP(B130,Calculation!C$2:C$933,1,FALSE)))),"not entered","")</f>
        <v/>
      </c>
    </row>
    <row r="131" spans="2:7">
      <c r="B131" s="168" t="s">
        <v>9</v>
      </c>
      <c r="C131" s="169" t="str">
        <f t="shared" si="3"/>
        <v xml:space="preserve"> </v>
      </c>
      <c r="D131" s="169" t="str">
        <f t="shared" si="4"/>
        <v xml:space="preserve"> </v>
      </c>
      <c r="E131" s="166">
        <v>0</v>
      </c>
      <c r="F131" s="167" t="e">
        <f t="shared" si="5"/>
        <v>#N/A</v>
      </c>
      <c r="G131" t="str">
        <f>IF((ISERROR((VLOOKUP(B131,Calculation!C$2:C$933,1,FALSE)))),"not entered","")</f>
        <v/>
      </c>
    </row>
    <row r="132" spans="2:7">
      <c r="B132" s="168" t="s">
        <v>9</v>
      </c>
      <c r="C132" s="169" t="str">
        <f t="shared" si="3"/>
        <v xml:space="preserve"> </v>
      </c>
      <c r="D132" s="169" t="str">
        <f t="shared" si="4"/>
        <v xml:space="preserve"> </v>
      </c>
      <c r="E132" s="166">
        <v>0</v>
      </c>
      <c r="F132" s="167" t="e">
        <f t="shared" si="5"/>
        <v>#N/A</v>
      </c>
      <c r="G132" t="str">
        <f>IF((ISERROR((VLOOKUP(B132,Calculation!C$2:C$933,1,FALSE)))),"not entered","")</f>
        <v/>
      </c>
    </row>
    <row r="133" spans="2:7">
      <c r="B133" s="168" t="s">
        <v>9</v>
      </c>
      <c r="C133" s="169" t="str">
        <f t="shared" si="3"/>
        <v xml:space="preserve"> </v>
      </c>
      <c r="D133" s="169" t="str">
        <f t="shared" si="4"/>
        <v xml:space="preserve"> </v>
      </c>
      <c r="E133" s="166">
        <v>0</v>
      </c>
      <c r="F133" s="167" t="e">
        <f t="shared" si="5"/>
        <v>#N/A</v>
      </c>
      <c r="G133" t="str">
        <f>IF((ISERROR((VLOOKUP(B133,Calculation!C$2:C$933,1,FALSE)))),"not entered","")</f>
        <v/>
      </c>
    </row>
    <row r="134" spans="2:7">
      <c r="B134" s="168" t="s">
        <v>9</v>
      </c>
      <c r="C134" s="169" t="str">
        <f t="shared" ref="C134:C197" si="6">VLOOKUP(B134,name,3,FALSE)</f>
        <v xml:space="preserve"> </v>
      </c>
      <c r="D134" s="169" t="str">
        <f t="shared" ref="D134:D197" si="7">VLOOKUP(B134,name,2,FALSE)</f>
        <v xml:space="preserve"> </v>
      </c>
      <c r="E134" s="166">
        <v>0</v>
      </c>
      <c r="F134" s="167" t="e">
        <f t="shared" ref="F134:F197" si="8">(VLOOKUP(C134,C$4:E$5,3,FALSE))/(E134/10000)</f>
        <v>#N/A</v>
      </c>
      <c r="G134" t="str">
        <f>IF((ISERROR((VLOOKUP(B134,Calculation!C$2:C$933,1,FALSE)))),"not entered","")</f>
        <v/>
      </c>
    </row>
    <row r="135" spans="2:7">
      <c r="B135" s="168" t="s">
        <v>9</v>
      </c>
      <c r="C135" s="169" t="str">
        <f t="shared" si="6"/>
        <v xml:space="preserve"> </v>
      </c>
      <c r="D135" s="169" t="str">
        <f t="shared" si="7"/>
        <v xml:space="preserve"> </v>
      </c>
      <c r="E135" s="166">
        <v>0</v>
      </c>
      <c r="F135" s="167" t="e">
        <f t="shared" si="8"/>
        <v>#N/A</v>
      </c>
      <c r="G135" t="str">
        <f>IF((ISERROR((VLOOKUP(B135,Calculation!C$2:C$933,1,FALSE)))),"not entered","")</f>
        <v/>
      </c>
    </row>
    <row r="136" spans="2:7">
      <c r="B136" s="168" t="s">
        <v>9</v>
      </c>
      <c r="C136" s="169" t="str">
        <f t="shared" si="6"/>
        <v xml:space="preserve"> </v>
      </c>
      <c r="D136" s="169" t="str">
        <f t="shared" si="7"/>
        <v xml:space="preserve"> </v>
      </c>
      <c r="E136" s="166">
        <v>0</v>
      </c>
      <c r="F136" s="167" t="e">
        <f t="shared" si="8"/>
        <v>#N/A</v>
      </c>
      <c r="G136" t="str">
        <f>IF((ISERROR((VLOOKUP(B136,Calculation!C$2:C$933,1,FALSE)))),"not entered","")</f>
        <v/>
      </c>
    </row>
    <row r="137" spans="2:7">
      <c r="B137" s="168" t="s">
        <v>9</v>
      </c>
      <c r="C137" s="169" t="str">
        <f t="shared" si="6"/>
        <v xml:space="preserve"> </v>
      </c>
      <c r="D137" s="169" t="str">
        <f t="shared" si="7"/>
        <v xml:space="preserve"> </v>
      </c>
      <c r="E137" s="166">
        <v>0</v>
      </c>
      <c r="F137" s="167" t="e">
        <f t="shared" si="8"/>
        <v>#N/A</v>
      </c>
      <c r="G137" t="str">
        <f>IF((ISERROR((VLOOKUP(B137,Calculation!C$2:C$933,1,FALSE)))),"not entered","")</f>
        <v/>
      </c>
    </row>
    <row r="138" spans="2:7">
      <c r="B138" s="168" t="s">
        <v>9</v>
      </c>
      <c r="C138" s="169" t="str">
        <f t="shared" si="6"/>
        <v xml:space="preserve"> </v>
      </c>
      <c r="D138" s="169" t="str">
        <f t="shared" si="7"/>
        <v xml:space="preserve"> </v>
      </c>
      <c r="E138" s="166">
        <v>0</v>
      </c>
      <c r="F138" s="167" t="e">
        <f t="shared" si="8"/>
        <v>#N/A</v>
      </c>
      <c r="G138" t="str">
        <f>IF((ISERROR((VLOOKUP(B138,Calculation!C$2:C$933,1,FALSE)))),"not entered","")</f>
        <v/>
      </c>
    </row>
    <row r="139" spans="2:7">
      <c r="B139" s="168" t="s">
        <v>9</v>
      </c>
      <c r="C139" s="169" t="str">
        <f t="shared" si="6"/>
        <v xml:space="preserve"> </v>
      </c>
      <c r="D139" s="169" t="str">
        <f t="shared" si="7"/>
        <v xml:space="preserve"> </v>
      </c>
      <c r="E139" s="166">
        <v>0</v>
      </c>
      <c r="F139" s="167" t="e">
        <f t="shared" si="8"/>
        <v>#N/A</v>
      </c>
      <c r="G139" t="str">
        <f>IF((ISERROR((VLOOKUP(B139,Calculation!C$2:C$933,1,FALSE)))),"not entered","")</f>
        <v/>
      </c>
    </row>
    <row r="140" spans="2:7">
      <c r="B140" s="168" t="s">
        <v>9</v>
      </c>
      <c r="C140" s="169" t="str">
        <f t="shared" si="6"/>
        <v xml:space="preserve"> </v>
      </c>
      <c r="D140" s="169" t="str">
        <f t="shared" si="7"/>
        <v xml:space="preserve"> </v>
      </c>
      <c r="E140" s="166">
        <v>0</v>
      </c>
      <c r="F140" s="167" t="e">
        <f t="shared" si="8"/>
        <v>#N/A</v>
      </c>
      <c r="G140" t="str">
        <f>IF((ISERROR((VLOOKUP(B140,Calculation!C$2:C$933,1,FALSE)))),"not entered","")</f>
        <v/>
      </c>
    </row>
    <row r="141" spans="2:7">
      <c r="B141" s="168" t="s">
        <v>9</v>
      </c>
      <c r="C141" s="169" t="str">
        <f t="shared" si="6"/>
        <v xml:space="preserve"> </v>
      </c>
      <c r="D141" s="169" t="str">
        <f t="shared" si="7"/>
        <v xml:space="preserve"> </v>
      </c>
      <c r="E141" s="166">
        <v>0</v>
      </c>
      <c r="F141" s="167" t="e">
        <f t="shared" si="8"/>
        <v>#N/A</v>
      </c>
      <c r="G141" t="str">
        <f>IF((ISERROR((VLOOKUP(B141,Calculation!C$2:C$933,1,FALSE)))),"not entered","")</f>
        <v/>
      </c>
    </row>
    <row r="142" spans="2:7">
      <c r="B142" s="168" t="s">
        <v>9</v>
      </c>
      <c r="C142" s="169" t="str">
        <f t="shared" si="6"/>
        <v xml:space="preserve"> </v>
      </c>
      <c r="D142" s="169" t="str">
        <f t="shared" si="7"/>
        <v xml:space="preserve"> </v>
      </c>
      <c r="E142" s="166">
        <v>0</v>
      </c>
      <c r="F142" s="167" t="e">
        <f t="shared" si="8"/>
        <v>#N/A</v>
      </c>
      <c r="G142" t="str">
        <f>IF((ISERROR((VLOOKUP(B142,Calculation!C$2:C$933,1,FALSE)))),"not entered","")</f>
        <v/>
      </c>
    </row>
    <row r="143" spans="2:7">
      <c r="B143" s="168" t="s">
        <v>9</v>
      </c>
      <c r="C143" s="169" t="str">
        <f t="shared" si="6"/>
        <v xml:space="preserve"> </v>
      </c>
      <c r="D143" s="169" t="str">
        <f t="shared" si="7"/>
        <v xml:space="preserve"> </v>
      </c>
      <c r="E143" s="166">
        <v>0</v>
      </c>
      <c r="F143" s="167" t="e">
        <f t="shared" si="8"/>
        <v>#N/A</v>
      </c>
      <c r="G143" t="str">
        <f>IF((ISERROR((VLOOKUP(B143,Calculation!C$2:C$933,1,FALSE)))),"not entered","")</f>
        <v/>
      </c>
    </row>
    <row r="144" spans="2:7">
      <c r="B144" s="168" t="s">
        <v>9</v>
      </c>
      <c r="C144" s="169" t="str">
        <f t="shared" si="6"/>
        <v xml:space="preserve"> </v>
      </c>
      <c r="D144" s="169" t="str">
        <f t="shared" si="7"/>
        <v xml:space="preserve"> </v>
      </c>
      <c r="E144" s="166">
        <v>0</v>
      </c>
      <c r="F144" s="167" t="e">
        <f t="shared" si="8"/>
        <v>#N/A</v>
      </c>
      <c r="G144" t="str">
        <f>IF((ISERROR((VLOOKUP(B144,Calculation!C$2:C$933,1,FALSE)))),"not entered","")</f>
        <v/>
      </c>
    </row>
    <row r="145" spans="2:7">
      <c r="B145" s="168" t="s">
        <v>9</v>
      </c>
      <c r="C145" s="169" t="str">
        <f t="shared" si="6"/>
        <v xml:space="preserve"> </v>
      </c>
      <c r="D145" s="169" t="str">
        <f t="shared" si="7"/>
        <v xml:space="preserve"> </v>
      </c>
      <c r="E145" s="166">
        <v>0</v>
      </c>
      <c r="F145" s="167" t="e">
        <f t="shared" si="8"/>
        <v>#N/A</v>
      </c>
      <c r="G145" t="str">
        <f>IF((ISERROR((VLOOKUP(B145,Calculation!C$2:C$933,1,FALSE)))),"not entered","")</f>
        <v/>
      </c>
    </row>
    <row r="146" spans="2:7">
      <c r="B146" s="168" t="s">
        <v>9</v>
      </c>
      <c r="C146" s="169" t="str">
        <f t="shared" si="6"/>
        <v xml:space="preserve"> </v>
      </c>
      <c r="D146" s="169" t="str">
        <f t="shared" si="7"/>
        <v xml:space="preserve"> </v>
      </c>
      <c r="E146" s="166">
        <v>0</v>
      </c>
      <c r="F146" s="167" t="e">
        <f t="shared" si="8"/>
        <v>#N/A</v>
      </c>
      <c r="G146" t="str">
        <f>IF((ISERROR((VLOOKUP(B146,Calculation!C$2:C$933,1,FALSE)))),"not entered","")</f>
        <v/>
      </c>
    </row>
    <row r="147" spans="2:7">
      <c r="B147" s="168" t="s">
        <v>9</v>
      </c>
      <c r="C147" s="169" t="str">
        <f t="shared" si="6"/>
        <v xml:space="preserve"> </v>
      </c>
      <c r="D147" s="169" t="str">
        <f t="shared" si="7"/>
        <v xml:space="preserve"> </v>
      </c>
      <c r="E147" s="166">
        <v>0</v>
      </c>
      <c r="F147" s="167" t="e">
        <f t="shared" si="8"/>
        <v>#N/A</v>
      </c>
      <c r="G147" t="str">
        <f>IF((ISERROR((VLOOKUP(B147,Calculation!C$2:C$933,1,FALSE)))),"not entered","")</f>
        <v/>
      </c>
    </row>
    <row r="148" spans="2:7">
      <c r="B148" s="168" t="s">
        <v>9</v>
      </c>
      <c r="C148" s="169" t="str">
        <f t="shared" si="6"/>
        <v xml:space="preserve"> </v>
      </c>
      <c r="D148" s="169" t="str">
        <f t="shared" si="7"/>
        <v xml:space="preserve"> </v>
      </c>
      <c r="E148" s="166">
        <v>0</v>
      </c>
      <c r="F148" s="167" t="e">
        <f t="shared" si="8"/>
        <v>#N/A</v>
      </c>
      <c r="G148" t="str">
        <f>IF((ISERROR((VLOOKUP(B148,Calculation!C$2:C$933,1,FALSE)))),"not entered","")</f>
        <v/>
      </c>
    </row>
    <row r="149" spans="2:7">
      <c r="B149" s="168" t="s">
        <v>9</v>
      </c>
      <c r="C149" s="169" t="str">
        <f t="shared" si="6"/>
        <v xml:space="preserve"> </v>
      </c>
      <c r="D149" s="169" t="str">
        <f t="shared" si="7"/>
        <v xml:space="preserve"> </v>
      </c>
      <c r="E149" s="166">
        <v>0</v>
      </c>
      <c r="F149" s="167" t="e">
        <f t="shared" si="8"/>
        <v>#N/A</v>
      </c>
      <c r="G149" t="str">
        <f>IF((ISERROR((VLOOKUP(B149,Calculation!C$2:C$933,1,FALSE)))),"not entered","")</f>
        <v/>
      </c>
    </row>
    <row r="150" spans="2:7">
      <c r="B150" s="168" t="s">
        <v>9</v>
      </c>
      <c r="C150" s="169" t="str">
        <f t="shared" si="6"/>
        <v xml:space="preserve"> </v>
      </c>
      <c r="D150" s="169" t="str">
        <f t="shared" si="7"/>
        <v xml:space="preserve"> </v>
      </c>
      <c r="E150" s="166">
        <v>0</v>
      </c>
      <c r="F150" s="167" t="e">
        <f t="shared" si="8"/>
        <v>#N/A</v>
      </c>
      <c r="G150" t="str">
        <f>IF((ISERROR((VLOOKUP(B150,Calculation!C$2:C$933,1,FALSE)))),"not entered","")</f>
        <v/>
      </c>
    </row>
    <row r="151" spans="2:7">
      <c r="B151" s="168" t="s">
        <v>9</v>
      </c>
      <c r="C151" s="169" t="str">
        <f t="shared" si="6"/>
        <v xml:space="preserve"> </v>
      </c>
      <c r="D151" s="169" t="str">
        <f t="shared" si="7"/>
        <v xml:space="preserve"> </v>
      </c>
      <c r="E151" s="166">
        <v>0</v>
      </c>
      <c r="F151" s="167" t="e">
        <f t="shared" si="8"/>
        <v>#N/A</v>
      </c>
      <c r="G151" t="str">
        <f>IF((ISERROR((VLOOKUP(B151,Calculation!C$2:C$933,1,FALSE)))),"not entered","")</f>
        <v/>
      </c>
    </row>
    <row r="152" spans="2:7">
      <c r="B152" s="168" t="s">
        <v>9</v>
      </c>
      <c r="C152" s="169" t="str">
        <f t="shared" si="6"/>
        <v xml:space="preserve"> </v>
      </c>
      <c r="D152" s="169" t="str">
        <f t="shared" si="7"/>
        <v xml:space="preserve"> </v>
      </c>
      <c r="E152" s="166">
        <v>0</v>
      </c>
      <c r="F152" s="167" t="e">
        <f t="shared" si="8"/>
        <v>#N/A</v>
      </c>
      <c r="G152" t="str">
        <f>IF((ISERROR((VLOOKUP(B152,Calculation!C$2:C$933,1,FALSE)))),"not entered","")</f>
        <v/>
      </c>
    </row>
    <row r="153" spans="2:7">
      <c r="B153" s="168" t="s">
        <v>9</v>
      </c>
      <c r="C153" s="169" t="str">
        <f t="shared" si="6"/>
        <v xml:space="preserve"> </v>
      </c>
      <c r="D153" s="169" t="str">
        <f t="shared" si="7"/>
        <v xml:space="preserve"> </v>
      </c>
      <c r="E153" s="166">
        <v>0</v>
      </c>
      <c r="F153" s="167" t="e">
        <f t="shared" si="8"/>
        <v>#N/A</v>
      </c>
      <c r="G153" t="str">
        <f>IF((ISERROR((VLOOKUP(B153,Calculation!C$2:C$933,1,FALSE)))),"not entered","")</f>
        <v/>
      </c>
    </row>
    <row r="154" spans="2:7">
      <c r="B154" s="168" t="s">
        <v>9</v>
      </c>
      <c r="C154" s="169" t="str">
        <f t="shared" si="6"/>
        <v xml:space="preserve"> </v>
      </c>
      <c r="D154" s="169" t="str">
        <f t="shared" si="7"/>
        <v xml:space="preserve"> </v>
      </c>
      <c r="E154" s="166">
        <v>0</v>
      </c>
      <c r="F154" s="167" t="e">
        <f t="shared" si="8"/>
        <v>#N/A</v>
      </c>
      <c r="G154" t="str">
        <f>IF((ISERROR((VLOOKUP(B154,Calculation!C$2:C$933,1,FALSE)))),"not entered","")</f>
        <v/>
      </c>
    </row>
    <row r="155" spans="2:7">
      <c r="B155" s="168" t="s">
        <v>9</v>
      </c>
      <c r="C155" s="169" t="str">
        <f t="shared" si="6"/>
        <v xml:space="preserve"> </v>
      </c>
      <c r="D155" s="169" t="str">
        <f t="shared" si="7"/>
        <v xml:space="preserve"> </v>
      </c>
      <c r="E155" s="166">
        <v>0</v>
      </c>
      <c r="F155" s="167" t="e">
        <f t="shared" si="8"/>
        <v>#N/A</v>
      </c>
      <c r="G155" t="str">
        <f>IF((ISERROR((VLOOKUP(B155,Calculation!C$2:C$933,1,FALSE)))),"not entered","")</f>
        <v/>
      </c>
    </row>
    <row r="156" spans="2:7">
      <c r="B156" s="168" t="s">
        <v>9</v>
      </c>
      <c r="C156" s="169" t="str">
        <f t="shared" si="6"/>
        <v xml:space="preserve"> </v>
      </c>
      <c r="D156" s="169" t="str">
        <f t="shared" si="7"/>
        <v xml:space="preserve"> </v>
      </c>
      <c r="E156" s="166">
        <v>0</v>
      </c>
      <c r="F156" s="167" t="e">
        <f t="shared" si="8"/>
        <v>#N/A</v>
      </c>
      <c r="G156" t="str">
        <f>IF((ISERROR((VLOOKUP(B156,Calculation!C$2:C$933,1,FALSE)))),"not entered","")</f>
        <v/>
      </c>
    </row>
    <row r="157" spans="2:7">
      <c r="B157" s="168" t="s">
        <v>9</v>
      </c>
      <c r="C157" s="169" t="str">
        <f t="shared" si="6"/>
        <v xml:space="preserve"> </v>
      </c>
      <c r="D157" s="169" t="str">
        <f t="shared" si="7"/>
        <v xml:space="preserve"> </v>
      </c>
      <c r="E157" s="166">
        <v>0</v>
      </c>
      <c r="F157" s="167" t="e">
        <f t="shared" si="8"/>
        <v>#N/A</v>
      </c>
      <c r="G157" t="str">
        <f>IF((ISERROR((VLOOKUP(B157,Calculation!C$2:C$933,1,FALSE)))),"not entered","")</f>
        <v/>
      </c>
    </row>
    <row r="158" spans="2:7">
      <c r="B158" s="168" t="s">
        <v>9</v>
      </c>
      <c r="C158" s="169" t="str">
        <f t="shared" si="6"/>
        <v xml:space="preserve"> </v>
      </c>
      <c r="D158" s="169" t="str">
        <f t="shared" si="7"/>
        <v xml:space="preserve"> </v>
      </c>
      <c r="E158" s="166">
        <v>0</v>
      </c>
      <c r="F158" s="167" t="e">
        <f t="shared" si="8"/>
        <v>#N/A</v>
      </c>
      <c r="G158" t="str">
        <f>IF((ISERROR((VLOOKUP(B158,Calculation!C$2:C$933,1,FALSE)))),"not entered","")</f>
        <v/>
      </c>
    </row>
    <row r="159" spans="2:7">
      <c r="B159" s="168" t="s">
        <v>9</v>
      </c>
      <c r="C159" s="169" t="str">
        <f t="shared" si="6"/>
        <v xml:space="preserve"> </v>
      </c>
      <c r="D159" s="169" t="str">
        <f t="shared" si="7"/>
        <v xml:space="preserve"> </v>
      </c>
      <c r="E159" s="166">
        <v>0</v>
      </c>
      <c r="F159" s="167" t="e">
        <f t="shared" si="8"/>
        <v>#N/A</v>
      </c>
      <c r="G159" t="str">
        <f>IF((ISERROR((VLOOKUP(B159,Calculation!C$2:C$933,1,FALSE)))),"not entered","")</f>
        <v/>
      </c>
    </row>
    <row r="160" spans="2:7">
      <c r="B160" s="168" t="s">
        <v>9</v>
      </c>
      <c r="C160" s="169" t="str">
        <f t="shared" si="6"/>
        <v xml:space="preserve"> </v>
      </c>
      <c r="D160" s="169" t="str">
        <f t="shared" si="7"/>
        <v xml:space="preserve"> </v>
      </c>
      <c r="E160" s="166">
        <v>0</v>
      </c>
      <c r="F160" s="167" t="e">
        <f t="shared" si="8"/>
        <v>#N/A</v>
      </c>
      <c r="G160" t="str">
        <f>IF((ISERROR((VLOOKUP(B160,Calculation!C$2:C$933,1,FALSE)))),"not entered","")</f>
        <v/>
      </c>
    </row>
    <row r="161" spans="2:7">
      <c r="B161" s="168" t="s">
        <v>9</v>
      </c>
      <c r="C161" s="169" t="str">
        <f t="shared" si="6"/>
        <v xml:space="preserve"> </v>
      </c>
      <c r="D161" s="169" t="str">
        <f t="shared" si="7"/>
        <v xml:space="preserve"> </v>
      </c>
      <c r="E161" s="166">
        <v>0</v>
      </c>
      <c r="F161" s="167" t="e">
        <f t="shared" si="8"/>
        <v>#N/A</v>
      </c>
      <c r="G161" t="str">
        <f>IF((ISERROR((VLOOKUP(B161,Calculation!C$2:C$933,1,FALSE)))),"not entered","")</f>
        <v/>
      </c>
    </row>
    <row r="162" spans="2:7">
      <c r="B162" s="168" t="s">
        <v>9</v>
      </c>
      <c r="C162" s="169" t="str">
        <f t="shared" si="6"/>
        <v xml:space="preserve"> </v>
      </c>
      <c r="D162" s="169" t="str">
        <f t="shared" si="7"/>
        <v xml:space="preserve"> </v>
      </c>
      <c r="E162" s="166">
        <v>0</v>
      </c>
      <c r="F162" s="167" t="e">
        <f t="shared" si="8"/>
        <v>#N/A</v>
      </c>
      <c r="G162" t="str">
        <f>IF((ISERROR((VLOOKUP(B162,Calculation!C$2:C$933,1,FALSE)))),"not entered","")</f>
        <v/>
      </c>
    </row>
    <row r="163" spans="2:7">
      <c r="B163" s="168" t="s">
        <v>9</v>
      </c>
      <c r="C163" s="169" t="str">
        <f t="shared" si="6"/>
        <v xml:space="preserve"> </v>
      </c>
      <c r="D163" s="169" t="str">
        <f t="shared" si="7"/>
        <v xml:space="preserve"> </v>
      </c>
      <c r="E163" s="166">
        <v>0</v>
      </c>
      <c r="F163" s="167" t="e">
        <f t="shared" si="8"/>
        <v>#N/A</v>
      </c>
      <c r="G163" t="str">
        <f>IF((ISERROR((VLOOKUP(B163,Calculation!C$2:C$933,1,FALSE)))),"not entered","")</f>
        <v/>
      </c>
    </row>
    <row r="164" spans="2:7">
      <c r="B164" s="168" t="s">
        <v>9</v>
      </c>
      <c r="C164" s="169" t="str">
        <f t="shared" si="6"/>
        <v xml:space="preserve"> </v>
      </c>
      <c r="D164" s="169" t="str">
        <f t="shared" si="7"/>
        <v xml:space="preserve"> </v>
      </c>
      <c r="E164" s="166">
        <v>0</v>
      </c>
      <c r="F164" s="167" t="e">
        <f t="shared" si="8"/>
        <v>#N/A</v>
      </c>
      <c r="G164" t="str">
        <f>IF((ISERROR((VLOOKUP(B164,Calculation!C$2:C$933,1,FALSE)))),"not entered","")</f>
        <v/>
      </c>
    </row>
    <row r="165" spans="2:7">
      <c r="B165" s="168" t="s">
        <v>9</v>
      </c>
      <c r="C165" s="169" t="str">
        <f t="shared" si="6"/>
        <v xml:space="preserve"> </v>
      </c>
      <c r="D165" s="169" t="str">
        <f t="shared" si="7"/>
        <v xml:space="preserve"> </v>
      </c>
      <c r="E165" s="166">
        <v>0</v>
      </c>
      <c r="F165" s="167" t="e">
        <f t="shared" si="8"/>
        <v>#N/A</v>
      </c>
      <c r="G165" t="str">
        <f>IF((ISERROR((VLOOKUP(B165,Calculation!C$2:C$933,1,FALSE)))),"not entered","")</f>
        <v/>
      </c>
    </row>
    <row r="166" spans="2:7">
      <c r="B166" s="168" t="s">
        <v>9</v>
      </c>
      <c r="C166" s="169" t="str">
        <f t="shared" si="6"/>
        <v xml:space="preserve"> </v>
      </c>
      <c r="D166" s="169" t="str">
        <f t="shared" si="7"/>
        <v xml:space="preserve"> </v>
      </c>
      <c r="E166" s="166">
        <v>0</v>
      </c>
      <c r="F166" s="167" t="e">
        <f t="shared" si="8"/>
        <v>#N/A</v>
      </c>
      <c r="G166" t="str">
        <f>IF((ISERROR((VLOOKUP(B166,Calculation!C$2:C$933,1,FALSE)))),"not entered","")</f>
        <v/>
      </c>
    </row>
    <row r="167" spans="2:7">
      <c r="B167" s="168" t="s">
        <v>9</v>
      </c>
      <c r="C167" s="169" t="str">
        <f t="shared" si="6"/>
        <v xml:space="preserve"> </v>
      </c>
      <c r="D167" s="169" t="str">
        <f t="shared" si="7"/>
        <v xml:space="preserve"> </v>
      </c>
      <c r="E167" s="166">
        <v>0</v>
      </c>
      <c r="F167" s="167" t="e">
        <f t="shared" si="8"/>
        <v>#N/A</v>
      </c>
      <c r="G167" t="str">
        <f>IF((ISERROR((VLOOKUP(B167,Calculation!C$2:C$933,1,FALSE)))),"not entered","")</f>
        <v/>
      </c>
    </row>
    <row r="168" spans="2:7">
      <c r="B168" s="168" t="s">
        <v>9</v>
      </c>
      <c r="C168" s="169" t="str">
        <f t="shared" si="6"/>
        <v xml:space="preserve"> </v>
      </c>
      <c r="D168" s="169" t="str">
        <f t="shared" si="7"/>
        <v xml:space="preserve"> </v>
      </c>
      <c r="E168" s="166">
        <v>0</v>
      </c>
      <c r="F168" s="167" t="e">
        <f t="shared" si="8"/>
        <v>#N/A</v>
      </c>
      <c r="G168" t="str">
        <f>IF((ISERROR((VLOOKUP(B168,Calculation!C$2:C$933,1,FALSE)))),"not entered","")</f>
        <v/>
      </c>
    </row>
    <row r="169" spans="2:7">
      <c r="B169" s="164" t="s">
        <v>9</v>
      </c>
      <c r="C169" s="169" t="str">
        <f t="shared" si="6"/>
        <v xml:space="preserve"> </v>
      </c>
      <c r="D169" s="169" t="str">
        <f t="shared" si="7"/>
        <v xml:space="preserve"> </v>
      </c>
      <c r="E169" s="166">
        <v>1.1574074074074073E-5</v>
      </c>
      <c r="F169" s="167" t="e">
        <f t="shared" si="8"/>
        <v>#N/A</v>
      </c>
      <c r="G169" t="str">
        <f>IF((ISERROR((VLOOKUP(B169,Calculation!C$2:C$933,1,FALSE)))),"not entered","")</f>
        <v/>
      </c>
    </row>
    <row r="170" spans="2:7">
      <c r="B170" s="164" t="s">
        <v>9</v>
      </c>
      <c r="C170" s="169" t="str">
        <f t="shared" si="6"/>
        <v xml:space="preserve"> </v>
      </c>
      <c r="D170" s="169" t="str">
        <f t="shared" si="7"/>
        <v xml:space="preserve"> </v>
      </c>
      <c r="E170" s="166">
        <v>1.1574074074074073E-5</v>
      </c>
      <c r="F170" s="167" t="e">
        <f t="shared" si="8"/>
        <v>#N/A</v>
      </c>
      <c r="G170" t="str">
        <f>IF((ISERROR((VLOOKUP(B170,Calculation!C$2:C$933,1,FALSE)))),"not entered","")</f>
        <v/>
      </c>
    </row>
    <row r="171" spans="2:7">
      <c r="B171" s="164" t="s">
        <v>9</v>
      </c>
      <c r="C171" s="169" t="str">
        <f t="shared" si="6"/>
        <v xml:space="preserve"> </v>
      </c>
      <c r="D171" s="169" t="str">
        <f t="shared" si="7"/>
        <v xml:space="preserve"> </v>
      </c>
      <c r="E171" s="166">
        <v>1.1574074074074073E-5</v>
      </c>
      <c r="F171" s="167" t="e">
        <f t="shared" si="8"/>
        <v>#N/A</v>
      </c>
      <c r="G171" t="str">
        <f>IF((ISERROR((VLOOKUP(B171,Calculation!C$2:C$933,1,FALSE)))),"not entered","")</f>
        <v/>
      </c>
    </row>
    <row r="172" spans="2:7">
      <c r="B172" s="164" t="s">
        <v>9</v>
      </c>
      <c r="C172" s="169" t="str">
        <f t="shared" si="6"/>
        <v xml:space="preserve"> </v>
      </c>
      <c r="D172" s="169" t="str">
        <f t="shared" si="7"/>
        <v xml:space="preserve"> </v>
      </c>
      <c r="E172" s="166">
        <v>1.1574074074074073E-5</v>
      </c>
      <c r="F172" s="167" t="e">
        <f t="shared" si="8"/>
        <v>#N/A</v>
      </c>
      <c r="G172" t="str">
        <f>IF((ISERROR((VLOOKUP(B172,Calculation!C$2:C$933,1,FALSE)))),"not entered","")</f>
        <v/>
      </c>
    </row>
    <row r="173" spans="2:7">
      <c r="B173" s="164" t="s">
        <v>9</v>
      </c>
      <c r="C173" s="169" t="str">
        <f t="shared" si="6"/>
        <v xml:space="preserve"> </v>
      </c>
      <c r="D173" s="169" t="str">
        <f t="shared" si="7"/>
        <v xml:space="preserve"> </v>
      </c>
      <c r="E173" s="166">
        <v>1.1574074074074073E-5</v>
      </c>
      <c r="F173" s="167" t="e">
        <f t="shared" si="8"/>
        <v>#N/A</v>
      </c>
      <c r="G173" t="str">
        <f>IF((ISERROR((VLOOKUP(B173,Calculation!C$2:C$933,1,FALSE)))),"not entered","")</f>
        <v/>
      </c>
    </row>
    <row r="174" spans="2:7">
      <c r="B174" s="164" t="s">
        <v>9</v>
      </c>
      <c r="C174" s="169" t="str">
        <f t="shared" si="6"/>
        <v xml:space="preserve"> </v>
      </c>
      <c r="D174" s="169" t="str">
        <f t="shared" si="7"/>
        <v xml:space="preserve"> </v>
      </c>
      <c r="E174" s="166">
        <v>1.1574074074074073E-5</v>
      </c>
      <c r="F174" s="167" t="e">
        <f t="shared" si="8"/>
        <v>#N/A</v>
      </c>
      <c r="G174" t="str">
        <f>IF((ISERROR((VLOOKUP(B174,Calculation!C$2:C$933,1,FALSE)))),"not entered","")</f>
        <v/>
      </c>
    </row>
    <row r="175" spans="2:7">
      <c r="B175" s="164" t="s">
        <v>9</v>
      </c>
      <c r="C175" s="169" t="str">
        <f t="shared" si="6"/>
        <v xml:space="preserve"> </v>
      </c>
      <c r="D175" s="169" t="str">
        <f t="shared" si="7"/>
        <v xml:space="preserve"> </v>
      </c>
      <c r="E175" s="166">
        <v>1.1574074074074073E-5</v>
      </c>
      <c r="F175" s="167" t="e">
        <f t="shared" si="8"/>
        <v>#N/A</v>
      </c>
      <c r="G175" t="str">
        <f>IF((ISERROR((VLOOKUP(B175,Calculation!C$2:C$933,1,FALSE)))),"not entered","")</f>
        <v/>
      </c>
    </row>
    <row r="176" spans="2:7">
      <c r="B176" s="164" t="s">
        <v>9</v>
      </c>
      <c r="C176" s="169" t="str">
        <f t="shared" si="6"/>
        <v xml:space="preserve"> </v>
      </c>
      <c r="D176" s="169" t="str">
        <f t="shared" si="7"/>
        <v xml:space="preserve"> </v>
      </c>
      <c r="E176" s="166">
        <v>1.1574074074074073E-5</v>
      </c>
      <c r="F176" s="167" t="e">
        <f t="shared" si="8"/>
        <v>#N/A</v>
      </c>
      <c r="G176" t="str">
        <f>IF((ISERROR((VLOOKUP(B176,Calculation!C$2:C$933,1,FALSE)))),"not entered","")</f>
        <v/>
      </c>
    </row>
    <row r="177" spans="2:7">
      <c r="B177" s="164" t="s">
        <v>9</v>
      </c>
      <c r="C177" s="169" t="str">
        <f t="shared" si="6"/>
        <v xml:space="preserve"> </v>
      </c>
      <c r="D177" s="169" t="str">
        <f t="shared" si="7"/>
        <v xml:space="preserve"> </v>
      </c>
      <c r="E177" s="166">
        <v>1.1574074074074073E-5</v>
      </c>
      <c r="F177" s="167" t="e">
        <f t="shared" si="8"/>
        <v>#N/A</v>
      </c>
      <c r="G177" t="str">
        <f>IF((ISERROR((VLOOKUP(B177,Calculation!C$2:C$933,1,FALSE)))),"not entered","")</f>
        <v/>
      </c>
    </row>
    <row r="178" spans="2:7">
      <c r="B178" s="164" t="s">
        <v>9</v>
      </c>
      <c r="C178" s="169" t="str">
        <f t="shared" si="6"/>
        <v xml:space="preserve"> </v>
      </c>
      <c r="D178" s="169" t="str">
        <f t="shared" si="7"/>
        <v xml:space="preserve"> </v>
      </c>
      <c r="E178" s="166">
        <v>1.1574074074074073E-5</v>
      </c>
      <c r="F178" s="167" t="e">
        <f t="shared" si="8"/>
        <v>#N/A</v>
      </c>
      <c r="G178" t="str">
        <f>IF((ISERROR((VLOOKUP(B178,Calculation!C$2:C$933,1,FALSE)))),"not entered","")</f>
        <v/>
      </c>
    </row>
    <row r="179" spans="2:7">
      <c r="B179" s="164" t="s">
        <v>9</v>
      </c>
      <c r="C179" s="169" t="str">
        <f t="shared" si="6"/>
        <v xml:space="preserve"> </v>
      </c>
      <c r="D179" s="169" t="str">
        <f t="shared" si="7"/>
        <v xml:space="preserve"> </v>
      </c>
      <c r="E179" s="166">
        <v>1.1574074074074073E-5</v>
      </c>
      <c r="F179" s="167" t="e">
        <f t="shared" si="8"/>
        <v>#N/A</v>
      </c>
      <c r="G179" t="str">
        <f>IF((ISERROR((VLOOKUP(B179,Calculation!C$2:C$933,1,FALSE)))),"not entered","")</f>
        <v/>
      </c>
    </row>
    <row r="180" spans="2:7">
      <c r="B180" s="164" t="s">
        <v>9</v>
      </c>
      <c r="C180" s="169" t="str">
        <f t="shared" si="6"/>
        <v xml:space="preserve"> </v>
      </c>
      <c r="D180" s="169" t="str">
        <f t="shared" si="7"/>
        <v xml:space="preserve"> </v>
      </c>
      <c r="E180" s="166">
        <v>1.1574074074074073E-5</v>
      </c>
      <c r="F180" s="167" t="e">
        <f t="shared" si="8"/>
        <v>#N/A</v>
      </c>
      <c r="G180" t="str">
        <f>IF((ISERROR((VLOOKUP(B180,Calculation!C$2:C$933,1,FALSE)))),"not entered","")</f>
        <v/>
      </c>
    </row>
    <row r="181" spans="2:7">
      <c r="B181" s="164" t="s">
        <v>9</v>
      </c>
      <c r="C181" s="169" t="str">
        <f t="shared" si="6"/>
        <v xml:space="preserve"> </v>
      </c>
      <c r="D181" s="169" t="str">
        <f t="shared" si="7"/>
        <v xml:space="preserve"> </v>
      </c>
      <c r="E181" s="166">
        <v>1.1574074074074073E-5</v>
      </c>
      <c r="F181" s="167" t="e">
        <f t="shared" si="8"/>
        <v>#N/A</v>
      </c>
      <c r="G181" t="str">
        <f>IF((ISERROR((VLOOKUP(B181,Calculation!C$2:C$933,1,FALSE)))),"not entered","")</f>
        <v/>
      </c>
    </row>
    <row r="182" spans="2:7">
      <c r="B182" s="164" t="s">
        <v>9</v>
      </c>
      <c r="C182" s="169" t="str">
        <f t="shared" si="6"/>
        <v xml:space="preserve"> </v>
      </c>
      <c r="D182" s="169" t="str">
        <f t="shared" si="7"/>
        <v xml:space="preserve"> </v>
      </c>
      <c r="E182" s="166">
        <v>1.1574074074074073E-5</v>
      </c>
      <c r="F182" s="167" t="e">
        <f t="shared" si="8"/>
        <v>#N/A</v>
      </c>
      <c r="G182" t="str">
        <f>IF((ISERROR((VLOOKUP(B182,Calculation!C$2:C$933,1,FALSE)))),"not entered","")</f>
        <v/>
      </c>
    </row>
    <row r="183" spans="2:7">
      <c r="B183" s="164" t="s">
        <v>9</v>
      </c>
      <c r="C183" s="169" t="str">
        <f t="shared" si="6"/>
        <v xml:space="preserve"> </v>
      </c>
      <c r="D183" s="169" t="str">
        <f t="shared" si="7"/>
        <v xml:space="preserve"> </v>
      </c>
      <c r="E183" s="166">
        <v>1.1574074074074073E-5</v>
      </c>
      <c r="F183" s="167" t="e">
        <f t="shared" si="8"/>
        <v>#N/A</v>
      </c>
      <c r="G183" t="str">
        <f>IF((ISERROR((VLOOKUP(B183,Calculation!C$2:C$933,1,FALSE)))),"not entered","")</f>
        <v/>
      </c>
    </row>
    <row r="184" spans="2:7">
      <c r="B184" s="164" t="s">
        <v>9</v>
      </c>
      <c r="C184" s="169" t="str">
        <f t="shared" si="6"/>
        <v xml:space="preserve"> </v>
      </c>
      <c r="D184" s="169" t="str">
        <f t="shared" si="7"/>
        <v xml:space="preserve"> </v>
      </c>
      <c r="E184" s="166">
        <v>1.1574074074074073E-5</v>
      </c>
      <c r="F184" s="167" t="e">
        <f t="shared" si="8"/>
        <v>#N/A</v>
      </c>
      <c r="G184" t="str">
        <f>IF((ISERROR((VLOOKUP(B184,Calculation!C$2:C$933,1,FALSE)))),"not entered","")</f>
        <v/>
      </c>
    </row>
    <row r="185" spans="2:7">
      <c r="B185" s="164" t="s">
        <v>9</v>
      </c>
      <c r="C185" s="169" t="str">
        <f t="shared" si="6"/>
        <v xml:space="preserve"> </v>
      </c>
      <c r="D185" s="169" t="str">
        <f t="shared" si="7"/>
        <v xml:space="preserve"> </v>
      </c>
      <c r="E185" s="166">
        <v>1.1574074074074073E-5</v>
      </c>
      <c r="F185" s="167" t="e">
        <f t="shared" si="8"/>
        <v>#N/A</v>
      </c>
      <c r="G185" t="str">
        <f>IF((ISERROR((VLOOKUP(B185,Calculation!C$2:C$933,1,FALSE)))),"not entered","")</f>
        <v/>
      </c>
    </row>
    <row r="186" spans="2:7">
      <c r="B186" s="164" t="s">
        <v>9</v>
      </c>
      <c r="C186" s="169" t="str">
        <f t="shared" si="6"/>
        <v xml:space="preserve"> </v>
      </c>
      <c r="D186" s="169" t="str">
        <f t="shared" si="7"/>
        <v xml:space="preserve"> </v>
      </c>
      <c r="E186" s="166">
        <v>1.1574074074074073E-5</v>
      </c>
      <c r="F186" s="167" t="e">
        <f t="shared" si="8"/>
        <v>#N/A</v>
      </c>
      <c r="G186" t="str">
        <f>IF((ISERROR((VLOOKUP(B186,Calculation!C$2:C$933,1,FALSE)))),"not entered","")</f>
        <v/>
      </c>
    </row>
    <row r="187" spans="2:7">
      <c r="B187" s="164" t="s">
        <v>9</v>
      </c>
      <c r="C187" s="169" t="str">
        <f t="shared" si="6"/>
        <v xml:space="preserve"> </v>
      </c>
      <c r="D187" s="169" t="str">
        <f t="shared" si="7"/>
        <v xml:space="preserve"> </v>
      </c>
      <c r="E187" s="166">
        <v>1.1574074074074073E-5</v>
      </c>
      <c r="F187" s="167" t="e">
        <f t="shared" si="8"/>
        <v>#N/A</v>
      </c>
      <c r="G187" t="str">
        <f>IF((ISERROR((VLOOKUP(B187,Calculation!C$2:C$933,1,FALSE)))),"not entered","")</f>
        <v/>
      </c>
    </row>
    <row r="188" spans="2:7">
      <c r="B188" s="164" t="s">
        <v>9</v>
      </c>
      <c r="C188" s="169" t="str">
        <f t="shared" si="6"/>
        <v xml:space="preserve"> </v>
      </c>
      <c r="D188" s="169" t="str">
        <f t="shared" si="7"/>
        <v xml:space="preserve"> </v>
      </c>
      <c r="E188" s="166">
        <v>1.1574074074074073E-5</v>
      </c>
      <c r="F188" s="167" t="e">
        <f t="shared" si="8"/>
        <v>#N/A</v>
      </c>
      <c r="G188" t="str">
        <f>IF((ISERROR((VLOOKUP(B188,Calculation!C$2:C$933,1,FALSE)))),"not entered","")</f>
        <v/>
      </c>
    </row>
    <row r="189" spans="2:7">
      <c r="B189" s="164" t="s">
        <v>9</v>
      </c>
      <c r="C189" s="169" t="str">
        <f t="shared" si="6"/>
        <v xml:space="preserve"> </v>
      </c>
      <c r="D189" s="169" t="str">
        <f t="shared" si="7"/>
        <v xml:space="preserve"> </v>
      </c>
      <c r="E189" s="166">
        <v>1.1574074074074073E-5</v>
      </c>
      <c r="F189" s="167" t="e">
        <f t="shared" si="8"/>
        <v>#N/A</v>
      </c>
      <c r="G189" t="str">
        <f>IF((ISERROR((VLOOKUP(B189,Calculation!C$2:C$933,1,FALSE)))),"not entered","")</f>
        <v/>
      </c>
    </row>
    <row r="190" spans="2:7">
      <c r="B190" s="164" t="s">
        <v>9</v>
      </c>
      <c r="C190" s="169" t="str">
        <f t="shared" si="6"/>
        <v xml:space="preserve"> </v>
      </c>
      <c r="D190" s="169" t="str">
        <f t="shared" si="7"/>
        <v xml:space="preserve"> </v>
      </c>
      <c r="E190" s="166">
        <v>1.1574074074074073E-5</v>
      </c>
      <c r="F190" s="167" t="e">
        <f t="shared" si="8"/>
        <v>#N/A</v>
      </c>
      <c r="G190" t="str">
        <f>IF((ISERROR((VLOOKUP(B190,Calculation!C$2:C$933,1,FALSE)))),"not entered","")</f>
        <v/>
      </c>
    </row>
    <row r="191" spans="2:7">
      <c r="B191" s="164" t="s">
        <v>9</v>
      </c>
      <c r="C191" s="169" t="str">
        <f t="shared" si="6"/>
        <v xml:space="preserve"> </v>
      </c>
      <c r="D191" s="169" t="str">
        <f t="shared" si="7"/>
        <v xml:space="preserve"> </v>
      </c>
      <c r="E191" s="166">
        <v>1.1574074074074073E-5</v>
      </c>
      <c r="F191" s="167" t="e">
        <f t="shared" si="8"/>
        <v>#N/A</v>
      </c>
      <c r="G191" t="str">
        <f>IF((ISERROR((VLOOKUP(B191,Calculation!C$2:C$933,1,FALSE)))),"not entered","")</f>
        <v/>
      </c>
    </row>
    <row r="192" spans="2:7">
      <c r="B192" s="164" t="s">
        <v>9</v>
      </c>
      <c r="C192" s="169" t="str">
        <f t="shared" si="6"/>
        <v xml:space="preserve"> </v>
      </c>
      <c r="D192" s="169" t="str">
        <f t="shared" si="7"/>
        <v xml:space="preserve"> </v>
      </c>
      <c r="E192" s="166">
        <v>1.1574074074074073E-5</v>
      </c>
      <c r="F192" s="167" t="e">
        <f t="shared" si="8"/>
        <v>#N/A</v>
      </c>
      <c r="G192" t="str">
        <f>IF((ISERROR((VLOOKUP(B192,Calculation!C$2:C$933,1,FALSE)))),"not entered","")</f>
        <v/>
      </c>
    </row>
    <row r="193" spans="2:7">
      <c r="B193" s="164" t="s">
        <v>9</v>
      </c>
      <c r="C193" s="169" t="str">
        <f t="shared" si="6"/>
        <v xml:space="preserve"> </v>
      </c>
      <c r="D193" s="169" t="str">
        <f t="shared" si="7"/>
        <v xml:space="preserve"> </v>
      </c>
      <c r="E193" s="166">
        <v>1.1574074074074073E-5</v>
      </c>
      <c r="F193" s="167" t="e">
        <f t="shared" si="8"/>
        <v>#N/A</v>
      </c>
      <c r="G193" t="str">
        <f>IF((ISERROR((VLOOKUP(B193,Calculation!C$2:C$933,1,FALSE)))),"not entered","")</f>
        <v/>
      </c>
    </row>
    <row r="194" spans="2:7">
      <c r="B194" s="164" t="s">
        <v>9</v>
      </c>
      <c r="C194" s="169" t="str">
        <f t="shared" si="6"/>
        <v xml:space="preserve"> </v>
      </c>
      <c r="D194" s="169" t="str">
        <f t="shared" si="7"/>
        <v xml:space="preserve"> </v>
      </c>
      <c r="E194" s="166">
        <v>1.1574074074074073E-5</v>
      </c>
      <c r="F194" s="167" t="e">
        <f t="shared" si="8"/>
        <v>#N/A</v>
      </c>
      <c r="G194" t="str">
        <f>IF((ISERROR((VLOOKUP(B194,Calculation!C$2:C$933,1,FALSE)))),"not entered","")</f>
        <v/>
      </c>
    </row>
    <row r="195" spans="2:7">
      <c r="B195" s="164" t="s">
        <v>9</v>
      </c>
      <c r="C195" s="169" t="str">
        <f t="shared" si="6"/>
        <v xml:space="preserve"> </v>
      </c>
      <c r="D195" s="169" t="str">
        <f t="shared" si="7"/>
        <v xml:space="preserve"> </v>
      </c>
      <c r="E195" s="166">
        <v>1.1574074074074073E-5</v>
      </c>
      <c r="F195" s="167" t="e">
        <f t="shared" si="8"/>
        <v>#N/A</v>
      </c>
      <c r="G195" t="str">
        <f>IF((ISERROR((VLOOKUP(B195,Calculation!C$2:C$933,1,FALSE)))),"not entered","")</f>
        <v/>
      </c>
    </row>
    <row r="196" spans="2:7">
      <c r="B196" s="164" t="s">
        <v>9</v>
      </c>
      <c r="C196" s="169" t="str">
        <f t="shared" si="6"/>
        <v xml:space="preserve"> </v>
      </c>
      <c r="D196" s="169" t="str">
        <f t="shared" si="7"/>
        <v xml:space="preserve"> </v>
      </c>
      <c r="E196" s="166">
        <v>1.1574074074074073E-5</v>
      </c>
      <c r="F196" s="167" t="e">
        <f t="shared" si="8"/>
        <v>#N/A</v>
      </c>
      <c r="G196" t="str">
        <f>IF((ISERROR((VLOOKUP(B196,Calculation!C$2:C$933,1,FALSE)))),"not entered","")</f>
        <v/>
      </c>
    </row>
    <row r="197" spans="2:7">
      <c r="B197" s="164" t="s">
        <v>9</v>
      </c>
      <c r="C197" s="169" t="str">
        <f t="shared" si="6"/>
        <v xml:space="preserve"> </v>
      </c>
      <c r="D197" s="169" t="str">
        <f t="shared" si="7"/>
        <v xml:space="preserve"> </v>
      </c>
      <c r="E197" s="166">
        <v>1.1574074074074073E-5</v>
      </c>
      <c r="F197" s="167" t="e">
        <f t="shared" si="8"/>
        <v>#N/A</v>
      </c>
      <c r="G197" t="str">
        <f>IF((ISERROR((VLOOKUP(B197,Calculation!C$2:C$933,1,FALSE)))),"not entered","")</f>
        <v/>
      </c>
    </row>
    <row r="198" spans="2:7">
      <c r="B198" s="164" t="s">
        <v>9</v>
      </c>
      <c r="C198" s="169" t="str">
        <f t="shared" ref="C198:C204" si="9">VLOOKUP(B198,name,3,FALSE)</f>
        <v xml:space="preserve"> </v>
      </c>
      <c r="D198" s="169" t="str">
        <f t="shared" ref="D198:D204" si="10">VLOOKUP(B198,name,2,FALSE)</f>
        <v xml:space="preserve"> </v>
      </c>
      <c r="E198" s="166">
        <v>1.1574074074074073E-5</v>
      </c>
      <c r="F198" s="167" t="e">
        <f t="shared" ref="F198:F204" si="11">(VLOOKUP(C198,C$4:E$5,3,FALSE))/(E198/10000)</f>
        <v>#N/A</v>
      </c>
      <c r="G198" t="str">
        <f>IF((ISERROR((VLOOKUP(B198,Calculation!C$2:C$933,1,FALSE)))),"not entered","")</f>
        <v/>
      </c>
    </row>
    <row r="199" spans="2:7">
      <c r="B199" s="164" t="s">
        <v>9</v>
      </c>
      <c r="C199" s="169" t="str">
        <f t="shared" si="9"/>
        <v xml:space="preserve"> </v>
      </c>
      <c r="D199" s="169" t="str">
        <f t="shared" si="10"/>
        <v xml:space="preserve"> </v>
      </c>
      <c r="E199" s="166">
        <v>1.1574074074074073E-5</v>
      </c>
      <c r="F199" s="167" t="e">
        <f t="shared" si="11"/>
        <v>#N/A</v>
      </c>
      <c r="G199" t="str">
        <f>IF((ISERROR((VLOOKUP(B199,Calculation!C$2:C$933,1,FALSE)))),"not entered","")</f>
        <v/>
      </c>
    </row>
    <row r="200" spans="2:7">
      <c r="B200" s="164" t="s">
        <v>9</v>
      </c>
      <c r="C200" s="169" t="str">
        <f t="shared" si="9"/>
        <v xml:space="preserve"> </v>
      </c>
      <c r="D200" s="169" t="str">
        <f t="shared" si="10"/>
        <v xml:space="preserve"> </v>
      </c>
      <c r="E200" s="166">
        <v>1.1574074074074073E-5</v>
      </c>
      <c r="F200" s="167" t="e">
        <f t="shared" si="11"/>
        <v>#N/A</v>
      </c>
      <c r="G200" t="str">
        <f>IF((ISERROR((VLOOKUP(B200,Calculation!C$2:C$933,1,FALSE)))),"not entered","")</f>
        <v/>
      </c>
    </row>
    <row r="201" spans="2:7">
      <c r="B201" s="164" t="s">
        <v>9</v>
      </c>
      <c r="C201" s="169" t="str">
        <f t="shared" si="9"/>
        <v xml:space="preserve"> </v>
      </c>
      <c r="D201" s="169" t="str">
        <f t="shared" si="10"/>
        <v xml:space="preserve"> </v>
      </c>
      <c r="E201" s="166">
        <v>1.1574074074074073E-5</v>
      </c>
      <c r="F201" s="167" t="e">
        <f t="shared" si="11"/>
        <v>#N/A</v>
      </c>
      <c r="G201" t="str">
        <f>IF((ISERROR((VLOOKUP(B201,Calculation!C$2:C$933,1,FALSE)))),"not entered","")</f>
        <v/>
      </c>
    </row>
    <row r="202" spans="2:7">
      <c r="B202" s="164" t="s">
        <v>9</v>
      </c>
      <c r="C202" s="169" t="str">
        <f t="shared" si="9"/>
        <v xml:space="preserve"> </v>
      </c>
      <c r="D202" s="169" t="str">
        <f t="shared" si="10"/>
        <v xml:space="preserve"> </v>
      </c>
      <c r="E202" s="166">
        <v>1.1574074074074073E-5</v>
      </c>
      <c r="F202" s="167" t="e">
        <f t="shared" si="11"/>
        <v>#N/A</v>
      </c>
      <c r="G202" t="str">
        <f>IF((ISERROR((VLOOKUP(B202,Calculation!C$2:C$933,1,FALSE)))),"not entered","")</f>
        <v/>
      </c>
    </row>
    <row r="203" spans="2:7">
      <c r="B203" s="164" t="s">
        <v>9</v>
      </c>
      <c r="C203" s="169" t="str">
        <f t="shared" si="9"/>
        <v xml:space="preserve"> </v>
      </c>
      <c r="D203" s="169" t="str">
        <f t="shared" si="10"/>
        <v xml:space="preserve"> </v>
      </c>
      <c r="E203" s="166">
        <v>1.1574074074074073E-5</v>
      </c>
      <c r="F203" s="167" t="e">
        <f t="shared" si="11"/>
        <v>#N/A</v>
      </c>
      <c r="G203" t="str">
        <f>IF((ISERROR((VLOOKUP(B203,Calculation!C$2:C$933,1,FALSE)))),"not entered","")</f>
        <v/>
      </c>
    </row>
    <row r="204" spans="2:7">
      <c r="B204" s="164" t="s">
        <v>9</v>
      </c>
      <c r="C204" s="169" t="str">
        <f t="shared" si="9"/>
        <v xml:space="preserve"> </v>
      </c>
      <c r="D204" s="169" t="str">
        <f t="shared" si="10"/>
        <v xml:space="preserve"> </v>
      </c>
      <c r="E204" s="166">
        <v>1.1574074074074073E-5</v>
      </c>
      <c r="F204" s="167" t="e">
        <f t="shared" si="11"/>
        <v>#N/A</v>
      </c>
      <c r="G204" t="str">
        <f>IF((ISERROR((VLOOKUP(B204,Calculation!C$2:C$933,1,FALSE)))),"not entered","")</f>
        <v/>
      </c>
    </row>
    <row r="205" spans="2:7" ht="13.5" thickBot="1">
      <c r="B205" s="170"/>
      <c r="C205" s="171"/>
      <c r="D205" s="171"/>
      <c r="E205" s="172"/>
      <c r="F205" s="173"/>
    </row>
  </sheetData>
  <phoneticPr fontId="2" type="noConversion"/>
  <conditionalFormatting sqref="G4:G205">
    <cfRule type="cellIs" dxfId="20" priority="4" stopIfTrue="1" operator="equal">
      <formula>#N/A</formula>
    </cfRule>
  </conditionalFormatting>
  <conditionalFormatting sqref="B1:B3 B206:B65536">
    <cfRule type="cellIs" dxfId="19" priority="5" stopIfTrue="1" operator="equal">
      <formula>"x"</formula>
    </cfRule>
  </conditionalFormatting>
  <conditionalFormatting sqref="B169:B205">
    <cfRule type="cellIs" dxfId="18" priority="3" stopIfTrue="1" operator="equal">
      <formula>"x"</formula>
    </cfRule>
  </conditionalFormatting>
  <conditionalFormatting sqref="B4:B6">
    <cfRule type="cellIs" dxfId="17" priority="2" stopIfTrue="1" operator="equal">
      <formula>"x"</formula>
    </cfRule>
  </conditionalFormatting>
  <conditionalFormatting sqref="B7:B168">
    <cfRule type="cellIs" dxfId="16" priority="1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B2:G205"/>
  <sheetViews>
    <sheetView topLeftCell="A4" workbookViewId="0">
      <selection activeCell="B4" sqref="B4:F205"/>
    </sheetView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12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48" t="str">
        <f>Races!C8</f>
        <v>Dua 3</v>
      </c>
    </row>
    <row r="3" spans="2:7" ht="13.5" thickBot="1">
      <c r="B3" s="49" t="s">
        <v>2</v>
      </c>
      <c r="C3" s="58" t="s">
        <v>22</v>
      </c>
      <c r="D3" s="58" t="s">
        <v>21</v>
      </c>
      <c r="E3" s="50" t="s">
        <v>8</v>
      </c>
      <c r="F3" s="51" t="s">
        <v>4</v>
      </c>
    </row>
    <row r="4" spans="2:7">
      <c r="B4" s="160" t="s">
        <v>71</v>
      </c>
      <c r="C4" s="161" t="s">
        <v>90</v>
      </c>
      <c r="D4" s="161"/>
      <c r="E4" s="162">
        <v>0</v>
      </c>
      <c r="F4" s="163"/>
      <c r="G4" t="str">
        <f>IF((ISERROR((VLOOKUP(B4,Calculation!C$2:C$933,1,FALSE)))),"not entered","")</f>
        <v/>
      </c>
    </row>
    <row r="5" spans="2:7">
      <c r="B5" s="164" t="s">
        <v>71</v>
      </c>
      <c r="C5" s="165" t="s">
        <v>91</v>
      </c>
      <c r="D5" s="165"/>
      <c r="E5" s="166">
        <v>0</v>
      </c>
      <c r="F5" s="167"/>
      <c r="G5" t="str">
        <f>IF((ISERROR((VLOOKUP(B5,Calculation!C$2:C$933,1,FALSE)))),"not entered","")</f>
        <v/>
      </c>
    </row>
    <row r="6" spans="2:7">
      <c r="B6" s="168" t="s">
        <v>9</v>
      </c>
      <c r="C6" s="169" t="str">
        <f t="shared" ref="C6:C69" si="0">VLOOKUP(B6,name,3,FALSE)</f>
        <v xml:space="preserve"> </v>
      </c>
      <c r="D6" s="169" t="str">
        <f t="shared" ref="D6:D69" si="1">VLOOKUP(B6,name,2,FALSE)</f>
        <v xml:space="preserve"> </v>
      </c>
      <c r="E6" s="166">
        <v>0</v>
      </c>
      <c r="F6" s="167" t="e">
        <f t="shared" ref="F6:F69" si="2">(VLOOKUP(C6,C$4:E$5,3,FALSE))/(E6/10000)</f>
        <v>#N/A</v>
      </c>
      <c r="G6" t="str">
        <f>IF((ISERROR((VLOOKUP(B6,Calculation!C$2:C$933,1,FALSE)))),"not entered","")</f>
        <v/>
      </c>
    </row>
    <row r="7" spans="2:7">
      <c r="B7" s="168" t="s">
        <v>9</v>
      </c>
      <c r="C7" s="169" t="str">
        <f t="shared" si="0"/>
        <v xml:space="preserve"> </v>
      </c>
      <c r="D7" s="169" t="str">
        <f t="shared" si="1"/>
        <v xml:space="preserve"> </v>
      </c>
      <c r="E7" s="166">
        <v>0</v>
      </c>
      <c r="F7" s="167" t="e">
        <f t="shared" si="2"/>
        <v>#N/A</v>
      </c>
      <c r="G7" t="str">
        <f>IF((ISERROR((VLOOKUP(B7,Calculation!C$2:C$933,1,FALSE)))),"not entered","")</f>
        <v/>
      </c>
    </row>
    <row r="8" spans="2:7">
      <c r="B8" s="168" t="s">
        <v>9</v>
      </c>
      <c r="C8" s="169" t="str">
        <f t="shared" si="0"/>
        <v xml:space="preserve"> </v>
      </c>
      <c r="D8" s="169" t="str">
        <f t="shared" si="1"/>
        <v xml:space="preserve"> </v>
      </c>
      <c r="E8" s="166">
        <v>0</v>
      </c>
      <c r="F8" s="167" t="e">
        <f t="shared" si="2"/>
        <v>#N/A</v>
      </c>
      <c r="G8" t="str">
        <f>IF((ISERROR((VLOOKUP(B8,Calculation!C$2:C$933,1,FALSE)))),"not entered","")</f>
        <v/>
      </c>
    </row>
    <row r="9" spans="2:7">
      <c r="B9" s="168" t="s">
        <v>9</v>
      </c>
      <c r="C9" s="169" t="str">
        <f t="shared" si="0"/>
        <v xml:space="preserve"> </v>
      </c>
      <c r="D9" s="169" t="str">
        <f t="shared" si="1"/>
        <v xml:space="preserve"> </v>
      </c>
      <c r="E9" s="166">
        <v>0</v>
      </c>
      <c r="F9" s="167" t="e">
        <f t="shared" si="2"/>
        <v>#N/A</v>
      </c>
      <c r="G9" t="str">
        <f>IF((ISERROR((VLOOKUP(B9,Calculation!C$2:C$933,1,FALSE)))),"not entered","")</f>
        <v/>
      </c>
    </row>
    <row r="10" spans="2:7">
      <c r="B10" s="168" t="s">
        <v>9</v>
      </c>
      <c r="C10" s="169" t="str">
        <f t="shared" si="0"/>
        <v xml:space="preserve"> </v>
      </c>
      <c r="D10" s="169" t="str">
        <f t="shared" si="1"/>
        <v xml:space="preserve"> </v>
      </c>
      <c r="E10" s="166">
        <v>0</v>
      </c>
      <c r="F10" s="167" t="e">
        <f t="shared" si="2"/>
        <v>#N/A</v>
      </c>
      <c r="G10" t="str">
        <f>IF((ISERROR((VLOOKUP(B10,Calculation!C$2:C$933,1,FALSE)))),"not entered","")</f>
        <v/>
      </c>
    </row>
    <row r="11" spans="2:7">
      <c r="B11" s="168" t="s">
        <v>9</v>
      </c>
      <c r="C11" s="169" t="str">
        <f t="shared" si="0"/>
        <v xml:space="preserve"> </v>
      </c>
      <c r="D11" s="169" t="str">
        <f t="shared" si="1"/>
        <v xml:space="preserve"> </v>
      </c>
      <c r="E11" s="166">
        <v>0</v>
      </c>
      <c r="F11" s="167" t="e">
        <f t="shared" si="2"/>
        <v>#N/A</v>
      </c>
      <c r="G11" t="str">
        <f>IF((ISERROR((VLOOKUP(B11,Calculation!C$2:C$933,1,FALSE)))),"not entered","")</f>
        <v/>
      </c>
    </row>
    <row r="12" spans="2:7">
      <c r="B12" s="168" t="s">
        <v>9</v>
      </c>
      <c r="C12" s="169" t="str">
        <f t="shared" si="0"/>
        <v xml:space="preserve"> </v>
      </c>
      <c r="D12" s="169" t="str">
        <f t="shared" si="1"/>
        <v xml:space="preserve"> </v>
      </c>
      <c r="E12" s="166">
        <v>0</v>
      </c>
      <c r="F12" s="167" t="e">
        <f t="shared" si="2"/>
        <v>#N/A</v>
      </c>
      <c r="G12" t="str">
        <f>IF((ISERROR((VLOOKUP(B12,Calculation!C$2:C$933,1,FALSE)))),"not entered","")</f>
        <v/>
      </c>
    </row>
    <row r="13" spans="2:7">
      <c r="B13" s="168" t="s">
        <v>9</v>
      </c>
      <c r="C13" s="169" t="str">
        <f t="shared" si="0"/>
        <v xml:space="preserve"> </v>
      </c>
      <c r="D13" s="169" t="str">
        <f t="shared" si="1"/>
        <v xml:space="preserve"> </v>
      </c>
      <c r="E13" s="166">
        <v>0</v>
      </c>
      <c r="F13" s="167" t="e">
        <f t="shared" si="2"/>
        <v>#N/A</v>
      </c>
      <c r="G13" t="str">
        <f>IF((ISERROR((VLOOKUP(B13,Calculation!C$2:C$933,1,FALSE)))),"not entered","")</f>
        <v/>
      </c>
    </row>
    <row r="14" spans="2:7">
      <c r="B14" s="168" t="s">
        <v>9</v>
      </c>
      <c r="C14" s="169" t="str">
        <f t="shared" si="0"/>
        <v xml:space="preserve"> </v>
      </c>
      <c r="D14" s="169" t="str">
        <f t="shared" si="1"/>
        <v xml:space="preserve"> </v>
      </c>
      <c r="E14" s="166">
        <v>0</v>
      </c>
      <c r="F14" s="167" t="e">
        <f t="shared" si="2"/>
        <v>#N/A</v>
      </c>
      <c r="G14" t="str">
        <f>IF((ISERROR((VLOOKUP(B14,Calculation!C$2:C$933,1,FALSE)))),"not entered","")</f>
        <v/>
      </c>
    </row>
    <row r="15" spans="2:7">
      <c r="B15" s="168" t="s">
        <v>9</v>
      </c>
      <c r="C15" s="169" t="str">
        <f t="shared" si="0"/>
        <v xml:space="preserve"> </v>
      </c>
      <c r="D15" s="169" t="str">
        <f t="shared" si="1"/>
        <v xml:space="preserve"> </v>
      </c>
      <c r="E15" s="166">
        <v>0</v>
      </c>
      <c r="F15" s="167" t="e">
        <f t="shared" si="2"/>
        <v>#N/A</v>
      </c>
      <c r="G15" t="str">
        <f>IF((ISERROR((VLOOKUP(B15,Calculation!C$2:C$933,1,FALSE)))),"not entered","")</f>
        <v/>
      </c>
    </row>
    <row r="16" spans="2:7">
      <c r="B16" s="168" t="s">
        <v>9</v>
      </c>
      <c r="C16" s="169" t="str">
        <f t="shared" si="0"/>
        <v xml:space="preserve"> </v>
      </c>
      <c r="D16" s="169" t="str">
        <f t="shared" si="1"/>
        <v xml:space="preserve"> </v>
      </c>
      <c r="E16" s="166">
        <v>0</v>
      </c>
      <c r="F16" s="167" t="e">
        <f t="shared" si="2"/>
        <v>#N/A</v>
      </c>
      <c r="G16" t="str">
        <f>IF((ISERROR((VLOOKUP(B16,Calculation!C$2:C$933,1,FALSE)))),"not entered","")</f>
        <v/>
      </c>
    </row>
    <row r="17" spans="2:7">
      <c r="B17" s="168" t="s">
        <v>9</v>
      </c>
      <c r="C17" s="169" t="str">
        <f t="shared" si="0"/>
        <v xml:space="preserve"> </v>
      </c>
      <c r="D17" s="169" t="str">
        <f t="shared" si="1"/>
        <v xml:space="preserve"> </v>
      </c>
      <c r="E17" s="166">
        <v>0</v>
      </c>
      <c r="F17" s="167" t="e">
        <f t="shared" si="2"/>
        <v>#N/A</v>
      </c>
      <c r="G17" t="str">
        <f>IF((ISERROR((VLOOKUP(B17,Calculation!C$2:C$933,1,FALSE)))),"not entered","")</f>
        <v/>
      </c>
    </row>
    <row r="18" spans="2:7">
      <c r="B18" s="168" t="s">
        <v>9</v>
      </c>
      <c r="C18" s="169" t="str">
        <f t="shared" si="0"/>
        <v xml:space="preserve"> </v>
      </c>
      <c r="D18" s="169" t="str">
        <f t="shared" si="1"/>
        <v xml:space="preserve"> </v>
      </c>
      <c r="E18" s="166">
        <v>0</v>
      </c>
      <c r="F18" s="167" t="e">
        <f t="shared" si="2"/>
        <v>#N/A</v>
      </c>
      <c r="G18" t="str">
        <f>IF((ISERROR((VLOOKUP(B18,Calculation!C$2:C$933,1,FALSE)))),"not entered","")</f>
        <v/>
      </c>
    </row>
    <row r="19" spans="2:7">
      <c r="B19" s="168" t="s">
        <v>9</v>
      </c>
      <c r="C19" s="169" t="str">
        <f t="shared" si="0"/>
        <v xml:space="preserve"> </v>
      </c>
      <c r="D19" s="169" t="str">
        <f t="shared" si="1"/>
        <v xml:space="preserve"> </v>
      </c>
      <c r="E19" s="166">
        <v>0</v>
      </c>
      <c r="F19" s="167" t="e">
        <f t="shared" si="2"/>
        <v>#N/A</v>
      </c>
      <c r="G19" t="str">
        <f>IF((ISERROR((VLOOKUP(B19,Calculation!C$2:C$933,1,FALSE)))),"not entered","")</f>
        <v/>
      </c>
    </row>
    <row r="20" spans="2:7">
      <c r="B20" s="168" t="s">
        <v>9</v>
      </c>
      <c r="C20" s="169" t="str">
        <f t="shared" si="0"/>
        <v xml:space="preserve"> </v>
      </c>
      <c r="D20" s="169" t="str">
        <f t="shared" si="1"/>
        <v xml:space="preserve"> </v>
      </c>
      <c r="E20" s="166">
        <v>0</v>
      </c>
      <c r="F20" s="167" t="e">
        <f t="shared" si="2"/>
        <v>#N/A</v>
      </c>
      <c r="G20" t="str">
        <f>IF((ISERROR((VLOOKUP(B20,Calculation!C$2:C$933,1,FALSE)))),"not entered","")</f>
        <v/>
      </c>
    </row>
    <row r="21" spans="2:7">
      <c r="B21" s="168" t="s">
        <v>9</v>
      </c>
      <c r="C21" s="169" t="str">
        <f t="shared" si="0"/>
        <v xml:space="preserve"> </v>
      </c>
      <c r="D21" s="169" t="str">
        <f t="shared" si="1"/>
        <v xml:space="preserve"> </v>
      </c>
      <c r="E21" s="166">
        <v>0</v>
      </c>
      <c r="F21" s="167" t="e">
        <f t="shared" si="2"/>
        <v>#N/A</v>
      </c>
      <c r="G21" t="str">
        <f>IF((ISERROR((VLOOKUP(B21,Calculation!C$2:C$933,1,FALSE)))),"not entered","")</f>
        <v/>
      </c>
    </row>
    <row r="22" spans="2:7">
      <c r="B22" s="168" t="s">
        <v>9</v>
      </c>
      <c r="C22" s="169" t="str">
        <f t="shared" si="0"/>
        <v xml:space="preserve"> </v>
      </c>
      <c r="D22" s="169" t="str">
        <f t="shared" si="1"/>
        <v xml:space="preserve"> </v>
      </c>
      <c r="E22" s="166">
        <v>0</v>
      </c>
      <c r="F22" s="167" t="e">
        <f t="shared" si="2"/>
        <v>#N/A</v>
      </c>
      <c r="G22" t="str">
        <f>IF((ISERROR((VLOOKUP(B22,Calculation!C$2:C$933,1,FALSE)))),"not entered","")</f>
        <v/>
      </c>
    </row>
    <row r="23" spans="2:7">
      <c r="B23" s="168" t="s">
        <v>9</v>
      </c>
      <c r="C23" s="169" t="str">
        <f t="shared" si="0"/>
        <v xml:space="preserve"> </v>
      </c>
      <c r="D23" s="169" t="str">
        <f t="shared" si="1"/>
        <v xml:space="preserve"> </v>
      </c>
      <c r="E23" s="166">
        <v>0</v>
      </c>
      <c r="F23" s="167" t="e">
        <f t="shared" si="2"/>
        <v>#N/A</v>
      </c>
      <c r="G23" t="str">
        <f>IF((ISERROR((VLOOKUP(B23,Calculation!C$2:C$933,1,FALSE)))),"not entered","")</f>
        <v/>
      </c>
    </row>
    <row r="24" spans="2:7">
      <c r="B24" s="168" t="s">
        <v>9</v>
      </c>
      <c r="C24" s="169" t="str">
        <f t="shared" si="0"/>
        <v xml:space="preserve"> </v>
      </c>
      <c r="D24" s="169" t="str">
        <f t="shared" si="1"/>
        <v xml:space="preserve"> </v>
      </c>
      <c r="E24" s="166">
        <v>0</v>
      </c>
      <c r="F24" s="167" t="e">
        <f t="shared" si="2"/>
        <v>#N/A</v>
      </c>
      <c r="G24" t="str">
        <f>IF((ISERROR((VLOOKUP(B24,Calculation!C$2:C$933,1,FALSE)))),"not entered","")</f>
        <v/>
      </c>
    </row>
    <row r="25" spans="2:7">
      <c r="B25" s="168" t="s">
        <v>9</v>
      </c>
      <c r="C25" s="169" t="str">
        <f t="shared" si="0"/>
        <v xml:space="preserve"> </v>
      </c>
      <c r="D25" s="169" t="str">
        <f t="shared" si="1"/>
        <v xml:space="preserve"> </v>
      </c>
      <c r="E25" s="166">
        <v>0</v>
      </c>
      <c r="F25" s="167" t="e">
        <f t="shared" si="2"/>
        <v>#N/A</v>
      </c>
      <c r="G25" t="str">
        <f>IF((ISERROR((VLOOKUP(B25,Calculation!C$2:C$933,1,FALSE)))),"not entered","")</f>
        <v/>
      </c>
    </row>
    <row r="26" spans="2:7">
      <c r="B26" s="168" t="s">
        <v>9</v>
      </c>
      <c r="C26" s="169" t="str">
        <f t="shared" si="0"/>
        <v xml:space="preserve"> </v>
      </c>
      <c r="D26" s="169" t="str">
        <f t="shared" si="1"/>
        <v xml:space="preserve"> </v>
      </c>
      <c r="E26" s="166">
        <v>0</v>
      </c>
      <c r="F26" s="167" t="e">
        <f t="shared" si="2"/>
        <v>#N/A</v>
      </c>
      <c r="G26" t="str">
        <f>IF((ISERROR((VLOOKUP(B26,Calculation!C$2:C$933,1,FALSE)))),"not entered","")</f>
        <v/>
      </c>
    </row>
    <row r="27" spans="2:7">
      <c r="B27" s="168" t="s">
        <v>9</v>
      </c>
      <c r="C27" s="169" t="str">
        <f t="shared" si="0"/>
        <v xml:space="preserve"> </v>
      </c>
      <c r="D27" s="169" t="str">
        <f t="shared" si="1"/>
        <v xml:space="preserve"> </v>
      </c>
      <c r="E27" s="166">
        <v>0</v>
      </c>
      <c r="F27" s="167" t="e">
        <f t="shared" si="2"/>
        <v>#N/A</v>
      </c>
      <c r="G27" t="str">
        <f>IF((ISERROR((VLOOKUP(B27,Calculation!C$2:C$933,1,FALSE)))),"not entered","")</f>
        <v/>
      </c>
    </row>
    <row r="28" spans="2:7">
      <c r="B28" s="168" t="s">
        <v>9</v>
      </c>
      <c r="C28" s="169" t="str">
        <f t="shared" si="0"/>
        <v xml:space="preserve"> </v>
      </c>
      <c r="D28" s="169" t="str">
        <f t="shared" si="1"/>
        <v xml:space="preserve"> </v>
      </c>
      <c r="E28" s="166">
        <v>0</v>
      </c>
      <c r="F28" s="167" t="e">
        <f t="shared" si="2"/>
        <v>#N/A</v>
      </c>
      <c r="G28" t="str">
        <f>IF((ISERROR((VLOOKUP(B28,Calculation!C$2:C$933,1,FALSE)))),"not entered","")</f>
        <v/>
      </c>
    </row>
    <row r="29" spans="2:7">
      <c r="B29" s="168" t="s">
        <v>9</v>
      </c>
      <c r="C29" s="169" t="str">
        <f t="shared" si="0"/>
        <v xml:space="preserve"> </v>
      </c>
      <c r="D29" s="169" t="str">
        <f t="shared" si="1"/>
        <v xml:space="preserve"> </v>
      </c>
      <c r="E29" s="166">
        <v>0</v>
      </c>
      <c r="F29" s="167" t="e">
        <f t="shared" si="2"/>
        <v>#N/A</v>
      </c>
      <c r="G29" t="str">
        <f>IF((ISERROR((VLOOKUP(B29,Calculation!C$2:C$933,1,FALSE)))),"not entered","")</f>
        <v/>
      </c>
    </row>
    <row r="30" spans="2:7">
      <c r="B30" s="168" t="s">
        <v>9</v>
      </c>
      <c r="C30" s="169" t="str">
        <f t="shared" si="0"/>
        <v xml:space="preserve"> </v>
      </c>
      <c r="D30" s="169" t="str">
        <f t="shared" si="1"/>
        <v xml:space="preserve"> </v>
      </c>
      <c r="E30" s="166">
        <v>0</v>
      </c>
      <c r="F30" s="167" t="e">
        <f t="shared" si="2"/>
        <v>#N/A</v>
      </c>
      <c r="G30" t="str">
        <f>IF((ISERROR((VLOOKUP(B30,Calculation!C$2:C$933,1,FALSE)))),"not entered","")</f>
        <v/>
      </c>
    </row>
    <row r="31" spans="2:7">
      <c r="B31" s="168" t="s">
        <v>9</v>
      </c>
      <c r="C31" s="169" t="str">
        <f t="shared" si="0"/>
        <v xml:space="preserve"> </v>
      </c>
      <c r="D31" s="169" t="str">
        <f t="shared" si="1"/>
        <v xml:space="preserve"> </v>
      </c>
      <c r="E31" s="166">
        <v>0</v>
      </c>
      <c r="F31" s="167" t="e">
        <f t="shared" si="2"/>
        <v>#N/A</v>
      </c>
      <c r="G31" t="str">
        <f>IF((ISERROR((VLOOKUP(B31,Calculation!C$2:C$933,1,FALSE)))),"not entered","")</f>
        <v/>
      </c>
    </row>
    <row r="32" spans="2:7">
      <c r="B32" s="168" t="s">
        <v>9</v>
      </c>
      <c r="C32" s="169" t="str">
        <f t="shared" si="0"/>
        <v xml:space="preserve"> </v>
      </c>
      <c r="D32" s="169" t="str">
        <f t="shared" si="1"/>
        <v xml:space="preserve"> </v>
      </c>
      <c r="E32" s="166">
        <v>0</v>
      </c>
      <c r="F32" s="167" t="e">
        <f t="shared" si="2"/>
        <v>#N/A</v>
      </c>
      <c r="G32" t="str">
        <f>IF((ISERROR((VLOOKUP(B32,Calculation!C$2:C$933,1,FALSE)))),"not entered","")</f>
        <v/>
      </c>
    </row>
    <row r="33" spans="2:7">
      <c r="B33" s="168" t="s">
        <v>9</v>
      </c>
      <c r="C33" s="169" t="str">
        <f t="shared" si="0"/>
        <v xml:space="preserve"> </v>
      </c>
      <c r="D33" s="169" t="str">
        <f t="shared" si="1"/>
        <v xml:space="preserve"> </v>
      </c>
      <c r="E33" s="166">
        <v>0</v>
      </c>
      <c r="F33" s="167" t="e">
        <f t="shared" si="2"/>
        <v>#N/A</v>
      </c>
      <c r="G33" t="str">
        <f>IF((ISERROR((VLOOKUP(B33,Calculation!C$2:C$933,1,FALSE)))),"not entered","")</f>
        <v/>
      </c>
    </row>
    <row r="34" spans="2:7">
      <c r="B34" s="168" t="s">
        <v>9</v>
      </c>
      <c r="C34" s="169" t="str">
        <f t="shared" si="0"/>
        <v xml:space="preserve"> </v>
      </c>
      <c r="D34" s="169" t="str">
        <f t="shared" si="1"/>
        <v xml:space="preserve"> </v>
      </c>
      <c r="E34" s="166">
        <v>0</v>
      </c>
      <c r="F34" s="167" t="e">
        <f t="shared" si="2"/>
        <v>#N/A</v>
      </c>
      <c r="G34" t="str">
        <f>IF((ISERROR((VLOOKUP(B34,Calculation!C$2:C$933,1,FALSE)))),"not entered","")</f>
        <v/>
      </c>
    </row>
    <row r="35" spans="2:7">
      <c r="B35" s="168" t="s">
        <v>9</v>
      </c>
      <c r="C35" s="169" t="str">
        <f t="shared" si="0"/>
        <v xml:space="preserve"> </v>
      </c>
      <c r="D35" s="169" t="str">
        <f t="shared" si="1"/>
        <v xml:space="preserve"> </v>
      </c>
      <c r="E35" s="166">
        <v>0</v>
      </c>
      <c r="F35" s="167" t="e">
        <f t="shared" si="2"/>
        <v>#N/A</v>
      </c>
      <c r="G35" t="str">
        <f>IF((ISERROR((VLOOKUP(B35,Calculation!C$2:C$933,1,FALSE)))),"not entered","")</f>
        <v/>
      </c>
    </row>
    <row r="36" spans="2:7">
      <c r="B36" s="168" t="s">
        <v>9</v>
      </c>
      <c r="C36" s="169" t="str">
        <f t="shared" si="0"/>
        <v xml:space="preserve"> </v>
      </c>
      <c r="D36" s="169" t="str">
        <f t="shared" si="1"/>
        <v xml:space="preserve"> </v>
      </c>
      <c r="E36" s="166">
        <v>0</v>
      </c>
      <c r="F36" s="167" t="e">
        <f t="shared" si="2"/>
        <v>#N/A</v>
      </c>
      <c r="G36" t="str">
        <f>IF((ISERROR((VLOOKUP(B36,Calculation!C$2:C$933,1,FALSE)))),"not entered","")</f>
        <v/>
      </c>
    </row>
    <row r="37" spans="2:7">
      <c r="B37" s="168" t="s">
        <v>9</v>
      </c>
      <c r="C37" s="169" t="str">
        <f t="shared" si="0"/>
        <v xml:space="preserve"> </v>
      </c>
      <c r="D37" s="169" t="str">
        <f t="shared" si="1"/>
        <v xml:space="preserve"> </v>
      </c>
      <c r="E37" s="166">
        <v>0</v>
      </c>
      <c r="F37" s="167" t="e">
        <f t="shared" si="2"/>
        <v>#N/A</v>
      </c>
      <c r="G37" t="str">
        <f>IF((ISERROR((VLOOKUP(B37,Calculation!C$2:C$933,1,FALSE)))),"not entered","")</f>
        <v/>
      </c>
    </row>
    <row r="38" spans="2:7">
      <c r="B38" s="168" t="s">
        <v>9</v>
      </c>
      <c r="C38" s="169" t="str">
        <f t="shared" si="0"/>
        <v xml:space="preserve"> </v>
      </c>
      <c r="D38" s="169" t="str">
        <f t="shared" si="1"/>
        <v xml:space="preserve"> </v>
      </c>
      <c r="E38" s="166">
        <v>0</v>
      </c>
      <c r="F38" s="167" t="e">
        <f t="shared" si="2"/>
        <v>#N/A</v>
      </c>
      <c r="G38" t="str">
        <f>IF((ISERROR((VLOOKUP(B38,Calculation!C$2:C$933,1,FALSE)))),"not entered","")</f>
        <v/>
      </c>
    </row>
    <row r="39" spans="2:7">
      <c r="B39" s="168" t="s">
        <v>9</v>
      </c>
      <c r="C39" s="169" t="str">
        <f t="shared" si="0"/>
        <v xml:space="preserve"> </v>
      </c>
      <c r="D39" s="169" t="str">
        <f t="shared" si="1"/>
        <v xml:space="preserve"> </v>
      </c>
      <c r="E39" s="166">
        <v>0</v>
      </c>
      <c r="F39" s="167" t="e">
        <f t="shared" si="2"/>
        <v>#N/A</v>
      </c>
      <c r="G39" t="str">
        <f>IF((ISERROR((VLOOKUP(B39,Calculation!C$2:C$933,1,FALSE)))),"not entered","")</f>
        <v/>
      </c>
    </row>
    <row r="40" spans="2:7">
      <c r="B40" s="168" t="s">
        <v>9</v>
      </c>
      <c r="C40" s="169" t="str">
        <f t="shared" si="0"/>
        <v xml:space="preserve"> </v>
      </c>
      <c r="D40" s="169" t="str">
        <f t="shared" si="1"/>
        <v xml:space="preserve"> </v>
      </c>
      <c r="E40" s="166">
        <v>0</v>
      </c>
      <c r="F40" s="167" t="e">
        <f t="shared" si="2"/>
        <v>#N/A</v>
      </c>
      <c r="G40" t="str">
        <f>IF((ISERROR((VLOOKUP(B40,Calculation!C$2:C$933,1,FALSE)))),"not entered","")</f>
        <v/>
      </c>
    </row>
    <row r="41" spans="2:7">
      <c r="B41" s="168" t="s">
        <v>9</v>
      </c>
      <c r="C41" s="169" t="str">
        <f t="shared" si="0"/>
        <v xml:space="preserve"> </v>
      </c>
      <c r="D41" s="169" t="str">
        <f t="shared" si="1"/>
        <v xml:space="preserve"> </v>
      </c>
      <c r="E41" s="166">
        <v>0</v>
      </c>
      <c r="F41" s="167" t="e">
        <f t="shared" si="2"/>
        <v>#N/A</v>
      </c>
      <c r="G41" t="str">
        <f>IF((ISERROR((VLOOKUP(B41,Calculation!C$2:C$933,1,FALSE)))),"not entered","")</f>
        <v/>
      </c>
    </row>
    <row r="42" spans="2:7">
      <c r="B42" s="168" t="s">
        <v>9</v>
      </c>
      <c r="C42" s="169" t="str">
        <f t="shared" si="0"/>
        <v xml:space="preserve"> </v>
      </c>
      <c r="D42" s="169" t="str">
        <f t="shared" si="1"/>
        <v xml:space="preserve"> </v>
      </c>
      <c r="E42" s="166">
        <v>0</v>
      </c>
      <c r="F42" s="167" t="e">
        <f t="shared" si="2"/>
        <v>#N/A</v>
      </c>
      <c r="G42" t="str">
        <f>IF((ISERROR((VLOOKUP(B42,Calculation!C$2:C$933,1,FALSE)))),"not entered","")</f>
        <v/>
      </c>
    </row>
    <row r="43" spans="2:7">
      <c r="B43" s="168" t="s">
        <v>9</v>
      </c>
      <c r="C43" s="169" t="str">
        <f t="shared" si="0"/>
        <v xml:space="preserve"> </v>
      </c>
      <c r="D43" s="169" t="str">
        <f t="shared" si="1"/>
        <v xml:space="preserve"> </v>
      </c>
      <c r="E43" s="166">
        <v>0</v>
      </c>
      <c r="F43" s="167" t="e">
        <f t="shared" si="2"/>
        <v>#N/A</v>
      </c>
      <c r="G43" t="str">
        <f>IF((ISERROR((VLOOKUP(B43,Calculation!C$2:C$933,1,FALSE)))),"not entered","")</f>
        <v/>
      </c>
    </row>
    <row r="44" spans="2:7">
      <c r="B44" s="168" t="s">
        <v>9</v>
      </c>
      <c r="C44" s="169" t="str">
        <f t="shared" si="0"/>
        <v xml:space="preserve"> </v>
      </c>
      <c r="D44" s="169" t="str">
        <f t="shared" si="1"/>
        <v xml:space="preserve"> </v>
      </c>
      <c r="E44" s="166">
        <v>0</v>
      </c>
      <c r="F44" s="167" t="e">
        <f t="shared" si="2"/>
        <v>#N/A</v>
      </c>
      <c r="G44" t="str">
        <f>IF((ISERROR((VLOOKUP(B44,Calculation!C$2:C$933,1,FALSE)))),"not entered","")</f>
        <v/>
      </c>
    </row>
    <row r="45" spans="2:7">
      <c r="B45" s="168" t="s">
        <v>9</v>
      </c>
      <c r="C45" s="169" t="str">
        <f t="shared" si="0"/>
        <v xml:space="preserve"> </v>
      </c>
      <c r="D45" s="169" t="str">
        <f t="shared" si="1"/>
        <v xml:space="preserve"> </v>
      </c>
      <c r="E45" s="166">
        <v>0</v>
      </c>
      <c r="F45" s="167" t="e">
        <f t="shared" si="2"/>
        <v>#N/A</v>
      </c>
      <c r="G45" t="str">
        <f>IF((ISERROR((VLOOKUP(B45,Calculation!C$2:C$933,1,FALSE)))),"not entered","")</f>
        <v/>
      </c>
    </row>
    <row r="46" spans="2:7">
      <c r="B46" s="168" t="s">
        <v>9</v>
      </c>
      <c r="C46" s="169" t="str">
        <f t="shared" si="0"/>
        <v xml:space="preserve"> </v>
      </c>
      <c r="D46" s="169" t="str">
        <f t="shared" si="1"/>
        <v xml:space="preserve"> </v>
      </c>
      <c r="E46" s="166">
        <v>0</v>
      </c>
      <c r="F46" s="167" t="e">
        <f t="shared" si="2"/>
        <v>#N/A</v>
      </c>
      <c r="G46" t="str">
        <f>IF((ISERROR((VLOOKUP(B46,Calculation!C$2:C$933,1,FALSE)))),"not entered","")</f>
        <v/>
      </c>
    </row>
    <row r="47" spans="2:7">
      <c r="B47" s="168" t="s">
        <v>9</v>
      </c>
      <c r="C47" s="169" t="str">
        <f t="shared" si="0"/>
        <v xml:space="preserve"> </v>
      </c>
      <c r="D47" s="169" t="str">
        <f t="shared" si="1"/>
        <v xml:space="preserve"> </v>
      </c>
      <c r="E47" s="166">
        <v>0</v>
      </c>
      <c r="F47" s="167" t="e">
        <f t="shared" si="2"/>
        <v>#N/A</v>
      </c>
      <c r="G47" t="str">
        <f>IF((ISERROR((VLOOKUP(B47,Calculation!C$2:C$933,1,FALSE)))),"not entered","")</f>
        <v/>
      </c>
    </row>
    <row r="48" spans="2:7">
      <c r="B48" s="168" t="s">
        <v>9</v>
      </c>
      <c r="C48" s="169" t="str">
        <f t="shared" si="0"/>
        <v xml:space="preserve"> </v>
      </c>
      <c r="D48" s="169" t="str">
        <f t="shared" si="1"/>
        <v xml:space="preserve"> </v>
      </c>
      <c r="E48" s="166">
        <v>0</v>
      </c>
      <c r="F48" s="167" t="e">
        <f t="shared" si="2"/>
        <v>#N/A</v>
      </c>
      <c r="G48" t="str">
        <f>IF((ISERROR((VLOOKUP(B48,Calculation!C$2:C$933,1,FALSE)))),"not entered","")</f>
        <v/>
      </c>
    </row>
    <row r="49" spans="2:7">
      <c r="B49" s="168" t="s">
        <v>9</v>
      </c>
      <c r="C49" s="169" t="str">
        <f t="shared" si="0"/>
        <v xml:space="preserve"> </v>
      </c>
      <c r="D49" s="169" t="str">
        <f t="shared" si="1"/>
        <v xml:space="preserve"> </v>
      </c>
      <c r="E49" s="166">
        <v>0</v>
      </c>
      <c r="F49" s="167" t="e">
        <f t="shared" si="2"/>
        <v>#N/A</v>
      </c>
      <c r="G49" t="str">
        <f>IF((ISERROR((VLOOKUP(B49,Calculation!C$2:C$933,1,FALSE)))),"not entered","")</f>
        <v/>
      </c>
    </row>
    <row r="50" spans="2:7">
      <c r="B50" s="168" t="s">
        <v>9</v>
      </c>
      <c r="C50" s="169" t="str">
        <f t="shared" si="0"/>
        <v xml:space="preserve"> </v>
      </c>
      <c r="D50" s="169" t="str">
        <f t="shared" si="1"/>
        <v xml:space="preserve"> </v>
      </c>
      <c r="E50" s="166">
        <v>0</v>
      </c>
      <c r="F50" s="167" t="e">
        <f t="shared" si="2"/>
        <v>#N/A</v>
      </c>
      <c r="G50" t="str">
        <f>IF((ISERROR((VLOOKUP(B50,Calculation!C$2:C$933,1,FALSE)))),"not entered","")</f>
        <v/>
      </c>
    </row>
    <row r="51" spans="2:7">
      <c r="B51" s="168" t="s">
        <v>9</v>
      </c>
      <c r="C51" s="169" t="str">
        <f t="shared" si="0"/>
        <v xml:space="preserve"> </v>
      </c>
      <c r="D51" s="169" t="str">
        <f t="shared" si="1"/>
        <v xml:space="preserve"> </v>
      </c>
      <c r="E51" s="166">
        <v>0</v>
      </c>
      <c r="F51" s="167" t="e">
        <f t="shared" si="2"/>
        <v>#N/A</v>
      </c>
      <c r="G51" t="str">
        <f>IF((ISERROR((VLOOKUP(B51,Calculation!C$2:C$933,1,FALSE)))),"not entered","")</f>
        <v/>
      </c>
    </row>
    <row r="52" spans="2:7">
      <c r="B52" s="168" t="s">
        <v>9</v>
      </c>
      <c r="C52" s="169" t="str">
        <f t="shared" si="0"/>
        <v xml:space="preserve"> </v>
      </c>
      <c r="D52" s="169" t="str">
        <f t="shared" si="1"/>
        <v xml:space="preserve"> </v>
      </c>
      <c r="E52" s="166">
        <v>0</v>
      </c>
      <c r="F52" s="167" t="e">
        <f t="shared" si="2"/>
        <v>#N/A</v>
      </c>
      <c r="G52" t="str">
        <f>IF((ISERROR((VLOOKUP(B52,Calculation!C$2:C$933,1,FALSE)))),"not entered","")</f>
        <v/>
      </c>
    </row>
    <row r="53" spans="2:7">
      <c r="B53" s="168" t="s">
        <v>9</v>
      </c>
      <c r="C53" s="169" t="str">
        <f t="shared" si="0"/>
        <v xml:space="preserve"> </v>
      </c>
      <c r="D53" s="169" t="str">
        <f t="shared" si="1"/>
        <v xml:space="preserve"> </v>
      </c>
      <c r="E53" s="166">
        <v>0</v>
      </c>
      <c r="F53" s="167" t="e">
        <f t="shared" si="2"/>
        <v>#N/A</v>
      </c>
      <c r="G53" t="str">
        <f>IF((ISERROR((VLOOKUP(B53,Calculation!C$2:C$933,1,FALSE)))),"not entered","")</f>
        <v/>
      </c>
    </row>
    <row r="54" spans="2:7">
      <c r="B54" s="168" t="s">
        <v>9</v>
      </c>
      <c r="C54" s="169" t="str">
        <f t="shared" si="0"/>
        <v xml:space="preserve"> </v>
      </c>
      <c r="D54" s="169" t="str">
        <f t="shared" si="1"/>
        <v xml:space="preserve"> </v>
      </c>
      <c r="E54" s="166">
        <v>0</v>
      </c>
      <c r="F54" s="167" t="e">
        <f t="shared" si="2"/>
        <v>#N/A</v>
      </c>
      <c r="G54" t="str">
        <f>IF((ISERROR((VLOOKUP(B54,Calculation!C$2:C$933,1,FALSE)))),"not entered","")</f>
        <v/>
      </c>
    </row>
    <row r="55" spans="2:7">
      <c r="B55" s="168" t="s">
        <v>9</v>
      </c>
      <c r="C55" s="169" t="str">
        <f t="shared" si="0"/>
        <v xml:space="preserve"> </v>
      </c>
      <c r="D55" s="169" t="str">
        <f t="shared" si="1"/>
        <v xml:space="preserve"> </v>
      </c>
      <c r="E55" s="166">
        <v>0</v>
      </c>
      <c r="F55" s="167" t="e">
        <f t="shared" si="2"/>
        <v>#N/A</v>
      </c>
      <c r="G55" t="str">
        <f>IF((ISERROR((VLOOKUP(B55,Calculation!C$2:C$933,1,FALSE)))),"not entered","")</f>
        <v/>
      </c>
    </row>
    <row r="56" spans="2:7">
      <c r="B56" s="168" t="s">
        <v>9</v>
      </c>
      <c r="C56" s="169" t="str">
        <f t="shared" si="0"/>
        <v xml:space="preserve"> </v>
      </c>
      <c r="D56" s="169" t="str">
        <f t="shared" si="1"/>
        <v xml:space="preserve"> </v>
      </c>
      <c r="E56" s="166">
        <v>0</v>
      </c>
      <c r="F56" s="167" t="e">
        <f t="shared" si="2"/>
        <v>#N/A</v>
      </c>
      <c r="G56" t="str">
        <f>IF((ISERROR((VLOOKUP(B56,Calculation!C$2:C$933,1,FALSE)))),"not entered","")</f>
        <v/>
      </c>
    </row>
    <row r="57" spans="2:7">
      <c r="B57" s="168" t="s">
        <v>9</v>
      </c>
      <c r="C57" s="169" t="str">
        <f t="shared" si="0"/>
        <v xml:space="preserve"> </v>
      </c>
      <c r="D57" s="169" t="str">
        <f t="shared" si="1"/>
        <v xml:space="preserve"> </v>
      </c>
      <c r="E57" s="166">
        <v>0</v>
      </c>
      <c r="F57" s="167" t="e">
        <f t="shared" si="2"/>
        <v>#N/A</v>
      </c>
      <c r="G57" t="str">
        <f>IF((ISERROR((VLOOKUP(B57,Calculation!C$2:C$933,1,FALSE)))),"not entered","")</f>
        <v/>
      </c>
    </row>
    <row r="58" spans="2:7">
      <c r="B58" s="168" t="s">
        <v>9</v>
      </c>
      <c r="C58" s="169" t="str">
        <f t="shared" si="0"/>
        <v xml:space="preserve"> </v>
      </c>
      <c r="D58" s="169" t="str">
        <f t="shared" si="1"/>
        <v xml:space="preserve"> </v>
      </c>
      <c r="E58" s="166">
        <v>0</v>
      </c>
      <c r="F58" s="167" t="e">
        <f t="shared" si="2"/>
        <v>#N/A</v>
      </c>
      <c r="G58" t="str">
        <f>IF((ISERROR((VLOOKUP(B58,Calculation!C$2:C$933,1,FALSE)))),"not entered","")</f>
        <v/>
      </c>
    </row>
    <row r="59" spans="2:7">
      <c r="B59" s="168" t="s">
        <v>9</v>
      </c>
      <c r="C59" s="169" t="str">
        <f t="shared" si="0"/>
        <v xml:space="preserve"> </v>
      </c>
      <c r="D59" s="169" t="str">
        <f t="shared" si="1"/>
        <v xml:space="preserve"> </v>
      </c>
      <c r="E59" s="166">
        <v>0</v>
      </c>
      <c r="F59" s="167" t="e">
        <f t="shared" si="2"/>
        <v>#N/A</v>
      </c>
      <c r="G59" t="str">
        <f>IF((ISERROR((VLOOKUP(B59,Calculation!C$2:C$933,1,FALSE)))),"not entered","")</f>
        <v/>
      </c>
    </row>
    <row r="60" spans="2:7">
      <c r="B60" s="168" t="s">
        <v>9</v>
      </c>
      <c r="C60" s="169" t="str">
        <f t="shared" si="0"/>
        <v xml:space="preserve"> </v>
      </c>
      <c r="D60" s="169" t="str">
        <f t="shared" si="1"/>
        <v xml:space="preserve"> </v>
      </c>
      <c r="E60" s="166">
        <v>0</v>
      </c>
      <c r="F60" s="167" t="e">
        <f t="shared" si="2"/>
        <v>#N/A</v>
      </c>
      <c r="G60" t="str">
        <f>IF((ISERROR((VLOOKUP(B60,Calculation!C$2:C$933,1,FALSE)))),"not entered","")</f>
        <v/>
      </c>
    </row>
    <row r="61" spans="2:7">
      <c r="B61" s="168" t="s">
        <v>9</v>
      </c>
      <c r="C61" s="169" t="str">
        <f t="shared" si="0"/>
        <v xml:space="preserve"> </v>
      </c>
      <c r="D61" s="169" t="str">
        <f t="shared" si="1"/>
        <v xml:space="preserve"> </v>
      </c>
      <c r="E61" s="166">
        <v>0</v>
      </c>
      <c r="F61" s="167" t="e">
        <f t="shared" si="2"/>
        <v>#N/A</v>
      </c>
      <c r="G61" t="str">
        <f>IF((ISERROR((VLOOKUP(B61,Calculation!C$2:C$933,1,FALSE)))),"not entered","")</f>
        <v/>
      </c>
    </row>
    <row r="62" spans="2:7">
      <c r="B62" s="168" t="s">
        <v>9</v>
      </c>
      <c r="C62" s="169" t="str">
        <f t="shared" si="0"/>
        <v xml:space="preserve"> </v>
      </c>
      <c r="D62" s="169" t="str">
        <f t="shared" si="1"/>
        <v xml:space="preserve"> </v>
      </c>
      <c r="E62" s="166">
        <v>0</v>
      </c>
      <c r="F62" s="167" t="e">
        <f t="shared" si="2"/>
        <v>#N/A</v>
      </c>
      <c r="G62" t="str">
        <f>IF((ISERROR((VLOOKUP(B62,Calculation!C$2:C$933,1,FALSE)))),"not entered","")</f>
        <v/>
      </c>
    </row>
    <row r="63" spans="2:7">
      <c r="B63" s="168" t="s">
        <v>9</v>
      </c>
      <c r="C63" s="169" t="str">
        <f t="shared" si="0"/>
        <v xml:space="preserve"> </v>
      </c>
      <c r="D63" s="169" t="str">
        <f t="shared" si="1"/>
        <v xml:space="preserve"> </v>
      </c>
      <c r="E63" s="166">
        <v>0</v>
      </c>
      <c r="F63" s="167" t="e">
        <f t="shared" si="2"/>
        <v>#N/A</v>
      </c>
      <c r="G63" t="str">
        <f>IF((ISERROR((VLOOKUP(B63,Calculation!C$2:C$933,1,FALSE)))),"not entered","")</f>
        <v/>
      </c>
    </row>
    <row r="64" spans="2:7">
      <c r="B64" s="168" t="s">
        <v>9</v>
      </c>
      <c r="C64" s="169" t="str">
        <f t="shared" si="0"/>
        <v xml:space="preserve"> </v>
      </c>
      <c r="D64" s="169" t="str">
        <f t="shared" si="1"/>
        <v xml:space="preserve"> </v>
      </c>
      <c r="E64" s="166">
        <v>0</v>
      </c>
      <c r="F64" s="167" t="e">
        <f t="shared" si="2"/>
        <v>#N/A</v>
      </c>
      <c r="G64" t="str">
        <f>IF((ISERROR((VLOOKUP(B64,Calculation!C$2:C$933,1,FALSE)))),"not entered","")</f>
        <v/>
      </c>
    </row>
    <row r="65" spans="2:7">
      <c r="B65" s="168" t="s">
        <v>9</v>
      </c>
      <c r="C65" s="169" t="str">
        <f t="shared" si="0"/>
        <v xml:space="preserve"> </v>
      </c>
      <c r="D65" s="169" t="str">
        <f t="shared" si="1"/>
        <v xml:space="preserve"> </v>
      </c>
      <c r="E65" s="166">
        <v>0</v>
      </c>
      <c r="F65" s="167" t="e">
        <f t="shared" si="2"/>
        <v>#N/A</v>
      </c>
      <c r="G65" t="str">
        <f>IF((ISERROR((VLOOKUP(B65,Calculation!C$2:C$933,1,FALSE)))),"not entered","")</f>
        <v/>
      </c>
    </row>
    <row r="66" spans="2:7">
      <c r="B66" s="168" t="s">
        <v>9</v>
      </c>
      <c r="C66" s="169" t="str">
        <f t="shared" si="0"/>
        <v xml:space="preserve"> </v>
      </c>
      <c r="D66" s="169" t="str">
        <f t="shared" si="1"/>
        <v xml:space="preserve"> </v>
      </c>
      <c r="E66" s="166">
        <v>0</v>
      </c>
      <c r="F66" s="167" t="e">
        <f t="shared" si="2"/>
        <v>#N/A</v>
      </c>
      <c r="G66" t="str">
        <f>IF((ISERROR((VLOOKUP(B66,Calculation!C$2:C$933,1,FALSE)))),"not entered","")</f>
        <v/>
      </c>
    </row>
    <row r="67" spans="2:7">
      <c r="B67" s="168" t="s">
        <v>9</v>
      </c>
      <c r="C67" s="169" t="str">
        <f t="shared" si="0"/>
        <v xml:space="preserve"> </v>
      </c>
      <c r="D67" s="169" t="str">
        <f t="shared" si="1"/>
        <v xml:space="preserve"> </v>
      </c>
      <c r="E67" s="166">
        <v>0</v>
      </c>
      <c r="F67" s="167" t="e">
        <f t="shared" si="2"/>
        <v>#N/A</v>
      </c>
      <c r="G67" t="str">
        <f>IF((ISERROR((VLOOKUP(B67,Calculation!C$2:C$933,1,FALSE)))),"not entered","")</f>
        <v/>
      </c>
    </row>
    <row r="68" spans="2:7">
      <c r="B68" s="168" t="s">
        <v>9</v>
      </c>
      <c r="C68" s="169" t="str">
        <f t="shared" si="0"/>
        <v xml:space="preserve"> </v>
      </c>
      <c r="D68" s="169" t="str">
        <f t="shared" si="1"/>
        <v xml:space="preserve"> </v>
      </c>
      <c r="E68" s="166">
        <v>0</v>
      </c>
      <c r="F68" s="167" t="e">
        <f t="shared" si="2"/>
        <v>#N/A</v>
      </c>
      <c r="G68" t="str">
        <f>IF((ISERROR((VLOOKUP(B68,Calculation!C$2:C$933,1,FALSE)))),"not entered","")</f>
        <v/>
      </c>
    </row>
    <row r="69" spans="2:7">
      <c r="B69" s="168" t="s">
        <v>9</v>
      </c>
      <c r="C69" s="169" t="str">
        <f t="shared" si="0"/>
        <v xml:space="preserve"> </v>
      </c>
      <c r="D69" s="169" t="str">
        <f t="shared" si="1"/>
        <v xml:space="preserve"> </v>
      </c>
      <c r="E69" s="166">
        <v>0</v>
      </c>
      <c r="F69" s="167" t="e">
        <f t="shared" si="2"/>
        <v>#N/A</v>
      </c>
      <c r="G69" t="str">
        <f>IF((ISERROR((VLOOKUP(B69,Calculation!C$2:C$933,1,FALSE)))),"not entered","")</f>
        <v/>
      </c>
    </row>
    <row r="70" spans="2:7">
      <c r="B70" s="168" t="s">
        <v>9</v>
      </c>
      <c r="C70" s="169" t="str">
        <f t="shared" ref="C70:C133" si="3">VLOOKUP(B70,name,3,FALSE)</f>
        <v xml:space="preserve"> </v>
      </c>
      <c r="D70" s="169" t="str">
        <f t="shared" ref="D70:D133" si="4">VLOOKUP(B70,name,2,FALSE)</f>
        <v xml:space="preserve"> </v>
      </c>
      <c r="E70" s="166">
        <v>0</v>
      </c>
      <c r="F70" s="167" t="e">
        <f t="shared" ref="F70:F133" si="5">(VLOOKUP(C70,C$4:E$5,3,FALSE))/(E70/10000)</f>
        <v>#N/A</v>
      </c>
      <c r="G70" t="str">
        <f>IF((ISERROR((VLOOKUP(B70,Calculation!C$2:C$933,1,FALSE)))),"not entered","")</f>
        <v/>
      </c>
    </row>
    <row r="71" spans="2:7">
      <c r="B71" s="168" t="s">
        <v>9</v>
      </c>
      <c r="C71" s="169" t="str">
        <f t="shared" si="3"/>
        <v xml:space="preserve"> </v>
      </c>
      <c r="D71" s="169" t="str">
        <f t="shared" si="4"/>
        <v xml:space="preserve"> </v>
      </c>
      <c r="E71" s="166">
        <v>0</v>
      </c>
      <c r="F71" s="167" t="e">
        <f t="shared" si="5"/>
        <v>#N/A</v>
      </c>
      <c r="G71" t="str">
        <f>IF((ISERROR((VLOOKUP(B71,Calculation!C$2:C$933,1,FALSE)))),"not entered","")</f>
        <v/>
      </c>
    </row>
    <row r="72" spans="2:7">
      <c r="B72" s="168" t="s">
        <v>9</v>
      </c>
      <c r="C72" s="169" t="str">
        <f t="shared" si="3"/>
        <v xml:space="preserve"> </v>
      </c>
      <c r="D72" s="169" t="str">
        <f t="shared" si="4"/>
        <v xml:space="preserve"> </v>
      </c>
      <c r="E72" s="166">
        <v>0</v>
      </c>
      <c r="F72" s="167" t="e">
        <f t="shared" si="5"/>
        <v>#N/A</v>
      </c>
      <c r="G72" t="str">
        <f>IF((ISERROR((VLOOKUP(B72,Calculation!C$2:C$933,1,FALSE)))),"not entered","")</f>
        <v/>
      </c>
    </row>
    <row r="73" spans="2:7">
      <c r="B73" s="168" t="s">
        <v>9</v>
      </c>
      <c r="C73" s="169" t="str">
        <f t="shared" si="3"/>
        <v xml:space="preserve"> </v>
      </c>
      <c r="D73" s="169" t="str">
        <f t="shared" si="4"/>
        <v xml:space="preserve"> </v>
      </c>
      <c r="E73" s="166">
        <v>0</v>
      </c>
      <c r="F73" s="167" t="e">
        <f t="shared" si="5"/>
        <v>#N/A</v>
      </c>
      <c r="G73" t="str">
        <f>IF((ISERROR((VLOOKUP(B73,Calculation!C$2:C$933,1,FALSE)))),"not entered","")</f>
        <v/>
      </c>
    </row>
    <row r="74" spans="2:7">
      <c r="B74" s="168" t="s">
        <v>9</v>
      </c>
      <c r="C74" s="169" t="str">
        <f t="shared" si="3"/>
        <v xml:space="preserve"> </v>
      </c>
      <c r="D74" s="169" t="str">
        <f t="shared" si="4"/>
        <v xml:space="preserve"> </v>
      </c>
      <c r="E74" s="166">
        <v>0</v>
      </c>
      <c r="F74" s="167" t="e">
        <f t="shared" si="5"/>
        <v>#N/A</v>
      </c>
      <c r="G74" t="str">
        <f>IF((ISERROR((VLOOKUP(B74,Calculation!C$2:C$933,1,FALSE)))),"not entered","")</f>
        <v/>
      </c>
    </row>
    <row r="75" spans="2:7">
      <c r="B75" s="168" t="s">
        <v>9</v>
      </c>
      <c r="C75" s="169" t="str">
        <f t="shared" si="3"/>
        <v xml:space="preserve"> </v>
      </c>
      <c r="D75" s="169" t="str">
        <f t="shared" si="4"/>
        <v xml:space="preserve"> </v>
      </c>
      <c r="E75" s="166">
        <v>0</v>
      </c>
      <c r="F75" s="167" t="e">
        <f t="shared" si="5"/>
        <v>#N/A</v>
      </c>
      <c r="G75" t="str">
        <f>IF((ISERROR((VLOOKUP(B75,Calculation!C$2:C$933,1,FALSE)))),"not entered","")</f>
        <v/>
      </c>
    </row>
    <row r="76" spans="2:7">
      <c r="B76" s="168" t="s">
        <v>9</v>
      </c>
      <c r="C76" s="169" t="str">
        <f t="shared" si="3"/>
        <v xml:space="preserve"> </v>
      </c>
      <c r="D76" s="169" t="str">
        <f t="shared" si="4"/>
        <v xml:space="preserve"> </v>
      </c>
      <c r="E76" s="166">
        <v>0</v>
      </c>
      <c r="F76" s="167" t="e">
        <f t="shared" si="5"/>
        <v>#N/A</v>
      </c>
      <c r="G76" t="str">
        <f>IF((ISERROR((VLOOKUP(B76,Calculation!C$2:C$933,1,FALSE)))),"not entered","")</f>
        <v/>
      </c>
    </row>
    <row r="77" spans="2:7">
      <c r="B77" s="168" t="s">
        <v>9</v>
      </c>
      <c r="C77" s="169" t="str">
        <f t="shared" si="3"/>
        <v xml:space="preserve"> </v>
      </c>
      <c r="D77" s="169" t="str">
        <f t="shared" si="4"/>
        <v xml:space="preserve"> </v>
      </c>
      <c r="E77" s="166">
        <v>0</v>
      </c>
      <c r="F77" s="167" t="e">
        <f t="shared" si="5"/>
        <v>#N/A</v>
      </c>
      <c r="G77" t="str">
        <f>IF((ISERROR((VLOOKUP(B77,Calculation!C$2:C$933,1,FALSE)))),"not entered","")</f>
        <v/>
      </c>
    </row>
    <row r="78" spans="2:7">
      <c r="B78" s="168" t="s">
        <v>9</v>
      </c>
      <c r="C78" s="169" t="str">
        <f t="shared" si="3"/>
        <v xml:space="preserve"> </v>
      </c>
      <c r="D78" s="169" t="str">
        <f t="shared" si="4"/>
        <v xml:space="preserve"> </v>
      </c>
      <c r="E78" s="166">
        <v>0</v>
      </c>
      <c r="F78" s="167" t="e">
        <f t="shared" si="5"/>
        <v>#N/A</v>
      </c>
      <c r="G78" t="str">
        <f>IF((ISERROR((VLOOKUP(B78,Calculation!C$2:C$933,1,FALSE)))),"not entered","")</f>
        <v/>
      </c>
    </row>
    <row r="79" spans="2:7">
      <c r="B79" s="168" t="s">
        <v>9</v>
      </c>
      <c r="C79" s="169" t="str">
        <f t="shared" si="3"/>
        <v xml:space="preserve"> </v>
      </c>
      <c r="D79" s="169" t="str">
        <f t="shared" si="4"/>
        <v xml:space="preserve"> </v>
      </c>
      <c r="E79" s="166">
        <v>0</v>
      </c>
      <c r="F79" s="167" t="e">
        <f t="shared" si="5"/>
        <v>#N/A</v>
      </c>
      <c r="G79" t="str">
        <f>IF((ISERROR((VLOOKUP(B79,Calculation!C$2:C$933,1,FALSE)))),"not entered","")</f>
        <v/>
      </c>
    </row>
    <row r="80" spans="2:7">
      <c r="B80" s="168" t="s">
        <v>9</v>
      </c>
      <c r="C80" s="169" t="str">
        <f t="shared" si="3"/>
        <v xml:space="preserve"> </v>
      </c>
      <c r="D80" s="169" t="str">
        <f t="shared" si="4"/>
        <v xml:space="preserve"> </v>
      </c>
      <c r="E80" s="166">
        <v>0</v>
      </c>
      <c r="F80" s="167" t="e">
        <f t="shared" si="5"/>
        <v>#N/A</v>
      </c>
      <c r="G80" t="str">
        <f>IF((ISERROR((VLOOKUP(B80,Calculation!C$2:C$933,1,FALSE)))),"not entered","")</f>
        <v/>
      </c>
    </row>
    <row r="81" spans="2:7">
      <c r="B81" s="168" t="s">
        <v>9</v>
      </c>
      <c r="C81" s="169" t="str">
        <f t="shared" si="3"/>
        <v xml:space="preserve"> </v>
      </c>
      <c r="D81" s="169" t="str">
        <f t="shared" si="4"/>
        <v xml:space="preserve"> </v>
      </c>
      <c r="E81" s="166">
        <v>0</v>
      </c>
      <c r="F81" s="167" t="e">
        <f t="shared" si="5"/>
        <v>#N/A</v>
      </c>
      <c r="G81" t="str">
        <f>IF((ISERROR((VLOOKUP(B81,Calculation!C$2:C$933,1,FALSE)))),"not entered","")</f>
        <v/>
      </c>
    </row>
    <row r="82" spans="2:7">
      <c r="B82" s="168" t="s">
        <v>9</v>
      </c>
      <c r="C82" s="169" t="str">
        <f t="shared" si="3"/>
        <v xml:space="preserve"> </v>
      </c>
      <c r="D82" s="169" t="str">
        <f t="shared" si="4"/>
        <v xml:space="preserve"> </v>
      </c>
      <c r="E82" s="166">
        <v>0</v>
      </c>
      <c r="F82" s="167" t="e">
        <f t="shared" si="5"/>
        <v>#N/A</v>
      </c>
      <c r="G82" t="str">
        <f>IF((ISERROR((VLOOKUP(B82,Calculation!C$2:C$933,1,FALSE)))),"not entered","")</f>
        <v/>
      </c>
    </row>
    <row r="83" spans="2:7">
      <c r="B83" s="168" t="s">
        <v>9</v>
      </c>
      <c r="C83" s="169" t="str">
        <f t="shared" si="3"/>
        <v xml:space="preserve"> </v>
      </c>
      <c r="D83" s="169" t="str">
        <f t="shared" si="4"/>
        <v xml:space="preserve"> </v>
      </c>
      <c r="E83" s="166">
        <v>0</v>
      </c>
      <c r="F83" s="167" t="e">
        <f t="shared" si="5"/>
        <v>#N/A</v>
      </c>
      <c r="G83" t="str">
        <f>IF((ISERROR((VLOOKUP(B83,Calculation!C$2:C$933,1,FALSE)))),"not entered","")</f>
        <v/>
      </c>
    </row>
    <row r="84" spans="2:7">
      <c r="B84" s="168" t="s">
        <v>9</v>
      </c>
      <c r="C84" s="169" t="str">
        <f t="shared" si="3"/>
        <v xml:space="preserve"> </v>
      </c>
      <c r="D84" s="169" t="str">
        <f t="shared" si="4"/>
        <v xml:space="preserve"> </v>
      </c>
      <c r="E84" s="166">
        <v>0</v>
      </c>
      <c r="F84" s="167" t="e">
        <f t="shared" si="5"/>
        <v>#N/A</v>
      </c>
      <c r="G84" t="str">
        <f>IF((ISERROR((VLOOKUP(B84,Calculation!C$2:C$933,1,FALSE)))),"not entered","")</f>
        <v/>
      </c>
    </row>
    <row r="85" spans="2:7">
      <c r="B85" s="168" t="s">
        <v>9</v>
      </c>
      <c r="C85" s="169" t="str">
        <f t="shared" si="3"/>
        <v xml:space="preserve"> </v>
      </c>
      <c r="D85" s="169" t="str">
        <f t="shared" si="4"/>
        <v xml:space="preserve"> </v>
      </c>
      <c r="E85" s="166">
        <v>0</v>
      </c>
      <c r="F85" s="167" t="e">
        <f t="shared" si="5"/>
        <v>#N/A</v>
      </c>
      <c r="G85" t="str">
        <f>IF((ISERROR((VLOOKUP(B85,Calculation!C$2:C$933,1,FALSE)))),"not entered","")</f>
        <v/>
      </c>
    </row>
    <row r="86" spans="2:7">
      <c r="B86" s="168" t="s">
        <v>9</v>
      </c>
      <c r="C86" s="169" t="str">
        <f t="shared" si="3"/>
        <v xml:space="preserve"> </v>
      </c>
      <c r="D86" s="169" t="str">
        <f t="shared" si="4"/>
        <v xml:space="preserve"> </v>
      </c>
      <c r="E86" s="166">
        <v>0</v>
      </c>
      <c r="F86" s="167" t="e">
        <f t="shared" si="5"/>
        <v>#N/A</v>
      </c>
      <c r="G86" t="str">
        <f>IF((ISERROR((VLOOKUP(B86,Calculation!C$2:C$933,1,FALSE)))),"not entered","")</f>
        <v/>
      </c>
    </row>
    <row r="87" spans="2:7">
      <c r="B87" s="168" t="s">
        <v>9</v>
      </c>
      <c r="C87" s="169" t="str">
        <f t="shared" si="3"/>
        <v xml:space="preserve"> </v>
      </c>
      <c r="D87" s="169" t="str">
        <f t="shared" si="4"/>
        <v xml:space="preserve"> </v>
      </c>
      <c r="E87" s="166">
        <v>0</v>
      </c>
      <c r="F87" s="167" t="e">
        <f t="shared" si="5"/>
        <v>#N/A</v>
      </c>
      <c r="G87" t="str">
        <f>IF((ISERROR((VLOOKUP(B87,Calculation!C$2:C$933,1,FALSE)))),"not entered","")</f>
        <v/>
      </c>
    </row>
    <row r="88" spans="2:7">
      <c r="B88" s="168" t="s">
        <v>9</v>
      </c>
      <c r="C88" s="169" t="str">
        <f t="shared" si="3"/>
        <v xml:space="preserve"> </v>
      </c>
      <c r="D88" s="169" t="str">
        <f t="shared" si="4"/>
        <v xml:space="preserve"> </v>
      </c>
      <c r="E88" s="166">
        <v>0</v>
      </c>
      <c r="F88" s="167" t="e">
        <f t="shared" si="5"/>
        <v>#N/A</v>
      </c>
      <c r="G88" t="str">
        <f>IF((ISERROR((VLOOKUP(B88,Calculation!C$2:C$933,1,FALSE)))),"not entered","")</f>
        <v/>
      </c>
    </row>
    <row r="89" spans="2:7">
      <c r="B89" s="168" t="s">
        <v>9</v>
      </c>
      <c r="C89" s="169" t="str">
        <f t="shared" si="3"/>
        <v xml:space="preserve"> </v>
      </c>
      <c r="D89" s="169" t="str">
        <f t="shared" si="4"/>
        <v xml:space="preserve"> </v>
      </c>
      <c r="E89" s="166">
        <v>0</v>
      </c>
      <c r="F89" s="167" t="e">
        <f t="shared" si="5"/>
        <v>#N/A</v>
      </c>
      <c r="G89" t="str">
        <f>IF((ISERROR((VLOOKUP(B89,Calculation!C$2:C$933,1,FALSE)))),"not entered","")</f>
        <v/>
      </c>
    </row>
    <row r="90" spans="2:7">
      <c r="B90" s="168" t="s">
        <v>9</v>
      </c>
      <c r="C90" s="169" t="str">
        <f t="shared" si="3"/>
        <v xml:space="preserve"> </v>
      </c>
      <c r="D90" s="169" t="str">
        <f t="shared" si="4"/>
        <v xml:space="preserve"> </v>
      </c>
      <c r="E90" s="166">
        <v>0</v>
      </c>
      <c r="F90" s="167" t="e">
        <f t="shared" si="5"/>
        <v>#N/A</v>
      </c>
      <c r="G90" t="str">
        <f>IF((ISERROR((VLOOKUP(B90,Calculation!C$2:C$933,1,FALSE)))),"not entered","")</f>
        <v/>
      </c>
    </row>
    <row r="91" spans="2:7">
      <c r="B91" s="168" t="s">
        <v>9</v>
      </c>
      <c r="C91" s="169" t="str">
        <f t="shared" si="3"/>
        <v xml:space="preserve"> </v>
      </c>
      <c r="D91" s="169" t="str">
        <f t="shared" si="4"/>
        <v xml:space="preserve"> </v>
      </c>
      <c r="E91" s="166">
        <v>0</v>
      </c>
      <c r="F91" s="167" t="e">
        <f t="shared" si="5"/>
        <v>#N/A</v>
      </c>
      <c r="G91" t="str">
        <f>IF((ISERROR((VLOOKUP(B91,Calculation!C$2:C$933,1,FALSE)))),"not entered","")</f>
        <v/>
      </c>
    </row>
    <row r="92" spans="2:7">
      <c r="B92" s="168" t="s">
        <v>9</v>
      </c>
      <c r="C92" s="169" t="str">
        <f t="shared" si="3"/>
        <v xml:space="preserve"> </v>
      </c>
      <c r="D92" s="169" t="str">
        <f t="shared" si="4"/>
        <v xml:space="preserve"> </v>
      </c>
      <c r="E92" s="166">
        <v>0</v>
      </c>
      <c r="F92" s="167" t="e">
        <f t="shared" si="5"/>
        <v>#N/A</v>
      </c>
      <c r="G92" t="str">
        <f>IF((ISERROR((VLOOKUP(B92,Calculation!C$2:C$933,1,FALSE)))),"not entered","")</f>
        <v/>
      </c>
    </row>
    <row r="93" spans="2:7">
      <c r="B93" s="168" t="s">
        <v>9</v>
      </c>
      <c r="C93" s="169" t="str">
        <f t="shared" si="3"/>
        <v xml:space="preserve"> </v>
      </c>
      <c r="D93" s="169" t="str">
        <f t="shared" si="4"/>
        <v xml:space="preserve"> </v>
      </c>
      <c r="E93" s="166">
        <v>0</v>
      </c>
      <c r="F93" s="167" t="e">
        <f t="shared" si="5"/>
        <v>#N/A</v>
      </c>
      <c r="G93" t="str">
        <f>IF((ISERROR((VLOOKUP(B93,Calculation!C$2:C$933,1,FALSE)))),"not entered","")</f>
        <v/>
      </c>
    </row>
    <row r="94" spans="2:7">
      <c r="B94" s="168" t="s">
        <v>9</v>
      </c>
      <c r="C94" s="169" t="str">
        <f t="shared" si="3"/>
        <v xml:space="preserve"> </v>
      </c>
      <c r="D94" s="169" t="str">
        <f t="shared" si="4"/>
        <v xml:space="preserve"> </v>
      </c>
      <c r="E94" s="166">
        <v>0</v>
      </c>
      <c r="F94" s="167" t="e">
        <f t="shared" si="5"/>
        <v>#N/A</v>
      </c>
      <c r="G94" t="str">
        <f>IF((ISERROR((VLOOKUP(B94,Calculation!C$2:C$933,1,FALSE)))),"not entered","")</f>
        <v/>
      </c>
    </row>
    <row r="95" spans="2:7">
      <c r="B95" s="168" t="s">
        <v>9</v>
      </c>
      <c r="C95" s="169" t="str">
        <f t="shared" si="3"/>
        <v xml:space="preserve"> </v>
      </c>
      <c r="D95" s="169" t="str">
        <f t="shared" si="4"/>
        <v xml:space="preserve"> </v>
      </c>
      <c r="E95" s="166">
        <v>0</v>
      </c>
      <c r="F95" s="167" t="e">
        <f t="shared" si="5"/>
        <v>#N/A</v>
      </c>
      <c r="G95" t="str">
        <f>IF((ISERROR((VLOOKUP(B95,Calculation!C$2:C$933,1,FALSE)))),"not entered","")</f>
        <v/>
      </c>
    </row>
    <row r="96" spans="2:7">
      <c r="B96" s="168" t="s">
        <v>9</v>
      </c>
      <c r="C96" s="169" t="str">
        <f t="shared" si="3"/>
        <v xml:space="preserve"> </v>
      </c>
      <c r="D96" s="169" t="str">
        <f t="shared" si="4"/>
        <v xml:space="preserve"> </v>
      </c>
      <c r="E96" s="166">
        <v>0</v>
      </c>
      <c r="F96" s="167" t="e">
        <f t="shared" si="5"/>
        <v>#N/A</v>
      </c>
      <c r="G96" t="str">
        <f>IF((ISERROR((VLOOKUP(B96,Calculation!C$2:C$933,1,FALSE)))),"not entered","")</f>
        <v/>
      </c>
    </row>
    <row r="97" spans="2:7">
      <c r="B97" s="168" t="s">
        <v>9</v>
      </c>
      <c r="C97" s="169" t="str">
        <f t="shared" si="3"/>
        <v xml:space="preserve"> </v>
      </c>
      <c r="D97" s="169" t="str">
        <f t="shared" si="4"/>
        <v xml:space="preserve"> </v>
      </c>
      <c r="E97" s="166">
        <v>0</v>
      </c>
      <c r="F97" s="167" t="e">
        <f t="shared" si="5"/>
        <v>#N/A</v>
      </c>
      <c r="G97" t="str">
        <f>IF((ISERROR((VLOOKUP(B97,Calculation!C$2:C$933,1,FALSE)))),"not entered","")</f>
        <v/>
      </c>
    </row>
    <row r="98" spans="2:7">
      <c r="B98" s="168" t="s">
        <v>9</v>
      </c>
      <c r="C98" s="169" t="str">
        <f t="shared" si="3"/>
        <v xml:space="preserve"> </v>
      </c>
      <c r="D98" s="169" t="str">
        <f t="shared" si="4"/>
        <v xml:space="preserve"> </v>
      </c>
      <c r="E98" s="166">
        <v>0</v>
      </c>
      <c r="F98" s="167" t="e">
        <f t="shared" si="5"/>
        <v>#N/A</v>
      </c>
      <c r="G98" t="str">
        <f>IF((ISERROR((VLOOKUP(B98,Calculation!C$2:C$933,1,FALSE)))),"not entered","")</f>
        <v/>
      </c>
    </row>
    <row r="99" spans="2:7">
      <c r="B99" s="168" t="s">
        <v>9</v>
      </c>
      <c r="C99" s="169" t="str">
        <f t="shared" si="3"/>
        <v xml:space="preserve"> </v>
      </c>
      <c r="D99" s="169" t="str">
        <f t="shared" si="4"/>
        <v xml:space="preserve"> </v>
      </c>
      <c r="E99" s="166">
        <v>0</v>
      </c>
      <c r="F99" s="167" t="e">
        <f t="shared" si="5"/>
        <v>#N/A</v>
      </c>
      <c r="G99" t="str">
        <f>IF((ISERROR((VLOOKUP(B99,Calculation!C$2:C$933,1,FALSE)))),"not entered","")</f>
        <v/>
      </c>
    </row>
    <row r="100" spans="2:7">
      <c r="B100" s="168" t="s">
        <v>9</v>
      </c>
      <c r="C100" s="169" t="str">
        <f t="shared" si="3"/>
        <v xml:space="preserve"> </v>
      </c>
      <c r="D100" s="169" t="str">
        <f t="shared" si="4"/>
        <v xml:space="preserve"> </v>
      </c>
      <c r="E100" s="166">
        <v>0</v>
      </c>
      <c r="F100" s="167" t="e">
        <f t="shared" si="5"/>
        <v>#N/A</v>
      </c>
      <c r="G100" t="str">
        <f>IF((ISERROR((VLOOKUP(B100,Calculation!C$2:C$933,1,FALSE)))),"not entered","")</f>
        <v/>
      </c>
    </row>
    <row r="101" spans="2:7">
      <c r="B101" s="168" t="s">
        <v>9</v>
      </c>
      <c r="C101" s="169" t="str">
        <f t="shared" si="3"/>
        <v xml:space="preserve"> </v>
      </c>
      <c r="D101" s="169" t="str">
        <f t="shared" si="4"/>
        <v xml:space="preserve"> </v>
      </c>
      <c r="E101" s="166">
        <v>0</v>
      </c>
      <c r="F101" s="167" t="e">
        <f t="shared" si="5"/>
        <v>#N/A</v>
      </c>
      <c r="G101" t="str">
        <f>IF((ISERROR((VLOOKUP(B101,Calculation!C$2:C$933,1,FALSE)))),"not entered","")</f>
        <v/>
      </c>
    </row>
    <row r="102" spans="2:7">
      <c r="B102" s="168" t="s">
        <v>9</v>
      </c>
      <c r="C102" s="169" t="str">
        <f t="shared" si="3"/>
        <v xml:space="preserve"> </v>
      </c>
      <c r="D102" s="169" t="str">
        <f t="shared" si="4"/>
        <v xml:space="preserve"> </v>
      </c>
      <c r="E102" s="166">
        <v>0</v>
      </c>
      <c r="F102" s="167" t="e">
        <f t="shared" si="5"/>
        <v>#N/A</v>
      </c>
      <c r="G102" t="str">
        <f>IF((ISERROR((VLOOKUP(B102,Calculation!C$2:C$933,1,FALSE)))),"not entered","")</f>
        <v/>
      </c>
    </row>
    <row r="103" spans="2:7">
      <c r="B103" s="168" t="s">
        <v>9</v>
      </c>
      <c r="C103" s="169" t="str">
        <f t="shared" si="3"/>
        <v xml:space="preserve"> </v>
      </c>
      <c r="D103" s="169" t="str">
        <f t="shared" si="4"/>
        <v xml:space="preserve"> </v>
      </c>
      <c r="E103" s="166">
        <v>0</v>
      </c>
      <c r="F103" s="167" t="e">
        <f t="shared" si="5"/>
        <v>#N/A</v>
      </c>
      <c r="G103" t="str">
        <f>IF((ISERROR((VLOOKUP(B103,Calculation!C$2:C$933,1,FALSE)))),"not entered","")</f>
        <v/>
      </c>
    </row>
    <row r="104" spans="2:7">
      <c r="B104" s="168" t="s">
        <v>9</v>
      </c>
      <c r="C104" s="169" t="str">
        <f t="shared" si="3"/>
        <v xml:space="preserve"> </v>
      </c>
      <c r="D104" s="169" t="str">
        <f t="shared" si="4"/>
        <v xml:space="preserve"> </v>
      </c>
      <c r="E104" s="166">
        <v>0</v>
      </c>
      <c r="F104" s="167" t="e">
        <f t="shared" si="5"/>
        <v>#N/A</v>
      </c>
      <c r="G104" t="str">
        <f>IF((ISERROR((VLOOKUP(B104,Calculation!C$2:C$933,1,FALSE)))),"not entered","")</f>
        <v/>
      </c>
    </row>
    <row r="105" spans="2:7">
      <c r="B105" s="168" t="s">
        <v>9</v>
      </c>
      <c r="C105" s="169" t="str">
        <f t="shared" si="3"/>
        <v xml:space="preserve"> </v>
      </c>
      <c r="D105" s="169" t="str">
        <f t="shared" si="4"/>
        <v xml:space="preserve"> </v>
      </c>
      <c r="E105" s="166">
        <v>0</v>
      </c>
      <c r="F105" s="167" t="e">
        <f t="shared" si="5"/>
        <v>#N/A</v>
      </c>
      <c r="G105" t="str">
        <f>IF((ISERROR((VLOOKUP(B105,Calculation!C$2:C$933,1,FALSE)))),"not entered","")</f>
        <v/>
      </c>
    </row>
    <row r="106" spans="2:7">
      <c r="B106" s="168" t="s">
        <v>9</v>
      </c>
      <c r="C106" s="169" t="str">
        <f t="shared" si="3"/>
        <v xml:space="preserve"> </v>
      </c>
      <c r="D106" s="169" t="str">
        <f t="shared" si="4"/>
        <v xml:space="preserve"> </v>
      </c>
      <c r="E106" s="166">
        <v>0</v>
      </c>
      <c r="F106" s="167" t="e">
        <f t="shared" si="5"/>
        <v>#N/A</v>
      </c>
      <c r="G106" t="str">
        <f>IF((ISERROR((VLOOKUP(B106,Calculation!C$2:C$933,1,FALSE)))),"not entered","")</f>
        <v/>
      </c>
    </row>
    <row r="107" spans="2:7">
      <c r="B107" s="168" t="s">
        <v>9</v>
      </c>
      <c r="C107" s="169" t="str">
        <f t="shared" si="3"/>
        <v xml:space="preserve"> </v>
      </c>
      <c r="D107" s="169" t="str">
        <f t="shared" si="4"/>
        <v xml:space="preserve"> </v>
      </c>
      <c r="E107" s="166">
        <v>0</v>
      </c>
      <c r="F107" s="167" t="e">
        <f t="shared" si="5"/>
        <v>#N/A</v>
      </c>
      <c r="G107" t="str">
        <f>IF((ISERROR((VLOOKUP(B107,Calculation!C$2:C$933,1,FALSE)))),"not entered","")</f>
        <v/>
      </c>
    </row>
    <row r="108" spans="2:7">
      <c r="B108" s="168" t="s">
        <v>9</v>
      </c>
      <c r="C108" s="169" t="str">
        <f t="shared" si="3"/>
        <v xml:space="preserve"> </v>
      </c>
      <c r="D108" s="169" t="str">
        <f t="shared" si="4"/>
        <v xml:space="preserve"> </v>
      </c>
      <c r="E108" s="166">
        <v>0</v>
      </c>
      <c r="F108" s="167" t="e">
        <f t="shared" si="5"/>
        <v>#N/A</v>
      </c>
      <c r="G108" t="str">
        <f>IF((ISERROR((VLOOKUP(B108,Calculation!C$2:C$933,1,FALSE)))),"not entered","")</f>
        <v/>
      </c>
    </row>
    <row r="109" spans="2:7">
      <c r="B109" s="168" t="s">
        <v>9</v>
      </c>
      <c r="C109" s="169" t="str">
        <f t="shared" si="3"/>
        <v xml:space="preserve"> </v>
      </c>
      <c r="D109" s="169" t="str">
        <f t="shared" si="4"/>
        <v xml:space="preserve"> </v>
      </c>
      <c r="E109" s="166">
        <v>0</v>
      </c>
      <c r="F109" s="167" t="e">
        <f t="shared" si="5"/>
        <v>#N/A</v>
      </c>
      <c r="G109" t="str">
        <f>IF((ISERROR((VLOOKUP(B109,Calculation!C$2:C$933,1,FALSE)))),"not entered","")</f>
        <v/>
      </c>
    </row>
    <row r="110" spans="2:7">
      <c r="B110" s="168" t="s">
        <v>9</v>
      </c>
      <c r="C110" s="169" t="str">
        <f t="shared" si="3"/>
        <v xml:space="preserve"> </v>
      </c>
      <c r="D110" s="169" t="str">
        <f t="shared" si="4"/>
        <v xml:space="preserve"> </v>
      </c>
      <c r="E110" s="166">
        <v>0</v>
      </c>
      <c r="F110" s="167" t="e">
        <f t="shared" si="5"/>
        <v>#N/A</v>
      </c>
      <c r="G110" t="str">
        <f>IF((ISERROR((VLOOKUP(B110,Calculation!C$2:C$933,1,FALSE)))),"not entered","")</f>
        <v/>
      </c>
    </row>
    <row r="111" spans="2:7">
      <c r="B111" s="168" t="s">
        <v>9</v>
      </c>
      <c r="C111" s="169" t="str">
        <f t="shared" si="3"/>
        <v xml:space="preserve"> </v>
      </c>
      <c r="D111" s="169" t="str">
        <f t="shared" si="4"/>
        <v xml:space="preserve"> </v>
      </c>
      <c r="E111" s="166">
        <v>0</v>
      </c>
      <c r="F111" s="167" t="e">
        <f t="shared" si="5"/>
        <v>#N/A</v>
      </c>
      <c r="G111" t="str">
        <f>IF((ISERROR((VLOOKUP(B111,Calculation!C$2:C$933,1,FALSE)))),"not entered","")</f>
        <v/>
      </c>
    </row>
    <row r="112" spans="2:7">
      <c r="B112" s="168" t="s">
        <v>9</v>
      </c>
      <c r="C112" s="169" t="str">
        <f t="shared" si="3"/>
        <v xml:space="preserve"> </v>
      </c>
      <c r="D112" s="169" t="str">
        <f t="shared" si="4"/>
        <v xml:space="preserve"> </v>
      </c>
      <c r="E112" s="166">
        <v>0</v>
      </c>
      <c r="F112" s="167" t="e">
        <f t="shared" si="5"/>
        <v>#N/A</v>
      </c>
      <c r="G112" t="str">
        <f>IF((ISERROR((VLOOKUP(B112,Calculation!C$2:C$933,1,FALSE)))),"not entered","")</f>
        <v/>
      </c>
    </row>
    <row r="113" spans="2:7">
      <c r="B113" s="168" t="s">
        <v>9</v>
      </c>
      <c r="C113" s="169" t="str">
        <f t="shared" si="3"/>
        <v xml:space="preserve"> </v>
      </c>
      <c r="D113" s="169" t="str">
        <f t="shared" si="4"/>
        <v xml:space="preserve"> </v>
      </c>
      <c r="E113" s="166">
        <v>0</v>
      </c>
      <c r="F113" s="167" t="e">
        <f t="shared" si="5"/>
        <v>#N/A</v>
      </c>
      <c r="G113" t="str">
        <f>IF((ISERROR((VLOOKUP(B113,Calculation!C$2:C$933,1,FALSE)))),"not entered","")</f>
        <v/>
      </c>
    </row>
    <row r="114" spans="2:7">
      <c r="B114" s="168" t="s">
        <v>9</v>
      </c>
      <c r="C114" s="169" t="str">
        <f t="shared" si="3"/>
        <v xml:space="preserve"> </v>
      </c>
      <c r="D114" s="169" t="str">
        <f t="shared" si="4"/>
        <v xml:space="preserve"> </v>
      </c>
      <c r="E114" s="166">
        <v>0</v>
      </c>
      <c r="F114" s="167" t="e">
        <f t="shared" si="5"/>
        <v>#N/A</v>
      </c>
      <c r="G114" t="str">
        <f>IF((ISERROR((VLOOKUP(B114,Calculation!C$2:C$933,1,FALSE)))),"not entered","")</f>
        <v/>
      </c>
    </row>
    <row r="115" spans="2:7">
      <c r="B115" s="168" t="s">
        <v>9</v>
      </c>
      <c r="C115" s="169" t="str">
        <f t="shared" si="3"/>
        <v xml:space="preserve"> </v>
      </c>
      <c r="D115" s="169" t="str">
        <f t="shared" si="4"/>
        <v xml:space="preserve"> </v>
      </c>
      <c r="E115" s="166">
        <v>0</v>
      </c>
      <c r="F115" s="167" t="e">
        <f t="shared" si="5"/>
        <v>#N/A</v>
      </c>
      <c r="G115" t="str">
        <f>IF((ISERROR((VLOOKUP(B115,Calculation!C$2:C$933,1,FALSE)))),"not entered","")</f>
        <v/>
      </c>
    </row>
    <row r="116" spans="2:7">
      <c r="B116" s="168" t="s">
        <v>9</v>
      </c>
      <c r="C116" s="169" t="str">
        <f t="shared" si="3"/>
        <v xml:space="preserve"> </v>
      </c>
      <c r="D116" s="169" t="str">
        <f t="shared" si="4"/>
        <v xml:space="preserve"> </v>
      </c>
      <c r="E116" s="166">
        <v>0</v>
      </c>
      <c r="F116" s="167" t="e">
        <f t="shared" si="5"/>
        <v>#N/A</v>
      </c>
      <c r="G116" t="str">
        <f>IF((ISERROR((VLOOKUP(B116,Calculation!C$2:C$933,1,FALSE)))),"not entered","")</f>
        <v/>
      </c>
    </row>
    <row r="117" spans="2:7">
      <c r="B117" s="168" t="s">
        <v>9</v>
      </c>
      <c r="C117" s="169" t="str">
        <f t="shared" si="3"/>
        <v xml:space="preserve"> </v>
      </c>
      <c r="D117" s="169" t="str">
        <f t="shared" si="4"/>
        <v xml:space="preserve"> </v>
      </c>
      <c r="E117" s="166">
        <v>0</v>
      </c>
      <c r="F117" s="167" t="e">
        <f t="shared" si="5"/>
        <v>#N/A</v>
      </c>
      <c r="G117" t="str">
        <f>IF((ISERROR((VLOOKUP(B117,Calculation!C$2:C$933,1,FALSE)))),"not entered","")</f>
        <v/>
      </c>
    </row>
    <row r="118" spans="2:7">
      <c r="B118" s="168" t="s">
        <v>9</v>
      </c>
      <c r="C118" s="169" t="str">
        <f t="shared" si="3"/>
        <v xml:space="preserve"> </v>
      </c>
      <c r="D118" s="169" t="str">
        <f t="shared" si="4"/>
        <v xml:space="preserve"> </v>
      </c>
      <c r="E118" s="166">
        <v>0</v>
      </c>
      <c r="F118" s="167" t="e">
        <f t="shared" si="5"/>
        <v>#N/A</v>
      </c>
      <c r="G118" t="str">
        <f>IF((ISERROR((VLOOKUP(B118,Calculation!C$2:C$933,1,FALSE)))),"not entered","")</f>
        <v/>
      </c>
    </row>
    <row r="119" spans="2:7">
      <c r="B119" s="168" t="s">
        <v>9</v>
      </c>
      <c r="C119" s="169" t="str">
        <f t="shared" si="3"/>
        <v xml:space="preserve"> </v>
      </c>
      <c r="D119" s="169" t="str">
        <f t="shared" si="4"/>
        <v xml:space="preserve"> </v>
      </c>
      <c r="E119" s="166">
        <v>0</v>
      </c>
      <c r="F119" s="167" t="e">
        <f t="shared" si="5"/>
        <v>#N/A</v>
      </c>
      <c r="G119" t="str">
        <f>IF((ISERROR((VLOOKUP(B119,Calculation!C$2:C$933,1,FALSE)))),"not entered","")</f>
        <v/>
      </c>
    </row>
    <row r="120" spans="2:7">
      <c r="B120" s="168" t="s">
        <v>9</v>
      </c>
      <c r="C120" s="169" t="str">
        <f t="shared" si="3"/>
        <v xml:space="preserve"> </v>
      </c>
      <c r="D120" s="169" t="str">
        <f t="shared" si="4"/>
        <v xml:space="preserve"> </v>
      </c>
      <c r="E120" s="166">
        <v>0</v>
      </c>
      <c r="F120" s="167" t="e">
        <f t="shared" si="5"/>
        <v>#N/A</v>
      </c>
      <c r="G120" t="str">
        <f>IF((ISERROR((VLOOKUP(B120,Calculation!C$2:C$933,1,FALSE)))),"not entered","")</f>
        <v/>
      </c>
    </row>
    <row r="121" spans="2:7">
      <c r="B121" s="168" t="s">
        <v>9</v>
      </c>
      <c r="C121" s="169" t="str">
        <f t="shared" si="3"/>
        <v xml:space="preserve"> </v>
      </c>
      <c r="D121" s="169" t="str">
        <f t="shared" si="4"/>
        <v xml:space="preserve"> </v>
      </c>
      <c r="E121" s="166">
        <v>0</v>
      </c>
      <c r="F121" s="167" t="e">
        <f t="shared" si="5"/>
        <v>#N/A</v>
      </c>
      <c r="G121" t="str">
        <f>IF((ISERROR((VLOOKUP(B121,Calculation!C$2:C$933,1,FALSE)))),"not entered","")</f>
        <v/>
      </c>
    </row>
    <row r="122" spans="2:7">
      <c r="B122" s="168" t="s">
        <v>9</v>
      </c>
      <c r="C122" s="169" t="str">
        <f t="shared" si="3"/>
        <v xml:space="preserve"> </v>
      </c>
      <c r="D122" s="169" t="str">
        <f t="shared" si="4"/>
        <v xml:space="preserve"> </v>
      </c>
      <c r="E122" s="166">
        <v>0</v>
      </c>
      <c r="F122" s="167" t="e">
        <f t="shared" si="5"/>
        <v>#N/A</v>
      </c>
      <c r="G122" t="str">
        <f>IF((ISERROR((VLOOKUP(B122,Calculation!C$2:C$933,1,FALSE)))),"not entered","")</f>
        <v/>
      </c>
    </row>
    <row r="123" spans="2:7">
      <c r="B123" s="168" t="s">
        <v>9</v>
      </c>
      <c r="C123" s="169" t="str">
        <f t="shared" si="3"/>
        <v xml:space="preserve"> </v>
      </c>
      <c r="D123" s="169" t="str">
        <f t="shared" si="4"/>
        <v xml:space="preserve"> </v>
      </c>
      <c r="E123" s="166">
        <v>0</v>
      </c>
      <c r="F123" s="167" t="e">
        <f t="shared" si="5"/>
        <v>#N/A</v>
      </c>
      <c r="G123" t="str">
        <f>IF((ISERROR((VLOOKUP(B123,Calculation!C$2:C$933,1,FALSE)))),"not entered","")</f>
        <v/>
      </c>
    </row>
    <row r="124" spans="2:7">
      <c r="B124" s="168" t="s">
        <v>9</v>
      </c>
      <c r="C124" s="169" t="str">
        <f t="shared" si="3"/>
        <v xml:space="preserve"> </v>
      </c>
      <c r="D124" s="169" t="str">
        <f t="shared" si="4"/>
        <v xml:space="preserve"> </v>
      </c>
      <c r="E124" s="166">
        <v>0</v>
      </c>
      <c r="F124" s="167" t="e">
        <f t="shared" si="5"/>
        <v>#N/A</v>
      </c>
      <c r="G124" t="str">
        <f>IF((ISERROR((VLOOKUP(B124,Calculation!C$2:C$933,1,FALSE)))),"not entered","")</f>
        <v/>
      </c>
    </row>
    <row r="125" spans="2:7">
      <c r="B125" s="168" t="s">
        <v>9</v>
      </c>
      <c r="C125" s="169" t="str">
        <f t="shared" si="3"/>
        <v xml:space="preserve"> </v>
      </c>
      <c r="D125" s="169" t="str">
        <f t="shared" si="4"/>
        <v xml:space="preserve"> </v>
      </c>
      <c r="E125" s="166">
        <v>0</v>
      </c>
      <c r="F125" s="167" t="e">
        <f t="shared" si="5"/>
        <v>#N/A</v>
      </c>
      <c r="G125" t="str">
        <f>IF((ISERROR((VLOOKUP(B125,Calculation!C$2:C$933,1,FALSE)))),"not entered","")</f>
        <v/>
      </c>
    </row>
    <row r="126" spans="2:7">
      <c r="B126" s="168" t="s">
        <v>9</v>
      </c>
      <c r="C126" s="169" t="str">
        <f t="shared" si="3"/>
        <v xml:space="preserve"> </v>
      </c>
      <c r="D126" s="169" t="str">
        <f t="shared" si="4"/>
        <v xml:space="preserve"> </v>
      </c>
      <c r="E126" s="166">
        <v>0</v>
      </c>
      <c r="F126" s="167" t="e">
        <f t="shared" si="5"/>
        <v>#N/A</v>
      </c>
      <c r="G126" t="str">
        <f>IF((ISERROR((VLOOKUP(B126,Calculation!C$2:C$933,1,FALSE)))),"not entered","")</f>
        <v/>
      </c>
    </row>
    <row r="127" spans="2:7">
      <c r="B127" s="168" t="s">
        <v>9</v>
      </c>
      <c r="C127" s="169" t="str">
        <f t="shared" si="3"/>
        <v xml:space="preserve"> </v>
      </c>
      <c r="D127" s="169" t="str">
        <f t="shared" si="4"/>
        <v xml:space="preserve"> </v>
      </c>
      <c r="E127" s="166">
        <v>0</v>
      </c>
      <c r="F127" s="167" t="e">
        <f t="shared" si="5"/>
        <v>#N/A</v>
      </c>
      <c r="G127" t="str">
        <f>IF((ISERROR((VLOOKUP(B127,Calculation!C$2:C$933,1,FALSE)))),"not entered","")</f>
        <v/>
      </c>
    </row>
    <row r="128" spans="2:7">
      <c r="B128" s="168" t="s">
        <v>9</v>
      </c>
      <c r="C128" s="169" t="str">
        <f t="shared" si="3"/>
        <v xml:space="preserve"> </v>
      </c>
      <c r="D128" s="169" t="str">
        <f t="shared" si="4"/>
        <v xml:space="preserve"> </v>
      </c>
      <c r="E128" s="166">
        <v>0</v>
      </c>
      <c r="F128" s="167" t="e">
        <f t="shared" si="5"/>
        <v>#N/A</v>
      </c>
      <c r="G128" t="str">
        <f>IF((ISERROR((VLOOKUP(B128,Calculation!C$2:C$933,1,FALSE)))),"not entered","")</f>
        <v/>
      </c>
    </row>
    <row r="129" spans="2:7">
      <c r="B129" s="168" t="s">
        <v>9</v>
      </c>
      <c r="C129" s="169" t="str">
        <f t="shared" si="3"/>
        <v xml:space="preserve"> </v>
      </c>
      <c r="D129" s="169" t="str">
        <f t="shared" si="4"/>
        <v xml:space="preserve"> </v>
      </c>
      <c r="E129" s="166">
        <v>0</v>
      </c>
      <c r="F129" s="167" t="e">
        <f t="shared" si="5"/>
        <v>#N/A</v>
      </c>
      <c r="G129" t="str">
        <f>IF((ISERROR((VLOOKUP(B129,Calculation!C$2:C$933,1,FALSE)))),"not entered","")</f>
        <v/>
      </c>
    </row>
    <row r="130" spans="2:7">
      <c r="B130" s="168" t="s">
        <v>9</v>
      </c>
      <c r="C130" s="169" t="str">
        <f t="shared" si="3"/>
        <v xml:space="preserve"> </v>
      </c>
      <c r="D130" s="169" t="str">
        <f t="shared" si="4"/>
        <v xml:space="preserve"> </v>
      </c>
      <c r="E130" s="166">
        <v>0</v>
      </c>
      <c r="F130" s="167" t="e">
        <f t="shared" si="5"/>
        <v>#N/A</v>
      </c>
      <c r="G130" t="str">
        <f>IF((ISERROR((VLOOKUP(B130,Calculation!C$2:C$933,1,FALSE)))),"not entered","")</f>
        <v/>
      </c>
    </row>
    <row r="131" spans="2:7">
      <c r="B131" s="168" t="s">
        <v>9</v>
      </c>
      <c r="C131" s="169" t="str">
        <f t="shared" si="3"/>
        <v xml:space="preserve"> </v>
      </c>
      <c r="D131" s="169" t="str">
        <f t="shared" si="4"/>
        <v xml:space="preserve"> </v>
      </c>
      <c r="E131" s="166">
        <v>0</v>
      </c>
      <c r="F131" s="167" t="e">
        <f t="shared" si="5"/>
        <v>#N/A</v>
      </c>
      <c r="G131" t="str">
        <f>IF((ISERROR((VLOOKUP(B131,Calculation!C$2:C$933,1,FALSE)))),"not entered","")</f>
        <v/>
      </c>
    </row>
    <row r="132" spans="2:7">
      <c r="B132" s="168" t="s">
        <v>9</v>
      </c>
      <c r="C132" s="169" t="str">
        <f t="shared" si="3"/>
        <v xml:space="preserve"> </v>
      </c>
      <c r="D132" s="169" t="str">
        <f t="shared" si="4"/>
        <v xml:space="preserve"> </v>
      </c>
      <c r="E132" s="166">
        <v>0</v>
      </c>
      <c r="F132" s="167" t="e">
        <f t="shared" si="5"/>
        <v>#N/A</v>
      </c>
      <c r="G132" t="str">
        <f>IF((ISERROR((VLOOKUP(B132,Calculation!C$2:C$933,1,FALSE)))),"not entered","")</f>
        <v/>
      </c>
    </row>
    <row r="133" spans="2:7">
      <c r="B133" s="168" t="s">
        <v>9</v>
      </c>
      <c r="C133" s="169" t="str">
        <f t="shared" si="3"/>
        <v xml:space="preserve"> </v>
      </c>
      <c r="D133" s="169" t="str">
        <f t="shared" si="4"/>
        <v xml:space="preserve"> </v>
      </c>
      <c r="E133" s="166">
        <v>0</v>
      </c>
      <c r="F133" s="167" t="e">
        <f t="shared" si="5"/>
        <v>#N/A</v>
      </c>
      <c r="G133" t="str">
        <f>IF((ISERROR((VLOOKUP(B133,Calculation!C$2:C$933,1,FALSE)))),"not entered","")</f>
        <v/>
      </c>
    </row>
    <row r="134" spans="2:7">
      <c r="B134" s="168" t="s">
        <v>9</v>
      </c>
      <c r="C134" s="169" t="str">
        <f t="shared" ref="C134:C197" si="6">VLOOKUP(B134,name,3,FALSE)</f>
        <v xml:space="preserve"> </v>
      </c>
      <c r="D134" s="169" t="str">
        <f t="shared" ref="D134:D197" si="7">VLOOKUP(B134,name,2,FALSE)</f>
        <v xml:space="preserve"> </v>
      </c>
      <c r="E134" s="166">
        <v>0</v>
      </c>
      <c r="F134" s="167" t="e">
        <f t="shared" ref="F134:F197" si="8">(VLOOKUP(C134,C$4:E$5,3,FALSE))/(E134/10000)</f>
        <v>#N/A</v>
      </c>
      <c r="G134" t="str">
        <f>IF((ISERROR((VLOOKUP(B134,Calculation!C$2:C$933,1,FALSE)))),"not entered","")</f>
        <v/>
      </c>
    </row>
    <row r="135" spans="2:7">
      <c r="B135" s="168" t="s">
        <v>9</v>
      </c>
      <c r="C135" s="169" t="str">
        <f t="shared" si="6"/>
        <v xml:space="preserve"> </v>
      </c>
      <c r="D135" s="169" t="str">
        <f t="shared" si="7"/>
        <v xml:space="preserve"> </v>
      </c>
      <c r="E135" s="166">
        <v>0</v>
      </c>
      <c r="F135" s="167" t="e">
        <f t="shared" si="8"/>
        <v>#N/A</v>
      </c>
      <c r="G135" t="str">
        <f>IF((ISERROR((VLOOKUP(B135,Calculation!C$2:C$933,1,FALSE)))),"not entered","")</f>
        <v/>
      </c>
    </row>
    <row r="136" spans="2:7">
      <c r="B136" s="168" t="s">
        <v>9</v>
      </c>
      <c r="C136" s="169" t="str">
        <f t="shared" si="6"/>
        <v xml:space="preserve"> </v>
      </c>
      <c r="D136" s="169" t="str">
        <f t="shared" si="7"/>
        <v xml:space="preserve"> </v>
      </c>
      <c r="E136" s="166">
        <v>0</v>
      </c>
      <c r="F136" s="167" t="e">
        <f t="shared" si="8"/>
        <v>#N/A</v>
      </c>
      <c r="G136" t="str">
        <f>IF((ISERROR((VLOOKUP(B136,Calculation!C$2:C$933,1,FALSE)))),"not entered","")</f>
        <v/>
      </c>
    </row>
    <row r="137" spans="2:7">
      <c r="B137" s="168" t="s">
        <v>9</v>
      </c>
      <c r="C137" s="169" t="str">
        <f t="shared" si="6"/>
        <v xml:space="preserve"> </v>
      </c>
      <c r="D137" s="169" t="str">
        <f t="shared" si="7"/>
        <v xml:space="preserve"> </v>
      </c>
      <c r="E137" s="166">
        <v>0</v>
      </c>
      <c r="F137" s="167" t="e">
        <f t="shared" si="8"/>
        <v>#N/A</v>
      </c>
      <c r="G137" t="str">
        <f>IF((ISERROR((VLOOKUP(B137,Calculation!C$2:C$933,1,FALSE)))),"not entered","")</f>
        <v/>
      </c>
    </row>
    <row r="138" spans="2:7">
      <c r="B138" s="168" t="s">
        <v>9</v>
      </c>
      <c r="C138" s="169" t="str">
        <f t="shared" si="6"/>
        <v xml:space="preserve"> </v>
      </c>
      <c r="D138" s="169" t="str">
        <f t="shared" si="7"/>
        <v xml:space="preserve"> </v>
      </c>
      <c r="E138" s="166">
        <v>0</v>
      </c>
      <c r="F138" s="167" t="e">
        <f t="shared" si="8"/>
        <v>#N/A</v>
      </c>
      <c r="G138" t="str">
        <f>IF((ISERROR((VLOOKUP(B138,Calculation!C$2:C$933,1,FALSE)))),"not entered","")</f>
        <v/>
      </c>
    </row>
    <row r="139" spans="2:7">
      <c r="B139" s="168" t="s">
        <v>9</v>
      </c>
      <c r="C139" s="169" t="str">
        <f t="shared" si="6"/>
        <v xml:space="preserve"> </v>
      </c>
      <c r="D139" s="169" t="str">
        <f t="shared" si="7"/>
        <v xml:space="preserve"> </v>
      </c>
      <c r="E139" s="166">
        <v>0</v>
      </c>
      <c r="F139" s="167" t="e">
        <f t="shared" si="8"/>
        <v>#N/A</v>
      </c>
      <c r="G139" t="str">
        <f>IF((ISERROR((VLOOKUP(B139,Calculation!C$2:C$933,1,FALSE)))),"not entered","")</f>
        <v/>
      </c>
    </row>
    <row r="140" spans="2:7">
      <c r="B140" s="168" t="s">
        <v>9</v>
      </c>
      <c r="C140" s="169" t="str">
        <f t="shared" si="6"/>
        <v xml:space="preserve"> </v>
      </c>
      <c r="D140" s="169" t="str">
        <f t="shared" si="7"/>
        <v xml:space="preserve"> </v>
      </c>
      <c r="E140" s="166">
        <v>0</v>
      </c>
      <c r="F140" s="167" t="e">
        <f t="shared" si="8"/>
        <v>#N/A</v>
      </c>
      <c r="G140" t="str">
        <f>IF((ISERROR((VLOOKUP(B140,Calculation!C$2:C$933,1,FALSE)))),"not entered","")</f>
        <v/>
      </c>
    </row>
    <row r="141" spans="2:7">
      <c r="B141" s="168" t="s">
        <v>9</v>
      </c>
      <c r="C141" s="169" t="str">
        <f t="shared" si="6"/>
        <v xml:space="preserve"> </v>
      </c>
      <c r="D141" s="169" t="str">
        <f t="shared" si="7"/>
        <v xml:space="preserve"> </v>
      </c>
      <c r="E141" s="166">
        <v>0</v>
      </c>
      <c r="F141" s="167" t="e">
        <f t="shared" si="8"/>
        <v>#N/A</v>
      </c>
      <c r="G141" t="str">
        <f>IF((ISERROR((VLOOKUP(B141,Calculation!C$2:C$933,1,FALSE)))),"not entered","")</f>
        <v/>
      </c>
    </row>
    <row r="142" spans="2:7">
      <c r="B142" s="168" t="s">
        <v>9</v>
      </c>
      <c r="C142" s="169" t="str">
        <f t="shared" si="6"/>
        <v xml:space="preserve"> </v>
      </c>
      <c r="D142" s="169" t="str">
        <f t="shared" si="7"/>
        <v xml:space="preserve"> </v>
      </c>
      <c r="E142" s="166">
        <v>0</v>
      </c>
      <c r="F142" s="167" t="e">
        <f t="shared" si="8"/>
        <v>#N/A</v>
      </c>
      <c r="G142" t="str">
        <f>IF((ISERROR((VLOOKUP(B142,Calculation!C$2:C$933,1,FALSE)))),"not entered","")</f>
        <v/>
      </c>
    </row>
    <row r="143" spans="2:7">
      <c r="B143" s="168" t="s">
        <v>9</v>
      </c>
      <c r="C143" s="169" t="str">
        <f t="shared" si="6"/>
        <v xml:space="preserve"> </v>
      </c>
      <c r="D143" s="169" t="str">
        <f t="shared" si="7"/>
        <v xml:space="preserve"> </v>
      </c>
      <c r="E143" s="166">
        <v>0</v>
      </c>
      <c r="F143" s="167" t="e">
        <f t="shared" si="8"/>
        <v>#N/A</v>
      </c>
      <c r="G143" t="str">
        <f>IF((ISERROR((VLOOKUP(B143,Calculation!C$2:C$933,1,FALSE)))),"not entered","")</f>
        <v/>
      </c>
    </row>
    <row r="144" spans="2:7">
      <c r="B144" s="168" t="s">
        <v>9</v>
      </c>
      <c r="C144" s="169" t="str">
        <f t="shared" si="6"/>
        <v xml:space="preserve"> </v>
      </c>
      <c r="D144" s="169" t="str">
        <f t="shared" si="7"/>
        <v xml:space="preserve"> </v>
      </c>
      <c r="E144" s="166">
        <v>0</v>
      </c>
      <c r="F144" s="167" t="e">
        <f t="shared" si="8"/>
        <v>#N/A</v>
      </c>
      <c r="G144" t="str">
        <f>IF((ISERROR((VLOOKUP(B144,Calculation!C$2:C$933,1,FALSE)))),"not entered","")</f>
        <v/>
      </c>
    </row>
    <row r="145" spans="2:7">
      <c r="B145" s="168" t="s">
        <v>9</v>
      </c>
      <c r="C145" s="169" t="str">
        <f t="shared" si="6"/>
        <v xml:space="preserve"> </v>
      </c>
      <c r="D145" s="169" t="str">
        <f t="shared" si="7"/>
        <v xml:space="preserve"> </v>
      </c>
      <c r="E145" s="166">
        <v>0</v>
      </c>
      <c r="F145" s="167" t="e">
        <f t="shared" si="8"/>
        <v>#N/A</v>
      </c>
      <c r="G145" t="str">
        <f>IF((ISERROR((VLOOKUP(B145,Calculation!C$2:C$933,1,FALSE)))),"not entered","")</f>
        <v/>
      </c>
    </row>
    <row r="146" spans="2:7">
      <c r="B146" s="168" t="s">
        <v>9</v>
      </c>
      <c r="C146" s="169" t="str">
        <f t="shared" si="6"/>
        <v xml:space="preserve"> </v>
      </c>
      <c r="D146" s="169" t="str">
        <f t="shared" si="7"/>
        <v xml:space="preserve"> </v>
      </c>
      <c r="E146" s="166">
        <v>0</v>
      </c>
      <c r="F146" s="167" t="e">
        <f t="shared" si="8"/>
        <v>#N/A</v>
      </c>
      <c r="G146" t="str">
        <f>IF((ISERROR((VLOOKUP(B146,Calculation!C$2:C$933,1,FALSE)))),"not entered","")</f>
        <v/>
      </c>
    </row>
    <row r="147" spans="2:7">
      <c r="B147" s="168" t="s">
        <v>9</v>
      </c>
      <c r="C147" s="169" t="str">
        <f t="shared" si="6"/>
        <v xml:space="preserve"> </v>
      </c>
      <c r="D147" s="169" t="str">
        <f t="shared" si="7"/>
        <v xml:space="preserve"> </v>
      </c>
      <c r="E147" s="166">
        <v>0</v>
      </c>
      <c r="F147" s="167" t="e">
        <f t="shared" si="8"/>
        <v>#N/A</v>
      </c>
      <c r="G147" t="str">
        <f>IF((ISERROR((VLOOKUP(B147,Calculation!C$2:C$933,1,FALSE)))),"not entered","")</f>
        <v/>
      </c>
    </row>
    <row r="148" spans="2:7">
      <c r="B148" s="168" t="s">
        <v>9</v>
      </c>
      <c r="C148" s="169" t="str">
        <f t="shared" si="6"/>
        <v xml:space="preserve"> </v>
      </c>
      <c r="D148" s="169" t="str">
        <f t="shared" si="7"/>
        <v xml:space="preserve"> </v>
      </c>
      <c r="E148" s="166">
        <v>0</v>
      </c>
      <c r="F148" s="167" t="e">
        <f t="shared" si="8"/>
        <v>#N/A</v>
      </c>
      <c r="G148" t="str">
        <f>IF((ISERROR((VLOOKUP(B148,Calculation!C$2:C$933,1,FALSE)))),"not entered","")</f>
        <v/>
      </c>
    </row>
    <row r="149" spans="2:7">
      <c r="B149" s="168" t="s">
        <v>9</v>
      </c>
      <c r="C149" s="169" t="str">
        <f t="shared" si="6"/>
        <v xml:space="preserve"> </v>
      </c>
      <c r="D149" s="169" t="str">
        <f t="shared" si="7"/>
        <v xml:space="preserve"> </v>
      </c>
      <c r="E149" s="166">
        <v>0</v>
      </c>
      <c r="F149" s="167" t="e">
        <f t="shared" si="8"/>
        <v>#N/A</v>
      </c>
      <c r="G149" t="str">
        <f>IF((ISERROR((VLOOKUP(B149,Calculation!C$2:C$933,1,FALSE)))),"not entered","")</f>
        <v/>
      </c>
    </row>
    <row r="150" spans="2:7">
      <c r="B150" s="168" t="s">
        <v>9</v>
      </c>
      <c r="C150" s="169" t="str">
        <f t="shared" si="6"/>
        <v xml:space="preserve"> </v>
      </c>
      <c r="D150" s="169" t="str">
        <f t="shared" si="7"/>
        <v xml:space="preserve"> </v>
      </c>
      <c r="E150" s="166">
        <v>0</v>
      </c>
      <c r="F150" s="167" t="e">
        <f t="shared" si="8"/>
        <v>#N/A</v>
      </c>
      <c r="G150" t="str">
        <f>IF((ISERROR((VLOOKUP(B150,Calculation!C$2:C$933,1,FALSE)))),"not entered","")</f>
        <v/>
      </c>
    </row>
    <row r="151" spans="2:7">
      <c r="B151" s="168" t="s">
        <v>9</v>
      </c>
      <c r="C151" s="169" t="str">
        <f t="shared" si="6"/>
        <v xml:space="preserve"> </v>
      </c>
      <c r="D151" s="169" t="str">
        <f t="shared" si="7"/>
        <v xml:space="preserve"> </v>
      </c>
      <c r="E151" s="166">
        <v>0</v>
      </c>
      <c r="F151" s="167" t="e">
        <f t="shared" si="8"/>
        <v>#N/A</v>
      </c>
      <c r="G151" t="str">
        <f>IF((ISERROR((VLOOKUP(B151,Calculation!C$2:C$933,1,FALSE)))),"not entered","")</f>
        <v/>
      </c>
    </row>
    <row r="152" spans="2:7">
      <c r="B152" s="168" t="s">
        <v>9</v>
      </c>
      <c r="C152" s="169" t="str">
        <f t="shared" si="6"/>
        <v xml:space="preserve"> </v>
      </c>
      <c r="D152" s="169" t="str">
        <f t="shared" si="7"/>
        <v xml:space="preserve"> </v>
      </c>
      <c r="E152" s="166">
        <v>0</v>
      </c>
      <c r="F152" s="167" t="e">
        <f t="shared" si="8"/>
        <v>#N/A</v>
      </c>
      <c r="G152" t="str">
        <f>IF((ISERROR((VLOOKUP(B152,Calculation!C$2:C$933,1,FALSE)))),"not entered","")</f>
        <v/>
      </c>
    </row>
    <row r="153" spans="2:7">
      <c r="B153" s="168" t="s">
        <v>9</v>
      </c>
      <c r="C153" s="169" t="str">
        <f t="shared" si="6"/>
        <v xml:space="preserve"> </v>
      </c>
      <c r="D153" s="169" t="str">
        <f t="shared" si="7"/>
        <v xml:space="preserve"> </v>
      </c>
      <c r="E153" s="166">
        <v>0</v>
      </c>
      <c r="F153" s="167" t="e">
        <f t="shared" si="8"/>
        <v>#N/A</v>
      </c>
      <c r="G153" t="str">
        <f>IF((ISERROR((VLOOKUP(B153,Calculation!C$2:C$933,1,FALSE)))),"not entered","")</f>
        <v/>
      </c>
    </row>
    <row r="154" spans="2:7">
      <c r="B154" s="168" t="s">
        <v>9</v>
      </c>
      <c r="C154" s="169" t="str">
        <f t="shared" si="6"/>
        <v xml:space="preserve"> </v>
      </c>
      <c r="D154" s="169" t="str">
        <f t="shared" si="7"/>
        <v xml:space="preserve"> </v>
      </c>
      <c r="E154" s="166">
        <v>0</v>
      </c>
      <c r="F154" s="167" t="e">
        <f t="shared" si="8"/>
        <v>#N/A</v>
      </c>
      <c r="G154" t="str">
        <f>IF((ISERROR((VLOOKUP(B154,Calculation!C$2:C$933,1,FALSE)))),"not entered","")</f>
        <v/>
      </c>
    </row>
    <row r="155" spans="2:7">
      <c r="B155" s="168" t="s">
        <v>9</v>
      </c>
      <c r="C155" s="169" t="str">
        <f t="shared" si="6"/>
        <v xml:space="preserve"> </v>
      </c>
      <c r="D155" s="169" t="str">
        <f t="shared" si="7"/>
        <v xml:space="preserve"> </v>
      </c>
      <c r="E155" s="166">
        <v>0</v>
      </c>
      <c r="F155" s="167" t="e">
        <f t="shared" si="8"/>
        <v>#N/A</v>
      </c>
      <c r="G155" t="str">
        <f>IF((ISERROR((VLOOKUP(B155,Calculation!C$2:C$933,1,FALSE)))),"not entered","")</f>
        <v/>
      </c>
    </row>
    <row r="156" spans="2:7">
      <c r="B156" s="168" t="s">
        <v>9</v>
      </c>
      <c r="C156" s="169" t="str">
        <f t="shared" si="6"/>
        <v xml:space="preserve"> </v>
      </c>
      <c r="D156" s="169" t="str">
        <f t="shared" si="7"/>
        <v xml:space="preserve"> </v>
      </c>
      <c r="E156" s="166">
        <v>0</v>
      </c>
      <c r="F156" s="167" t="e">
        <f t="shared" si="8"/>
        <v>#N/A</v>
      </c>
      <c r="G156" t="str">
        <f>IF((ISERROR((VLOOKUP(B156,Calculation!C$2:C$933,1,FALSE)))),"not entered","")</f>
        <v/>
      </c>
    </row>
    <row r="157" spans="2:7">
      <c r="B157" s="168" t="s">
        <v>9</v>
      </c>
      <c r="C157" s="169" t="str">
        <f t="shared" si="6"/>
        <v xml:space="preserve"> </v>
      </c>
      <c r="D157" s="169" t="str">
        <f t="shared" si="7"/>
        <v xml:space="preserve"> </v>
      </c>
      <c r="E157" s="166">
        <v>0</v>
      </c>
      <c r="F157" s="167" t="e">
        <f t="shared" si="8"/>
        <v>#N/A</v>
      </c>
      <c r="G157" t="str">
        <f>IF((ISERROR((VLOOKUP(B157,Calculation!C$2:C$933,1,FALSE)))),"not entered","")</f>
        <v/>
      </c>
    </row>
    <row r="158" spans="2:7">
      <c r="B158" s="168" t="s">
        <v>9</v>
      </c>
      <c r="C158" s="169" t="str">
        <f t="shared" si="6"/>
        <v xml:space="preserve"> </v>
      </c>
      <c r="D158" s="169" t="str">
        <f t="shared" si="7"/>
        <v xml:space="preserve"> </v>
      </c>
      <c r="E158" s="166">
        <v>0</v>
      </c>
      <c r="F158" s="167" t="e">
        <f t="shared" si="8"/>
        <v>#N/A</v>
      </c>
      <c r="G158" t="str">
        <f>IF((ISERROR((VLOOKUP(B158,Calculation!C$2:C$933,1,FALSE)))),"not entered","")</f>
        <v/>
      </c>
    </row>
    <row r="159" spans="2:7">
      <c r="B159" s="168" t="s">
        <v>9</v>
      </c>
      <c r="C159" s="169" t="str">
        <f t="shared" si="6"/>
        <v xml:space="preserve"> </v>
      </c>
      <c r="D159" s="169" t="str">
        <f t="shared" si="7"/>
        <v xml:space="preserve"> </v>
      </c>
      <c r="E159" s="166">
        <v>0</v>
      </c>
      <c r="F159" s="167" t="e">
        <f t="shared" si="8"/>
        <v>#N/A</v>
      </c>
      <c r="G159" t="str">
        <f>IF((ISERROR((VLOOKUP(B159,Calculation!C$2:C$933,1,FALSE)))),"not entered","")</f>
        <v/>
      </c>
    </row>
    <row r="160" spans="2:7">
      <c r="B160" s="168" t="s">
        <v>9</v>
      </c>
      <c r="C160" s="169" t="str">
        <f t="shared" si="6"/>
        <v xml:space="preserve"> </v>
      </c>
      <c r="D160" s="169" t="str">
        <f t="shared" si="7"/>
        <v xml:space="preserve"> </v>
      </c>
      <c r="E160" s="166">
        <v>0</v>
      </c>
      <c r="F160" s="167" t="e">
        <f t="shared" si="8"/>
        <v>#N/A</v>
      </c>
      <c r="G160" t="str">
        <f>IF((ISERROR((VLOOKUP(B160,Calculation!C$2:C$933,1,FALSE)))),"not entered","")</f>
        <v/>
      </c>
    </row>
    <row r="161" spans="2:7">
      <c r="B161" s="168" t="s">
        <v>9</v>
      </c>
      <c r="C161" s="169" t="str">
        <f t="shared" si="6"/>
        <v xml:space="preserve"> </v>
      </c>
      <c r="D161" s="169" t="str">
        <f t="shared" si="7"/>
        <v xml:space="preserve"> </v>
      </c>
      <c r="E161" s="166">
        <v>0</v>
      </c>
      <c r="F161" s="167" t="e">
        <f t="shared" si="8"/>
        <v>#N/A</v>
      </c>
      <c r="G161" t="str">
        <f>IF((ISERROR((VLOOKUP(B161,Calculation!C$2:C$933,1,FALSE)))),"not entered","")</f>
        <v/>
      </c>
    </row>
    <row r="162" spans="2:7">
      <c r="B162" s="168" t="s">
        <v>9</v>
      </c>
      <c r="C162" s="169" t="str">
        <f t="shared" si="6"/>
        <v xml:space="preserve"> </v>
      </c>
      <c r="D162" s="169" t="str">
        <f t="shared" si="7"/>
        <v xml:space="preserve"> </v>
      </c>
      <c r="E162" s="166">
        <v>0</v>
      </c>
      <c r="F162" s="167" t="e">
        <f t="shared" si="8"/>
        <v>#N/A</v>
      </c>
      <c r="G162" t="str">
        <f>IF((ISERROR((VLOOKUP(B162,Calculation!C$2:C$933,1,FALSE)))),"not entered","")</f>
        <v/>
      </c>
    </row>
    <row r="163" spans="2:7">
      <c r="B163" s="168" t="s">
        <v>9</v>
      </c>
      <c r="C163" s="169" t="str">
        <f t="shared" si="6"/>
        <v xml:space="preserve"> </v>
      </c>
      <c r="D163" s="169" t="str">
        <f t="shared" si="7"/>
        <v xml:space="preserve"> </v>
      </c>
      <c r="E163" s="166">
        <v>0</v>
      </c>
      <c r="F163" s="167" t="e">
        <f t="shared" si="8"/>
        <v>#N/A</v>
      </c>
      <c r="G163" t="str">
        <f>IF((ISERROR((VLOOKUP(B163,Calculation!C$2:C$933,1,FALSE)))),"not entered","")</f>
        <v/>
      </c>
    </row>
    <row r="164" spans="2:7">
      <c r="B164" s="168" t="s">
        <v>9</v>
      </c>
      <c r="C164" s="169" t="str">
        <f t="shared" si="6"/>
        <v xml:space="preserve"> </v>
      </c>
      <c r="D164" s="169" t="str">
        <f t="shared" si="7"/>
        <v xml:space="preserve"> </v>
      </c>
      <c r="E164" s="166">
        <v>0</v>
      </c>
      <c r="F164" s="167" t="e">
        <f t="shared" si="8"/>
        <v>#N/A</v>
      </c>
      <c r="G164" t="str">
        <f>IF((ISERROR((VLOOKUP(B164,Calculation!C$2:C$933,1,FALSE)))),"not entered","")</f>
        <v/>
      </c>
    </row>
    <row r="165" spans="2:7">
      <c r="B165" s="168" t="s">
        <v>9</v>
      </c>
      <c r="C165" s="169" t="str">
        <f t="shared" si="6"/>
        <v xml:space="preserve"> </v>
      </c>
      <c r="D165" s="169" t="str">
        <f t="shared" si="7"/>
        <v xml:space="preserve"> </v>
      </c>
      <c r="E165" s="166">
        <v>0</v>
      </c>
      <c r="F165" s="167" t="e">
        <f t="shared" si="8"/>
        <v>#N/A</v>
      </c>
      <c r="G165" t="str">
        <f>IF((ISERROR((VLOOKUP(B165,Calculation!C$2:C$933,1,FALSE)))),"not entered","")</f>
        <v/>
      </c>
    </row>
    <row r="166" spans="2:7">
      <c r="B166" s="168" t="s">
        <v>9</v>
      </c>
      <c r="C166" s="169" t="str">
        <f t="shared" si="6"/>
        <v xml:space="preserve"> </v>
      </c>
      <c r="D166" s="169" t="str">
        <f t="shared" si="7"/>
        <v xml:space="preserve"> </v>
      </c>
      <c r="E166" s="166">
        <v>0</v>
      </c>
      <c r="F166" s="167" t="e">
        <f t="shared" si="8"/>
        <v>#N/A</v>
      </c>
      <c r="G166" t="str">
        <f>IF((ISERROR((VLOOKUP(B166,Calculation!C$2:C$933,1,FALSE)))),"not entered","")</f>
        <v/>
      </c>
    </row>
    <row r="167" spans="2:7">
      <c r="B167" s="168" t="s">
        <v>9</v>
      </c>
      <c r="C167" s="169" t="str">
        <f t="shared" si="6"/>
        <v xml:space="preserve"> </v>
      </c>
      <c r="D167" s="169" t="str">
        <f t="shared" si="7"/>
        <v xml:space="preserve"> </v>
      </c>
      <c r="E167" s="166">
        <v>0</v>
      </c>
      <c r="F167" s="167" t="e">
        <f t="shared" si="8"/>
        <v>#N/A</v>
      </c>
      <c r="G167" t="str">
        <f>IF((ISERROR((VLOOKUP(B167,Calculation!C$2:C$933,1,FALSE)))),"not entered","")</f>
        <v/>
      </c>
    </row>
    <row r="168" spans="2:7">
      <c r="B168" s="168" t="s">
        <v>9</v>
      </c>
      <c r="C168" s="169" t="str">
        <f t="shared" si="6"/>
        <v xml:space="preserve"> </v>
      </c>
      <c r="D168" s="169" t="str">
        <f t="shared" si="7"/>
        <v xml:space="preserve"> </v>
      </c>
      <c r="E168" s="166">
        <v>0</v>
      </c>
      <c r="F168" s="167" t="e">
        <f t="shared" si="8"/>
        <v>#N/A</v>
      </c>
      <c r="G168" t="str">
        <f>IF((ISERROR((VLOOKUP(B168,Calculation!C$2:C$933,1,FALSE)))),"not entered","")</f>
        <v/>
      </c>
    </row>
    <row r="169" spans="2:7">
      <c r="B169" s="164" t="s">
        <v>9</v>
      </c>
      <c r="C169" s="169" t="str">
        <f t="shared" si="6"/>
        <v xml:space="preserve"> </v>
      </c>
      <c r="D169" s="169" t="str">
        <f t="shared" si="7"/>
        <v xml:space="preserve"> </v>
      </c>
      <c r="E169" s="166">
        <v>1.1574074074074073E-5</v>
      </c>
      <c r="F169" s="167" t="e">
        <f t="shared" si="8"/>
        <v>#N/A</v>
      </c>
      <c r="G169" t="str">
        <f>IF((ISERROR((VLOOKUP(B169,Calculation!C$2:C$933,1,FALSE)))),"not entered","")</f>
        <v/>
      </c>
    </row>
    <row r="170" spans="2:7">
      <c r="B170" s="164" t="s">
        <v>9</v>
      </c>
      <c r="C170" s="169" t="str">
        <f t="shared" si="6"/>
        <v xml:space="preserve"> </v>
      </c>
      <c r="D170" s="169" t="str">
        <f t="shared" si="7"/>
        <v xml:space="preserve"> </v>
      </c>
      <c r="E170" s="166">
        <v>1.1574074074074073E-5</v>
      </c>
      <c r="F170" s="167" t="e">
        <f t="shared" si="8"/>
        <v>#N/A</v>
      </c>
      <c r="G170" t="str">
        <f>IF((ISERROR((VLOOKUP(B170,Calculation!C$2:C$933,1,FALSE)))),"not entered","")</f>
        <v/>
      </c>
    </row>
    <row r="171" spans="2:7">
      <c r="B171" s="164" t="s">
        <v>9</v>
      </c>
      <c r="C171" s="169" t="str">
        <f t="shared" si="6"/>
        <v xml:space="preserve"> </v>
      </c>
      <c r="D171" s="169" t="str">
        <f t="shared" si="7"/>
        <v xml:space="preserve"> </v>
      </c>
      <c r="E171" s="166">
        <v>1.1574074074074073E-5</v>
      </c>
      <c r="F171" s="167" t="e">
        <f t="shared" si="8"/>
        <v>#N/A</v>
      </c>
      <c r="G171" t="str">
        <f>IF((ISERROR((VLOOKUP(B171,Calculation!C$2:C$933,1,FALSE)))),"not entered","")</f>
        <v/>
      </c>
    </row>
    <row r="172" spans="2:7">
      <c r="B172" s="164" t="s">
        <v>9</v>
      </c>
      <c r="C172" s="169" t="str">
        <f t="shared" si="6"/>
        <v xml:space="preserve"> </v>
      </c>
      <c r="D172" s="169" t="str">
        <f t="shared" si="7"/>
        <v xml:space="preserve"> </v>
      </c>
      <c r="E172" s="166">
        <v>1.1574074074074073E-5</v>
      </c>
      <c r="F172" s="167" t="e">
        <f t="shared" si="8"/>
        <v>#N/A</v>
      </c>
      <c r="G172" t="str">
        <f>IF((ISERROR((VLOOKUP(B172,Calculation!C$2:C$933,1,FALSE)))),"not entered","")</f>
        <v/>
      </c>
    </row>
    <row r="173" spans="2:7">
      <c r="B173" s="164" t="s">
        <v>9</v>
      </c>
      <c r="C173" s="169" t="str">
        <f t="shared" si="6"/>
        <v xml:space="preserve"> </v>
      </c>
      <c r="D173" s="169" t="str">
        <f t="shared" si="7"/>
        <v xml:space="preserve"> </v>
      </c>
      <c r="E173" s="166">
        <v>1.1574074074074073E-5</v>
      </c>
      <c r="F173" s="167" t="e">
        <f t="shared" si="8"/>
        <v>#N/A</v>
      </c>
      <c r="G173" t="str">
        <f>IF((ISERROR((VLOOKUP(B173,Calculation!C$2:C$933,1,FALSE)))),"not entered","")</f>
        <v/>
      </c>
    </row>
    <row r="174" spans="2:7">
      <c r="B174" s="164" t="s">
        <v>9</v>
      </c>
      <c r="C174" s="169" t="str">
        <f t="shared" si="6"/>
        <v xml:space="preserve"> </v>
      </c>
      <c r="D174" s="169" t="str">
        <f t="shared" si="7"/>
        <v xml:space="preserve"> </v>
      </c>
      <c r="E174" s="166">
        <v>1.1574074074074073E-5</v>
      </c>
      <c r="F174" s="167" t="e">
        <f t="shared" si="8"/>
        <v>#N/A</v>
      </c>
      <c r="G174" t="str">
        <f>IF((ISERROR((VLOOKUP(B174,Calculation!C$2:C$933,1,FALSE)))),"not entered","")</f>
        <v/>
      </c>
    </row>
    <row r="175" spans="2:7">
      <c r="B175" s="164" t="s">
        <v>9</v>
      </c>
      <c r="C175" s="169" t="str">
        <f t="shared" si="6"/>
        <v xml:space="preserve"> </v>
      </c>
      <c r="D175" s="169" t="str">
        <f t="shared" si="7"/>
        <v xml:space="preserve"> </v>
      </c>
      <c r="E175" s="166">
        <v>1.1574074074074073E-5</v>
      </c>
      <c r="F175" s="167" t="e">
        <f t="shared" si="8"/>
        <v>#N/A</v>
      </c>
      <c r="G175" t="str">
        <f>IF((ISERROR((VLOOKUP(B175,Calculation!C$2:C$933,1,FALSE)))),"not entered","")</f>
        <v/>
      </c>
    </row>
    <row r="176" spans="2:7">
      <c r="B176" s="164" t="s">
        <v>9</v>
      </c>
      <c r="C176" s="169" t="str">
        <f t="shared" si="6"/>
        <v xml:space="preserve"> </v>
      </c>
      <c r="D176" s="169" t="str">
        <f t="shared" si="7"/>
        <v xml:space="preserve"> </v>
      </c>
      <c r="E176" s="166">
        <v>1.1574074074074073E-5</v>
      </c>
      <c r="F176" s="167" t="e">
        <f t="shared" si="8"/>
        <v>#N/A</v>
      </c>
      <c r="G176" t="str">
        <f>IF((ISERROR((VLOOKUP(B176,Calculation!C$2:C$933,1,FALSE)))),"not entered","")</f>
        <v/>
      </c>
    </row>
    <row r="177" spans="2:7">
      <c r="B177" s="164" t="s">
        <v>9</v>
      </c>
      <c r="C177" s="169" t="str">
        <f t="shared" si="6"/>
        <v xml:space="preserve"> </v>
      </c>
      <c r="D177" s="169" t="str">
        <f t="shared" si="7"/>
        <v xml:space="preserve"> </v>
      </c>
      <c r="E177" s="166">
        <v>1.1574074074074073E-5</v>
      </c>
      <c r="F177" s="167" t="e">
        <f t="shared" si="8"/>
        <v>#N/A</v>
      </c>
      <c r="G177" t="str">
        <f>IF((ISERROR((VLOOKUP(B177,Calculation!C$2:C$933,1,FALSE)))),"not entered","")</f>
        <v/>
      </c>
    </row>
    <row r="178" spans="2:7">
      <c r="B178" s="164" t="s">
        <v>9</v>
      </c>
      <c r="C178" s="169" t="str">
        <f t="shared" si="6"/>
        <v xml:space="preserve"> </v>
      </c>
      <c r="D178" s="169" t="str">
        <f t="shared" si="7"/>
        <v xml:space="preserve"> </v>
      </c>
      <c r="E178" s="166">
        <v>1.1574074074074073E-5</v>
      </c>
      <c r="F178" s="167" t="e">
        <f t="shared" si="8"/>
        <v>#N/A</v>
      </c>
      <c r="G178" t="str">
        <f>IF((ISERROR((VLOOKUP(B178,Calculation!C$2:C$933,1,FALSE)))),"not entered","")</f>
        <v/>
      </c>
    </row>
    <row r="179" spans="2:7">
      <c r="B179" s="164" t="s">
        <v>9</v>
      </c>
      <c r="C179" s="169" t="str">
        <f t="shared" si="6"/>
        <v xml:space="preserve"> </v>
      </c>
      <c r="D179" s="169" t="str">
        <f t="shared" si="7"/>
        <v xml:space="preserve"> </v>
      </c>
      <c r="E179" s="166">
        <v>1.1574074074074073E-5</v>
      </c>
      <c r="F179" s="167" t="e">
        <f t="shared" si="8"/>
        <v>#N/A</v>
      </c>
      <c r="G179" t="str">
        <f>IF((ISERROR((VLOOKUP(B179,Calculation!C$2:C$933,1,FALSE)))),"not entered","")</f>
        <v/>
      </c>
    </row>
    <row r="180" spans="2:7">
      <c r="B180" s="164" t="s">
        <v>9</v>
      </c>
      <c r="C180" s="169" t="str">
        <f t="shared" si="6"/>
        <v xml:space="preserve"> </v>
      </c>
      <c r="D180" s="169" t="str">
        <f t="shared" si="7"/>
        <v xml:space="preserve"> </v>
      </c>
      <c r="E180" s="166">
        <v>1.1574074074074073E-5</v>
      </c>
      <c r="F180" s="167" t="e">
        <f t="shared" si="8"/>
        <v>#N/A</v>
      </c>
      <c r="G180" t="str">
        <f>IF((ISERROR((VLOOKUP(B180,Calculation!C$2:C$933,1,FALSE)))),"not entered","")</f>
        <v/>
      </c>
    </row>
    <row r="181" spans="2:7">
      <c r="B181" s="164" t="s">
        <v>9</v>
      </c>
      <c r="C181" s="169" t="str">
        <f t="shared" si="6"/>
        <v xml:space="preserve"> </v>
      </c>
      <c r="D181" s="169" t="str">
        <f t="shared" si="7"/>
        <v xml:space="preserve"> </v>
      </c>
      <c r="E181" s="166">
        <v>1.1574074074074073E-5</v>
      </c>
      <c r="F181" s="167" t="e">
        <f t="shared" si="8"/>
        <v>#N/A</v>
      </c>
      <c r="G181" t="str">
        <f>IF((ISERROR((VLOOKUP(B181,Calculation!C$2:C$933,1,FALSE)))),"not entered","")</f>
        <v/>
      </c>
    </row>
    <row r="182" spans="2:7">
      <c r="B182" s="164" t="s">
        <v>9</v>
      </c>
      <c r="C182" s="169" t="str">
        <f t="shared" si="6"/>
        <v xml:space="preserve"> </v>
      </c>
      <c r="D182" s="169" t="str">
        <f t="shared" si="7"/>
        <v xml:space="preserve"> </v>
      </c>
      <c r="E182" s="166">
        <v>1.1574074074074073E-5</v>
      </c>
      <c r="F182" s="167" t="e">
        <f t="shared" si="8"/>
        <v>#N/A</v>
      </c>
      <c r="G182" t="str">
        <f>IF((ISERROR((VLOOKUP(B182,Calculation!C$2:C$933,1,FALSE)))),"not entered","")</f>
        <v/>
      </c>
    </row>
    <row r="183" spans="2:7">
      <c r="B183" s="164" t="s">
        <v>9</v>
      </c>
      <c r="C183" s="169" t="str">
        <f t="shared" si="6"/>
        <v xml:space="preserve"> </v>
      </c>
      <c r="D183" s="169" t="str">
        <f t="shared" si="7"/>
        <v xml:space="preserve"> </v>
      </c>
      <c r="E183" s="166">
        <v>1.1574074074074073E-5</v>
      </c>
      <c r="F183" s="167" t="e">
        <f t="shared" si="8"/>
        <v>#N/A</v>
      </c>
      <c r="G183" t="str">
        <f>IF((ISERROR((VLOOKUP(B183,Calculation!C$2:C$933,1,FALSE)))),"not entered","")</f>
        <v/>
      </c>
    </row>
    <row r="184" spans="2:7">
      <c r="B184" s="164" t="s">
        <v>9</v>
      </c>
      <c r="C184" s="169" t="str">
        <f t="shared" si="6"/>
        <v xml:space="preserve"> </v>
      </c>
      <c r="D184" s="169" t="str">
        <f t="shared" si="7"/>
        <v xml:space="preserve"> </v>
      </c>
      <c r="E184" s="166">
        <v>1.1574074074074073E-5</v>
      </c>
      <c r="F184" s="167" t="e">
        <f t="shared" si="8"/>
        <v>#N/A</v>
      </c>
      <c r="G184" t="str">
        <f>IF((ISERROR((VLOOKUP(B184,Calculation!C$2:C$933,1,FALSE)))),"not entered","")</f>
        <v/>
      </c>
    </row>
    <row r="185" spans="2:7">
      <c r="B185" s="164" t="s">
        <v>9</v>
      </c>
      <c r="C185" s="169" t="str">
        <f t="shared" si="6"/>
        <v xml:space="preserve"> </v>
      </c>
      <c r="D185" s="169" t="str">
        <f t="shared" si="7"/>
        <v xml:space="preserve"> </v>
      </c>
      <c r="E185" s="166">
        <v>1.1574074074074073E-5</v>
      </c>
      <c r="F185" s="167" t="e">
        <f t="shared" si="8"/>
        <v>#N/A</v>
      </c>
      <c r="G185" t="str">
        <f>IF((ISERROR((VLOOKUP(B185,Calculation!C$2:C$933,1,FALSE)))),"not entered","")</f>
        <v/>
      </c>
    </row>
    <row r="186" spans="2:7">
      <c r="B186" s="164" t="s">
        <v>9</v>
      </c>
      <c r="C186" s="169" t="str">
        <f t="shared" si="6"/>
        <v xml:space="preserve"> </v>
      </c>
      <c r="D186" s="169" t="str">
        <f t="shared" si="7"/>
        <v xml:space="preserve"> </v>
      </c>
      <c r="E186" s="166">
        <v>1.1574074074074073E-5</v>
      </c>
      <c r="F186" s="167" t="e">
        <f t="shared" si="8"/>
        <v>#N/A</v>
      </c>
      <c r="G186" t="str">
        <f>IF((ISERROR((VLOOKUP(B186,Calculation!C$2:C$933,1,FALSE)))),"not entered","")</f>
        <v/>
      </c>
    </row>
    <row r="187" spans="2:7">
      <c r="B187" s="164" t="s">
        <v>9</v>
      </c>
      <c r="C187" s="169" t="str">
        <f t="shared" si="6"/>
        <v xml:space="preserve"> </v>
      </c>
      <c r="D187" s="169" t="str">
        <f t="shared" si="7"/>
        <v xml:space="preserve"> </v>
      </c>
      <c r="E187" s="166">
        <v>1.1574074074074073E-5</v>
      </c>
      <c r="F187" s="167" t="e">
        <f t="shared" si="8"/>
        <v>#N/A</v>
      </c>
      <c r="G187" t="str">
        <f>IF((ISERROR((VLOOKUP(B187,Calculation!C$2:C$933,1,FALSE)))),"not entered","")</f>
        <v/>
      </c>
    </row>
    <row r="188" spans="2:7">
      <c r="B188" s="164" t="s">
        <v>9</v>
      </c>
      <c r="C188" s="169" t="str">
        <f t="shared" si="6"/>
        <v xml:space="preserve"> </v>
      </c>
      <c r="D188" s="169" t="str">
        <f t="shared" si="7"/>
        <v xml:space="preserve"> </v>
      </c>
      <c r="E188" s="166">
        <v>1.1574074074074073E-5</v>
      </c>
      <c r="F188" s="167" t="e">
        <f t="shared" si="8"/>
        <v>#N/A</v>
      </c>
      <c r="G188" t="str">
        <f>IF((ISERROR((VLOOKUP(B188,Calculation!C$2:C$933,1,FALSE)))),"not entered","")</f>
        <v/>
      </c>
    </row>
    <row r="189" spans="2:7">
      <c r="B189" s="164" t="s">
        <v>9</v>
      </c>
      <c r="C189" s="169" t="str">
        <f t="shared" si="6"/>
        <v xml:space="preserve"> </v>
      </c>
      <c r="D189" s="169" t="str">
        <f t="shared" si="7"/>
        <v xml:space="preserve"> </v>
      </c>
      <c r="E189" s="166">
        <v>1.1574074074074073E-5</v>
      </c>
      <c r="F189" s="167" t="e">
        <f t="shared" si="8"/>
        <v>#N/A</v>
      </c>
      <c r="G189" t="str">
        <f>IF((ISERROR((VLOOKUP(B189,Calculation!C$2:C$933,1,FALSE)))),"not entered","")</f>
        <v/>
      </c>
    </row>
    <row r="190" spans="2:7">
      <c r="B190" s="164" t="s">
        <v>9</v>
      </c>
      <c r="C190" s="169" t="str">
        <f t="shared" si="6"/>
        <v xml:space="preserve"> </v>
      </c>
      <c r="D190" s="169" t="str">
        <f t="shared" si="7"/>
        <v xml:space="preserve"> </v>
      </c>
      <c r="E190" s="166">
        <v>1.1574074074074073E-5</v>
      </c>
      <c r="F190" s="167" t="e">
        <f t="shared" si="8"/>
        <v>#N/A</v>
      </c>
      <c r="G190" t="str">
        <f>IF((ISERROR((VLOOKUP(B190,Calculation!C$2:C$933,1,FALSE)))),"not entered","")</f>
        <v/>
      </c>
    </row>
    <row r="191" spans="2:7">
      <c r="B191" s="164" t="s">
        <v>9</v>
      </c>
      <c r="C191" s="169" t="str">
        <f t="shared" si="6"/>
        <v xml:space="preserve"> </v>
      </c>
      <c r="D191" s="169" t="str">
        <f t="shared" si="7"/>
        <v xml:space="preserve"> </v>
      </c>
      <c r="E191" s="166">
        <v>1.1574074074074073E-5</v>
      </c>
      <c r="F191" s="167" t="e">
        <f t="shared" si="8"/>
        <v>#N/A</v>
      </c>
      <c r="G191" t="str">
        <f>IF((ISERROR((VLOOKUP(B191,Calculation!C$2:C$933,1,FALSE)))),"not entered","")</f>
        <v/>
      </c>
    </row>
    <row r="192" spans="2:7">
      <c r="B192" s="164" t="s">
        <v>9</v>
      </c>
      <c r="C192" s="169" t="str">
        <f t="shared" si="6"/>
        <v xml:space="preserve"> </v>
      </c>
      <c r="D192" s="169" t="str">
        <f t="shared" si="7"/>
        <v xml:space="preserve"> </v>
      </c>
      <c r="E192" s="166">
        <v>1.1574074074074073E-5</v>
      </c>
      <c r="F192" s="167" t="e">
        <f t="shared" si="8"/>
        <v>#N/A</v>
      </c>
      <c r="G192" t="str">
        <f>IF((ISERROR((VLOOKUP(B192,Calculation!C$2:C$933,1,FALSE)))),"not entered","")</f>
        <v/>
      </c>
    </row>
    <row r="193" spans="2:7">
      <c r="B193" s="164" t="s">
        <v>9</v>
      </c>
      <c r="C193" s="169" t="str">
        <f t="shared" si="6"/>
        <v xml:space="preserve"> </v>
      </c>
      <c r="D193" s="169" t="str">
        <f t="shared" si="7"/>
        <v xml:space="preserve"> </v>
      </c>
      <c r="E193" s="166">
        <v>1.1574074074074073E-5</v>
      </c>
      <c r="F193" s="167" t="e">
        <f t="shared" si="8"/>
        <v>#N/A</v>
      </c>
      <c r="G193" t="str">
        <f>IF((ISERROR((VLOOKUP(B193,Calculation!C$2:C$933,1,FALSE)))),"not entered","")</f>
        <v/>
      </c>
    </row>
    <row r="194" spans="2:7">
      <c r="B194" s="164" t="s">
        <v>9</v>
      </c>
      <c r="C194" s="169" t="str">
        <f t="shared" si="6"/>
        <v xml:space="preserve"> </v>
      </c>
      <c r="D194" s="169" t="str">
        <f t="shared" si="7"/>
        <v xml:space="preserve"> </v>
      </c>
      <c r="E194" s="166">
        <v>1.1574074074074073E-5</v>
      </c>
      <c r="F194" s="167" t="e">
        <f t="shared" si="8"/>
        <v>#N/A</v>
      </c>
      <c r="G194" t="str">
        <f>IF((ISERROR((VLOOKUP(B194,Calculation!C$2:C$933,1,FALSE)))),"not entered","")</f>
        <v/>
      </c>
    </row>
    <row r="195" spans="2:7">
      <c r="B195" s="164" t="s">
        <v>9</v>
      </c>
      <c r="C195" s="169" t="str">
        <f t="shared" si="6"/>
        <v xml:space="preserve"> </v>
      </c>
      <c r="D195" s="169" t="str">
        <f t="shared" si="7"/>
        <v xml:space="preserve"> </v>
      </c>
      <c r="E195" s="166">
        <v>1.1574074074074073E-5</v>
      </c>
      <c r="F195" s="167" t="e">
        <f t="shared" si="8"/>
        <v>#N/A</v>
      </c>
      <c r="G195" t="str">
        <f>IF((ISERROR((VLOOKUP(B195,Calculation!C$2:C$933,1,FALSE)))),"not entered","")</f>
        <v/>
      </c>
    </row>
    <row r="196" spans="2:7">
      <c r="B196" s="164" t="s">
        <v>9</v>
      </c>
      <c r="C196" s="169" t="str">
        <f t="shared" si="6"/>
        <v xml:space="preserve"> </v>
      </c>
      <c r="D196" s="169" t="str">
        <f t="shared" si="7"/>
        <v xml:space="preserve"> </v>
      </c>
      <c r="E196" s="166">
        <v>1.1574074074074073E-5</v>
      </c>
      <c r="F196" s="167" t="e">
        <f t="shared" si="8"/>
        <v>#N/A</v>
      </c>
      <c r="G196" t="str">
        <f>IF((ISERROR((VLOOKUP(B196,Calculation!C$2:C$933,1,FALSE)))),"not entered","")</f>
        <v/>
      </c>
    </row>
    <row r="197" spans="2:7">
      <c r="B197" s="164" t="s">
        <v>9</v>
      </c>
      <c r="C197" s="169" t="str">
        <f t="shared" si="6"/>
        <v xml:space="preserve"> </v>
      </c>
      <c r="D197" s="169" t="str">
        <f t="shared" si="7"/>
        <v xml:space="preserve"> </v>
      </c>
      <c r="E197" s="166">
        <v>1.1574074074074073E-5</v>
      </c>
      <c r="F197" s="167" t="e">
        <f t="shared" si="8"/>
        <v>#N/A</v>
      </c>
      <c r="G197" t="str">
        <f>IF((ISERROR((VLOOKUP(B197,Calculation!C$2:C$933,1,FALSE)))),"not entered","")</f>
        <v/>
      </c>
    </row>
    <row r="198" spans="2:7">
      <c r="B198" s="164" t="s">
        <v>9</v>
      </c>
      <c r="C198" s="169" t="str">
        <f t="shared" ref="C198:C204" si="9">VLOOKUP(B198,name,3,FALSE)</f>
        <v xml:space="preserve"> </v>
      </c>
      <c r="D198" s="169" t="str">
        <f t="shared" ref="D198:D204" si="10">VLOOKUP(B198,name,2,FALSE)</f>
        <v xml:space="preserve"> </v>
      </c>
      <c r="E198" s="166">
        <v>1.1574074074074073E-5</v>
      </c>
      <c r="F198" s="167" t="e">
        <f t="shared" ref="F198:F204" si="11">(VLOOKUP(C198,C$4:E$5,3,FALSE))/(E198/10000)</f>
        <v>#N/A</v>
      </c>
      <c r="G198" t="str">
        <f>IF((ISERROR((VLOOKUP(B198,Calculation!C$2:C$933,1,FALSE)))),"not entered","")</f>
        <v/>
      </c>
    </row>
    <row r="199" spans="2:7">
      <c r="B199" s="164" t="s">
        <v>9</v>
      </c>
      <c r="C199" s="169" t="str">
        <f t="shared" si="9"/>
        <v xml:space="preserve"> </v>
      </c>
      <c r="D199" s="169" t="str">
        <f t="shared" si="10"/>
        <v xml:space="preserve"> </v>
      </c>
      <c r="E199" s="166">
        <v>1.1574074074074073E-5</v>
      </c>
      <c r="F199" s="167" t="e">
        <f t="shared" si="11"/>
        <v>#N/A</v>
      </c>
      <c r="G199" t="str">
        <f>IF((ISERROR((VLOOKUP(B199,Calculation!C$2:C$933,1,FALSE)))),"not entered","")</f>
        <v/>
      </c>
    </row>
    <row r="200" spans="2:7">
      <c r="B200" s="164" t="s">
        <v>9</v>
      </c>
      <c r="C200" s="169" t="str">
        <f t="shared" si="9"/>
        <v xml:space="preserve"> </v>
      </c>
      <c r="D200" s="169" t="str">
        <f t="shared" si="10"/>
        <v xml:space="preserve"> </v>
      </c>
      <c r="E200" s="166">
        <v>1.1574074074074073E-5</v>
      </c>
      <c r="F200" s="167" t="e">
        <f t="shared" si="11"/>
        <v>#N/A</v>
      </c>
      <c r="G200" t="str">
        <f>IF((ISERROR((VLOOKUP(B200,Calculation!C$2:C$933,1,FALSE)))),"not entered","")</f>
        <v/>
      </c>
    </row>
    <row r="201" spans="2:7">
      <c r="B201" s="164" t="s">
        <v>9</v>
      </c>
      <c r="C201" s="169" t="str">
        <f t="shared" si="9"/>
        <v xml:space="preserve"> </v>
      </c>
      <c r="D201" s="169" t="str">
        <f t="shared" si="10"/>
        <v xml:space="preserve"> </v>
      </c>
      <c r="E201" s="166">
        <v>1.1574074074074073E-5</v>
      </c>
      <c r="F201" s="167" t="e">
        <f t="shared" si="11"/>
        <v>#N/A</v>
      </c>
      <c r="G201" t="str">
        <f>IF((ISERROR((VLOOKUP(B201,Calculation!C$2:C$933,1,FALSE)))),"not entered","")</f>
        <v/>
      </c>
    </row>
    <row r="202" spans="2:7">
      <c r="B202" s="164" t="s">
        <v>9</v>
      </c>
      <c r="C202" s="169" t="str">
        <f t="shared" si="9"/>
        <v xml:space="preserve"> </v>
      </c>
      <c r="D202" s="169" t="str">
        <f t="shared" si="10"/>
        <v xml:space="preserve"> </v>
      </c>
      <c r="E202" s="166">
        <v>1.1574074074074073E-5</v>
      </c>
      <c r="F202" s="167" t="e">
        <f t="shared" si="11"/>
        <v>#N/A</v>
      </c>
      <c r="G202" t="str">
        <f>IF((ISERROR((VLOOKUP(B202,Calculation!C$2:C$933,1,FALSE)))),"not entered","")</f>
        <v/>
      </c>
    </row>
    <row r="203" spans="2:7">
      <c r="B203" s="164" t="s">
        <v>9</v>
      </c>
      <c r="C203" s="169" t="str">
        <f t="shared" si="9"/>
        <v xml:space="preserve"> </v>
      </c>
      <c r="D203" s="169" t="str">
        <f t="shared" si="10"/>
        <v xml:space="preserve"> </v>
      </c>
      <c r="E203" s="166">
        <v>1.1574074074074073E-5</v>
      </c>
      <c r="F203" s="167" t="e">
        <f t="shared" si="11"/>
        <v>#N/A</v>
      </c>
      <c r="G203" t="str">
        <f>IF((ISERROR((VLOOKUP(B203,Calculation!C$2:C$933,1,FALSE)))),"not entered","")</f>
        <v/>
      </c>
    </row>
    <row r="204" spans="2:7">
      <c r="B204" s="164" t="s">
        <v>9</v>
      </c>
      <c r="C204" s="169" t="str">
        <f t="shared" si="9"/>
        <v xml:space="preserve"> </v>
      </c>
      <c r="D204" s="169" t="str">
        <f t="shared" si="10"/>
        <v xml:space="preserve"> </v>
      </c>
      <c r="E204" s="166">
        <v>1.1574074074074073E-5</v>
      </c>
      <c r="F204" s="167" t="e">
        <f t="shared" si="11"/>
        <v>#N/A</v>
      </c>
      <c r="G204" t="str">
        <f>IF((ISERROR((VLOOKUP(B204,Calculation!C$2:C$933,1,FALSE)))),"not entered","")</f>
        <v/>
      </c>
    </row>
    <row r="205" spans="2:7" ht="13.5" thickBot="1">
      <c r="B205" s="170"/>
      <c r="C205" s="171"/>
      <c r="D205" s="171"/>
      <c r="E205" s="172"/>
      <c r="F205" s="173"/>
    </row>
  </sheetData>
  <phoneticPr fontId="2" type="noConversion"/>
  <conditionalFormatting sqref="G4:G205">
    <cfRule type="cellIs" dxfId="15" priority="4" stopIfTrue="1" operator="equal">
      <formula>#N/A</formula>
    </cfRule>
  </conditionalFormatting>
  <conditionalFormatting sqref="B1:B3 B206:B65536">
    <cfRule type="cellIs" dxfId="14" priority="5" stopIfTrue="1" operator="equal">
      <formula>"x"</formula>
    </cfRule>
  </conditionalFormatting>
  <conditionalFormatting sqref="B169:B205">
    <cfRule type="cellIs" dxfId="13" priority="3" stopIfTrue="1" operator="equal">
      <formula>"x"</formula>
    </cfRule>
  </conditionalFormatting>
  <conditionalFormatting sqref="B4:B6">
    <cfRule type="cellIs" dxfId="12" priority="2" stopIfTrue="1" operator="equal">
      <formula>"x"</formula>
    </cfRule>
  </conditionalFormatting>
  <conditionalFormatting sqref="B7:B168">
    <cfRule type="cellIs" dxfId="11" priority="1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B2:G205"/>
  <sheetViews>
    <sheetView workbookViewId="0"/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12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136" t="str">
        <f>Races!C9</f>
        <v>Dua 4</v>
      </c>
    </row>
    <row r="3" spans="2:7" ht="13.5" thickBot="1">
      <c r="B3" s="49" t="s">
        <v>2</v>
      </c>
      <c r="C3" s="58" t="s">
        <v>22</v>
      </c>
      <c r="D3" s="58" t="s">
        <v>21</v>
      </c>
      <c r="E3" s="50" t="s">
        <v>8</v>
      </c>
      <c r="F3" s="51" t="s">
        <v>4</v>
      </c>
    </row>
    <row r="4" spans="2:7">
      <c r="B4" s="125" t="s">
        <v>71</v>
      </c>
      <c r="C4" s="59" t="s">
        <v>90</v>
      </c>
      <c r="D4" s="59"/>
      <c r="E4" s="126">
        <v>1.1574074074074073E-5</v>
      </c>
      <c r="F4" s="33">
        <f>E4/(E4/100)</f>
        <v>100</v>
      </c>
      <c r="G4" t="str">
        <f>IF((ISERROR((VLOOKUP(B4,Calculation!C$2:C$933,1,FALSE)))),"not entered","")</f>
        <v/>
      </c>
    </row>
    <row r="5" spans="2:7">
      <c r="B5" s="34" t="s">
        <v>71</v>
      </c>
      <c r="C5" s="60" t="s">
        <v>91</v>
      </c>
      <c r="D5" s="60"/>
      <c r="E5" s="127">
        <v>1.1574074074074073E-5</v>
      </c>
      <c r="F5" s="35">
        <f>E5/(E5/100)</f>
        <v>100</v>
      </c>
      <c r="G5" t="str">
        <f>IF((ISERROR((VLOOKUP(B5,Calculation!C$2:C$933,1,FALSE)))),"not entered","")</f>
        <v/>
      </c>
    </row>
    <row r="6" spans="2:7">
      <c r="B6" s="34" t="s">
        <v>9</v>
      </c>
      <c r="C6" s="56" t="str">
        <f t="shared" ref="C6:C69" si="0">VLOOKUP(B6,name,3,FALSE)</f>
        <v xml:space="preserve"> </v>
      </c>
      <c r="D6" s="56" t="str">
        <f t="shared" ref="D6:D69" si="1">VLOOKUP(B6,name,2,FALSE)</f>
        <v xml:space="preserve"> </v>
      </c>
      <c r="E6" s="127">
        <v>1.1574074074074073E-5</v>
      </c>
      <c r="F6" s="35" t="e">
        <f t="shared" ref="F6:F37" si="2">(VLOOKUP(C6,C$4:E$5,3,FALSE))/(E6/10000)</f>
        <v>#N/A</v>
      </c>
      <c r="G6" t="str">
        <f>IF((ISERROR((VLOOKUP(B6,Calculation!C$2:C$933,1,FALSE)))),"not entered","")</f>
        <v/>
      </c>
    </row>
    <row r="7" spans="2:7">
      <c r="B7" s="34" t="s">
        <v>9</v>
      </c>
      <c r="C7" s="56" t="str">
        <f t="shared" si="0"/>
        <v xml:space="preserve"> </v>
      </c>
      <c r="D7" s="56" t="str">
        <f t="shared" si="1"/>
        <v xml:space="preserve"> </v>
      </c>
      <c r="E7" s="127">
        <v>1.1574074074074073E-5</v>
      </c>
      <c r="F7" s="35" t="e">
        <f t="shared" si="2"/>
        <v>#N/A</v>
      </c>
      <c r="G7" t="str">
        <f>IF((ISERROR((VLOOKUP(B7,Calculation!C$2:C$933,1,FALSE)))),"not entered","")</f>
        <v/>
      </c>
    </row>
    <row r="8" spans="2:7">
      <c r="B8" s="34" t="s">
        <v>9</v>
      </c>
      <c r="C8" s="56" t="str">
        <f t="shared" si="0"/>
        <v xml:space="preserve"> </v>
      </c>
      <c r="D8" s="56" t="str">
        <f t="shared" si="1"/>
        <v xml:space="preserve"> </v>
      </c>
      <c r="E8" s="127">
        <v>1.1574074074074073E-5</v>
      </c>
      <c r="F8" s="35" t="e">
        <f t="shared" si="2"/>
        <v>#N/A</v>
      </c>
      <c r="G8" t="str">
        <f>IF((ISERROR((VLOOKUP(B8,Calculation!C$2:C$933,1,FALSE)))),"not entered","")</f>
        <v/>
      </c>
    </row>
    <row r="9" spans="2:7">
      <c r="B9" s="34" t="s">
        <v>9</v>
      </c>
      <c r="C9" s="56" t="str">
        <f t="shared" si="0"/>
        <v xml:space="preserve"> </v>
      </c>
      <c r="D9" s="56" t="str">
        <f t="shared" si="1"/>
        <v xml:space="preserve"> </v>
      </c>
      <c r="E9" s="127">
        <v>1.1574074074074073E-5</v>
      </c>
      <c r="F9" s="35" t="e">
        <f t="shared" si="2"/>
        <v>#N/A</v>
      </c>
      <c r="G9" t="str">
        <f>IF((ISERROR((VLOOKUP(B9,Calculation!C$2:C$933,1,FALSE)))),"not entered","")</f>
        <v/>
      </c>
    </row>
    <row r="10" spans="2:7">
      <c r="B10" s="34" t="s">
        <v>9</v>
      </c>
      <c r="C10" s="56" t="str">
        <f t="shared" si="0"/>
        <v xml:space="preserve"> </v>
      </c>
      <c r="D10" s="56" t="str">
        <f t="shared" si="1"/>
        <v xml:space="preserve"> </v>
      </c>
      <c r="E10" s="127">
        <v>1.1574074074074073E-5</v>
      </c>
      <c r="F10" s="35" t="e">
        <f t="shared" si="2"/>
        <v>#N/A</v>
      </c>
      <c r="G10" t="str">
        <f>IF((ISERROR((VLOOKUP(B10,Calculation!C$2:C$933,1,FALSE)))),"not entered","")</f>
        <v/>
      </c>
    </row>
    <row r="11" spans="2:7">
      <c r="B11" s="34" t="s">
        <v>9</v>
      </c>
      <c r="C11" s="56" t="str">
        <f t="shared" si="0"/>
        <v xml:space="preserve"> </v>
      </c>
      <c r="D11" s="56" t="str">
        <f t="shared" si="1"/>
        <v xml:space="preserve"> </v>
      </c>
      <c r="E11" s="127">
        <v>1.1574074074074073E-5</v>
      </c>
      <c r="F11" s="35" t="e">
        <f t="shared" si="2"/>
        <v>#N/A</v>
      </c>
      <c r="G11" t="str">
        <f>IF((ISERROR((VLOOKUP(B11,Calculation!C$2:C$933,1,FALSE)))),"not entered","")</f>
        <v/>
      </c>
    </row>
    <row r="12" spans="2:7">
      <c r="B12" s="34" t="s">
        <v>9</v>
      </c>
      <c r="C12" s="56" t="str">
        <f t="shared" si="0"/>
        <v xml:space="preserve"> </v>
      </c>
      <c r="D12" s="56" t="str">
        <f t="shared" si="1"/>
        <v xml:space="preserve"> </v>
      </c>
      <c r="E12" s="127">
        <v>1.1574074074074073E-5</v>
      </c>
      <c r="F12" s="35" t="e">
        <f t="shared" si="2"/>
        <v>#N/A</v>
      </c>
      <c r="G12" t="str">
        <f>IF((ISERROR((VLOOKUP(B12,Calculation!C$2:C$933,1,FALSE)))),"not entered","")</f>
        <v/>
      </c>
    </row>
    <row r="13" spans="2:7">
      <c r="B13" s="34" t="s">
        <v>9</v>
      </c>
      <c r="C13" s="56" t="str">
        <f t="shared" si="0"/>
        <v xml:space="preserve"> </v>
      </c>
      <c r="D13" s="56" t="str">
        <f t="shared" si="1"/>
        <v xml:space="preserve"> </v>
      </c>
      <c r="E13" s="127">
        <v>1.1574074074074073E-5</v>
      </c>
      <c r="F13" s="35" t="e">
        <f t="shared" si="2"/>
        <v>#N/A</v>
      </c>
      <c r="G13" t="str">
        <f>IF((ISERROR((VLOOKUP(B13,Calculation!C$2:C$933,1,FALSE)))),"not entered","")</f>
        <v/>
      </c>
    </row>
    <row r="14" spans="2:7">
      <c r="B14" s="34" t="s">
        <v>9</v>
      </c>
      <c r="C14" s="56" t="str">
        <f t="shared" si="0"/>
        <v xml:space="preserve"> </v>
      </c>
      <c r="D14" s="56" t="str">
        <f t="shared" si="1"/>
        <v xml:space="preserve"> </v>
      </c>
      <c r="E14" s="127">
        <v>1.1574074074074073E-5</v>
      </c>
      <c r="F14" s="35" t="e">
        <f t="shared" si="2"/>
        <v>#N/A</v>
      </c>
      <c r="G14" t="str">
        <f>IF((ISERROR((VLOOKUP(B14,Calculation!C$2:C$933,1,FALSE)))),"not entered","")</f>
        <v/>
      </c>
    </row>
    <row r="15" spans="2:7">
      <c r="B15" s="34" t="s">
        <v>9</v>
      </c>
      <c r="C15" s="56" t="str">
        <f t="shared" si="0"/>
        <v xml:space="preserve"> </v>
      </c>
      <c r="D15" s="56" t="str">
        <f t="shared" si="1"/>
        <v xml:space="preserve"> </v>
      </c>
      <c r="E15" s="127">
        <v>1.1574074074074073E-5</v>
      </c>
      <c r="F15" s="35" t="e">
        <f t="shared" si="2"/>
        <v>#N/A</v>
      </c>
      <c r="G15" t="str">
        <f>IF((ISERROR((VLOOKUP(B15,Calculation!C$2:C$933,1,FALSE)))),"not entered","")</f>
        <v/>
      </c>
    </row>
    <row r="16" spans="2:7">
      <c r="B16" s="34" t="s">
        <v>9</v>
      </c>
      <c r="C16" s="56" t="str">
        <f t="shared" si="0"/>
        <v xml:space="preserve"> </v>
      </c>
      <c r="D16" s="56" t="str">
        <f t="shared" si="1"/>
        <v xml:space="preserve"> </v>
      </c>
      <c r="E16" s="127">
        <v>1.1574074074074073E-5</v>
      </c>
      <c r="F16" s="35" t="e">
        <f t="shared" si="2"/>
        <v>#N/A</v>
      </c>
      <c r="G16" t="str">
        <f>IF((ISERROR((VLOOKUP(B16,Calculation!C$2:C$933,1,FALSE)))),"not entered","")</f>
        <v/>
      </c>
    </row>
    <row r="17" spans="2:7">
      <c r="B17" s="34" t="s">
        <v>9</v>
      </c>
      <c r="C17" s="56" t="str">
        <f t="shared" si="0"/>
        <v xml:space="preserve"> </v>
      </c>
      <c r="D17" s="56" t="str">
        <f t="shared" si="1"/>
        <v xml:space="preserve"> </v>
      </c>
      <c r="E17" s="127">
        <v>1.1574074074074073E-5</v>
      </c>
      <c r="F17" s="35" t="e">
        <f t="shared" si="2"/>
        <v>#N/A</v>
      </c>
      <c r="G17" t="str">
        <f>IF((ISERROR((VLOOKUP(B17,Calculation!C$2:C$933,1,FALSE)))),"not entered","")</f>
        <v/>
      </c>
    </row>
    <row r="18" spans="2:7">
      <c r="B18" s="34" t="s">
        <v>9</v>
      </c>
      <c r="C18" s="56" t="str">
        <f t="shared" si="0"/>
        <v xml:space="preserve"> </v>
      </c>
      <c r="D18" s="56" t="str">
        <f t="shared" si="1"/>
        <v xml:space="preserve"> </v>
      </c>
      <c r="E18" s="127">
        <v>1.1574074074074073E-5</v>
      </c>
      <c r="F18" s="35" t="e">
        <f t="shared" si="2"/>
        <v>#N/A</v>
      </c>
      <c r="G18" t="str">
        <f>IF((ISERROR((VLOOKUP(B18,Calculation!C$2:C$933,1,FALSE)))),"not entered","")</f>
        <v/>
      </c>
    </row>
    <row r="19" spans="2:7">
      <c r="B19" s="34" t="s">
        <v>9</v>
      </c>
      <c r="C19" s="56" t="str">
        <f t="shared" si="0"/>
        <v xml:space="preserve"> </v>
      </c>
      <c r="D19" s="56" t="str">
        <f t="shared" si="1"/>
        <v xml:space="preserve"> </v>
      </c>
      <c r="E19" s="127">
        <v>1.1574074074074073E-5</v>
      </c>
      <c r="F19" s="35" t="e">
        <f t="shared" si="2"/>
        <v>#N/A</v>
      </c>
      <c r="G19" t="str">
        <f>IF((ISERROR((VLOOKUP(B19,Calculation!C$2:C$933,1,FALSE)))),"not entered","")</f>
        <v/>
      </c>
    </row>
    <row r="20" spans="2:7">
      <c r="B20" s="34" t="s">
        <v>9</v>
      </c>
      <c r="C20" s="56" t="str">
        <f t="shared" si="0"/>
        <v xml:space="preserve"> </v>
      </c>
      <c r="D20" s="56" t="str">
        <f t="shared" si="1"/>
        <v xml:space="preserve"> </v>
      </c>
      <c r="E20" s="127">
        <v>1.1574074074074073E-5</v>
      </c>
      <c r="F20" s="35" t="e">
        <f t="shared" si="2"/>
        <v>#N/A</v>
      </c>
      <c r="G20" t="str">
        <f>IF((ISERROR((VLOOKUP(B20,Calculation!C$2:C$933,1,FALSE)))),"not entered","")</f>
        <v/>
      </c>
    </row>
    <row r="21" spans="2:7">
      <c r="B21" s="34" t="s">
        <v>9</v>
      </c>
      <c r="C21" s="56" t="str">
        <f t="shared" si="0"/>
        <v xml:space="preserve"> </v>
      </c>
      <c r="D21" s="56" t="str">
        <f t="shared" si="1"/>
        <v xml:space="preserve"> </v>
      </c>
      <c r="E21" s="127">
        <v>1.1574074074074073E-5</v>
      </c>
      <c r="F21" s="35" t="e">
        <f t="shared" si="2"/>
        <v>#N/A</v>
      </c>
      <c r="G21" t="str">
        <f>IF((ISERROR((VLOOKUP(B21,Calculation!C$2:C$933,1,FALSE)))),"not entered","")</f>
        <v/>
      </c>
    </row>
    <row r="22" spans="2:7">
      <c r="B22" s="34" t="s">
        <v>9</v>
      </c>
      <c r="C22" s="56" t="str">
        <f t="shared" si="0"/>
        <v xml:space="preserve"> </v>
      </c>
      <c r="D22" s="56" t="str">
        <f t="shared" si="1"/>
        <v xml:space="preserve"> </v>
      </c>
      <c r="E22" s="127">
        <v>1.1574074074074073E-5</v>
      </c>
      <c r="F22" s="35" t="e">
        <f t="shared" si="2"/>
        <v>#N/A</v>
      </c>
      <c r="G22" t="str">
        <f>IF((ISERROR((VLOOKUP(B22,Calculation!C$2:C$933,1,FALSE)))),"not entered","")</f>
        <v/>
      </c>
    </row>
    <row r="23" spans="2:7">
      <c r="B23" s="34" t="s">
        <v>9</v>
      </c>
      <c r="C23" s="56" t="str">
        <f t="shared" si="0"/>
        <v xml:space="preserve"> </v>
      </c>
      <c r="D23" s="56" t="str">
        <f t="shared" si="1"/>
        <v xml:space="preserve"> </v>
      </c>
      <c r="E23" s="127">
        <v>1.1574074074074073E-5</v>
      </c>
      <c r="F23" s="35" t="e">
        <f t="shared" si="2"/>
        <v>#N/A</v>
      </c>
      <c r="G23" t="str">
        <f>IF((ISERROR((VLOOKUP(B23,Calculation!C$2:C$933,1,FALSE)))),"not entered","")</f>
        <v/>
      </c>
    </row>
    <row r="24" spans="2:7">
      <c r="B24" s="34" t="s">
        <v>9</v>
      </c>
      <c r="C24" s="56" t="str">
        <f t="shared" si="0"/>
        <v xml:space="preserve"> </v>
      </c>
      <c r="D24" s="56" t="str">
        <f t="shared" si="1"/>
        <v xml:space="preserve"> </v>
      </c>
      <c r="E24" s="127">
        <v>1.1574074074074073E-5</v>
      </c>
      <c r="F24" s="35" t="e">
        <f t="shared" si="2"/>
        <v>#N/A</v>
      </c>
      <c r="G24" t="str">
        <f>IF((ISERROR((VLOOKUP(B24,Calculation!C$2:C$933,1,FALSE)))),"not entered","")</f>
        <v/>
      </c>
    </row>
    <row r="25" spans="2:7">
      <c r="B25" s="34" t="s">
        <v>9</v>
      </c>
      <c r="C25" s="56" t="str">
        <f t="shared" si="0"/>
        <v xml:space="preserve"> </v>
      </c>
      <c r="D25" s="56" t="str">
        <f t="shared" si="1"/>
        <v xml:space="preserve"> </v>
      </c>
      <c r="E25" s="127">
        <v>1.1574074074074073E-5</v>
      </c>
      <c r="F25" s="35" t="e">
        <f t="shared" si="2"/>
        <v>#N/A</v>
      </c>
      <c r="G25" t="str">
        <f>IF((ISERROR((VLOOKUP(B25,Calculation!C$2:C$933,1,FALSE)))),"not entered","")</f>
        <v/>
      </c>
    </row>
    <row r="26" spans="2:7">
      <c r="B26" s="34" t="s">
        <v>9</v>
      </c>
      <c r="C26" s="56" t="str">
        <f t="shared" si="0"/>
        <v xml:space="preserve"> </v>
      </c>
      <c r="D26" s="56" t="str">
        <f t="shared" si="1"/>
        <v xml:space="preserve"> </v>
      </c>
      <c r="E26" s="127">
        <v>1.1574074074074073E-5</v>
      </c>
      <c r="F26" s="35" t="e">
        <f t="shared" si="2"/>
        <v>#N/A</v>
      </c>
      <c r="G26" t="str">
        <f>IF((ISERROR((VLOOKUP(B26,Calculation!C$2:C$933,1,FALSE)))),"not entered","")</f>
        <v/>
      </c>
    </row>
    <row r="27" spans="2:7">
      <c r="B27" s="34" t="s">
        <v>9</v>
      </c>
      <c r="C27" s="56" t="str">
        <f t="shared" si="0"/>
        <v xml:space="preserve"> </v>
      </c>
      <c r="D27" s="56" t="str">
        <f t="shared" si="1"/>
        <v xml:space="preserve"> </v>
      </c>
      <c r="E27" s="127">
        <v>1.1574074074074073E-5</v>
      </c>
      <c r="F27" s="35" t="e">
        <f t="shared" si="2"/>
        <v>#N/A</v>
      </c>
      <c r="G27" t="str">
        <f>IF((ISERROR((VLOOKUP(B27,Calculation!C$2:C$933,1,FALSE)))),"not entered","")</f>
        <v/>
      </c>
    </row>
    <row r="28" spans="2:7">
      <c r="B28" s="34" t="s">
        <v>9</v>
      </c>
      <c r="C28" s="56" t="str">
        <f t="shared" si="0"/>
        <v xml:space="preserve"> </v>
      </c>
      <c r="D28" s="56" t="str">
        <f t="shared" si="1"/>
        <v xml:space="preserve"> </v>
      </c>
      <c r="E28" s="127">
        <v>1.1574074074074073E-5</v>
      </c>
      <c r="F28" s="35" t="e">
        <f t="shared" si="2"/>
        <v>#N/A</v>
      </c>
      <c r="G28" t="str">
        <f>IF((ISERROR((VLOOKUP(B28,Calculation!C$2:C$933,1,FALSE)))),"not entered","")</f>
        <v/>
      </c>
    </row>
    <row r="29" spans="2:7">
      <c r="B29" s="34" t="s">
        <v>9</v>
      </c>
      <c r="C29" s="56" t="str">
        <f t="shared" si="0"/>
        <v xml:space="preserve"> </v>
      </c>
      <c r="D29" s="56" t="str">
        <f t="shared" si="1"/>
        <v xml:space="preserve"> </v>
      </c>
      <c r="E29" s="127">
        <v>1.1574074074074073E-5</v>
      </c>
      <c r="F29" s="35" t="e">
        <f t="shared" si="2"/>
        <v>#N/A</v>
      </c>
      <c r="G29" t="str">
        <f>IF((ISERROR((VLOOKUP(B29,Calculation!C$2:C$933,1,FALSE)))),"not entered","")</f>
        <v/>
      </c>
    </row>
    <row r="30" spans="2:7">
      <c r="B30" s="34" t="s">
        <v>9</v>
      </c>
      <c r="C30" s="56" t="str">
        <f t="shared" si="0"/>
        <v xml:space="preserve"> </v>
      </c>
      <c r="D30" s="56" t="str">
        <f t="shared" si="1"/>
        <v xml:space="preserve"> </v>
      </c>
      <c r="E30" s="127">
        <v>1.1574074074074073E-5</v>
      </c>
      <c r="F30" s="35" t="e">
        <f t="shared" si="2"/>
        <v>#N/A</v>
      </c>
      <c r="G30" t="str">
        <f>IF((ISERROR((VLOOKUP(B30,Calculation!C$2:C$933,1,FALSE)))),"not entered","")</f>
        <v/>
      </c>
    </row>
    <row r="31" spans="2:7">
      <c r="B31" s="34" t="s">
        <v>9</v>
      </c>
      <c r="C31" s="56" t="str">
        <f t="shared" si="0"/>
        <v xml:space="preserve"> </v>
      </c>
      <c r="D31" s="56" t="str">
        <f t="shared" si="1"/>
        <v xml:space="preserve"> </v>
      </c>
      <c r="E31" s="127">
        <v>1.1574074074074073E-5</v>
      </c>
      <c r="F31" s="35" t="e">
        <f t="shared" si="2"/>
        <v>#N/A</v>
      </c>
      <c r="G31" t="str">
        <f>IF((ISERROR((VLOOKUP(B31,Calculation!C$2:C$933,1,FALSE)))),"not entered","")</f>
        <v/>
      </c>
    </row>
    <row r="32" spans="2:7">
      <c r="B32" s="34" t="s">
        <v>9</v>
      </c>
      <c r="C32" s="56" t="str">
        <f t="shared" si="0"/>
        <v xml:space="preserve"> </v>
      </c>
      <c r="D32" s="56" t="str">
        <f t="shared" si="1"/>
        <v xml:space="preserve"> </v>
      </c>
      <c r="E32" s="127">
        <v>1.1574074074074073E-5</v>
      </c>
      <c r="F32" s="35" t="e">
        <f t="shared" si="2"/>
        <v>#N/A</v>
      </c>
      <c r="G32" t="str">
        <f>IF((ISERROR((VLOOKUP(B32,Calculation!C$2:C$933,1,FALSE)))),"not entered","")</f>
        <v/>
      </c>
    </row>
    <row r="33" spans="2:7">
      <c r="B33" s="34" t="s">
        <v>9</v>
      </c>
      <c r="C33" s="56" t="str">
        <f t="shared" si="0"/>
        <v xml:space="preserve"> </v>
      </c>
      <c r="D33" s="56" t="str">
        <f t="shared" si="1"/>
        <v xml:space="preserve"> </v>
      </c>
      <c r="E33" s="127">
        <v>1.1574074074074073E-5</v>
      </c>
      <c r="F33" s="35" t="e">
        <f t="shared" si="2"/>
        <v>#N/A</v>
      </c>
      <c r="G33" t="str">
        <f>IF((ISERROR((VLOOKUP(B33,Calculation!C$2:C$933,1,FALSE)))),"not entered","")</f>
        <v/>
      </c>
    </row>
    <row r="34" spans="2:7">
      <c r="B34" s="34" t="s">
        <v>9</v>
      </c>
      <c r="C34" s="56" t="str">
        <f t="shared" si="0"/>
        <v xml:space="preserve"> </v>
      </c>
      <c r="D34" s="56" t="str">
        <f t="shared" si="1"/>
        <v xml:space="preserve"> </v>
      </c>
      <c r="E34" s="127">
        <v>1.1574074074074073E-5</v>
      </c>
      <c r="F34" s="35" t="e">
        <f t="shared" si="2"/>
        <v>#N/A</v>
      </c>
      <c r="G34" t="str">
        <f>IF((ISERROR((VLOOKUP(B34,Calculation!C$2:C$933,1,FALSE)))),"not entered","")</f>
        <v/>
      </c>
    </row>
    <row r="35" spans="2:7">
      <c r="B35" s="34" t="s">
        <v>9</v>
      </c>
      <c r="C35" s="56" t="str">
        <f t="shared" si="0"/>
        <v xml:space="preserve"> </v>
      </c>
      <c r="D35" s="56" t="str">
        <f t="shared" si="1"/>
        <v xml:space="preserve"> </v>
      </c>
      <c r="E35" s="127">
        <v>1.1574074074074073E-5</v>
      </c>
      <c r="F35" s="35" t="e">
        <f t="shared" si="2"/>
        <v>#N/A</v>
      </c>
      <c r="G35" t="str">
        <f>IF((ISERROR((VLOOKUP(B35,Calculation!C$2:C$933,1,FALSE)))),"not entered","")</f>
        <v/>
      </c>
    </row>
    <row r="36" spans="2:7">
      <c r="B36" s="34" t="s">
        <v>9</v>
      </c>
      <c r="C36" s="56" t="str">
        <f t="shared" si="0"/>
        <v xml:space="preserve"> </v>
      </c>
      <c r="D36" s="56" t="str">
        <f t="shared" si="1"/>
        <v xml:space="preserve"> </v>
      </c>
      <c r="E36" s="127">
        <v>1.1574074074074073E-5</v>
      </c>
      <c r="F36" s="35" t="e">
        <f t="shared" si="2"/>
        <v>#N/A</v>
      </c>
      <c r="G36" t="str">
        <f>IF((ISERROR((VLOOKUP(B36,Calculation!C$2:C$933,1,FALSE)))),"not entered","")</f>
        <v/>
      </c>
    </row>
    <row r="37" spans="2:7">
      <c r="B37" s="34" t="s">
        <v>9</v>
      </c>
      <c r="C37" s="56" t="str">
        <f t="shared" si="0"/>
        <v xml:space="preserve"> </v>
      </c>
      <c r="D37" s="56" t="str">
        <f t="shared" si="1"/>
        <v xml:space="preserve"> </v>
      </c>
      <c r="E37" s="127">
        <v>1.1574074074074073E-5</v>
      </c>
      <c r="F37" s="35" t="e">
        <f t="shared" si="2"/>
        <v>#N/A</v>
      </c>
      <c r="G37" t="str">
        <f>IF((ISERROR((VLOOKUP(B37,Calculation!C$2:C$933,1,FALSE)))),"not entered","")</f>
        <v/>
      </c>
    </row>
    <row r="38" spans="2:7">
      <c r="B38" s="34" t="s">
        <v>9</v>
      </c>
      <c r="C38" s="56" t="str">
        <f t="shared" si="0"/>
        <v xml:space="preserve"> </v>
      </c>
      <c r="D38" s="56" t="str">
        <f t="shared" si="1"/>
        <v xml:space="preserve"> </v>
      </c>
      <c r="E38" s="127">
        <v>1.1574074074074073E-5</v>
      </c>
      <c r="F38" s="35" t="e">
        <f t="shared" ref="F38:F69" si="3">(VLOOKUP(C38,C$4:E$5,3,FALSE))/(E38/10000)</f>
        <v>#N/A</v>
      </c>
      <c r="G38" t="str">
        <f>IF((ISERROR((VLOOKUP(B38,Calculation!C$2:C$933,1,FALSE)))),"not entered","")</f>
        <v/>
      </c>
    </row>
    <row r="39" spans="2:7">
      <c r="B39" s="34" t="s">
        <v>9</v>
      </c>
      <c r="C39" s="56" t="str">
        <f t="shared" si="0"/>
        <v xml:space="preserve"> </v>
      </c>
      <c r="D39" s="56" t="str">
        <f t="shared" si="1"/>
        <v xml:space="preserve"> </v>
      </c>
      <c r="E39" s="127">
        <v>1.1574074074074073E-5</v>
      </c>
      <c r="F39" s="35" t="e">
        <f t="shared" si="3"/>
        <v>#N/A</v>
      </c>
      <c r="G39" t="str">
        <f>IF((ISERROR((VLOOKUP(B39,Calculation!C$2:C$933,1,FALSE)))),"not entered","")</f>
        <v/>
      </c>
    </row>
    <row r="40" spans="2:7">
      <c r="B40" s="34" t="s">
        <v>9</v>
      </c>
      <c r="C40" s="56" t="str">
        <f t="shared" si="0"/>
        <v xml:space="preserve"> </v>
      </c>
      <c r="D40" s="56" t="str">
        <f t="shared" si="1"/>
        <v xml:space="preserve"> </v>
      </c>
      <c r="E40" s="127">
        <v>1.1574074074074073E-5</v>
      </c>
      <c r="F40" s="35" t="e">
        <f t="shared" si="3"/>
        <v>#N/A</v>
      </c>
      <c r="G40" t="str">
        <f>IF((ISERROR((VLOOKUP(B40,Calculation!C$2:C$933,1,FALSE)))),"not entered","")</f>
        <v/>
      </c>
    </row>
    <row r="41" spans="2:7">
      <c r="B41" s="34" t="s">
        <v>9</v>
      </c>
      <c r="C41" s="56" t="str">
        <f t="shared" si="0"/>
        <v xml:space="preserve"> </v>
      </c>
      <c r="D41" s="56" t="str">
        <f t="shared" si="1"/>
        <v xml:space="preserve"> </v>
      </c>
      <c r="E41" s="127">
        <v>1.1574074074074073E-5</v>
      </c>
      <c r="F41" s="35" t="e">
        <f t="shared" si="3"/>
        <v>#N/A</v>
      </c>
      <c r="G41" t="str">
        <f>IF((ISERROR((VLOOKUP(B41,Calculation!C$2:C$933,1,FALSE)))),"not entered","")</f>
        <v/>
      </c>
    </row>
    <row r="42" spans="2:7">
      <c r="B42" s="34" t="s">
        <v>9</v>
      </c>
      <c r="C42" s="56" t="str">
        <f t="shared" si="0"/>
        <v xml:space="preserve"> </v>
      </c>
      <c r="D42" s="56" t="str">
        <f t="shared" si="1"/>
        <v xml:space="preserve"> </v>
      </c>
      <c r="E42" s="127">
        <v>1.1574074074074073E-5</v>
      </c>
      <c r="F42" s="35" t="e">
        <f t="shared" si="3"/>
        <v>#N/A</v>
      </c>
      <c r="G42" t="str">
        <f>IF((ISERROR((VLOOKUP(B42,Calculation!C$2:C$933,1,FALSE)))),"not entered","")</f>
        <v/>
      </c>
    </row>
    <row r="43" spans="2:7">
      <c r="B43" s="34" t="s">
        <v>9</v>
      </c>
      <c r="C43" s="56" t="str">
        <f t="shared" si="0"/>
        <v xml:space="preserve"> </v>
      </c>
      <c r="D43" s="56" t="str">
        <f t="shared" si="1"/>
        <v xml:space="preserve"> </v>
      </c>
      <c r="E43" s="127">
        <v>1.1574074074074073E-5</v>
      </c>
      <c r="F43" s="35" t="e">
        <f t="shared" si="3"/>
        <v>#N/A</v>
      </c>
      <c r="G43" t="str">
        <f>IF((ISERROR((VLOOKUP(B43,Calculation!C$2:C$933,1,FALSE)))),"not entered","")</f>
        <v/>
      </c>
    </row>
    <row r="44" spans="2:7">
      <c r="B44" s="34" t="s">
        <v>9</v>
      </c>
      <c r="C44" s="56" t="str">
        <f t="shared" si="0"/>
        <v xml:space="preserve"> </v>
      </c>
      <c r="D44" s="56" t="str">
        <f t="shared" si="1"/>
        <v xml:space="preserve"> </v>
      </c>
      <c r="E44" s="127">
        <v>1.1574074074074073E-5</v>
      </c>
      <c r="F44" s="35" t="e">
        <f t="shared" si="3"/>
        <v>#N/A</v>
      </c>
      <c r="G44" t="str">
        <f>IF((ISERROR((VLOOKUP(B44,Calculation!C$2:C$933,1,FALSE)))),"not entered","")</f>
        <v/>
      </c>
    </row>
    <row r="45" spans="2:7">
      <c r="B45" s="34" t="s">
        <v>9</v>
      </c>
      <c r="C45" s="56" t="str">
        <f t="shared" si="0"/>
        <v xml:space="preserve"> </v>
      </c>
      <c r="D45" s="56" t="str">
        <f t="shared" si="1"/>
        <v xml:space="preserve"> </v>
      </c>
      <c r="E45" s="127">
        <v>1.1574074074074073E-5</v>
      </c>
      <c r="F45" s="35" t="e">
        <f t="shared" si="3"/>
        <v>#N/A</v>
      </c>
      <c r="G45" t="str">
        <f>IF((ISERROR((VLOOKUP(B45,Calculation!C$2:C$933,1,FALSE)))),"not entered","")</f>
        <v/>
      </c>
    </row>
    <row r="46" spans="2:7">
      <c r="B46" s="34" t="s">
        <v>9</v>
      </c>
      <c r="C46" s="56" t="str">
        <f t="shared" si="0"/>
        <v xml:space="preserve"> </v>
      </c>
      <c r="D46" s="56" t="str">
        <f t="shared" si="1"/>
        <v xml:space="preserve"> </v>
      </c>
      <c r="E46" s="127">
        <v>1.1574074074074073E-5</v>
      </c>
      <c r="F46" s="35" t="e">
        <f t="shared" si="3"/>
        <v>#N/A</v>
      </c>
      <c r="G46" t="str">
        <f>IF((ISERROR((VLOOKUP(B46,Calculation!C$2:C$933,1,FALSE)))),"not entered","")</f>
        <v/>
      </c>
    </row>
    <row r="47" spans="2:7">
      <c r="B47" s="34" t="s">
        <v>9</v>
      </c>
      <c r="C47" s="56" t="str">
        <f t="shared" si="0"/>
        <v xml:space="preserve"> </v>
      </c>
      <c r="D47" s="56" t="str">
        <f t="shared" si="1"/>
        <v xml:space="preserve"> </v>
      </c>
      <c r="E47" s="127">
        <v>1.1574074074074073E-5</v>
      </c>
      <c r="F47" s="35" t="e">
        <f t="shared" si="3"/>
        <v>#N/A</v>
      </c>
      <c r="G47" t="str">
        <f>IF((ISERROR((VLOOKUP(B47,Calculation!C$2:C$933,1,FALSE)))),"not entered","")</f>
        <v/>
      </c>
    </row>
    <row r="48" spans="2:7">
      <c r="B48" s="34" t="s">
        <v>9</v>
      </c>
      <c r="C48" s="56" t="str">
        <f t="shared" si="0"/>
        <v xml:space="preserve"> </v>
      </c>
      <c r="D48" s="56" t="str">
        <f t="shared" si="1"/>
        <v xml:space="preserve"> </v>
      </c>
      <c r="E48" s="127">
        <v>1.1574074074074073E-5</v>
      </c>
      <c r="F48" s="35" t="e">
        <f t="shared" si="3"/>
        <v>#N/A</v>
      </c>
      <c r="G48" t="str">
        <f>IF((ISERROR((VLOOKUP(B48,Calculation!C$2:C$933,1,FALSE)))),"not entered","")</f>
        <v/>
      </c>
    </row>
    <row r="49" spans="2:7">
      <c r="B49" s="34" t="s">
        <v>9</v>
      </c>
      <c r="C49" s="56" t="str">
        <f t="shared" si="0"/>
        <v xml:space="preserve"> </v>
      </c>
      <c r="D49" s="56" t="str">
        <f t="shared" si="1"/>
        <v xml:space="preserve"> </v>
      </c>
      <c r="E49" s="127">
        <v>1.1574074074074073E-5</v>
      </c>
      <c r="F49" s="35" t="e">
        <f t="shared" si="3"/>
        <v>#N/A</v>
      </c>
      <c r="G49" t="str">
        <f>IF((ISERROR((VLOOKUP(B49,Calculation!C$2:C$933,1,FALSE)))),"not entered","")</f>
        <v/>
      </c>
    </row>
    <row r="50" spans="2:7">
      <c r="B50" s="34" t="s">
        <v>9</v>
      </c>
      <c r="C50" s="56" t="str">
        <f t="shared" si="0"/>
        <v xml:space="preserve"> </v>
      </c>
      <c r="D50" s="56" t="str">
        <f t="shared" si="1"/>
        <v xml:space="preserve"> </v>
      </c>
      <c r="E50" s="127">
        <v>1.1574074074074073E-5</v>
      </c>
      <c r="F50" s="35" t="e">
        <f t="shared" si="3"/>
        <v>#N/A</v>
      </c>
      <c r="G50" t="str">
        <f>IF((ISERROR((VLOOKUP(B50,Calculation!C$2:C$933,1,FALSE)))),"not entered","")</f>
        <v/>
      </c>
    </row>
    <row r="51" spans="2:7">
      <c r="B51" s="34" t="s">
        <v>9</v>
      </c>
      <c r="C51" s="56" t="str">
        <f t="shared" si="0"/>
        <v xml:space="preserve"> </v>
      </c>
      <c r="D51" s="56" t="str">
        <f t="shared" si="1"/>
        <v xml:space="preserve"> </v>
      </c>
      <c r="E51" s="127">
        <v>1.1574074074074073E-5</v>
      </c>
      <c r="F51" s="35" t="e">
        <f t="shared" si="3"/>
        <v>#N/A</v>
      </c>
      <c r="G51" t="str">
        <f>IF((ISERROR((VLOOKUP(B51,Calculation!C$2:C$933,1,FALSE)))),"not entered","")</f>
        <v/>
      </c>
    </row>
    <row r="52" spans="2:7">
      <c r="B52" s="34" t="s">
        <v>9</v>
      </c>
      <c r="C52" s="56" t="str">
        <f t="shared" si="0"/>
        <v xml:space="preserve"> </v>
      </c>
      <c r="D52" s="56" t="str">
        <f t="shared" si="1"/>
        <v xml:space="preserve"> </v>
      </c>
      <c r="E52" s="127">
        <v>1.1574074074074073E-5</v>
      </c>
      <c r="F52" s="35" t="e">
        <f t="shared" si="3"/>
        <v>#N/A</v>
      </c>
      <c r="G52" t="str">
        <f>IF((ISERROR((VLOOKUP(B52,Calculation!C$2:C$933,1,FALSE)))),"not entered","")</f>
        <v/>
      </c>
    </row>
    <row r="53" spans="2:7">
      <c r="B53" s="34" t="s">
        <v>9</v>
      </c>
      <c r="C53" s="56" t="str">
        <f t="shared" si="0"/>
        <v xml:space="preserve"> </v>
      </c>
      <c r="D53" s="56" t="str">
        <f t="shared" si="1"/>
        <v xml:space="preserve"> </v>
      </c>
      <c r="E53" s="127">
        <v>1.1574074074074073E-5</v>
      </c>
      <c r="F53" s="35" t="e">
        <f t="shared" si="3"/>
        <v>#N/A</v>
      </c>
      <c r="G53" t="str">
        <f>IF((ISERROR((VLOOKUP(B53,Calculation!C$2:C$933,1,FALSE)))),"not entered","")</f>
        <v/>
      </c>
    </row>
    <row r="54" spans="2:7">
      <c r="B54" s="34" t="s">
        <v>9</v>
      </c>
      <c r="C54" s="56" t="str">
        <f t="shared" si="0"/>
        <v xml:space="preserve"> </v>
      </c>
      <c r="D54" s="56" t="str">
        <f t="shared" si="1"/>
        <v xml:space="preserve"> </v>
      </c>
      <c r="E54" s="127">
        <v>1.1574074074074073E-5</v>
      </c>
      <c r="F54" s="35" t="e">
        <f t="shared" si="3"/>
        <v>#N/A</v>
      </c>
      <c r="G54" t="str">
        <f>IF((ISERROR((VLOOKUP(B54,Calculation!C$2:C$933,1,FALSE)))),"not entered","")</f>
        <v/>
      </c>
    </row>
    <row r="55" spans="2:7">
      <c r="B55" s="34" t="s">
        <v>9</v>
      </c>
      <c r="C55" s="56" t="str">
        <f t="shared" si="0"/>
        <v xml:space="preserve"> </v>
      </c>
      <c r="D55" s="56" t="str">
        <f t="shared" si="1"/>
        <v xml:space="preserve"> </v>
      </c>
      <c r="E55" s="127">
        <v>1.1574074074074073E-5</v>
      </c>
      <c r="F55" s="35" t="e">
        <f t="shared" si="3"/>
        <v>#N/A</v>
      </c>
      <c r="G55" t="str">
        <f>IF((ISERROR((VLOOKUP(B55,Calculation!C$2:C$933,1,FALSE)))),"not entered","")</f>
        <v/>
      </c>
    </row>
    <row r="56" spans="2:7">
      <c r="B56" s="34" t="s">
        <v>9</v>
      </c>
      <c r="C56" s="56" t="str">
        <f t="shared" si="0"/>
        <v xml:space="preserve"> </v>
      </c>
      <c r="D56" s="56" t="str">
        <f t="shared" si="1"/>
        <v xml:space="preserve"> </v>
      </c>
      <c r="E56" s="127">
        <v>1.1574074074074073E-5</v>
      </c>
      <c r="F56" s="35" t="e">
        <f t="shared" si="3"/>
        <v>#N/A</v>
      </c>
      <c r="G56" t="str">
        <f>IF((ISERROR((VLOOKUP(B56,Calculation!C$2:C$933,1,FALSE)))),"not entered","")</f>
        <v/>
      </c>
    </row>
    <row r="57" spans="2:7">
      <c r="B57" s="34" t="s">
        <v>9</v>
      </c>
      <c r="C57" s="56" t="str">
        <f t="shared" si="0"/>
        <v xml:space="preserve"> </v>
      </c>
      <c r="D57" s="56" t="str">
        <f t="shared" si="1"/>
        <v xml:space="preserve"> </v>
      </c>
      <c r="E57" s="127">
        <v>1.1574074074074073E-5</v>
      </c>
      <c r="F57" s="35" t="e">
        <f t="shared" si="3"/>
        <v>#N/A</v>
      </c>
      <c r="G57" t="str">
        <f>IF((ISERROR((VLOOKUP(B57,Calculation!C$2:C$933,1,FALSE)))),"not entered","")</f>
        <v/>
      </c>
    </row>
    <row r="58" spans="2:7">
      <c r="B58" s="34" t="s">
        <v>9</v>
      </c>
      <c r="C58" s="56" t="str">
        <f t="shared" si="0"/>
        <v xml:space="preserve"> </v>
      </c>
      <c r="D58" s="56" t="str">
        <f t="shared" si="1"/>
        <v xml:space="preserve"> </v>
      </c>
      <c r="E58" s="127">
        <v>1.1574074074074073E-5</v>
      </c>
      <c r="F58" s="35" t="e">
        <f t="shared" si="3"/>
        <v>#N/A</v>
      </c>
      <c r="G58" t="str">
        <f>IF((ISERROR((VLOOKUP(B58,Calculation!C$2:C$933,1,FALSE)))),"not entered","")</f>
        <v/>
      </c>
    </row>
    <row r="59" spans="2:7">
      <c r="B59" s="34" t="s">
        <v>9</v>
      </c>
      <c r="C59" s="56" t="str">
        <f t="shared" si="0"/>
        <v xml:space="preserve"> </v>
      </c>
      <c r="D59" s="56" t="str">
        <f t="shared" si="1"/>
        <v xml:space="preserve"> </v>
      </c>
      <c r="E59" s="127">
        <v>1.1574074074074073E-5</v>
      </c>
      <c r="F59" s="35" t="e">
        <f t="shared" si="3"/>
        <v>#N/A</v>
      </c>
      <c r="G59" t="str">
        <f>IF((ISERROR((VLOOKUP(B59,Calculation!C$2:C$933,1,FALSE)))),"not entered","")</f>
        <v/>
      </c>
    </row>
    <row r="60" spans="2:7">
      <c r="B60" s="34" t="s">
        <v>9</v>
      </c>
      <c r="C60" s="56" t="str">
        <f t="shared" si="0"/>
        <v xml:space="preserve"> </v>
      </c>
      <c r="D60" s="56" t="str">
        <f t="shared" si="1"/>
        <v xml:space="preserve"> </v>
      </c>
      <c r="E60" s="127">
        <v>1.1574074074074073E-5</v>
      </c>
      <c r="F60" s="35" t="e">
        <f t="shared" si="3"/>
        <v>#N/A</v>
      </c>
      <c r="G60" t="str">
        <f>IF((ISERROR((VLOOKUP(B60,Calculation!C$2:C$933,1,FALSE)))),"not entered","")</f>
        <v/>
      </c>
    </row>
    <row r="61" spans="2:7">
      <c r="B61" s="34" t="s">
        <v>9</v>
      </c>
      <c r="C61" s="56" t="str">
        <f t="shared" si="0"/>
        <v xml:space="preserve"> </v>
      </c>
      <c r="D61" s="56" t="str">
        <f t="shared" si="1"/>
        <v xml:space="preserve"> </v>
      </c>
      <c r="E61" s="127">
        <v>1.1574074074074073E-5</v>
      </c>
      <c r="F61" s="35" t="e">
        <f t="shared" si="3"/>
        <v>#N/A</v>
      </c>
      <c r="G61" t="str">
        <f>IF((ISERROR((VLOOKUP(B61,Calculation!C$2:C$933,1,FALSE)))),"not entered","")</f>
        <v/>
      </c>
    </row>
    <row r="62" spans="2:7">
      <c r="B62" s="34" t="s">
        <v>9</v>
      </c>
      <c r="C62" s="56" t="str">
        <f t="shared" si="0"/>
        <v xml:space="preserve"> </v>
      </c>
      <c r="D62" s="56" t="str">
        <f t="shared" si="1"/>
        <v xml:space="preserve"> </v>
      </c>
      <c r="E62" s="127">
        <v>1.1574074074074073E-5</v>
      </c>
      <c r="F62" s="35" t="e">
        <f t="shared" si="3"/>
        <v>#N/A</v>
      </c>
      <c r="G62" t="str">
        <f>IF((ISERROR((VLOOKUP(B62,Calculation!C$2:C$933,1,FALSE)))),"not entered","")</f>
        <v/>
      </c>
    </row>
    <row r="63" spans="2:7">
      <c r="B63" s="34" t="s">
        <v>9</v>
      </c>
      <c r="C63" s="56" t="str">
        <f t="shared" si="0"/>
        <v xml:space="preserve"> </v>
      </c>
      <c r="D63" s="56" t="str">
        <f t="shared" si="1"/>
        <v xml:space="preserve"> </v>
      </c>
      <c r="E63" s="127">
        <v>1.1574074074074073E-5</v>
      </c>
      <c r="F63" s="35" t="e">
        <f t="shared" si="3"/>
        <v>#N/A</v>
      </c>
      <c r="G63" t="str">
        <f>IF((ISERROR((VLOOKUP(B63,Calculation!C$2:C$933,1,FALSE)))),"not entered","")</f>
        <v/>
      </c>
    </row>
    <row r="64" spans="2:7">
      <c r="B64" s="34" t="s">
        <v>9</v>
      </c>
      <c r="C64" s="56" t="str">
        <f t="shared" si="0"/>
        <v xml:space="preserve"> </v>
      </c>
      <c r="D64" s="56" t="str">
        <f t="shared" si="1"/>
        <v xml:space="preserve"> </v>
      </c>
      <c r="E64" s="127">
        <v>1.1574074074074073E-5</v>
      </c>
      <c r="F64" s="35" t="e">
        <f t="shared" si="3"/>
        <v>#N/A</v>
      </c>
      <c r="G64" t="str">
        <f>IF((ISERROR((VLOOKUP(B64,Calculation!C$2:C$933,1,FALSE)))),"not entered","")</f>
        <v/>
      </c>
    </row>
    <row r="65" spans="2:7">
      <c r="B65" s="34" t="s">
        <v>9</v>
      </c>
      <c r="C65" s="56" t="str">
        <f t="shared" si="0"/>
        <v xml:space="preserve"> </v>
      </c>
      <c r="D65" s="56" t="str">
        <f t="shared" si="1"/>
        <v xml:space="preserve"> </v>
      </c>
      <c r="E65" s="127">
        <v>1.1574074074074073E-5</v>
      </c>
      <c r="F65" s="35" t="e">
        <f t="shared" si="3"/>
        <v>#N/A</v>
      </c>
      <c r="G65" t="str">
        <f>IF((ISERROR((VLOOKUP(B65,Calculation!C$2:C$933,1,FALSE)))),"not entered","")</f>
        <v/>
      </c>
    </row>
    <row r="66" spans="2:7">
      <c r="B66" s="34" t="s">
        <v>9</v>
      </c>
      <c r="C66" s="56" t="str">
        <f t="shared" si="0"/>
        <v xml:space="preserve"> </v>
      </c>
      <c r="D66" s="56" t="str">
        <f t="shared" si="1"/>
        <v xml:space="preserve"> </v>
      </c>
      <c r="E66" s="127">
        <v>1.1574074074074073E-5</v>
      </c>
      <c r="F66" s="35" t="e">
        <f t="shared" si="3"/>
        <v>#N/A</v>
      </c>
      <c r="G66" t="str">
        <f>IF((ISERROR((VLOOKUP(B66,Calculation!C$2:C$933,1,FALSE)))),"not entered","")</f>
        <v/>
      </c>
    </row>
    <row r="67" spans="2:7">
      <c r="B67" s="34" t="s">
        <v>9</v>
      </c>
      <c r="C67" s="56" t="str">
        <f t="shared" si="0"/>
        <v xml:space="preserve"> </v>
      </c>
      <c r="D67" s="56" t="str">
        <f t="shared" si="1"/>
        <v xml:space="preserve"> </v>
      </c>
      <c r="E67" s="127">
        <v>1.1574074074074073E-5</v>
      </c>
      <c r="F67" s="35" t="e">
        <f t="shared" si="3"/>
        <v>#N/A</v>
      </c>
      <c r="G67" t="str">
        <f>IF((ISERROR((VLOOKUP(B67,Calculation!C$2:C$933,1,FALSE)))),"not entered","")</f>
        <v/>
      </c>
    </row>
    <row r="68" spans="2:7">
      <c r="B68" s="34" t="s">
        <v>9</v>
      </c>
      <c r="C68" s="56" t="str">
        <f t="shared" si="0"/>
        <v xml:space="preserve"> </v>
      </c>
      <c r="D68" s="56" t="str">
        <f t="shared" si="1"/>
        <v xml:space="preserve"> </v>
      </c>
      <c r="E68" s="127">
        <v>1.1574074074074073E-5</v>
      </c>
      <c r="F68" s="35" t="e">
        <f t="shared" si="3"/>
        <v>#N/A</v>
      </c>
      <c r="G68" t="str">
        <f>IF((ISERROR((VLOOKUP(B68,Calculation!C$2:C$933,1,FALSE)))),"not entered","")</f>
        <v/>
      </c>
    </row>
    <row r="69" spans="2:7">
      <c r="B69" s="34" t="s">
        <v>9</v>
      </c>
      <c r="C69" s="56" t="str">
        <f t="shared" si="0"/>
        <v xml:space="preserve"> </v>
      </c>
      <c r="D69" s="56" t="str">
        <f t="shared" si="1"/>
        <v xml:space="preserve"> </v>
      </c>
      <c r="E69" s="127">
        <v>1.1574074074074073E-5</v>
      </c>
      <c r="F69" s="35" t="e">
        <f t="shared" si="3"/>
        <v>#N/A</v>
      </c>
      <c r="G69" t="str">
        <f>IF((ISERROR((VLOOKUP(B69,Calculation!C$2:C$933,1,FALSE)))),"not entered","")</f>
        <v/>
      </c>
    </row>
    <row r="70" spans="2:7">
      <c r="B70" s="34" t="s">
        <v>9</v>
      </c>
      <c r="C70" s="56" t="str">
        <f t="shared" ref="C70:C133" si="4">VLOOKUP(B70,name,3,FALSE)</f>
        <v xml:space="preserve"> </v>
      </c>
      <c r="D70" s="56" t="str">
        <f t="shared" ref="D70:D133" si="5">VLOOKUP(B70,name,2,FALSE)</f>
        <v xml:space="preserve"> </v>
      </c>
      <c r="E70" s="127">
        <v>1.1574074074074073E-5</v>
      </c>
      <c r="F70" s="35" t="e">
        <f t="shared" ref="F70:F101" si="6">(VLOOKUP(C70,C$4:E$5,3,FALSE))/(E70/10000)</f>
        <v>#N/A</v>
      </c>
      <c r="G70" t="str">
        <f>IF((ISERROR((VLOOKUP(B70,Calculation!C$2:C$933,1,FALSE)))),"not entered","")</f>
        <v/>
      </c>
    </row>
    <row r="71" spans="2:7">
      <c r="B71" s="34" t="s">
        <v>9</v>
      </c>
      <c r="C71" s="56" t="str">
        <f t="shared" si="4"/>
        <v xml:space="preserve"> </v>
      </c>
      <c r="D71" s="56" t="str">
        <f t="shared" si="5"/>
        <v xml:space="preserve"> </v>
      </c>
      <c r="E71" s="127">
        <v>1.1574074074074073E-5</v>
      </c>
      <c r="F71" s="35" t="e">
        <f t="shared" si="6"/>
        <v>#N/A</v>
      </c>
      <c r="G71" t="str">
        <f>IF((ISERROR((VLOOKUP(B71,Calculation!C$2:C$933,1,FALSE)))),"not entered","")</f>
        <v/>
      </c>
    </row>
    <row r="72" spans="2:7">
      <c r="B72" s="34" t="s">
        <v>9</v>
      </c>
      <c r="C72" s="56" t="str">
        <f t="shared" si="4"/>
        <v xml:space="preserve"> </v>
      </c>
      <c r="D72" s="56" t="str">
        <f t="shared" si="5"/>
        <v xml:space="preserve"> </v>
      </c>
      <c r="E72" s="127">
        <v>1.1574074074074073E-5</v>
      </c>
      <c r="F72" s="35" t="e">
        <f t="shared" si="6"/>
        <v>#N/A</v>
      </c>
      <c r="G72" t="str">
        <f>IF((ISERROR((VLOOKUP(B72,Calculation!C$2:C$933,1,FALSE)))),"not entered","")</f>
        <v/>
      </c>
    </row>
    <row r="73" spans="2:7">
      <c r="B73" s="34" t="s">
        <v>9</v>
      </c>
      <c r="C73" s="56" t="str">
        <f t="shared" si="4"/>
        <v xml:space="preserve"> </v>
      </c>
      <c r="D73" s="56" t="str">
        <f t="shared" si="5"/>
        <v xml:space="preserve"> </v>
      </c>
      <c r="E73" s="127">
        <v>1.1574074074074073E-5</v>
      </c>
      <c r="F73" s="35" t="e">
        <f t="shared" si="6"/>
        <v>#N/A</v>
      </c>
      <c r="G73" t="str">
        <f>IF((ISERROR((VLOOKUP(B73,Calculation!C$2:C$933,1,FALSE)))),"not entered","")</f>
        <v/>
      </c>
    </row>
    <row r="74" spans="2:7">
      <c r="B74" s="34" t="s">
        <v>9</v>
      </c>
      <c r="C74" s="56" t="str">
        <f t="shared" si="4"/>
        <v xml:space="preserve"> </v>
      </c>
      <c r="D74" s="56" t="str">
        <f t="shared" si="5"/>
        <v xml:space="preserve"> </v>
      </c>
      <c r="E74" s="127">
        <v>1.1574074074074073E-5</v>
      </c>
      <c r="F74" s="35" t="e">
        <f t="shared" si="6"/>
        <v>#N/A</v>
      </c>
      <c r="G74" t="str">
        <f>IF((ISERROR((VLOOKUP(B74,Calculation!C$2:C$933,1,FALSE)))),"not entered","")</f>
        <v/>
      </c>
    </row>
    <row r="75" spans="2:7">
      <c r="B75" s="34" t="s">
        <v>9</v>
      </c>
      <c r="C75" s="56" t="str">
        <f t="shared" si="4"/>
        <v xml:space="preserve"> </v>
      </c>
      <c r="D75" s="56" t="str">
        <f t="shared" si="5"/>
        <v xml:space="preserve"> </v>
      </c>
      <c r="E75" s="127">
        <v>1.1574074074074073E-5</v>
      </c>
      <c r="F75" s="35" t="e">
        <f t="shared" si="6"/>
        <v>#N/A</v>
      </c>
      <c r="G75" t="str">
        <f>IF((ISERROR((VLOOKUP(B75,Calculation!C$2:C$933,1,FALSE)))),"not entered","")</f>
        <v/>
      </c>
    </row>
    <row r="76" spans="2:7">
      <c r="B76" s="34" t="s">
        <v>9</v>
      </c>
      <c r="C76" s="56" t="str">
        <f t="shared" si="4"/>
        <v xml:space="preserve"> </v>
      </c>
      <c r="D76" s="56" t="str">
        <f t="shared" si="5"/>
        <v xml:space="preserve"> </v>
      </c>
      <c r="E76" s="127">
        <v>1.1574074074074073E-5</v>
      </c>
      <c r="F76" s="35" t="e">
        <f t="shared" si="6"/>
        <v>#N/A</v>
      </c>
      <c r="G76" t="str">
        <f>IF((ISERROR((VLOOKUP(B76,Calculation!C$2:C$933,1,FALSE)))),"not entered","")</f>
        <v/>
      </c>
    </row>
    <row r="77" spans="2:7">
      <c r="B77" s="34" t="s">
        <v>9</v>
      </c>
      <c r="C77" s="56" t="str">
        <f t="shared" si="4"/>
        <v xml:space="preserve"> </v>
      </c>
      <c r="D77" s="56" t="str">
        <f t="shared" si="5"/>
        <v xml:space="preserve"> </v>
      </c>
      <c r="E77" s="127">
        <v>1.1574074074074073E-5</v>
      </c>
      <c r="F77" s="35" t="e">
        <f t="shared" si="6"/>
        <v>#N/A</v>
      </c>
      <c r="G77" t="str">
        <f>IF((ISERROR((VLOOKUP(B77,Calculation!C$2:C$933,1,FALSE)))),"not entered","")</f>
        <v/>
      </c>
    </row>
    <row r="78" spans="2:7">
      <c r="B78" s="34" t="s">
        <v>9</v>
      </c>
      <c r="C78" s="56" t="str">
        <f t="shared" si="4"/>
        <v xml:space="preserve"> </v>
      </c>
      <c r="D78" s="56" t="str">
        <f t="shared" si="5"/>
        <v xml:space="preserve"> </v>
      </c>
      <c r="E78" s="127">
        <v>1.1574074074074073E-5</v>
      </c>
      <c r="F78" s="35" t="e">
        <f t="shared" si="6"/>
        <v>#N/A</v>
      </c>
      <c r="G78" t="str">
        <f>IF((ISERROR((VLOOKUP(B78,Calculation!C$2:C$933,1,FALSE)))),"not entered","")</f>
        <v/>
      </c>
    </row>
    <row r="79" spans="2:7">
      <c r="B79" s="34" t="s">
        <v>9</v>
      </c>
      <c r="C79" s="56" t="str">
        <f t="shared" si="4"/>
        <v xml:space="preserve"> </v>
      </c>
      <c r="D79" s="56" t="str">
        <f t="shared" si="5"/>
        <v xml:space="preserve"> </v>
      </c>
      <c r="E79" s="127">
        <v>1.1574074074074073E-5</v>
      </c>
      <c r="F79" s="35" t="e">
        <f t="shared" si="6"/>
        <v>#N/A</v>
      </c>
      <c r="G79" t="str">
        <f>IF((ISERROR((VLOOKUP(B79,Calculation!C$2:C$933,1,FALSE)))),"not entered","")</f>
        <v/>
      </c>
    </row>
    <row r="80" spans="2:7">
      <c r="B80" s="34" t="s">
        <v>9</v>
      </c>
      <c r="C80" s="56" t="str">
        <f t="shared" si="4"/>
        <v xml:space="preserve"> </v>
      </c>
      <c r="D80" s="56" t="str">
        <f t="shared" si="5"/>
        <v xml:space="preserve"> </v>
      </c>
      <c r="E80" s="127">
        <v>1.1574074074074073E-5</v>
      </c>
      <c r="F80" s="35" t="e">
        <f t="shared" si="6"/>
        <v>#N/A</v>
      </c>
      <c r="G80" t="str">
        <f>IF((ISERROR((VLOOKUP(B80,Calculation!C$2:C$933,1,FALSE)))),"not entered","")</f>
        <v/>
      </c>
    </row>
    <row r="81" spans="2:7">
      <c r="B81" s="34" t="s">
        <v>9</v>
      </c>
      <c r="C81" s="56" t="str">
        <f t="shared" si="4"/>
        <v xml:space="preserve"> </v>
      </c>
      <c r="D81" s="56" t="str">
        <f t="shared" si="5"/>
        <v xml:space="preserve"> </v>
      </c>
      <c r="E81" s="127">
        <v>1.1574074074074073E-5</v>
      </c>
      <c r="F81" s="35" t="e">
        <f t="shared" si="6"/>
        <v>#N/A</v>
      </c>
      <c r="G81" t="str">
        <f>IF((ISERROR((VLOOKUP(B81,Calculation!C$2:C$933,1,FALSE)))),"not entered","")</f>
        <v/>
      </c>
    </row>
    <row r="82" spans="2:7">
      <c r="B82" s="34" t="s">
        <v>9</v>
      </c>
      <c r="C82" s="56" t="str">
        <f t="shared" si="4"/>
        <v xml:space="preserve"> </v>
      </c>
      <c r="D82" s="56" t="str">
        <f t="shared" si="5"/>
        <v xml:space="preserve"> </v>
      </c>
      <c r="E82" s="127">
        <v>1.1574074074074073E-5</v>
      </c>
      <c r="F82" s="35" t="e">
        <f t="shared" si="6"/>
        <v>#N/A</v>
      </c>
      <c r="G82" t="str">
        <f>IF((ISERROR((VLOOKUP(B82,Calculation!C$2:C$933,1,FALSE)))),"not entered","")</f>
        <v/>
      </c>
    </row>
    <row r="83" spans="2:7">
      <c r="B83" s="34" t="s">
        <v>9</v>
      </c>
      <c r="C83" s="56" t="str">
        <f t="shared" si="4"/>
        <v xml:space="preserve"> </v>
      </c>
      <c r="D83" s="56" t="str">
        <f t="shared" si="5"/>
        <v xml:space="preserve"> </v>
      </c>
      <c r="E83" s="127">
        <v>1.1574074074074073E-5</v>
      </c>
      <c r="F83" s="35" t="e">
        <f t="shared" si="6"/>
        <v>#N/A</v>
      </c>
      <c r="G83" t="str">
        <f>IF((ISERROR((VLOOKUP(B83,Calculation!C$2:C$933,1,FALSE)))),"not entered","")</f>
        <v/>
      </c>
    </row>
    <row r="84" spans="2:7">
      <c r="B84" s="34" t="s">
        <v>9</v>
      </c>
      <c r="C84" s="56" t="str">
        <f t="shared" si="4"/>
        <v xml:space="preserve"> </v>
      </c>
      <c r="D84" s="56" t="str">
        <f t="shared" si="5"/>
        <v xml:space="preserve"> </v>
      </c>
      <c r="E84" s="127">
        <v>1.1574074074074073E-5</v>
      </c>
      <c r="F84" s="35" t="e">
        <f t="shared" si="6"/>
        <v>#N/A</v>
      </c>
      <c r="G84" t="str">
        <f>IF((ISERROR((VLOOKUP(B84,Calculation!C$2:C$933,1,FALSE)))),"not entered","")</f>
        <v/>
      </c>
    </row>
    <row r="85" spans="2:7">
      <c r="B85" s="34" t="s">
        <v>9</v>
      </c>
      <c r="C85" s="56" t="str">
        <f t="shared" si="4"/>
        <v xml:space="preserve"> </v>
      </c>
      <c r="D85" s="56" t="str">
        <f t="shared" si="5"/>
        <v xml:space="preserve"> </v>
      </c>
      <c r="E85" s="127">
        <v>1.1574074074074073E-5</v>
      </c>
      <c r="F85" s="35" t="e">
        <f t="shared" si="6"/>
        <v>#N/A</v>
      </c>
      <c r="G85" t="str">
        <f>IF((ISERROR((VLOOKUP(B85,Calculation!C$2:C$933,1,FALSE)))),"not entered","")</f>
        <v/>
      </c>
    </row>
    <row r="86" spans="2:7">
      <c r="B86" s="34" t="s">
        <v>9</v>
      </c>
      <c r="C86" s="56" t="str">
        <f t="shared" si="4"/>
        <v xml:space="preserve"> </v>
      </c>
      <c r="D86" s="56" t="str">
        <f t="shared" si="5"/>
        <v xml:space="preserve"> </v>
      </c>
      <c r="E86" s="127">
        <v>1.1574074074074073E-5</v>
      </c>
      <c r="F86" s="35" t="e">
        <f t="shared" si="6"/>
        <v>#N/A</v>
      </c>
      <c r="G86" t="str">
        <f>IF((ISERROR((VLOOKUP(B86,Calculation!C$2:C$933,1,FALSE)))),"not entered","")</f>
        <v/>
      </c>
    </row>
    <row r="87" spans="2:7">
      <c r="B87" s="34" t="s">
        <v>9</v>
      </c>
      <c r="C87" s="56" t="str">
        <f t="shared" si="4"/>
        <v xml:space="preserve"> </v>
      </c>
      <c r="D87" s="56" t="str">
        <f t="shared" si="5"/>
        <v xml:space="preserve"> </v>
      </c>
      <c r="E87" s="127">
        <v>1.1574074074074073E-5</v>
      </c>
      <c r="F87" s="35" t="e">
        <f t="shared" si="6"/>
        <v>#N/A</v>
      </c>
      <c r="G87" t="str">
        <f>IF((ISERROR((VLOOKUP(B87,Calculation!C$2:C$933,1,FALSE)))),"not entered","")</f>
        <v/>
      </c>
    </row>
    <row r="88" spans="2:7">
      <c r="B88" s="34" t="s">
        <v>9</v>
      </c>
      <c r="C88" s="56" t="str">
        <f t="shared" si="4"/>
        <v xml:space="preserve"> </v>
      </c>
      <c r="D88" s="56" t="str">
        <f t="shared" si="5"/>
        <v xml:space="preserve"> </v>
      </c>
      <c r="E88" s="127">
        <v>1.1574074074074073E-5</v>
      </c>
      <c r="F88" s="35" t="e">
        <f t="shared" si="6"/>
        <v>#N/A</v>
      </c>
      <c r="G88" t="str">
        <f>IF((ISERROR((VLOOKUP(B88,Calculation!C$2:C$933,1,FALSE)))),"not entered","")</f>
        <v/>
      </c>
    </row>
    <row r="89" spans="2:7">
      <c r="B89" s="34" t="s">
        <v>9</v>
      </c>
      <c r="C89" s="56" t="str">
        <f t="shared" si="4"/>
        <v xml:space="preserve"> </v>
      </c>
      <c r="D89" s="56" t="str">
        <f t="shared" si="5"/>
        <v xml:space="preserve"> </v>
      </c>
      <c r="E89" s="127">
        <v>1.1574074074074073E-5</v>
      </c>
      <c r="F89" s="35" t="e">
        <f t="shared" si="6"/>
        <v>#N/A</v>
      </c>
      <c r="G89" t="str">
        <f>IF((ISERROR((VLOOKUP(B89,Calculation!C$2:C$933,1,FALSE)))),"not entered","")</f>
        <v/>
      </c>
    </row>
    <row r="90" spans="2:7">
      <c r="B90" s="34" t="s">
        <v>9</v>
      </c>
      <c r="C90" s="56" t="str">
        <f t="shared" si="4"/>
        <v xml:space="preserve"> </v>
      </c>
      <c r="D90" s="56" t="str">
        <f t="shared" si="5"/>
        <v xml:space="preserve"> </v>
      </c>
      <c r="E90" s="127">
        <v>1.1574074074074073E-5</v>
      </c>
      <c r="F90" s="35" t="e">
        <f t="shared" si="6"/>
        <v>#N/A</v>
      </c>
      <c r="G90" t="str">
        <f>IF((ISERROR((VLOOKUP(B90,Calculation!C$2:C$933,1,FALSE)))),"not entered","")</f>
        <v/>
      </c>
    </row>
    <row r="91" spans="2:7">
      <c r="B91" s="34" t="s">
        <v>9</v>
      </c>
      <c r="C91" s="56" t="str">
        <f t="shared" si="4"/>
        <v xml:space="preserve"> </v>
      </c>
      <c r="D91" s="56" t="str">
        <f t="shared" si="5"/>
        <v xml:space="preserve"> </v>
      </c>
      <c r="E91" s="127">
        <v>1.1574074074074073E-5</v>
      </c>
      <c r="F91" s="35" t="e">
        <f t="shared" si="6"/>
        <v>#N/A</v>
      </c>
      <c r="G91" t="str">
        <f>IF((ISERROR((VLOOKUP(B91,Calculation!C$2:C$933,1,FALSE)))),"not entered","")</f>
        <v/>
      </c>
    </row>
    <row r="92" spans="2:7">
      <c r="B92" s="34" t="s">
        <v>9</v>
      </c>
      <c r="C92" s="56" t="str">
        <f t="shared" si="4"/>
        <v xml:space="preserve"> </v>
      </c>
      <c r="D92" s="56" t="str">
        <f t="shared" si="5"/>
        <v xml:space="preserve"> </v>
      </c>
      <c r="E92" s="127">
        <v>1.1574074074074073E-5</v>
      </c>
      <c r="F92" s="35" t="e">
        <f t="shared" si="6"/>
        <v>#N/A</v>
      </c>
      <c r="G92" t="str">
        <f>IF((ISERROR((VLOOKUP(B92,Calculation!C$2:C$933,1,FALSE)))),"not entered","")</f>
        <v/>
      </c>
    </row>
    <row r="93" spans="2:7">
      <c r="B93" s="34" t="s">
        <v>9</v>
      </c>
      <c r="C93" s="56" t="str">
        <f t="shared" si="4"/>
        <v xml:space="preserve"> </v>
      </c>
      <c r="D93" s="56" t="str">
        <f t="shared" si="5"/>
        <v xml:space="preserve"> </v>
      </c>
      <c r="E93" s="127">
        <v>1.1574074074074073E-5</v>
      </c>
      <c r="F93" s="35" t="e">
        <f t="shared" si="6"/>
        <v>#N/A</v>
      </c>
      <c r="G93" t="str">
        <f>IF((ISERROR((VLOOKUP(B93,Calculation!C$2:C$933,1,FALSE)))),"not entered","")</f>
        <v/>
      </c>
    </row>
    <row r="94" spans="2:7">
      <c r="B94" s="34" t="s">
        <v>9</v>
      </c>
      <c r="C94" s="56" t="str">
        <f t="shared" si="4"/>
        <v xml:space="preserve"> </v>
      </c>
      <c r="D94" s="56" t="str">
        <f t="shared" si="5"/>
        <v xml:space="preserve"> </v>
      </c>
      <c r="E94" s="127">
        <v>1.1574074074074073E-5</v>
      </c>
      <c r="F94" s="35" t="e">
        <f t="shared" si="6"/>
        <v>#N/A</v>
      </c>
      <c r="G94" t="str">
        <f>IF((ISERROR((VLOOKUP(B94,Calculation!C$2:C$933,1,FALSE)))),"not entered","")</f>
        <v/>
      </c>
    </row>
    <row r="95" spans="2:7">
      <c r="B95" s="34" t="s">
        <v>9</v>
      </c>
      <c r="C95" s="56" t="str">
        <f t="shared" si="4"/>
        <v xml:space="preserve"> </v>
      </c>
      <c r="D95" s="56" t="str">
        <f t="shared" si="5"/>
        <v xml:space="preserve"> </v>
      </c>
      <c r="E95" s="127">
        <v>1.1574074074074073E-5</v>
      </c>
      <c r="F95" s="35" t="e">
        <f t="shared" si="6"/>
        <v>#N/A</v>
      </c>
      <c r="G95" t="str">
        <f>IF((ISERROR((VLOOKUP(B95,Calculation!C$2:C$933,1,FALSE)))),"not entered","")</f>
        <v/>
      </c>
    </row>
    <row r="96" spans="2:7">
      <c r="B96" s="34" t="s">
        <v>9</v>
      </c>
      <c r="C96" s="56" t="str">
        <f t="shared" si="4"/>
        <v xml:space="preserve"> </v>
      </c>
      <c r="D96" s="56" t="str">
        <f t="shared" si="5"/>
        <v xml:space="preserve"> </v>
      </c>
      <c r="E96" s="127">
        <v>1.1574074074074073E-5</v>
      </c>
      <c r="F96" s="35" t="e">
        <f t="shared" si="6"/>
        <v>#N/A</v>
      </c>
      <c r="G96" t="str">
        <f>IF((ISERROR((VLOOKUP(B96,Calculation!C$2:C$933,1,FALSE)))),"not entered","")</f>
        <v/>
      </c>
    </row>
    <row r="97" spans="2:7">
      <c r="B97" s="34" t="s">
        <v>9</v>
      </c>
      <c r="C97" s="56" t="str">
        <f t="shared" si="4"/>
        <v xml:space="preserve"> </v>
      </c>
      <c r="D97" s="56" t="str">
        <f t="shared" si="5"/>
        <v xml:space="preserve"> </v>
      </c>
      <c r="E97" s="127">
        <v>1.1574074074074073E-5</v>
      </c>
      <c r="F97" s="35" t="e">
        <f t="shared" si="6"/>
        <v>#N/A</v>
      </c>
      <c r="G97" t="str">
        <f>IF((ISERROR((VLOOKUP(B97,Calculation!C$2:C$933,1,FALSE)))),"not entered","")</f>
        <v/>
      </c>
    </row>
    <row r="98" spans="2:7">
      <c r="B98" s="34" t="s">
        <v>9</v>
      </c>
      <c r="C98" s="56" t="str">
        <f t="shared" si="4"/>
        <v xml:space="preserve"> </v>
      </c>
      <c r="D98" s="56" t="str">
        <f t="shared" si="5"/>
        <v xml:space="preserve"> </v>
      </c>
      <c r="E98" s="127">
        <v>1.1574074074074073E-5</v>
      </c>
      <c r="F98" s="35" t="e">
        <f t="shared" si="6"/>
        <v>#N/A</v>
      </c>
      <c r="G98" t="str">
        <f>IF((ISERROR((VLOOKUP(B98,Calculation!C$2:C$933,1,FALSE)))),"not entered","")</f>
        <v/>
      </c>
    </row>
    <row r="99" spans="2:7">
      <c r="B99" s="34" t="s">
        <v>9</v>
      </c>
      <c r="C99" s="56" t="str">
        <f t="shared" si="4"/>
        <v xml:space="preserve"> </v>
      </c>
      <c r="D99" s="56" t="str">
        <f t="shared" si="5"/>
        <v xml:space="preserve"> </v>
      </c>
      <c r="E99" s="127">
        <v>1.1574074074074073E-5</v>
      </c>
      <c r="F99" s="35" t="e">
        <f t="shared" si="6"/>
        <v>#N/A</v>
      </c>
      <c r="G99" t="str">
        <f>IF((ISERROR((VLOOKUP(B99,Calculation!C$2:C$933,1,FALSE)))),"not entered","")</f>
        <v/>
      </c>
    </row>
    <row r="100" spans="2:7">
      <c r="B100" s="34" t="s">
        <v>9</v>
      </c>
      <c r="C100" s="56" t="str">
        <f t="shared" si="4"/>
        <v xml:space="preserve"> </v>
      </c>
      <c r="D100" s="56" t="str">
        <f t="shared" si="5"/>
        <v xml:space="preserve"> </v>
      </c>
      <c r="E100" s="127">
        <v>1.1574074074074073E-5</v>
      </c>
      <c r="F100" s="35" t="e">
        <f t="shared" si="6"/>
        <v>#N/A</v>
      </c>
      <c r="G100" t="str">
        <f>IF((ISERROR((VLOOKUP(B100,Calculation!C$2:C$933,1,FALSE)))),"not entered","")</f>
        <v/>
      </c>
    </row>
    <row r="101" spans="2:7">
      <c r="B101" s="34" t="s">
        <v>9</v>
      </c>
      <c r="C101" s="56" t="str">
        <f t="shared" si="4"/>
        <v xml:space="preserve"> </v>
      </c>
      <c r="D101" s="56" t="str">
        <f t="shared" si="5"/>
        <v xml:space="preserve"> </v>
      </c>
      <c r="E101" s="127">
        <v>1.1574074074074073E-5</v>
      </c>
      <c r="F101" s="35" t="e">
        <f t="shared" si="6"/>
        <v>#N/A</v>
      </c>
      <c r="G101" t="str">
        <f>IF((ISERROR((VLOOKUP(B101,Calculation!C$2:C$933,1,FALSE)))),"not entered","")</f>
        <v/>
      </c>
    </row>
    <row r="102" spans="2:7">
      <c r="B102" s="34" t="s">
        <v>9</v>
      </c>
      <c r="C102" s="56" t="str">
        <f t="shared" si="4"/>
        <v xml:space="preserve"> </v>
      </c>
      <c r="D102" s="56" t="str">
        <f t="shared" si="5"/>
        <v xml:space="preserve"> </v>
      </c>
      <c r="E102" s="127">
        <v>1.1574074074074073E-5</v>
      </c>
      <c r="F102" s="35" t="e">
        <f t="shared" ref="F102:F133" si="7">(VLOOKUP(C102,C$4:E$5,3,FALSE))/(E102/10000)</f>
        <v>#N/A</v>
      </c>
      <c r="G102" t="str">
        <f>IF((ISERROR((VLOOKUP(B102,Calculation!C$2:C$933,1,FALSE)))),"not entered","")</f>
        <v/>
      </c>
    </row>
    <row r="103" spans="2:7">
      <c r="B103" s="34" t="s">
        <v>9</v>
      </c>
      <c r="C103" s="56" t="str">
        <f t="shared" si="4"/>
        <v xml:space="preserve"> </v>
      </c>
      <c r="D103" s="56" t="str">
        <f t="shared" si="5"/>
        <v xml:space="preserve"> </v>
      </c>
      <c r="E103" s="127">
        <v>1.1574074074074073E-5</v>
      </c>
      <c r="F103" s="35" t="e">
        <f t="shared" si="7"/>
        <v>#N/A</v>
      </c>
      <c r="G103" t="str">
        <f>IF((ISERROR((VLOOKUP(B103,Calculation!C$2:C$933,1,FALSE)))),"not entered","")</f>
        <v/>
      </c>
    </row>
    <row r="104" spans="2:7">
      <c r="B104" s="34" t="s">
        <v>9</v>
      </c>
      <c r="C104" s="56" t="str">
        <f t="shared" si="4"/>
        <v xml:space="preserve"> </v>
      </c>
      <c r="D104" s="56" t="str">
        <f t="shared" si="5"/>
        <v xml:space="preserve"> </v>
      </c>
      <c r="E104" s="127">
        <v>1.1574074074074073E-5</v>
      </c>
      <c r="F104" s="35" t="e">
        <f t="shared" si="7"/>
        <v>#N/A</v>
      </c>
      <c r="G104" t="str">
        <f>IF((ISERROR((VLOOKUP(B104,Calculation!C$2:C$933,1,FALSE)))),"not entered","")</f>
        <v/>
      </c>
    </row>
    <row r="105" spans="2:7">
      <c r="B105" s="34" t="s">
        <v>9</v>
      </c>
      <c r="C105" s="56" t="str">
        <f t="shared" si="4"/>
        <v xml:space="preserve"> </v>
      </c>
      <c r="D105" s="56" t="str">
        <f t="shared" si="5"/>
        <v xml:space="preserve"> </v>
      </c>
      <c r="E105" s="127">
        <v>1.1574074074074073E-5</v>
      </c>
      <c r="F105" s="35" t="e">
        <f t="shared" si="7"/>
        <v>#N/A</v>
      </c>
      <c r="G105" t="str">
        <f>IF((ISERROR((VLOOKUP(B105,Calculation!C$2:C$933,1,FALSE)))),"not entered","")</f>
        <v/>
      </c>
    </row>
    <row r="106" spans="2:7">
      <c r="B106" s="34" t="s">
        <v>9</v>
      </c>
      <c r="C106" s="56" t="str">
        <f t="shared" si="4"/>
        <v xml:space="preserve"> </v>
      </c>
      <c r="D106" s="56" t="str">
        <f t="shared" si="5"/>
        <v xml:space="preserve"> </v>
      </c>
      <c r="E106" s="127">
        <v>1.1574074074074073E-5</v>
      </c>
      <c r="F106" s="35" t="e">
        <f t="shared" si="7"/>
        <v>#N/A</v>
      </c>
      <c r="G106" t="str">
        <f>IF((ISERROR((VLOOKUP(B106,Calculation!C$2:C$933,1,FALSE)))),"not entered","")</f>
        <v/>
      </c>
    </row>
    <row r="107" spans="2:7">
      <c r="B107" s="34" t="s">
        <v>9</v>
      </c>
      <c r="C107" s="56" t="str">
        <f t="shared" si="4"/>
        <v xml:space="preserve"> </v>
      </c>
      <c r="D107" s="56" t="str">
        <f t="shared" si="5"/>
        <v xml:space="preserve"> </v>
      </c>
      <c r="E107" s="127">
        <v>1.1574074074074073E-5</v>
      </c>
      <c r="F107" s="35" t="e">
        <f t="shared" si="7"/>
        <v>#N/A</v>
      </c>
      <c r="G107" t="str">
        <f>IF((ISERROR((VLOOKUP(B107,Calculation!C$2:C$933,1,FALSE)))),"not entered","")</f>
        <v/>
      </c>
    </row>
    <row r="108" spans="2:7">
      <c r="B108" s="34" t="s">
        <v>9</v>
      </c>
      <c r="C108" s="56" t="str">
        <f t="shared" si="4"/>
        <v xml:space="preserve"> </v>
      </c>
      <c r="D108" s="56" t="str">
        <f t="shared" si="5"/>
        <v xml:space="preserve"> </v>
      </c>
      <c r="E108" s="127">
        <v>1.1574074074074073E-5</v>
      </c>
      <c r="F108" s="35" t="e">
        <f t="shared" si="7"/>
        <v>#N/A</v>
      </c>
      <c r="G108" t="str">
        <f>IF((ISERROR((VLOOKUP(B108,Calculation!C$2:C$933,1,FALSE)))),"not entered","")</f>
        <v/>
      </c>
    </row>
    <row r="109" spans="2:7">
      <c r="B109" s="34" t="s">
        <v>9</v>
      </c>
      <c r="C109" s="56" t="str">
        <f t="shared" si="4"/>
        <v xml:space="preserve"> </v>
      </c>
      <c r="D109" s="56" t="str">
        <f t="shared" si="5"/>
        <v xml:space="preserve"> </v>
      </c>
      <c r="E109" s="127">
        <v>1.1574074074074073E-5</v>
      </c>
      <c r="F109" s="35" t="e">
        <f t="shared" si="7"/>
        <v>#N/A</v>
      </c>
      <c r="G109" t="str">
        <f>IF((ISERROR((VLOOKUP(B109,Calculation!C$2:C$933,1,FALSE)))),"not entered","")</f>
        <v/>
      </c>
    </row>
    <row r="110" spans="2:7">
      <c r="B110" s="34" t="s">
        <v>9</v>
      </c>
      <c r="C110" s="56" t="str">
        <f t="shared" si="4"/>
        <v xml:space="preserve"> </v>
      </c>
      <c r="D110" s="56" t="str">
        <f t="shared" si="5"/>
        <v xml:space="preserve"> </v>
      </c>
      <c r="E110" s="127">
        <v>1.1574074074074073E-5</v>
      </c>
      <c r="F110" s="35" t="e">
        <f t="shared" si="7"/>
        <v>#N/A</v>
      </c>
      <c r="G110" t="str">
        <f>IF((ISERROR((VLOOKUP(B110,Calculation!C$2:C$933,1,FALSE)))),"not entered","")</f>
        <v/>
      </c>
    </row>
    <row r="111" spans="2:7">
      <c r="B111" s="34" t="s">
        <v>9</v>
      </c>
      <c r="C111" s="56" t="str">
        <f t="shared" si="4"/>
        <v xml:space="preserve"> </v>
      </c>
      <c r="D111" s="56" t="str">
        <f t="shared" si="5"/>
        <v xml:space="preserve"> </v>
      </c>
      <c r="E111" s="127">
        <v>1.1574074074074073E-5</v>
      </c>
      <c r="F111" s="35" t="e">
        <f t="shared" si="7"/>
        <v>#N/A</v>
      </c>
      <c r="G111" t="str">
        <f>IF((ISERROR((VLOOKUP(B111,Calculation!C$2:C$933,1,FALSE)))),"not entered","")</f>
        <v/>
      </c>
    </row>
    <row r="112" spans="2:7">
      <c r="B112" s="34" t="s">
        <v>9</v>
      </c>
      <c r="C112" s="56" t="str">
        <f t="shared" si="4"/>
        <v xml:space="preserve"> </v>
      </c>
      <c r="D112" s="56" t="str">
        <f t="shared" si="5"/>
        <v xml:space="preserve"> </v>
      </c>
      <c r="E112" s="127">
        <v>1.1574074074074073E-5</v>
      </c>
      <c r="F112" s="35" t="e">
        <f t="shared" si="7"/>
        <v>#N/A</v>
      </c>
      <c r="G112" t="str">
        <f>IF((ISERROR((VLOOKUP(B112,Calculation!C$2:C$933,1,FALSE)))),"not entered","")</f>
        <v/>
      </c>
    </row>
    <row r="113" spans="2:7">
      <c r="B113" s="34" t="s">
        <v>9</v>
      </c>
      <c r="C113" s="56" t="str">
        <f t="shared" si="4"/>
        <v xml:space="preserve"> </v>
      </c>
      <c r="D113" s="56" t="str">
        <f t="shared" si="5"/>
        <v xml:space="preserve"> </v>
      </c>
      <c r="E113" s="127">
        <v>1.1574074074074073E-5</v>
      </c>
      <c r="F113" s="35" t="e">
        <f t="shared" si="7"/>
        <v>#N/A</v>
      </c>
      <c r="G113" t="str">
        <f>IF((ISERROR((VLOOKUP(B113,Calculation!C$2:C$933,1,FALSE)))),"not entered","")</f>
        <v/>
      </c>
    </row>
    <row r="114" spans="2:7">
      <c r="B114" s="34" t="s">
        <v>9</v>
      </c>
      <c r="C114" s="56" t="str">
        <f t="shared" si="4"/>
        <v xml:space="preserve"> </v>
      </c>
      <c r="D114" s="56" t="str">
        <f t="shared" si="5"/>
        <v xml:space="preserve"> </v>
      </c>
      <c r="E114" s="127">
        <v>1.1574074074074073E-5</v>
      </c>
      <c r="F114" s="35" t="e">
        <f t="shared" si="7"/>
        <v>#N/A</v>
      </c>
      <c r="G114" t="str">
        <f>IF((ISERROR((VLOOKUP(B114,Calculation!C$2:C$933,1,FALSE)))),"not entered","")</f>
        <v/>
      </c>
    </row>
    <row r="115" spans="2:7">
      <c r="B115" s="34" t="s">
        <v>9</v>
      </c>
      <c r="C115" s="56" t="str">
        <f t="shared" si="4"/>
        <v xml:space="preserve"> </v>
      </c>
      <c r="D115" s="56" t="str">
        <f t="shared" si="5"/>
        <v xml:space="preserve"> </v>
      </c>
      <c r="E115" s="127">
        <v>1.1574074074074073E-5</v>
      </c>
      <c r="F115" s="35" t="e">
        <f t="shared" si="7"/>
        <v>#N/A</v>
      </c>
      <c r="G115" t="str">
        <f>IF((ISERROR((VLOOKUP(B115,Calculation!C$2:C$933,1,FALSE)))),"not entered","")</f>
        <v/>
      </c>
    </row>
    <row r="116" spans="2:7">
      <c r="B116" s="34" t="s">
        <v>9</v>
      </c>
      <c r="C116" s="56" t="str">
        <f t="shared" si="4"/>
        <v xml:space="preserve"> </v>
      </c>
      <c r="D116" s="56" t="str">
        <f t="shared" si="5"/>
        <v xml:space="preserve"> </v>
      </c>
      <c r="E116" s="127">
        <v>1.1574074074074073E-5</v>
      </c>
      <c r="F116" s="35" t="e">
        <f t="shared" si="7"/>
        <v>#N/A</v>
      </c>
      <c r="G116" t="str">
        <f>IF((ISERROR((VLOOKUP(B116,Calculation!C$2:C$933,1,FALSE)))),"not entered","")</f>
        <v/>
      </c>
    </row>
    <row r="117" spans="2:7">
      <c r="B117" s="34" t="s">
        <v>9</v>
      </c>
      <c r="C117" s="56" t="str">
        <f t="shared" si="4"/>
        <v xml:space="preserve"> </v>
      </c>
      <c r="D117" s="56" t="str">
        <f t="shared" si="5"/>
        <v xml:space="preserve"> </v>
      </c>
      <c r="E117" s="127">
        <v>1.1574074074074073E-5</v>
      </c>
      <c r="F117" s="35" t="e">
        <f t="shared" si="7"/>
        <v>#N/A</v>
      </c>
      <c r="G117" t="str">
        <f>IF((ISERROR((VLOOKUP(B117,Calculation!C$2:C$933,1,FALSE)))),"not entered","")</f>
        <v/>
      </c>
    </row>
    <row r="118" spans="2:7">
      <c r="B118" s="34" t="s">
        <v>9</v>
      </c>
      <c r="C118" s="56" t="str">
        <f t="shared" si="4"/>
        <v xml:space="preserve"> </v>
      </c>
      <c r="D118" s="56" t="str">
        <f t="shared" si="5"/>
        <v xml:space="preserve"> </v>
      </c>
      <c r="E118" s="127">
        <v>1.1574074074074073E-5</v>
      </c>
      <c r="F118" s="35" t="e">
        <f t="shared" si="7"/>
        <v>#N/A</v>
      </c>
      <c r="G118" t="str">
        <f>IF((ISERROR((VLOOKUP(B118,Calculation!C$2:C$933,1,FALSE)))),"not entered","")</f>
        <v/>
      </c>
    </row>
    <row r="119" spans="2:7">
      <c r="B119" s="34" t="s">
        <v>9</v>
      </c>
      <c r="C119" s="56" t="str">
        <f t="shared" si="4"/>
        <v xml:space="preserve"> </v>
      </c>
      <c r="D119" s="56" t="str">
        <f t="shared" si="5"/>
        <v xml:space="preserve"> </v>
      </c>
      <c r="E119" s="127">
        <v>1.1574074074074073E-5</v>
      </c>
      <c r="F119" s="35" t="e">
        <f t="shared" si="7"/>
        <v>#N/A</v>
      </c>
      <c r="G119" t="str">
        <f>IF((ISERROR((VLOOKUP(B119,Calculation!C$2:C$933,1,FALSE)))),"not entered","")</f>
        <v/>
      </c>
    </row>
    <row r="120" spans="2:7">
      <c r="B120" s="34" t="s">
        <v>9</v>
      </c>
      <c r="C120" s="56" t="str">
        <f t="shared" si="4"/>
        <v xml:space="preserve"> </v>
      </c>
      <c r="D120" s="56" t="str">
        <f t="shared" si="5"/>
        <v xml:space="preserve"> </v>
      </c>
      <c r="E120" s="127">
        <v>1.1574074074074073E-5</v>
      </c>
      <c r="F120" s="35" t="e">
        <f t="shared" si="7"/>
        <v>#N/A</v>
      </c>
      <c r="G120" t="str">
        <f>IF((ISERROR((VLOOKUP(B120,Calculation!C$2:C$933,1,FALSE)))),"not entered","")</f>
        <v/>
      </c>
    </row>
    <row r="121" spans="2:7">
      <c r="B121" s="34" t="s">
        <v>9</v>
      </c>
      <c r="C121" s="56" t="str">
        <f t="shared" si="4"/>
        <v xml:space="preserve"> </v>
      </c>
      <c r="D121" s="56" t="str">
        <f t="shared" si="5"/>
        <v xml:space="preserve"> </v>
      </c>
      <c r="E121" s="127">
        <v>1.1574074074074073E-5</v>
      </c>
      <c r="F121" s="35" t="e">
        <f t="shared" si="7"/>
        <v>#N/A</v>
      </c>
      <c r="G121" t="str">
        <f>IF((ISERROR((VLOOKUP(B121,Calculation!C$2:C$933,1,FALSE)))),"not entered","")</f>
        <v/>
      </c>
    </row>
    <row r="122" spans="2:7">
      <c r="B122" s="34" t="s">
        <v>9</v>
      </c>
      <c r="C122" s="56" t="str">
        <f t="shared" si="4"/>
        <v xml:space="preserve"> </v>
      </c>
      <c r="D122" s="56" t="str">
        <f t="shared" si="5"/>
        <v xml:space="preserve"> </v>
      </c>
      <c r="E122" s="127">
        <v>1.1574074074074073E-5</v>
      </c>
      <c r="F122" s="35" t="e">
        <f t="shared" si="7"/>
        <v>#N/A</v>
      </c>
      <c r="G122" t="str">
        <f>IF((ISERROR((VLOOKUP(B122,Calculation!C$2:C$933,1,FALSE)))),"not entered","")</f>
        <v/>
      </c>
    </row>
    <row r="123" spans="2:7">
      <c r="B123" s="34" t="s">
        <v>9</v>
      </c>
      <c r="C123" s="56" t="str">
        <f t="shared" si="4"/>
        <v xml:space="preserve"> </v>
      </c>
      <c r="D123" s="56" t="str">
        <f t="shared" si="5"/>
        <v xml:space="preserve"> </v>
      </c>
      <c r="E123" s="127">
        <v>1.1574074074074073E-5</v>
      </c>
      <c r="F123" s="35" t="e">
        <f t="shared" si="7"/>
        <v>#N/A</v>
      </c>
      <c r="G123" t="str">
        <f>IF((ISERROR((VLOOKUP(B123,Calculation!C$2:C$933,1,FALSE)))),"not entered","")</f>
        <v/>
      </c>
    </row>
    <row r="124" spans="2:7">
      <c r="B124" s="34" t="s">
        <v>9</v>
      </c>
      <c r="C124" s="56" t="str">
        <f t="shared" si="4"/>
        <v xml:space="preserve"> </v>
      </c>
      <c r="D124" s="56" t="str">
        <f t="shared" si="5"/>
        <v xml:space="preserve"> </v>
      </c>
      <c r="E124" s="127">
        <v>1.1574074074074073E-5</v>
      </c>
      <c r="F124" s="35" t="e">
        <f t="shared" si="7"/>
        <v>#N/A</v>
      </c>
      <c r="G124" t="str">
        <f>IF((ISERROR((VLOOKUP(B124,Calculation!C$2:C$933,1,FALSE)))),"not entered","")</f>
        <v/>
      </c>
    </row>
    <row r="125" spans="2:7">
      <c r="B125" s="34" t="s">
        <v>9</v>
      </c>
      <c r="C125" s="56" t="str">
        <f t="shared" si="4"/>
        <v xml:space="preserve"> </v>
      </c>
      <c r="D125" s="56" t="str">
        <f t="shared" si="5"/>
        <v xml:space="preserve"> </v>
      </c>
      <c r="E125" s="127">
        <v>1.1574074074074073E-5</v>
      </c>
      <c r="F125" s="35" t="e">
        <f t="shared" si="7"/>
        <v>#N/A</v>
      </c>
      <c r="G125" t="str">
        <f>IF((ISERROR((VLOOKUP(B125,Calculation!C$2:C$933,1,FALSE)))),"not entered","")</f>
        <v/>
      </c>
    </row>
    <row r="126" spans="2:7">
      <c r="B126" s="34" t="s">
        <v>9</v>
      </c>
      <c r="C126" s="56" t="str">
        <f t="shared" si="4"/>
        <v xml:space="preserve"> </v>
      </c>
      <c r="D126" s="56" t="str">
        <f t="shared" si="5"/>
        <v xml:space="preserve"> </v>
      </c>
      <c r="E126" s="127">
        <v>1.1574074074074073E-5</v>
      </c>
      <c r="F126" s="35" t="e">
        <f t="shared" si="7"/>
        <v>#N/A</v>
      </c>
      <c r="G126" t="str">
        <f>IF((ISERROR((VLOOKUP(B126,Calculation!C$2:C$933,1,FALSE)))),"not entered","")</f>
        <v/>
      </c>
    </row>
    <row r="127" spans="2:7">
      <c r="B127" s="34" t="s">
        <v>9</v>
      </c>
      <c r="C127" s="56" t="str">
        <f t="shared" si="4"/>
        <v xml:space="preserve"> </v>
      </c>
      <c r="D127" s="56" t="str">
        <f t="shared" si="5"/>
        <v xml:space="preserve"> </v>
      </c>
      <c r="E127" s="127">
        <v>1.1574074074074073E-5</v>
      </c>
      <c r="F127" s="35" t="e">
        <f t="shared" si="7"/>
        <v>#N/A</v>
      </c>
      <c r="G127" t="str">
        <f>IF((ISERROR((VLOOKUP(B127,Calculation!C$2:C$933,1,FALSE)))),"not entered","")</f>
        <v/>
      </c>
    </row>
    <row r="128" spans="2:7">
      <c r="B128" s="34" t="s">
        <v>9</v>
      </c>
      <c r="C128" s="56" t="str">
        <f t="shared" si="4"/>
        <v xml:space="preserve"> </v>
      </c>
      <c r="D128" s="56" t="str">
        <f t="shared" si="5"/>
        <v xml:space="preserve"> </v>
      </c>
      <c r="E128" s="127">
        <v>1.1574074074074073E-5</v>
      </c>
      <c r="F128" s="35" t="e">
        <f t="shared" si="7"/>
        <v>#N/A</v>
      </c>
      <c r="G128" t="str">
        <f>IF((ISERROR((VLOOKUP(B128,Calculation!C$2:C$933,1,FALSE)))),"not entered","")</f>
        <v/>
      </c>
    </row>
    <row r="129" spans="2:7">
      <c r="B129" s="34" t="s">
        <v>9</v>
      </c>
      <c r="C129" s="56" t="str">
        <f t="shared" si="4"/>
        <v xml:space="preserve"> </v>
      </c>
      <c r="D129" s="56" t="str">
        <f t="shared" si="5"/>
        <v xml:space="preserve"> </v>
      </c>
      <c r="E129" s="127">
        <v>1.1574074074074073E-5</v>
      </c>
      <c r="F129" s="35" t="e">
        <f t="shared" si="7"/>
        <v>#N/A</v>
      </c>
      <c r="G129" t="str">
        <f>IF((ISERROR((VLOOKUP(B129,Calculation!C$2:C$933,1,FALSE)))),"not entered","")</f>
        <v/>
      </c>
    </row>
    <row r="130" spans="2:7">
      <c r="B130" s="34" t="s">
        <v>9</v>
      </c>
      <c r="C130" s="56" t="str">
        <f t="shared" si="4"/>
        <v xml:space="preserve"> </v>
      </c>
      <c r="D130" s="56" t="str">
        <f t="shared" si="5"/>
        <v xml:space="preserve"> </v>
      </c>
      <c r="E130" s="127">
        <v>1.1574074074074073E-5</v>
      </c>
      <c r="F130" s="35" t="e">
        <f t="shared" si="7"/>
        <v>#N/A</v>
      </c>
      <c r="G130" t="str">
        <f>IF((ISERROR((VLOOKUP(B130,Calculation!C$2:C$933,1,FALSE)))),"not entered","")</f>
        <v/>
      </c>
    </row>
    <row r="131" spans="2:7">
      <c r="B131" s="34" t="s">
        <v>9</v>
      </c>
      <c r="C131" s="56" t="str">
        <f t="shared" si="4"/>
        <v xml:space="preserve"> </v>
      </c>
      <c r="D131" s="56" t="str">
        <f t="shared" si="5"/>
        <v xml:space="preserve"> </v>
      </c>
      <c r="E131" s="127">
        <v>1.1574074074074073E-5</v>
      </c>
      <c r="F131" s="35" t="e">
        <f t="shared" si="7"/>
        <v>#N/A</v>
      </c>
      <c r="G131" t="str">
        <f>IF((ISERROR((VLOOKUP(B131,Calculation!C$2:C$933,1,FALSE)))),"not entered","")</f>
        <v/>
      </c>
    </row>
    <row r="132" spans="2:7">
      <c r="B132" s="34" t="s">
        <v>9</v>
      </c>
      <c r="C132" s="56" t="str">
        <f t="shared" si="4"/>
        <v xml:space="preserve"> </v>
      </c>
      <c r="D132" s="56" t="str">
        <f t="shared" si="5"/>
        <v xml:space="preserve"> </v>
      </c>
      <c r="E132" s="127">
        <v>1.1574074074074073E-5</v>
      </c>
      <c r="F132" s="35" t="e">
        <f t="shared" si="7"/>
        <v>#N/A</v>
      </c>
      <c r="G132" t="str">
        <f>IF((ISERROR((VLOOKUP(B132,Calculation!C$2:C$933,1,FALSE)))),"not entered","")</f>
        <v/>
      </c>
    </row>
    <row r="133" spans="2:7">
      <c r="B133" s="34" t="s">
        <v>9</v>
      </c>
      <c r="C133" s="56" t="str">
        <f t="shared" si="4"/>
        <v xml:space="preserve"> </v>
      </c>
      <c r="D133" s="56" t="str">
        <f t="shared" si="5"/>
        <v xml:space="preserve"> </v>
      </c>
      <c r="E133" s="127">
        <v>1.1574074074074073E-5</v>
      </c>
      <c r="F133" s="35" t="e">
        <f t="shared" si="7"/>
        <v>#N/A</v>
      </c>
      <c r="G133" t="str">
        <f>IF((ISERROR((VLOOKUP(B133,Calculation!C$2:C$933,1,FALSE)))),"not entered","")</f>
        <v/>
      </c>
    </row>
    <row r="134" spans="2:7">
      <c r="B134" s="34" t="s">
        <v>9</v>
      </c>
      <c r="C134" s="56" t="str">
        <f t="shared" ref="C134:C197" si="8">VLOOKUP(B134,name,3,FALSE)</f>
        <v xml:space="preserve"> </v>
      </c>
      <c r="D134" s="56" t="str">
        <f t="shared" ref="D134:D197" si="9">VLOOKUP(B134,name,2,FALSE)</f>
        <v xml:space="preserve"> </v>
      </c>
      <c r="E134" s="127">
        <v>1.1574074074074073E-5</v>
      </c>
      <c r="F134" s="35" t="e">
        <f t="shared" ref="F134:F165" si="10">(VLOOKUP(C134,C$4:E$5,3,FALSE))/(E134/10000)</f>
        <v>#N/A</v>
      </c>
      <c r="G134" t="str">
        <f>IF((ISERROR((VLOOKUP(B134,Calculation!C$2:C$933,1,FALSE)))),"not entered","")</f>
        <v/>
      </c>
    </row>
    <row r="135" spans="2:7">
      <c r="B135" s="34" t="s">
        <v>9</v>
      </c>
      <c r="C135" s="56" t="str">
        <f t="shared" si="8"/>
        <v xml:space="preserve"> </v>
      </c>
      <c r="D135" s="56" t="str">
        <f t="shared" si="9"/>
        <v xml:space="preserve"> </v>
      </c>
      <c r="E135" s="127">
        <v>1.1574074074074073E-5</v>
      </c>
      <c r="F135" s="35" t="e">
        <f t="shared" si="10"/>
        <v>#N/A</v>
      </c>
      <c r="G135" t="str">
        <f>IF((ISERROR((VLOOKUP(B135,Calculation!C$2:C$933,1,FALSE)))),"not entered","")</f>
        <v/>
      </c>
    </row>
    <row r="136" spans="2:7">
      <c r="B136" s="34" t="s">
        <v>9</v>
      </c>
      <c r="C136" s="56" t="str">
        <f t="shared" si="8"/>
        <v xml:space="preserve"> </v>
      </c>
      <c r="D136" s="56" t="str">
        <f t="shared" si="9"/>
        <v xml:space="preserve"> </v>
      </c>
      <c r="E136" s="127">
        <v>1.1574074074074073E-5</v>
      </c>
      <c r="F136" s="35" t="e">
        <f t="shared" si="10"/>
        <v>#N/A</v>
      </c>
      <c r="G136" t="str">
        <f>IF((ISERROR((VLOOKUP(B136,Calculation!C$2:C$933,1,FALSE)))),"not entered","")</f>
        <v/>
      </c>
    </row>
    <row r="137" spans="2:7">
      <c r="B137" s="34" t="s">
        <v>9</v>
      </c>
      <c r="C137" s="56" t="str">
        <f t="shared" si="8"/>
        <v xml:space="preserve"> </v>
      </c>
      <c r="D137" s="56" t="str">
        <f t="shared" si="9"/>
        <v xml:space="preserve"> </v>
      </c>
      <c r="E137" s="127">
        <v>1.1574074074074073E-5</v>
      </c>
      <c r="F137" s="35" t="e">
        <f t="shared" si="10"/>
        <v>#N/A</v>
      </c>
      <c r="G137" t="str">
        <f>IF((ISERROR((VLOOKUP(B137,Calculation!C$2:C$933,1,FALSE)))),"not entered","")</f>
        <v/>
      </c>
    </row>
    <row r="138" spans="2:7">
      <c r="B138" s="34" t="s">
        <v>9</v>
      </c>
      <c r="C138" s="56" t="str">
        <f t="shared" si="8"/>
        <v xml:space="preserve"> </v>
      </c>
      <c r="D138" s="56" t="str">
        <f t="shared" si="9"/>
        <v xml:space="preserve"> </v>
      </c>
      <c r="E138" s="127">
        <v>1.1574074074074073E-5</v>
      </c>
      <c r="F138" s="35" t="e">
        <f t="shared" si="10"/>
        <v>#N/A</v>
      </c>
      <c r="G138" t="str">
        <f>IF((ISERROR((VLOOKUP(B138,Calculation!C$2:C$933,1,FALSE)))),"not entered","")</f>
        <v/>
      </c>
    </row>
    <row r="139" spans="2:7">
      <c r="B139" s="34" t="s">
        <v>9</v>
      </c>
      <c r="C139" s="56" t="str">
        <f t="shared" si="8"/>
        <v xml:space="preserve"> </v>
      </c>
      <c r="D139" s="56" t="str">
        <f t="shared" si="9"/>
        <v xml:space="preserve"> </v>
      </c>
      <c r="E139" s="127">
        <v>1.1574074074074073E-5</v>
      </c>
      <c r="F139" s="35" t="e">
        <f t="shared" si="10"/>
        <v>#N/A</v>
      </c>
      <c r="G139" t="str">
        <f>IF((ISERROR((VLOOKUP(B139,Calculation!C$2:C$933,1,FALSE)))),"not entered","")</f>
        <v/>
      </c>
    </row>
    <row r="140" spans="2:7">
      <c r="B140" s="34" t="s">
        <v>9</v>
      </c>
      <c r="C140" s="56" t="str">
        <f t="shared" si="8"/>
        <v xml:space="preserve"> </v>
      </c>
      <c r="D140" s="56" t="str">
        <f t="shared" si="9"/>
        <v xml:space="preserve"> </v>
      </c>
      <c r="E140" s="127">
        <v>1.1574074074074073E-5</v>
      </c>
      <c r="F140" s="35" t="e">
        <f t="shared" si="10"/>
        <v>#N/A</v>
      </c>
      <c r="G140" t="str">
        <f>IF((ISERROR((VLOOKUP(B140,Calculation!C$2:C$933,1,FALSE)))),"not entered","")</f>
        <v/>
      </c>
    </row>
    <row r="141" spans="2:7">
      <c r="B141" s="34" t="s">
        <v>9</v>
      </c>
      <c r="C141" s="56" t="str">
        <f t="shared" si="8"/>
        <v xml:space="preserve"> </v>
      </c>
      <c r="D141" s="56" t="str">
        <f t="shared" si="9"/>
        <v xml:space="preserve"> </v>
      </c>
      <c r="E141" s="127">
        <v>1.1574074074074073E-5</v>
      </c>
      <c r="F141" s="35" t="e">
        <f t="shared" si="10"/>
        <v>#N/A</v>
      </c>
      <c r="G141" t="str">
        <f>IF((ISERROR((VLOOKUP(B141,Calculation!C$2:C$933,1,FALSE)))),"not entered","")</f>
        <v/>
      </c>
    </row>
    <row r="142" spans="2:7">
      <c r="B142" s="34" t="s">
        <v>9</v>
      </c>
      <c r="C142" s="56" t="str">
        <f t="shared" si="8"/>
        <v xml:space="preserve"> </v>
      </c>
      <c r="D142" s="56" t="str">
        <f t="shared" si="9"/>
        <v xml:space="preserve"> </v>
      </c>
      <c r="E142" s="127">
        <v>1.1574074074074073E-5</v>
      </c>
      <c r="F142" s="35" t="e">
        <f t="shared" si="10"/>
        <v>#N/A</v>
      </c>
      <c r="G142" t="str">
        <f>IF((ISERROR((VLOOKUP(B142,Calculation!C$2:C$933,1,FALSE)))),"not entered","")</f>
        <v/>
      </c>
    </row>
    <row r="143" spans="2:7">
      <c r="B143" s="34" t="s">
        <v>9</v>
      </c>
      <c r="C143" s="56" t="str">
        <f t="shared" si="8"/>
        <v xml:space="preserve"> </v>
      </c>
      <c r="D143" s="56" t="str">
        <f t="shared" si="9"/>
        <v xml:space="preserve"> </v>
      </c>
      <c r="E143" s="127">
        <v>1.1574074074074073E-5</v>
      </c>
      <c r="F143" s="35" t="e">
        <f t="shared" si="10"/>
        <v>#N/A</v>
      </c>
      <c r="G143" t="str">
        <f>IF((ISERROR((VLOOKUP(B143,Calculation!C$2:C$933,1,FALSE)))),"not entered","")</f>
        <v/>
      </c>
    </row>
    <row r="144" spans="2:7">
      <c r="B144" s="34" t="s">
        <v>9</v>
      </c>
      <c r="C144" s="56" t="str">
        <f t="shared" si="8"/>
        <v xml:space="preserve"> </v>
      </c>
      <c r="D144" s="56" t="str">
        <f t="shared" si="9"/>
        <v xml:space="preserve"> </v>
      </c>
      <c r="E144" s="127">
        <v>1.1574074074074073E-5</v>
      </c>
      <c r="F144" s="35" t="e">
        <f t="shared" si="10"/>
        <v>#N/A</v>
      </c>
      <c r="G144" t="str">
        <f>IF((ISERROR((VLOOKUP(B144,Calculation!C$2:C$933,1,FALSE)))),"not entered","")</f>
        <v/>
      </c>
    </row>
    <row r="145" spans="2:7">
      <c r="B145" s="34" t="s">
        <v>9</v>
      </c>
      <c r="C145" s="56" t="str">
        <f t="shared" si="8"/>
        <v xml:space="preserve"> </v>
      </c>
      <c r="D145" s="56" t="str">
        <f t="shared" si="9"/>
        <v xml:space="preserve"> </v>
      </c>
      <c r="E145" s="127">
        <v>1.1574074074074073E-5</v>
      </c>
      <c r="F145" s="35" t="e">
        <f t="shared" si="10"/>
        <v>#N/A</v>
      </c>
      <c r="G145" t="str">
        <f>IF((ISERROR((VLOOKUP(B145,Calculation!C$2:C$933,1,FALSE)))),"not entered","")</f>
        <v/>
      </c>
    </row>
    <row r="146" spans="2:7">
      <c r="B146" s="34" t="s">
        <v>9</v>
      </c>
      <c r="C146" s="56" t="str">
        <f t="shared" si="8"/>
        <v xml:space="preserve"> </v>
      </c>
      <c r="D146" s="56" t="str">
        <f t="shared" si="9"/>
        <v xml:space="preserve"> </v>
      </c>
      <c r="E146" s="127">
        <v>1.1574074074074073E-5</v>
      </c>
      <c r="F146" s="35" t="e">
        <f t="shared" si="10"/>
        <v>#N/A</v>
      </c>
      <c r="G146" t="str">
        <f>IF((ISERROR((VLOOKUP(B146,Calculation!C$2:C$933,1,FALSE)))),"not entered","")</f>
        <v/>
      </c>
    </row>
    <row r="147" spans="2:7">
      <c r="B147" s="34" t="s">
        <v>9</v>
      </c>
      <c r="C147" s="56" t="str">
        <f t="shared" si="8"/>
        <v xml:space="preserve"> </v>
      </c>
      <c r="D147" s="56" t="str">
        <f t="shared" si="9"/>
        <v xml:space="preserve"> </v>
      </c>
      <c r="E147" s="127">
        <v>1.1574074074074073E-5</v>
      </c>
      <c r="F147" s="35" t="e">
        <f t="shared" si="10"/>
        <v>#N/A</v>
      </c>
      <c r="G147" t="str">
        <f>IF((ISERROR((VLOOKUP(B147,Calculation!C$2:C$933,1,FALSE)))),"not entered","")</f>
        <v/>
      </c>
    </row>
    <row r="148" spans="2:7">
      <c r="B148" s="34" t="s">
        <v>9</v>
      </c>
      <c r="C148" s="56" t="str">
        <f t="shared" si="8"/>
        <v xml:space="preserve"> </v>
      </c>
      <c r="D148" s="56" t="str">
        <f t="shared" si="9"/>
        <v xml:space="preserve"> </v>
      </c>
      <c r="E148" s="127">
        <v>1.1574074074074073E-5</v>
      </c>
      <c r="F148" s="35" t="e">
        <f t="shared" si="10"/>
        <v>#N/A</v>
      </c>
      <c r="G148" t="str">
        <f>IF((ISERROR((VLOOKUP(B148,Calculation!C$2:C$933,1,FALSE)))),"not entered","")</f>
        <v/>
      </c>
    </row>
    <row r="149" spans="2:7">
      <c r="B149" s="34" t="s">
        <v>9</v>
      </c>
      <c r="C149" s="56" t="str">
        <f t="shared" si="8"/>
        <v xml:space="preserve"> </v>
      </c>
      <c r="D149" s="56" t="str">
        <f t="shared" si="9"/>
        <v xml:space="preserve"> </v>
      </c>
      <c r="E149" s="127">
        <v>1.1574074074074073E-5</v>
      </c>
      <c r="F149" s="35" t="e">
        <f t="shared" si="10"/>
        <v>#N/A</v>
      </c>
      <c r="G149" t="str">
        <f>IF((ISERROR((VLOOKUP(B149,Calculation!C$2:C$933,1,FALSE)))),"not entered","")</f>
        <v/>
      </c>
    </row>
    <row r="150" spans="2:7">
      <c r="B150" s="34" t="s">
        <v>9</v>
      </c>
      <c r="C150" s="56" t="str">
        <f t="shared" si="8"/>
        <v xml:space="preserve"> </v>
      </c>
      <c r="D150" s="56" t="str">
        <f t="shared" si="9"/>
        <v xml:space="preserve"> </v>
      </c>
      <c r="E150" s="127">
        <v>1.1574074074074073E-5</v>
      </c>
      <c r="F150" s="35" t="e">
        <f t="shared" si="10"/>
        <v>#N/A</v>
      </c>
      <c r="G150" t="str">
        <f>IF((ISERROR((VLOOKUP(B150,Calculation!C$2:C$933,1,FALSE)))),"not entered","")</f>
        <v/>
      </c>
    </row>
    <row r="151" spans="2:7">
      <c r="B151" s="34" t="s">
        <v>9</v>
      </c>
      <c r="C151" s="56" t="str">
        <f t="shared" si="8"/>
        <v xml:space="preserve"> </v>
      </c>
      <c r="D151" s="56" t="str">
        <f t="shared" si="9"/>
        <v xml:space="preserve"> </v>
      </c>
      <c r="E151" s="127">
        <v>1.1574074074074073E-5</v>
      </c>
      <c r="F151" s="35" t="e">
        <f t="shared" si="10"/>
        <v>#N/A</v>
      </c>
      <c r="G151" t="str">
        <f>IF((ISERROR((VLOOKUP(B151,Calculation!C$2:C$933,1,FALSE)))),"not entered","")</f>
        <v/>
      </c>
    </row>
    <row r="152" spans="2:7">
      <c r="B152" s="34" t="s">
        <v>9</v>
      </c>
      <c r="C152" s="56" t="str">
        <f t="shared" si="8"/>
        <v xml:space="preserve"> </v>
      </c>
      <c r="D152" s="56" t="str">
        <f t="shared" si="9"/>
        <v xml:space="preserve"> </v>
      </c>
      <c r="E152" s="127">
        <v>1.1574074074074073E-5</v>
      </c>
      <c r="F152" s="35" t="e">
        <f t="shared" si="10"/>
        <v>#N/A</v>
      </c>
      <c r="G152" t="str">
        <f>IF((ISERROR((VLOOKUP(B152,Calculation!C$2:C$933,1,FALSE)))),"not entered","")</f>
        <v/>
      </c>
    </row>
    <row r="153" spans="2:7">
      <c r="B153" s="34" t="s">
        <v>9</v>
      </c>
      <c r="C153" s="56" t="str">
        <f t="shared" si="8"/>
        <v xml:space="preserve"> </v>
      </c>
      <c r="D153" s="56" t="str">
        <f t="shared" si="9"/>
        <v xml:space="preserve"> </v>
      </c>
      <c r="E153" s="127">
        <v>1.1574074074074073E-5</v>
      </c>
      <c r="F153" s="35" t="e">
        <f t="shared" si="10"/>
        <v>#N/A</v>
      </c>
      <c r="G153" t="str">
        <f>IF((ISERROR((VLOOKUP(B153,Calculation!C$2:C$933,1,FALSE)))),"not entered","")</f>
        <v/>
      </c>
    </row>
    <row r="154" spans="2:7">
      <c r="B154" s="34" t="s">
        <v>9</v>
      </c>
      <c r="C154" s="56" t="str">
        <f t="shared" si="8"/>
        <v xml:space="preserve"> </v>
      </c>
      <c r="D154" s="56" t="str">
        <f t="shared" si="9"/>
        <v xml:space="preserve"> </v>
      </c>
      <c r="E154" s="127">
        <v>1.1574074074074073E-5</v>
      </c>
      <c r="F154" s="35" t="e">
        <f t="shared" si="10"/>
        <v>#N/A</v>
      </c>
      <c r="G154" t="str">
        <f>IF((ISERROR((VLOOKUP(B154,Calculation!C$2:C$933,1,FALSE)))),"not entered","")</f>
        <v/>
      </c>
    </row>
    <row r="155" spans="2:7">
      <c r="B155" s="34" t="s">
        <v>9</v>
      </c>
      <c r="C155" s="56" t="str">
        <f t="shared" si="8"/>
        <v xml:space="preserve"> </v>
      </c>
      <c r="D155" s="56" t="str">
        <f t="shared" si="9"/>
        <v xml:space="preserve"> </v>
      </c>
      <c r="E155" s="127">
        <v>1.1574074074074073E-5</v>
      </c>
      <c r="F155" s="35" t="e">
        <f t="shared" si="10"/>
        <v>#N/A</v>
      </c>
      <c r="G155" t="str">
        <f>IF((ISERROR((VLOOKUP(B155,Calculation!C$2:C$933,1,FALSE)))),"not entered","")</f>
        <v/>
      </c>
    </row>
    <row r="156" spans="2:7">
      <c r="B156" s="34" t="s">
        <v>9</v>
      </c>
      <c r="C156" s="56" t="str">
        <f t="shared" si="8"/>
        <v xml:space="preserve"> </v>
      </c>
      <c r="D156" s="56" t="str">
        <f t="shared" si="9"/>
        <v xml:space="preserve"> </v>
      </c>
      <c r="E156" s="127">
        <v>1.1574074074074073E-5</v>
      </c>
      <c r="F156" s="35" t="e">
        <f t="shared" si="10"/>
        <v>#N/A</v>
      </c>
      <c r="G156" t="str">
        <f>IF((ISERROR((VLOOKUP(B156,Calculation!C$2:C$933,1,FALSE)))),"not entered","")</f>
        <v/>
      </c>
    </row>
    <row r="157" spans="2:7">
      <c r="B157" s="34" t="s">
        <v>9</v>
      </c>
      <c r="C157" s="56" t="str">
        <f t="shared" si="8"/>
        <v xml:space="preserve"> </v>
      </c>
      <c r="D157" s="56" t="str">
        <f t="shared" si="9"/>
        <v xml:space="preserve"> </v>
      </c>
      <c r="E157" s="127">
        <v>1.1574074074074073E-5</v>
      </c>
      <c r="F157" s="35" t="e">
        <f t="shared" si="10"/>
        <v>#N/A</v>
      </c>
      <c r="G157" t="str">
        <f>IF((ISERROR((VLOOKUP(B157,Calculation!C$2:C$933,1,FALSE)))),"not entered","")</f>
        <v/>
      </c>
    </row>
    <row r="158" spans="2:7">
      <c r="B158" s="34" t="s">
        <v>9</v>
      </c>
      <c r="C158" s="56" t="str">
        <f t="shared" si="8"/>
        <v xml:space="preserve"> </v>
      </c>
      <c r="D158" s="56" t="str">
        <f t="shared" si="9"/>
        <v xml:space="preserve"> </v>
      </c>
      <c r="E158" s="127">
        <v>1.1574074074074073E-5</v>
      </c>
      <c r="F158" s="35" t="e">
        <f t="shared" si="10"/>
        <v>#N/A</v>
      </c>
      <c r="G158" t="str">
        <f>IF((ISERROR((VLOOKUP(B158,Calculation!C$2:C$933,1,FALSE)))),"not entered","")</f>
        <v/>
      </c>
    </row>
    <row r="159" spans="2:7">
      <c r="B159" s="34" t="s">
        <v>9</v>
      </c>
      <c r="C159" s="56" t="str">
        <f t="shared" si="8"/>
        <v xml:space="preserve"> </v>
      </c>
      <c r="D159" s="56" t="str">
        <f t="shared" si="9"/>
        <v xml:space="preserve"> </v>
      </c>
      <c r="E159" s="127">
        <v>1.1574074074074073E-5</v>
      </c>
      <c r="F159" s="35" t="e">
        <f t="shared" si="10"/>
        <v>#N/A</v>
      </c>
      <c r="G159" t="str">
        <f>IF((ISERROR((VLOOKUP(B159,Calculation!C$2:C$933,1,FALSE)))),"not entered","")</f>
        <v/>
      </c>
    </row>
    <row r="160" spans="2:7">
      <c r="B160" s="34" t="s">
        <v>9</v>
      </c>
      <c r="C160" s="56" t="str">
        <f t="shared" si="8"/>
        <v xml:space="preserve"> </v>
      </c>
      <c r="D160" s="56" t="str">
        <f t="shared" si="9"/>
        <v xml:space="preserve"> </v>
      </c>
      <c r="E160" s="127">
        <v>1.1574074074074073E-5</v>
      </c>
      <c r="F160" s="35" t="e">
        <f t="shared" si="10"/>
        <v>#N/A</v>
      </c>
      <c r="G160" t="str">
        <f>IF((ISERROR((VLOOKUP(B160,Calculation!C$2:C$933,1,FALSE)))),"not entered","")</f>
        <v/>
      </c>
    </row>
    <row r="161" spans="2:7">
      <c r="B161" s="34" t="s">
        <v>9</v>
      </c>
      <c r="C161" s="56" t="str">
        <f t="shared" si="8"/>
        <v xml:space="preserve"> </v>
      </c>
      <c r="D161" s="56" t="str">
        <f t="shared" si="9"/>
        <v xml:space="preserve"> </v>
      </c>
      <c r="E161" s="127">
        <v>1.1574074074074073E-5</v>
      </c>
      <c r="F161" s="35" t="e">
        <f t="shared" si="10"/>
        <v>#N/A</v>
      </c>
      <c r="G161" t="str">
        <f>IF((ISERROR((VLOOKUP(B161,Calculation!C$2:C$933,1,FALSE)))),"not entered","")</f>
        <v/>
      </c>
    </row>
    <row r="162" spans="2:7">
      <c r="B162" s="34" t="s">
        <v>9</v>
      </c>
      <c r="C162" s="56" t="str">
        <f t="shared" si="8"/>
        <v xml:space="preserve"> </v>
      </c>
      <c r="D162" s="56" t="str">
        <f t="shared" si="9"/>
        <v xml:space="preserve"> </v>
      </c>
      <c r="E162" s="127">
        <v>1.1574074074074073E-5</v>
      </c>
      <c r="F162" s="35" t="e">
        <f t="shared" si="10"/>
        <v>#N/A</v>
      </c>
      <c r="G162" t="str">
        <f>IF((ISERROR((VLOOKUP(B162,Calculation!C$2:C$933,1,FALSE)))),"not entered","")</f>
        <v/>
      </c>
    </row>
    <row r="163" spans="2:7">
      <c r="B163" s="34" t="s">
        <v>9</v>
      </c>
      <c r="C163" s="56" t="str">
        <f t="shared" si="8"/>
        <v xml:space="preserve"> </v>
      </c>
      <c r="D163" s="56" t="str">
        <f t="shared" si="9"/>
        <v xml:space="preserve"> </v>
      </c>
      <c r="E163" s="127">
        <v>1.1574074074074073E-5</v>
      </c>
      <c r="F163" s="35" t="e">
        <f t="shared" si="10"/>
        <v>#N/A</v>
      </c>
      <c r="G163" t="str">
        <f>IF((ISERROR((VLOOKUP(B163,Calculation!C$2:C$933,1,FALSE)))),"not entered","")</f>
        <v/>
      </c>
    </row>
    <row r="164" spans="2:7">
      <c r="B164" s="34" t="s">
        <v>9</v>
      </c>
      <c r="C164" s="56" t="str">
        <f t="shared" si="8"/>
        <v xml:space="preserve"> </v>
      </c>
      <c r="D164" s="56" t="str">
        <f t="shared" si="9"/>
        <v xml:space="preserve"> </v>
      </c>
      <c r="E164" s="127">
        <v>1.1574074074074073E-5</v>
      </c>
      <c r="F164" s="35" t="e">
        <f t="shared" si="10"/>
        <v>#N/A</v>
      </c>
      <c r="G164" t="str">
        <f>IF((ISERROR((VLOOKUP(B164,Calculation!C$2:C$933,1,FALSE)))),"not entered","")</f>
        <v/>
      </c>
    </row>
    <row r="165" spans="2:7">
      <c r="B165" s="34" t="s">
        <v>9</v>
      </c>
      <c r="C165" s="56" t="str">
        <f t="shared" si="8"/>
        <v xml:space="preserve"> </v>
      </c>
      <c r="D165" s="56" t="str">
        <f t="shared" si="9"/>
        <v xml:space="preserve"> </v>
      </c>
      <c r="E165" s="127">
        <v>1.1574074074074073E-5</v>
      </c>
      <c r="F165" s="35" t="e">
        <f t="shared" si="10"/>
        <v>#N/A</v>
      </c>
      <c r="G165" t="str">
        <f>IF((ISERROR((VLOOKUP(B165,Calculation!C$2:C$933,1,FALSE)))),"not entered","")</f>
        <v/>
      </c>
    </row>
    <row r="166" spans="2:7">
      <c r="B166" s="34" t="s">
        <v>9</v>
      </c>
      <c r="C166" s="56" t="str">
        <f t="shared" si="8"/>
        <v xml:space="preserve"> </v>
      </c>
      <c r="D166" s="56" t="str">
        <f t="shared" si="9"/>
        <v xml:space="preserve"> </v>
      </c>
      <c r="E166" s="127">
        <v>1.1574074074074073E-5</v>
      </c>
      <c r="F166" s="35" t="e">
        <f t="shared" ref="F166:F197" si="11">(VLOOKUP(C166,C$4:E$5,3,FALSE))/(E166/10000)</f>
        <v>#N/A</v>
      </c>
      <c r="G166" t="str">
        <f>IF((ISERROR((VLOOKUP(B166,Calculation!C$2:C$933,1,FALSE)))),"not entered","")</f>
        <v/>
      </c>
    </row>
    <row r="167" spans="2:7">
      <c r="B167" s="34" t="s">
        <v>9</v>
      </c>
      <c r="C167" s="56" t="str">
        <f t="shared" si="8"/>
        <v xml:space="preserve"> </v>
      </c>
      <c r="D167" s="56" t="str">
        <f t="shared" si="9"/>
        <v xml:space="preserve"> </v>
      </c>
      <c r="E167" s="127">
        <v>1.1574074074074073E-5</v>
      </c>
      <c r="F167" s="35" t="e">
        <f t="shared" si="11"/>
        <v>#N/A</v>
      </c>
      <c r="G167" t="str">
        <f>IF((ISERROR((VLOOKUP(B167,Calculation!C$2:C$933,1,FALSE)))),"not entered","")</f>
        <v/>
      </c>
    </row>
    <row r="168" spans="2:7">
      <c r="B168" s="34" t="s">
        <v>9</v>
      </c>
      <c r="C168" s="56" t="str">
        <f t="shared" si="8"/>
        <v xml:space="preserve"> </v>
      </c>
      <c r="D168" s="56" t="str">
        <f t="shared" si="9"/>
        <v xml:space="preserve"> </v>
      </c>
      <c r="E168" s="127">
        <v>1.1574074074074073E-5</v>
      </c>
      <c r="F168" s="35" t="e">
        <f t="shared" si="11"/>
        <v>#N/A</v>
      </c>
      <c r="G168" t="str">
        <f>IF((ISERROR((VLOOKUP(B168,Calculation!C$2:C$933,1,FALSE)))),"not entered","")</f>
        <v/>
      </c>
    </row>
    <row r="169" spans="2:7">
      <c r="B169" s="34" t="s">
        <v>9</v>
      </c>
      <c r="C169" s="56" t="str">
        <f t="shared" si="8"/>
        <v xml:space="preserve"> </v>
      </c>
      <c r="D169" s="56" t="str">
        <f t="shared" si="9"/>
        <v xml:space="preserve"> </v>
      </c>
      <c r="E169" s="127">
        <v>1.1574074074074073E-5</v>
      </c>
      <c r="F169" s="35" t="e">
        <f t="shared" si="11"/>
        <v>#N/A</v>
      </c>
      <c r="G169" t="str">
        <f>IF((ISERROR((VLOOKUP(B169,Calculation!C$2:C$933,1,FALSE)))),"not entered","")</f>
        <v/>
      </c>
    </row>
    <row r="170" spans="2:7">
      <c r="B170" s="34" t="s">
        <v>9</v>
      </c>
      <c r="C170" s="56" t="str">
        <f t="shared" si="8"/>
        <v xml:space="preserve"> </v>
      </c>
      <c r="D170" s="56" t="str">
        <f t="shared" si="9"/>
        <v xml:space="preserve"> </v>
      </c>
      <c r="E170" s="127">
        <v>1.1574074074074073E-5</v>
      </c>
      <c r="F170" s="35" t="e">
        <f t="shared" si="11"/>
        <v>#N/A</v>
      </c>
      <c r="G170" t="str">
        <f>IF((ISERROR((VLOOKUP(B170,Calculation!C$2:C$933,1,FALSE)))),"not entered","")</f>
        <v/>
      </c>
    </row>
    <row r="171" spans="2:7">
      <c r="B171" s="34" t="s">
        <v>9</v>
      </c>
      <c r="C171" s="56" t="str">
        <f t="shared" si="8"/>
        <v xml:space="preserve"> </v>
      </c>
      <c r="D171" s="56" t="str">
        <f t="shared" si="9"/>
        <v xml:space="preserve"> </v>
      </c>
      <c r="E171" s="127">
        <v>1.1574074074074073E-5</v>
      </c>
      <c r="F171" s="35" t="e">
        <f t="shared" si="11"/>
        <v>#N/A</v>
      </c>
      <c r="G171" t="str">
        <f>IF((ISERROR((VLOOKUP(B171,Calculation!C$2:C$933,1,FALSE)))),"not entered","")</f>
        <v/>
      </c>
    </row>
    <row r="172" spans="2:7">
      <c r="B172" s="34" t="s">
        <v>9</v>
      </c>
      <c r="C172" s="56" t="str">
        <f t="shared" si="8"/>
        <v xml:space="preserve"> </v>
      </c>
      <c r="D172" s="56" t="str">
        <f t="shared" si="9"/>
        <v xml:space="preserve"> </v>
      </c>
      <c r="E172" s="127">
        <v>1.1574074074074073E-5</v>
      </c>
      <c r="F172" s="35" t="e">
        <f t="shared" si="11"/>
        <v>#N/A</v>
      </c>
      <c r="G172" t="str">
        <f>IF((ISERROR((VLOOKUP(B172,Calculation!C$2:C$933,1,FALSE)))),"not entered","")</f>
        <v/>
      </c>
    </row>
    <row r="173" spans="2:7">
      <c r="B173" s="34" t="s">
        <v>9</v>
      </c>
      <c r="C173" s="56" t="str">
        <f t="shared" si="8"/>
        <v xml:space="preserve"> </v>
      </c>
      <c r="D173" s="56" t="str">
        <f t="shared" si="9"/>
        <v xml:space="preserve"> </v>
      </c>
      <c r="E173" s="127">
        <v>1.1574074074074073E-5</v>
      </c>
      <c r="F173" s="35" t="e">
        <f t="shared" si="11"/>
        <v>#N/A</v>
      </c>
      <c r="G173" t="str">
        <f>IF((ISERROR((VLOOKUP(B173,Calculation!C$2:C$933,1,FALSE)))),"not entered","")</f>
        <v/>
      </c>
    </row>
    <row r="174" spans="2:7">
      <c r="B174" s="34" t="s">
        <v>9</v>
      </c>
      <c r="C174" s="56" t="str">
        <f t="shared" si="8"/>
        <v xml:space="preserve"> </v>
      </c>
      <c r="D174" s="56" t="str">
        <f t="shared" si="9"/>
        <v xml:space="preserve"> </v>
      </c>
      <c r="E174" s="127">
        <v>1.1574074074074073E-5</v>
      </c>
      <c r="F174" s="35" t="e">
        <f t="shared" si="11"/>
        <v>#N/A</v>
      </c>
      <c r="G174" t="str">
        <f>IF((ISERROR((VLOOKUP(B174,Calculation!C$2:C$933,1,FALSE)))),"not entered","")</f>
        <v/>
      </c>
    </row>
    <row r="175" spans="2:7">
      <c r="B175" s="34" t="s">
        <v>9</v>
      </c>
      <c r="C175" s="56" t="str">
        <f t="shared" si="8"/>
        <v xml:space="preserve"> </v>
      </c>
      <c r="D175" s="56" t="str">
        <f t="shared" si="9"/>
        <v xml:space="preserve"> </v>
      </c>
      <c r="E175" s="127">
        <v>1.1574074074074073E-5</v>
      </c>
      <c r="F175" s="35" t="e">
        <f t="shared" si="11"/>
        <v>#N/A</v>
      </c>
      <c r="G175" t="str">
        <f>IF((ISERROR((VLOOKUP(B175,Calculation!C$2:C$933,1,FALSE)))),"not entered","")</f>
        <v/>
      </c>
    </row>
    <row r="176" spans="2:7">
      <c r="B176" s="34" t="s">
        <v>9</v>
      </c>
      <c r="C176" s="56" t="str">
        <f t="shared" si="8"/>
        <v xml:space="preserve"> </v>
      </c>
      <c r="D176" s="56" t="str">
        <f t="shared" si="9"/>
        <v xml:space="preserve"> </v>
      </c>
      <c r="E176" s="127">
        <v>1.1574074074074073E-5</v>
      </c>
      <c r="F176" s="35" t="e">
        <f t="shared" si="11"/>
        <v>#N/A</v>
      </c>
      <c r="G176" t="str">
        <f>IF((ISERROR((VLOOKUP(B176,Calculation!C$2:C$933,1,FALSE)))),"not entered","")</f>
        <v/>
      </c>
    </row>
    <row r="177" spans="2:7">
      <c r="B177" s="34" t="s">
        <v>9</v>
      </c>
      <c r="C177" s="56" t="str">
        <f t="shared" si="8"/>
        <v xml:space="preserve"> </v>
      </c>
      <c r="D177" s="56" t="str">
        <f t="shared" si="9"/>
        <v xml:space="preserve"> </v>
      </c>
      <c r="E177" s="127">
        <v>1.1574074074074073E-5</v>
      </c>
      <c r="F177" s="35" t="e">
        <f t="shared" si="11"/>
        <v>#N/A</v>
      </c>
      <c r="G177" t="str">
        <f>IF((ISERROR((VLOOKUP(B177,Calculation!C$2:C$933,1,FALSE)))),"not entered","")</f>
        <v/>
      </c>
    </row>
    <row r="178" spans="2:7">
      <c r="B178" s="34" t="s">
        <v>9</v>
      </c>
      <c r="C178" s="56" t="str">
        <f t="shared" si="8"/>
        <v xml:space="preserve"> </v>
      </c>
      <c r="D178" s="56" t="str">
        <f t="shared" si="9"/>
        <v xml:space="preserve"> </v>
      </c>
      <c r="E178" s="127">
        <v>1.1574074074074073E-5</v>
      </c>
      <c r="F178" s="35" t="e">
        <f t="shared" si="11"/>
        <v>#N/A</v>
      </c>
      <c r="G178" t="str">
        <f>IF((ISERROR((VLOOKUP(B178,Calculation!C$2:C$933,1,FALSE)))),"not entered","")</f>
        <v/>
      </c>
    </row>
    <row r="179" spans="2:7">
      <c r="B179" s="34" t="s">
        <v>9</v>
      </c>
      <c r="C179" s="56" t="str">
        <f t="shared" si="8"/>
        <v xml:space="preserve"> </v>
      </c>
      <c r="D179" s="56" t="str">
        <f t="shared" si="9"/>
        <v xml:space="preserve"> </v>
      </c>
      <c r="E179" s="127">
        <v>1.1574074074074073E-5</v>
      </c>
      <c r="F179" s="35" t="e">
        <f t="shared" si="11"/>
        <v>#N/A</v>
      </c>
      <c r="G179" t="str">
        <f>IF((ISERROR((VLOOKUP(B179,Calculation!C$2:C$933,1,FALSE)))),"not entered","")</f>
        <v/>
      </c>
    </row>
    <row r="180" spans="2:7">
      <c r="B180" s="34" t="s">
        <v>9</v>
      </c>
      <c r="C180" s="56" t="str">
        <f t="shared" si="8"/>
        <v xml:space="preserve"> </v>
      </c>
      <c r="D180" s="56" t="str">
        <f t="shared" si="9"/>
        <v xml:space="preserve"> </v>
      </c>
      <c r="E180" s="127">
        <v>1.1574074074074073E-5</v>
      </c>
      <c r="F180" s="35" t="e">
        <f t="shared" si="11"/>
        <v>#N/A</v>
      </c>
      <c r="G180" t="str">
        <f>IF((ISERROR((VLOOKUP(B180,Calculation!C$2:C$933,1,FALSE)))),"not entered","")</f>
        <v/>
      </c>
    </row>
    <row r="181" spans="2:7">
      <c r="B181" s="34" t="s">
        <v>9</v>
      </c>
      <c r="C181" s="56" t="str">
        <f t="shared" si="8"/>
        <v xml:space="preserve"> </v>
      </c>
      <c r="D181" s="56" t="str">
        <f t="shared" si="9"/>
        <v xml:space="preserve"> </v>
      </c>
      <c r="E181" s="127">
        <v>1.1574074074074073E-5</v>
      </c>
      <c r="F181" s="35" t="e">
        <f t="shared" si="11"/>
        <v>#N/A</v>
      </c>
      <c r="G181" t="str">
        <f>IF((ISERROR((VLOOKUP(B181,Calculation!C$2:C$933,1,FALSE)))),"not entered","")</f>
        <v/>
      </c>
    </row>
    <row r="182" spans="2:7">
      <c r="B182" s="34" t="s">
        <v>9</v>
      </c>
      <c r="C182" s="56" t="str">
        <f t="shared" si="8"/>
        <v xml:space="preserve"> </v>
      </c>
      <c r="D182" s="56" t="str">
        <f t="shared" si="9"/>
        <v xml:space="preserve"> </v>
      </c>
      <c r="E182" s="127">
        <v>1.1574074074074073E-5</v>
      </c>
      <c r="F182" s="35" t="e">
        <f t="shared" si="11"/>
        <v>#N/A</v>
      </c>
      <c r="G182" t="str">
        <f>IF((ISERROR((VLOOKUP(B182,Calculation!C$2:C$933,1,FALSE)))),"not entered","")</f>
        <v/>
      </c>
    </row>
    <row r="183" spans="2:7">
      <c r="B183" s="34" t="s">
        <v>9</v>
      </c>
      <c r="C183" s="56" t="str">
        <f t="shared" si="8"/>
        <v xml:space="preserve"> </v>
      </c>
      <c r="D183" s="56" t="str">
        <f t="shared" si="9"/>
        <v xml:space="preserve"> </v>
      </c>
      <c r="E183" s="127">
        <v>1.1574074074074073E-5</v>
      </c>
      <c r="F183" s="35" t="e">
        <f t="shared" si="11"/>
        <v>#N/A</v>
      </c>
      <c r="G183" t="str">
        <f>IF((ISERROR((VLOOKUP(B183,Calculation!C$2:C$933,1,FALSE)))),"not entered","")</f>
        <v/>
      </c>
    </row>
    <row r="184" spans="2:7">
      <c r="B184" s="34" t="s">
        <v>9</v>
      </c>
      <c r="C184" s="56" t="str">
        <f t="shared" si="8"/>
        <v xml:space="preserve"> </v>
      </c>
      <c r="D184" s="56" t="str">
        <f t="shared" si="9"/>
        <v xml:space="preserve"> </v>
      </c>
      <c r="E184" s="127">
        <v>1.1574074074074073E-5</v>
      </c>
      <c r="F184" s="35" t="e">
        <f t="shared" si="11"/>
        <v>#N/A</v>
      </c>
      <c r="G184" t="str">
        <f>IF((ISERROR((VLOOKUP(B184,Calculation!C$2:C$933,1,FALSE)))),"not entered","")</f>
        <v/>
      </c>
    </row>
    <row r="185" spans="2:7">
      <c r="B185" s="34" t="s">
        <v>9</v>
      </c>
      <c r="C185" s="56" t="str">
        <f t="shared" si="8"/>
        <v xml:space="preserve"> </v>
      </c>
      <c r="D185" s="56" t="str">
        <f t="shared" si="9"/>
        <v xml:space="preserve"> </v>
      </c>
      <c r="E185" s="127">
        <v>1.1574074074074073E-5</v>
      </c>
      <c r="F185" s="35" t="e">
        <f t="shared" si="11"/>
        <v>#N/A</v>
      </c>
      <c r="G185" t="str">
        <f>IF((ISERROR((VLOOKUP(B185,Calculation!C$2:C$933,1,FALSE)))),"not entered","")</f>
        <v/>
      </c>
    </row>
    <row r="186" spans="2:7">
      <c r="B186" s="34" t="s">
        <v>9</v>
      </c>
      <c r="C186" s="56" t="str">
        <f t="shared" si="8"/>
        <v xml:space="preserve"> </v>
      </c>
      <c r="D186" s="56" t="str">
        <f t="shared" si="9"/>
        <v xml:space="preserve"> </v>
      </c>
      <c r="E186" s="127">
        <v>1.1574074074074073E-5</v>
      </c>
      <c r="F186" s="35" t="e">
        <f t="shared" si="11"/>
        <v>#N/A</v>
      </c>
      <c r="G186" t="str">
        <f>IF((ISERROR((VLOOKUP(B186,Calculation!C$2:C$933,1,FALSE)))),"not entered","")</f>
        <v/>
      </c>
    </row>
    <row r="187" spans="2:7">
      <c r="B187" s="34" t="s">
        <v>9</v>
      </c>
      <c r="C187" s="56" t="str">
        <f t="shared" si="8"/>
        <v xml:space="preserve"> </v>
      </c>
      <c r="D187" s="56" t="str">
        <f t="shared" si="9"/>
        <v xml:space="preserve"> </v>
      </c>
      <c r="E187" s="127">
        <v>1.1574074074074073E-5</v>
      </c>
      <c r="F187" s="35" t="e">
        <f t="shared" si="11"/>
        <v>#N/A</v>
      </c>
      <c r="G187" t="str">
        <f>IF((ISERROR((VLOOKUP(B187,Calculation!C$2:C$933,1,FALSE)))),"not entered","")</f>
        <v/>
      </c>
    </row>
    <row r="188" spans="2:7">
      <c r="B188" s="34" t="s">
        <v>9</v>
      </c>
      <c r="C188" s="56" t="str">
        <f t="shared" si="8"/>
        <v xml:space="preserve"> </v>
      </c>
      <c r="D188" s="56" t="str">
        <f t="shared" si="9"/>
        <v xml:space="preserve"> </v>
      </c>
      <c r="E188" s="127">
        <v>1.1574074074074073E-5</v>
      </c>
      <c r="F188" s="35" t="e">
        <f t="shared" si="11"/>
        <v>#N/A</v>
      </c>
      <c r="G188" t="str">
        <f>IF((ISERROR((VLOOKUP(B188,Calculation!C$2:C$933,1,FALSE)))),"not entered","")</f>
        <v/>
      </c>
    </row>
    <row r="189" spans="2:7">
      <c r="B189" s="34" t="s">
        <v>9</v>
      </c>
      <c r="C189" s="56" t="str">
        <f t="shared" si="8"/>
        <v xml:space="preserve"> </v>
      </c>
      <c r="D189" s="56" t="str">
        <f t="shared" si="9"/>
        <v xml:space="preserve"> </v>
      </c>
      <c r="E189" s="127">
        <v>1.1574074074074073E-5</v>
      </c>
      <c r="F189" s="35" t="e">
        <f t="shared" si="11"/>
        <v>#N/A</v>
      </c>
      <c r="G189" t="str">
        <f>IF((ISERROR((VLOOKUP(B189,Calculation!C$2:C$933,1,FALSE)))),"not entered","")</f>
        <v/>
      </c>
    </row>
    <row r="190" spans="2:7">
      <c r="B190" s="34" t="s">
        <v>9</v>
      </c>
      <c r="C190" s="56" t="str">
        <f t="shared" si="8"/>
        <v xml:space="preserve"> </v>
      </c>
      <c r="D190" s="56" t="str">
        <f t="shared" si="9"/>
        <v xml:space="preserve"> </v>
      </c>
      <c r="E190" s="127">
        <v>1.1574074074074073E-5</v>
      </c>
      <c r="F190" s="35" t="e">
        <f t="shared" si="11"/>
        <v>#N/A</v>
      </c>
      <c r="G190" t="str">
        <f>IF((ISERROR((VLOOKUP(B190,Calculation!C$2:C$933,1,FALSE)))),"not entered","")</f>
        <v/>
      </c>
    </row>
    <row r="191" spans="2:7">
      <c r="B191" s="34" t="s">
        <v>9</v>
      </c>
      <c r="C191" s="56" t="str">
        <f t="shared" si="8"/>
        <v xml:space="preserve"> </v>
      </c>
      <c r="D191" s="56" t="str">
        <f t="shared" si="9"/>
        <v xml:space="preserve"> </v>
      </c>
      <c r="E191" s="127">
        <v>1.1574074074074073E-5</v>
      </c>
      <c r="F191" s="35" t="e">
        <f t="shared" si="11"/>
        <v>#N/A</v>
      </c>
      <c r="G191" t="str">
        <f>IF((ISERROR((VLOOKUP(B191,Calculation!C$2:C$933,1,FALSE)))),"not entered","")</f>
        <v/>
      </c>
    </row>
    <row r="192" spans="2:7">
      <c r="B192" s="34" t="s">
        <v>9</v>
      </c>
      <c r="C192" s="56" t="str">
        <f t="shared" si="8"/>
        <v xml:space="preserve"> </v>
      </c>
      <c r="D192" s="56" t="str">
        <f t="shared" si="9"/>
        <v xml:space="preserve"> </v>
      </c>
      <c r="E192" s="127">
        <v>1.1574074074074073E-5</v>
      </c>
      <c r="F192" s="35" t="e">
        <f t="shared" si="11"/>
        <v>#N/A</v>
      </c>
      <c r="G192" t="str">
        <f>IF((ISERROR((VLOOKUP(B192,Calculation!C$2:C$933,1,FALSE)))),"not entered","")</f>
        <v/>
      </c>
    </row>
    <row r="193" spans="2:7">
      <c r="B193" s="34" t="s">
        <v>9</v>
      </c>
      <c r="C193" s="56" t="str">
        <f t="shared" si="8"/>
        <v xml:space="preserve"> </v>
      </c>
      <c r="D193" s="56" t="str">
        <f t="shared" si="9"/>
        <v xml:space="preserve"> </v>
      </c>
      <c r="E193" s="127">
        <v>1.1574074074074073E-5</v>
      </c>
      <c r="F193" s="35" t="e">
        <f t="shared" si="11"/>
        <v>#N/A</v>
      </c>
      <c r="G193" t="str">
        <f>IF((ISERROR((VLOOKUP(B193,Calculation!C$2:C$933,1,FALSE)))),"not entered","")</f>
        <v/>
      </c>
    </row>
    <row r="194" spans="2:7">
      <c r="B194" s="34" t="s">
        <v>9</v>
      </c>
      <c r="C194" s="56" t="str">
        <f t="shared" si="8"/>
        <v xml:space="preserve"> </v>
      </c>
      <c r="D194" s="56" t="str">
        <f t="shared" si="9"/>
        <v xml:space="preserve"> </v>
      </c>
      <c r="E194" s="127">
        <v>1.1574074074074073E-5</v>
      </c>
      <c r="F194" s="35" t="e">
        <f t="shared" si="11"/>
        <v>#N/A</v>
      </c>
      <c r="G194" t="str">
        <f>IF((ISERROR((VLOOKUP(B194,Calculation!C$2:C$933,1,FALSE)))),"not entered","")</f>
        <v/>
      </c>
    </row>
    <row r="195" spans="2:7">
      <c r="B195" s="34" t="s">
        <v>9</v>
      </c>
      <c r="C195" s="56" t="str">
        <f t="shared" si="8"/>
        <v xml:space="preserve"> </v>
      </c>
      <c r="D195" s="56" t="str">
        <f t="shared" si="9"/>
        <v xml:space="preserve"> </v>
      </c>
      <c r="E195" s="127">
        <v>1.1574074074074073E-5</v>
      </c>
      <c r="F195" s="35" t="e">
        <f t="shared" si="11"/>
        <v>#N/A</v>
      </c>
      <c r="G195" t="str">
        <f>IF((ISERROR((VLOOKUP(B195,Calculation!C$2:C$933,1,FALSE)))),"not entered","")</f>
        <v/>
      </c>
    </row>
    <row r="196" spans="2:7">
      <c r="B196" s="34" t="s">
        <v>9</v>
      </c>
      <c r="C196" s="56" t="str">
        <f t="shared" si="8"/>
        <v xml:space="preserve"> </v>
      </c>
      <c r="D196" s="56" t="str">
        <f t="shared" si="9"/>
        <v xml:space="preserve"> </v>
      </c>
      <c r="E196" s="127">
        <v>1.1574074074074073E-5</v>
      </c>
      <c r="F196" s="35" t="e">
        <f t="shared" si="11"/>
        <v>#N/A</v>
      </c>
      <c r="G196" t="str">
        <f>IF((ISERROR((VLOOKUP(B196,Calculation!C$2:C$933,1,FALSE)))),"not entered","")</f>
        <v/>
      </c>
    </row>
    <row r="197" spans="2:7">
      <c r="B197" s="34" t="s">
        <v>9</v>
      </c>
      <c r="C197" s="56" t="str">
        <f t="shared" si="8"/>
        <v xml:space="preserve"> </v>
      </c>
      <c r="D197" s="56" t="str">
        <f t="shared" si="9"/>
        <v xml:space="preserve"> </v>
      </c>
      <c r="E197" s="127">
        <v>1.1574074074074073E-5</v>
      </c>
      <c r="F197" s="35" t="e">
        <f t="shared" si="11"/>
        <v>#N/A</v>
      </c>
      <c r="G197" t="str">
        <f>IF((ISERROR((VLOOKUP(B197,Calculation!C$2:C$933,1,FALSE)))),"not entered","")</f>
        <v/>
      </c>
    </row>
    <row r="198" spans="2:7">
      <c r="B198" s="34" t="s">
        <v>9</v>
      </c>
      <c r="C198" s="56" t="str">
        <f t="shared" ref="C198:C204" si="12">VLOOKUP(B198,name,3,FALSE)</f>
        <v xml:space="preserve"> </v>
      </c>
      <c r="D198" s="56" t="str">
        <f t="shared" ref="D198:D204" si="13">VLOOKUP(B198,name,2,FALSE)</f>
        <v xml:space="preserve"> </v>
      </c>
      <c r="E198" s="127">
        <v>1.1574074074074073E-5</v>
      </c>
      <c r="F198" s="35" t="e">
        <f t="shared" ref="F198:F204" si="14">(VLOOKUP(C198,C$4:E$5,3,FALSE))/(E198/10000)</f>
        <v>#N/A</v>
      </c>
      <c r="G198" t="str">
        <f>IF((ISERROR((VLOOKUP(B198,Calculation!C$2:C$933,1,FALSE)))),"not entered","")</f>
        <v/>
      </c>
    </row>
    <row r="199" spans="2:7">
      <c r="B199" s="34" t="s">
        <v>9</v>
      </c>
      <c r="C199" s="56" t="str">
        <f t="shared" si="12"/>
        <v xml:space="preserve"> </v>
      </c>
      <c r="D199" s="56" t="str">
        <f t="shared" si="13"/>
        <v xml:space="preserve"> </v>
      </c>
      <c r="E199" s="127">
        <v>1.1574074074074073E-5</v>
      </c>
      <c r="F199" s="35" t="e">
        <f t="shared" si="14"/>
        <v>#N/A</v>
      </c>
      <c r="G199" t="str">
        <f>IF((ISERROR((VLOOKUP(B199,Calculation!C$2:C$933,1,FALSE)))),"not entered","")</f>
        <v/>
      </c>
    </row>
    <row r="200" spans="2:7">
      <c r="B200" s="34" t="s">
        <v>9</v>
      </c>
      <c r="C200" s="56" t="str">
        <f t="shared" si="12"/>
        <v xml:space="preserve"> </v>
      </c>
      <c r="D200" s="56" t="str">
        <f t="shared" si="13"/>
        <v xml:space="preserve"> </v>
      </c>
      <c r="E200" s="127">
        <v>1.1574074074074073E-5</v>
      </c>
      <c r="F200" s="35" t="e">
        <f t="shared" si="14"/>
        <v>#N/A</v>
      </c>
      <c r="G200" t="str">
        <f>IF((ISERROR((VLOOKUP(B200,Calculation!C$2:C$933,1,FALSE)))),"not entered","")</f>
        <v/>
      </c>
    </row>
    <row r="201" spans="2:7">
      <c r="B201" s="34" t="s">
        <v>9</v>
      </c>
      <c r="C201" s="56" t="str">
        <f t="shared" si="12"/>
        <v xml:space="preserve"> </v>
      </c>
      <c r="D201" s="56" t="str">
        <f t="shared" si="13"/>
        <v xml:space="preserve"> </v>
      </c>
      <c r="E201" s="127">
        <v>1.1574074074074073E-5</v>
      </c>
      <c r="F201" s="35" t="e">
        <f t="shared" si="14"/>
        <v>#N/A</v>
      </c>
      <c r="G201" t="str">
        <f>IF((ISERROR((VLOOKUP(B201,Calculation!C$2:C$933,1,FALSE)))),"not entered","")</f>
        <v/>
      </c>
    </row>
    <row r="202" spans="2:7">
      <c r="B202" s="34" t="s">
        <v>9</v>
      </c>
      <c r="C202" s="56" t="str">
        <f t="shared" si="12"/>
        <v xml:space="preserve"> </v>
      </c>
      <c r="D202" s="56" t="str">
        <f t="shared" si="13"/>
        <v xml:space="preserve"> </v>
      </c>
      <c r="E202" s="127">
        <v>1.1574074074074073E-5</v>
      </c>
      <c r="F202" s="35" t="e">
        <f t="shared" si="14"/>
        <v>#N/A</v>
      </c>
      <c r="G202" t="str">
        <f>IF((ISERROR((VLOOKUP(B202,Calculation!C$2:C$933,1,FALSE)))),"not entered","")</f>
        <v/>
      </c>
    </row>
    <row r="203" spans="2:7">
      <c r="B203" s="34" t="s">
        <v>9</v>
      </c>
      <c r="C203" s="56" t="str">
        <f t="shared" si="12"/>
        <v xml:space="preserve"> </v>
      </c>
      <c r="D203" s="56" t="str">
        <f t="shared" si="13"/>
        <v xml:space="preserve"> </v>
      </c>
      <c r="E203" s="127">
        <v>1.1574074074074073E-5</v>
      </c>
      <c r="F203" s="35" t="e">
        <f t="shared" si="14"/>
        <v>#N/A</v>
      </c>
      <c r="G203" t="str">
        <f>IF((ISERROR((VLOOKUP(B203,Calculation!C$2:C$933,1,FALSE)))),"not entered","")</f>
        <v/>
      </c>
    </row>
    <row r="204" spans="2:7">
      <c r="B204" s="34" t="s">
        <v>9</v>
      </c>
      <c r="C204" s="56" t="str">
        <f t="shared" si="12"/>
        <v xml:space="preserve"> </v>
      </c>
      <c r="D204" s="56" t="str">
        <f t="shared" si="13"/>
        <v xml:space="preserve"> </v>
      </c>
      <c r="E204" s="127">
        <v>1.1574074074074073E-5</v>
      </c>
      <c r="F204" s="35" t="e">
        <f t="shared" si="14"/>
        <v>#N/A</v>
      </c>
      <c r="G204" t="str">
        <f>IF((ISERROR((VLOOKUP(B204,Calculation!C$2:C$933,1,FALSE)))),"not entered","")</f>
        <v/>
      </c>
    </row>
    <row r="205" spans="2:7" ht="13.5" thickBot="1">
      <c r="B205" s="36"/>
      <c r="C205" s="61"/>
      <c r="D205" s="61"/>
      <c r="E205" s="37"/>
      <c r="F205" s="38"/>
    </row>
  </sheetData>
  <phoneticPr fontId="2" type="noConversion"/>
  <conditionalFormatting sqref="G4:G205">
    <cfRule type="cellIs" dxfId="10" priority="1" stopIfTrue="1" operator="equal">
      <formula>#N/A</formula>
    </cfRule>
  </conditionalFormatting>
  <conditionalFormatting sqref="B1:B1048576">
    <cfRule type="cellIs" dxfId="9" priority="2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98"/>
  <sheetViews>
    <sheetView workbookViewId="0">
      <selection activeCell="D16" sqref="D16"/>
    </sheetView>
  </sheetViews>
  <sheetFormatPr defaultRowHeight="12.75"/>
  <cols>
    <col min="1" max="1" width="1.42578125" customWidth="1"/>
    <col min="2" max="2" width="17.7109375" bestFit="1" customWidth="1"/>
    <col min="3" max="3" width="12.85546875" bestFit="1" customWidth="1"/>
    <col min="4" max="4" width="23.85546875" customWidth="1"/>
    <col min="5" max="5" width="8.140625" bestFit="1" customWidth="1"/>
    <col min="6" max="6" width="8.5703125" bestFit="1" customWidth="1"/>
  </cols>
  <sheetData>
    <row r="1" spans="1:7">
      <c r="B1" s="30"/>
      <c r="C1" s="57"/>
      <c r="D1" s="31"/>
      <c r="E1" s="32"/>
    </row>
    <row r="2" spans="1:7" ht="15.75">
      <c r="B2" s="48" t="s">
        <v>1117</v>
      </c>
      <c r="C2" s="57"/>
      <c r="D2" s="31"/>
      <c r="E2" s="32"/>
    </row>
    <row r="3" spans="1:7" ht="13.5" thickBot="1">
      <c r="B3" s="49" t="s">
        <v>2</v>
      </c>
      <c r="C3" s="58" t="s">
        <v>22</v>
      </c>
      <c r="D3" s="58" t="s">
        <v>21</v>
      </c>
      <c r="E3" s="50" t="s">
        <v>8</v>
      </c>
      <c r="F3" s="51" t="s">
        <v>4</v>
      </c>
    </row>
    <row r="4" spans="1:7">
      <c r="B4" s="130" t="s">
        <v>71</v>
      </c>
      <c r="C4" s="80" t="s">
        <v>90</v>
      </c>
      <c r="D4" s="80"/>
      <c r="E4" s="131">
        <v>1.1574074074074073E-5</v>
      </c>
      <c r="F4" s="81">
        <f>E4/(E4/100)</f>
        <v>100</v>
      </c>
      <c r="G4" t="str">
        <f>IF((ISERROR((VLOOKUP(B4,Calculation!C$2:C$933,1,FALSE)))),"not entered","")</f>
        <v/>
      </c>
    </row>
    <row r="5" spans="1:7">
      <c r="B5" s="82" t="s">
        <v>71</v>
      </c>
      <c r="C5" s="83" t="s">
        <v>91</v>
      </c>
      <c r="D5" s="83"/>
      <c r="E5" s="132">
        <v>1.1574074074074073E-5</v>
      </c>
      <c r="F5" s="85">
        <f>E5/(E5/100)</f>
        <v>100</v>
      </c>
      <c r="G5" t="str">
        <f>IF((ISERROR((VLOOKUP(B5,Calculation!C$2:C$933,1,FALSE)))),"not entered","")</f>
        <v/>
      </c>
    </row>
    <row r="6" spans="1:7">
      <c r="A6" s="82"/>
      <c r="B6" s="82" t="s">
        <v>9</v>
      </c>
      <c r="C6" s="84" t="str">
        <f t="shared" ref="C6:C58" si="0">VLOOKUP(B6,name,3,FALSE)</f>
        <v xml:space="preserve"> </v>
      </c>
      <c r="D6" s="84" t="str">
        <f>VLOOKUP(B6,name,2,FALSE)</f>
        <v xml:space="preserve"> </v>
      </c>
      <c r="E6" s="132">
        <v>1.1574074074074073E-5</v>
      </c>
      <c r="F6" s="85" t="e">
        <f>(VLOOKUP(C6,C$4:E$5,3,FALSE))/(E6/10000)</f>
        <v>#N/A</v>
      </c>
      <c r="G6" t="str">
        <f>IF((ISERROR((VLOOKUP(B6,Calculation!C$2:C$933,1,FALSE)))),"not entered","")</f>
        <v/>
      </c>
    </row>
    <row r="7" spans="1:7">
      <c r="A7" s="82"/>
      <c r="B7" s="82" t="s">
        <v>9</v>
      </c>
      <c r="C7" s="84" t="str">
        <f t="shared" si="0"/>
        <v xml:space="preserve"> </v>
      </c>
      <c r="D7" s="84" t="str">
        <f>VLOOKUP(B7,name,2,FALSE)</f>
        <v xml:space="preserve"> </v>
      </c>
      <c r="E7" s="132">
        <v>1.1574074074074073E-5</v>
      </c>
      <c r="F7" s="85" t="e">
        <f>(VLOOKUP(C7,C$4:E$5,3,FALSE))/(E7/10000)</f>
        <v>#N/A</v>
      </c>
      <c r="G7" t="str">
        <f>IF((ISERROR((VLOOKUP(B7,Calculation!C$2:C$933,1,FALSE)))),"not entered","")</f>
        <v/>
      </c>
    </row>
    <row r="8" spans="1:7">
      <c r="A8" s="82"/>
      <c r="B8" s="82" t="s">
        <v>9</v>
      </c>
      <c r="C8" s="84" t="str">
        <f t="shared" si="0"/>
        <v xml:space="preserve"> </v>
      </c>
      <c r="D8" s="84" t="str">
        <f>VLOOKUP(B8,name,2,FALSE)</f>
        <v xml:space="preserve"> </v>
      </c>
      <c r="E8" s="132">
        <v>1.1574074074074073E-5</v>
      </c>
      <c r="F8" s="85" t="e">
        <f>(VLOOKUP(C8,C$4:E$5,3,FALSE))/(E8/10000)</f>
        <v>#N/A</v>
      </c>
      <c r="G8" t="str">
        <f>IF((ISERROR((VLOOKUP(B8,Calculation!C$2:C$933,1,FALSE)))),"not entered","")</f>
        <v/>
      </c>
    </row>
    <row r="9" spans="1:7">
      <c r="A9" s="82"/>
      <c r="B9" s="82" t="s">
        <v>9</v>
      </c>
      <c r="C9" s="84" t="str">
        <f t="shared" si="0"/>
        <v xml:space="preserve"> </v>
      </c>
      <c r="D9" s="84" t="str">
        <f t="shared" ref="D9:D58" si="1">VLOOKUP(B9,name,2,FALSE)</f>
        <v xml:space="preserve"> </v>
      </c>
      <c r="E9" s="132">
        <v>1.1574074074074073E-5</v>
      </c>
      <c r="F9" s="85" t="e">
        <f t="shared" ref="F9:F26" si="2">(VLOOKUP(C9,C$4:E$5,3,FALSE))/(E9/10000)</f>
        <v>#N/A</v>
      </c>
      <c r="G9" t="str">
        <f>IF((ISERROR((VLOOKUP(B9,Calculation!C$2:C$933,1,FALSE)))),"not entered","")</f>
        <v/>
      </c>
    </row>
    <row r="10" spans="1:7">
      <c r="A10" s="82"/>
      <c r="B10" s="82" t="s">
        <v>9</v>
      </c>
      <c r="C10" s="84" t="str">
        <f t="shared" si="0"/>
        <v xml:space="preserve"> </v>
      </c>
      <c r="D10" s="84" t="str">
        <f t="shared" si="1"/>
        <v xml:space="preserve"> </v>
      </c>
      <c r="E10" s="132">
        <v>1.1574074074074073E-5</v>
      </c>
      <c r="F10" s="85" t="e">
        <f t="shared" si="2"/>
        <v>#N/A</v>
      </c>
      <c r="G10" t="str">
        <f>IF((ISERROR((VLOOKUP(B10,Calculation!C$2:C$933,1,FALSE)))),"not entered","")</f>
        <v/>
      </c>
    </row>
    <row r="11" spans="1:7">
      <c r="A11" s="82"/>
      <c r="B11" s="82" t="s">
        <v>9</v>
      </c>
      <c r="C11" s="84" t="str">
        <f t="shared" si="0"/>
        <v xml:space="preserve"> </v>
      </c>
      <c r="D11" s="84" t="str">
        <f t="shared" si="1"/>
        <v xml:space="preserve"> </v>
      </c>
      <c r="E11" s="132">
        <v>1.1574074074074073E-5</v>
      </c>
      <c r="F11" s="85" t="e">
        <f t="shared" si="2"/>
        <v>#N/A</v>
      </c>
      <c r="G11" t="str">
        <f>IF((ISERROR((VLOOKUP(B11,Calculation!C$2:C$933,1,FALSE)))),"not entered","")</f>
        <v/>
      </c>
    </row>
    <row r="12" spans="1:7">
      <c r="A12" s="82"/>
      <c r="B12" s="82" t="s">
        <v>9</v>
      </c>
      <c r="C12" s="84" t="str">
        <f t="shared" si="0"/>
        <v xml:space="preserve"> </v>
      </c>
      <c r="D12" s="84" t="str">
        <f t="shared" si="1"/>
        <v xml:space="preserve"> </v>
      </c>
      <c r="E12" s="132">
        <v>1.1574074074074073E-5</v>
      </c>
      <c r="F12" s="85" t="e">
        <f t="shared" si="2"/>
        <v>#N/A</v>
      </c>
      <c r="G12" t="str">
        <f>IF((ISERROR((VLOOKUP(B12,Calculation!C$2:C$933,1,FALSE)))),"not entered","")</f>
        <v/>
      </c>
    </row>
    <row r="13" spans="1:7">
      <c r="A13" s="82"/>
      <c r="B13" s="82" t="s">
        <v>9</v>
      </c>
      <c r="C13" s="84" t="str">
        <f t="shared" si="0"/>
        <v xml:space="preserve"> </v>
      </c>
      <c r="D13" s="84" t="str">
        <f t="shared" si="1"/>
        <v xml:space="preserve"> </v>
      </c>
      <c r="E13" s="132">
        <v>1.1574074074074073E-5</v>
      </c>
      <c r="F13" s="85" t="e">
        <f t="shared" si="2"/>
        <v>#N/A</v>
      </c>
      <c r="G13" t="str">
        <f>IF((ISERROR((VLOOKUP(B13,Calculation!C$2:C$933,1,FALSE)))),"not entered","")</f>
        <v/>
      </c>
    </row>
    <row r="14" spans="1:7">
      <c r="A14" s="82"/>
      <c r="B14" s="82" t="s">
        <v>9</v>
      </c>
      <c r="C14" s="84" t="str">
        <f t="shared" si="0"/>
        <v xml:space="preserve"> </v>
      </c>
      <c r="D14" s="84" t="str">
        <f t="shared" si="1"/>
        <v xml:space="preserve"> </v>
      </c>
      <c r="E14" s="132">
        <v>1.1574074074074073E-5</v>
      </c>
      <c r="F14" s="85" t="e">
        <f t="shared" si="2"/>
        <v>#N/A</v>
      </c>
      <c r="G14" t="str">
        <f>IF((ISERROR((VLOOKUP(B14,Calculation!C$2:C$933,1,FALSE)))),"not entered","")</f>
        <v/>
      </c>
    </row>
    <row r="15" spans="1:7">
      <c r="A15" s="82"/>
      <c r="B15" s="82" t="s">
        <v>9</v>
      </c>
      <c r="C15" s="84" t="str">
        <f t="shared" si="0"/>
        <v xml:space="preserve"> </v>
      </c>
      <c r="D15" s="84" t="str">
        <f t="shared" si="1"/>
        <v xml:space="preserve"> </v>
      </c>
      <c r="E15" s="132">
        <v>1.1574074074074073E-5</v>
      </c>
      <c r="F15" s="85" t="e">
        <f t="shared" si="2"/>
        <v>#N/A</v>
      </c>
      <c r="G15" t="str">
        <f>IF((ISERROR((VLOOKUP(B15,Calculation!C$2:C$933,1,FALSE)))),"not entered","")</f>
        <v/>
      </c>
    </row>
    <row r="16" spans="1:7">
      <c r="A16" s="82"/>
      <c r="B16" s="82" t="s">
        <v>9</v>
      </c>
      <c r="C16" s="84" t="str">
        <f t="shared" si="0"/>
        <v xml:space="preserve"> </v>
      </c>
      <c r="D16" s="84" t="str">
        <f t="shared" si="1"/>
        <v xml:space="preserve"> </v>
      </c>
      <c r="E16" s="132">
        <v>1.1574074074074073E-5</v>
      </c>
      <c r="F16" s="85" t="e">
        <f t="shared" si="2"/>
        <v>#N/A</v>
      </c>
      <c r="G16" t="str">
        <f>IF((ISERROR((VLOOKUP(B16,Calculation!C$2:C$933,1,FALSE)))),"not entered","")</f>
        <v/>
      </c>
    </row>
    <row r="17" spans="1:7">
      <c r="A17" s="82"/>
      <c r="B17" s="82" t="s">
        <v>9</v>
      </c>
      <c r="C17" s="84" t="str">
        <f t="shared" si="0"/>
        <v xml:space="preserve"> </v>
      </c>
      <c r="D17" s="84" t="str">
        <f t="shared" si="1"/>
        <v xml:space="preserve"> </v>
      </c>
      <c r="E17" s="132">
        <v>1.1574074074074073E-5</v>
      </c>
      <c r="F17" s="85" t="e">
        <f t="shared" si="2"/>
        <v>#N/A</v>
      </c>
      <c r="G17" t="str">
        <f>IF((ISERROR((VLOOKUP(B17,Calculation!C$2:C$933,1,FALSE)))),"not entered","")</f>
        <v/>
      </c>
    </row>
    <row r="18" spans="1:7">
      <c r="A18" s="82"/>
      <c r="B18" s="82" t="s">
        <v>9</v>
      </c>
      <c r="C18" s="84" t="str">
        <f t="shared" si="0"/>
        <v xml:space="preserve"> </v>
      </c>
      <c r="D18" s="84" t="str">
        <f t="shared" si="1"/>
        <v xml:space="preserve"> </v>
      </c>
      <c r="E18" s="132">
        <v>1.1574074074074073E-5</v>
      </c>
      <c r="F18" s="85" t="e">
        <f t="shared" si="2"/>
        <v>#N/A</v>
      </c>
      <c r="G18" t="str">
        <f>IF((ISERROR((VLOOKUP(B18,Calculation!C$2:C$933,1,FALSE)))),"not entered","")</f>
        <v/>
      </c>
    </row>
    <row r="19" spans="1:7">
      <c r="A19" s="82"/>
      <c r="B19" s="82" t="s">
        <v>9</v>
      </c>
      <c r="C19" s="84" t="str">
        <f t="shared" si="0"/>
        <v xml:space="preserve"> </v>
      </c>
      <c r="D19" s="84" t="str">
        <f t="shared" si="1"/>
        <v xml:space="preserve"> </v>
      </c>
      <c r="E19" s="132">
        <v>1.1574074074074073E-5</v>
      </c>
      <c r="F19" s="85" t="e">
        <f t="shared" si="2"/>
        <v>#N/A</v>
      </c>
      <c r="G19" t="str">
        <f>IF((ISERROR((VLOOKUP(B19,Calculation!C$2:C$933,1,FALSE)))),"not entered","")</f>
        <v/>
      </c>
    </row>
    <row r="20" spans="1:7">
      <c r="B20" s="82" t="s">
        <v>9</v>
      </c>
      <c r="C20" s="84" t="str">
        <f t="shared" si="0"/>
        <v xml:space="preserve"> </v>
      </c>
      <c r="D20" s="84" t="str">
        <f t="shared" si="1"/>
        <v xml:space="preserve"> </v>
      </c>
      <c r="E20" s="132">
        <v>1.1574074074074073E-5</v>
      </c>
      <c r="F20" s="85" t="e">
        <f t="shared" si="2"/>
        <v>#N/A</v>
      </c>
      <c r="G20" t="str">
        <f>IF((ISERROR((VLOOKUP(B20,Calculation!C$2:C$933,1,FALSE)))),"not entered","")</f>
        <v/>
      </c>
    </row>
    <row r="21" spans="1:7">
      <c r="B21" s="82" t="s">
        <v>9</v>
      </c>
      <c r="C21" s="84" t="str">
        <f t="shared" si="0"/>
        <v xml:space="preserve"> </v>
      </c>
      <c r="D21" s="84" t="str">
        <f t="shared" si="1"/>
        <v xml:space="preserve"> </v>
      </c>
      <c r="E21" s="132">
        <v>1.1574074074074073E-5</v>
      </c>
      <c r="F21" s="85" t="e">
        <f t="shared" si="2"/>
        <v>#N/A</v>
      </c>
      <c r="G21" t="str">
        <f>IF((ISERROR((VLOOKUP(B21,Calculation!C$2:C$933,1,FALSE)))),"not entered","")</f>
        <v/>
      </c>
    </row>
    <row r="22" spans="1:7">
      <c r="B22" s="82" t="s">
        <v>9</v>
      </c>
      <c r="C22" s="84" t="str">
        <f t="shared" si="0"/>
        <v xml:space="preserve"> </v>
      </c>
      <c r="D22" s="84" t="str">
        <f t="shared" si="1"/>
        <v xml:space="preserve"> </v>
      </c>
      <c r="E22" s="132">
        <v>1.1574074074074073E-5</v>
      </c>
      <c r="F22" s="85" t="e">
        <f t="shared" si="2"/>
        <v>#N/A</v>
      </c>
      <c r="G22" t="str">
        <f>IF((ISERROR((VLOOKUP(B22,Calculation!C$2:C$933,1,FALSE)))),"not entered","")</f>
        <v/>
      </c>
    </row>
    <row r="23" spans="1:7">
      <c r="B23" s="82" t="s">
        <v>9</v>
      </c>
      <c r="C23" s="84" t="str">
        <f t="shared" si="0"/>
        <v xml:space="preserve"> </v>
      </c>
      <c r="D23" s="84" t="str">
        <f t="shared" si="1"/>
        <v xml:space="preserve"> </v>
      </c>
      <c r="E23" s="132">
        <v>1.1574074074074073E-5</v>
      </c>
      <c r="F23" s="85" t="e">
        <f t="shared" si="2"/>
        <v>#N/A</v>
      </c>
      <c r="G23" t="str">
        <f>IF((ISERROR((VLOOKUP(B23,Calculation!C$2:C$933,1,FALSE)))),"not entered","")</f>
        <v/>
      </c>
    </row>
    <row r="24" spans="1:7">
      <c r="B24" s="82" t="s">
        <v>9</v>
      </c>
      <c r="C24" s="84" t="str">
        <f t="shared" si="0"/>
        <v xml:space="preserve"> </v>
      </c>
      <c r="D24" s="84" t="str">
        <f t="shared" si="1"/>
        <v xml:space="preserve"> </v>
      </c>
      <c r="E24" s="132">
        <v>1.1574074074074073E-5</v>
      </c>
      <c r="F24" s="85" t="e">
        <f t="shared" si="2"/>
        <v>#N/A</v>
      </c>
      <c r="G24" t="str">
        <f>IF((ISERROR((VLOOKUP(B24,Calculation!C$2:C$933,1,FALSE)))),"not entered","")</f>
        <v/>
      </c>
    </row>
    <row r="25" spans="1:7">
      <c r="B25" s="82" t="s">
        <v>9</v>
      </c>
      <c r="C25" s="84" t="str">
        <f t="shared" si="0"/>
        <v xml:space="preserve"> </v>
      </c>
      <c r="D25" s="84" t="str">
        <f t="shared" si="1"/>
        <v xml:space="preserve"> </v>
      </c>
      <c r="E25" s="132">
        <v>1.1574074074074073E-5</v>
      </c>
      <c r="F25" s="85" t="e">
        <f t="shared" si="2"/>
        <v>#N/A</v>
      </c>
      <c r="G25" t="str">
        <f>IF((ISERROR((VLOOKUP(B25,Calculation!C$2:C$933,1,FALSE)))),"not entered","")</f>
        <v/>
      </c>
    </row>
    <row r="26" spans="1:7">
      <c r="B26" s="82" t="s">
        <v>9</v>
      </c>
      <c r="C26" s="84" t="str">
        <f t="shared" si="0"/>
        <v xml:space="preserve"> </v>
      </c>
      <c r="D26" s="84" t="str">
        <f t="shared" si="1"/>
        <v xml:space="preserve"> </v>
      </c>
      <c r="E26" s="132">
        <v>1.1574074074074073E-5</v>
      </c>
      <c r="F26" s="85" t="e">
        <f t="shared" si="2"/>
        <v>#N/A</v>
      </c>
      <c r="G26" t="str">
        <f>IF((ISERROR((VLOOKUP(B26,Calculation!C$2:C$933,1,FALSE)))),"not entered","")</f>
        <v/>
      </c>
    </row>
    <row r="27" spans="1:7">
      <c r="B27" s="82" t="s">
        <v>9</v>
      </c>
      <c r="C27" s="84" t="str">
        <f t="shared" si="0"/>
        <v xml:space="preserve"> </v>
      </c>
      <c r="D27" s="84" t="str">
        <f t="shared" si="1"/>
        <v xml:space="preserve"> </v>
      </c>
      <c r="E27" s="132">
        <v>1.1574074074074073E-5</v>
      </c>
      <c r="F27" s="85" t="e">
        <f t="shared" ref="F27:F58" si="3">(VLOOKUP(C27,C$4:E$5,3,FALSE))/(E27/10000)</f>
        <v>#N/A</v>
      </c>
      <c r="G27" t="str">
        <f>IF((ISERROR((VLOOKUP(B27,Calculation!C$2:C$933,1,FALSE)))),"not entered","")</f>
        <v/>
      </c>
    </row>
    <row r="28" spans="1:7">
      <c r="B28" s="82" t="s">
        <v>9</v>
      </c>
      <c r="C28" s="84" t="str">
        <f t="shared" si="0"/>
        <v xml:space="preserve"> </v>
      </c>
      <c r="D28" s="84" t="str">
        <f t="shared" si="1"/>
        <v xml:space="preserve"> </v>
      </c>
      <c r="E28" s="132">
        <v>1.1574074074074073E-5</v>
      </c>
      <c r="F28" s="85" t="e">
        <f t="shared" si="3"/>
        <v>#N/A</v>
      </c>
      <c r="G28" t="str">
        <f>IF((ISERROR((VLOOKUP(B28,Calculation!C$2:C$933,1,FALSE)))),"not entered","")</f>
        <v/>
      </c>
    </row>
    <row r="29" spans="1:7">
      <c r="B29" s="82" t="s">
        <v>9</v>
      </c>
      <c r="C29" s="84" t="str">
        <f t="shared" si="0"/>
        <v xml:space="preserve"> </v>
      </c>
      <c r="D29" s="84" t="str">
        <f t="shared" si="1"/>
        <v xml:space="preserve"> </v>
      </c>
      <c r="E29" s="132">
        <v>1.1574074074074073E-5</v>
      </c>
      <c r="F29" s="85" t="e">
        <f t="shared" si="3"/>
        <v>#N/A</v>
      </c>
      <c r="G29" t="str">
        <f>IF((ISERROR((VLOOKUP(B29,Calculation!C$2:C$933,1,FALSE)))),"not entered","")</f>
        <v/>
      </c>
    </row>
    <row r="30" spans="1:7">
      <c r="B30" s="82" t="s">
        <v>9</v>
      </c>
      <c r="C30" s="84" t="str">
        <f t="shared" si="0"/>
        <v xml:space="preserve"> </v>
      </c>
      <c r="D30" s="84" t="str">
        <f t="shared" si="1"/>
        <v xml:space="preserve"> </v>
      </c>
      <c r="E30" s="132">
        <v>1.1574074074074073E-5</v>
      </c>
      <c r="F30" s="85" t="e">
        <f t="shared" si="3"/>
        <v>#N/A</v>
      </c>
      <c r="G30" t="str">
        <f>IF((ISERROR((VLOOKUP(B30,Calculation!C$2:C$933,1,FALSE)))),"not entered","")</f>
        <v/>
      </c>
    </row>
    <row r="31" spans="1:7">
      <c r="B31" s="82" t="s">
        <v>9</v>
      </c>
      <c r="C31" s="84" t="str">
        <f t="shared" si="0"/>
        <v xml:space="preserve"> </v>
      </c>
      <c r="D31" s="84" t="str">
        <f t="shared" si="1"/>
        <v xml:space="preserve"> </v>
      </c>
      <c r="E31" s="132">
        <v>1.1574074074074073E-5</v>
      </c>
      <c r="F31" s="85" t="e">
        <f t="shared" si="3"/>
        <v>#N/A</v>
      </c>
      <c r="G31" t="str">
        <f>IF((ISERROR((VLOOKUP(B31,Calculation!C$2:C$933,1,FALSE)))),"not entered","")</f>
        <v/>
      </c>
    </row>
    <row r="32" spans="1:7">
      <c r="B32" s="82" t="s">
        <v>9</v>
      </c>
      <c r="C32" s="84" t="str">
        <f t="shared" si="0"/>
        <v xml:space="preserve"> </v>
      </c>
      <c r="D32" s="84" t="str">
        <f t="shared" si="1"/>
        <v xml:space="preserve"> </v>
      </c>
      <c r="E32" s="132">
        <v>1.1574074074074073E-5</v>
      </c>
      <c r="F32" s="85" t="e">
        <f t="shared" si="3"/>
        <v>#N/A</v>
      </c>
      <c r="G32" t="str">
        <f>IF((ISERROR((VLOOKUP(B32,Calculation!C$2:C$933,1,FALSE)))),"not entered","")</f>
        <v/>
      </c>
    </row>
    <row r="33" spans="2:7">
      <c r="B33" s="82" t="s">
        <v>9</v>
      </c>
      <c r="C33" s="84" t="str">
        <f t="shared" si="0"/>
        <v xml:space="preserve"> </v>
      </c>
      <c r="D33" s="84" t="str">
        <f t="shared" si="1"/>
        <v xml:space="preserve"> </v>
      </c>
      <c r="E33" s="132">
        <v>1.1574074074074073E-5</v>
      </c>
      <c r="F33" s="85" t="e">
        <f t="shared" si="3"/>
        <v>#N/A</v>
      </c>
      <c r="G33" t="str">
        <f>IF((ISERROR((VLOOKUP(B33,Calculation!C$2:C$933,1,FALSE)))),"not entered","")</f>
        <v/>
      </c>
    </row>
    <row r="34" spans="2:7">
      <c r="B34" s="82" t="s">
        <v>9</v>
      </c>
      <c r="C34" s="84" t="str">
        <f t="shared" si="0"/>
        <v xml:space="preserve"> </v>
      </c>
      <c r="D34" s="84" t="str">
        <f t="shared" si="1"/>
        <v xml:space="preserve"> </v>
      </c>
      <c r="E34" s="132">
        <v>1.1574074074074073E-5</v>
      </c>
      <c r="F34" s="85" t="e">
        <f t="shared" si="3"/>
        <v>#N/A</v>
      </c>
      <c r="G34" t="str">
        <f>IF((ISERROR((VLOOKUP(B34,Calculation!C$2:C$933,1,FALSE)))),"not entered","")</f>
        <v/>
      </c>
    </row>
    <row r="35" spans="2:7">
      <c r="B35" s="82" t="s">
        <v>9</v>
      </c>
      <c r="C35" s="84" t="str">
        <f t="shared" si="0"/>
        <v xml:space="preserve"> </v>
      </c>
      <c r="D35" s="84" t="str">
        <f t="shared" si="1"/>
        <v xml:space="preserve"> </v>
      </c>
      <c r="E35" s="132">
        <v>1.1574074074074073E-5</v>
      </c>
      <c r="F35" s="85" t="e">
        <f t="shared" si="3"/>
        <v>#N/A</v>
      </c>
      <c r="G35" t="str">
        <f>IF((ISERROR((VLOOKUP(B35,Calculation!C$2:C$933,1,FALSE)))),"not entered","")</f>
        <v/>
      </c>
    </row>
    <row r="36" spans="2:7">
      <c r="B36" s="82" t="s">
        <v>9</v>
      </c>
      <c r="C36" s="84" t="str">
        <f t="shared" si="0"/>
        <v xml:space="preserve"> </v>
      </c>
      <c r="D36" s="84" t="str">
        <f t="shared" si="1"/>
        <v xml:space="preserve"> </v>
      </c>
      <c r="E36" s="132">
        <v>1.1574074074074073E-5</v>
      </c>
      <c r="F36" s="85" t="e">
        <f t="shared" si="3"/>
        <v>#N/A</v>
      </c>
      <c r="G36" t="str">
        <f>IF((ISERROR((VLOOKUP(B36,Calculation!C$2:C$933,1,FALSE)))),"not entered","")</f>
        <v/>
      </c>
    </row>
    <row r="37" spans="2:7">
      <c r="B37" s="82" t="s">
        <v>9</v>
      </c>
      <c r="C37" s="84" t="str">
        <f t="shared" si="0"/>
        <v xml:space="preserve"> </v>
      </c>
      <c r="D37" s="84" t="str">
        <f t="shared" si="1"/>
        <v xml:space="preserve"> </v>
      </c>
      <c r="E37" s="132">
        <v>1.1574074074074073E-5</v>
      </c>
      <c r="F37" s="85" t="e">
        <f t="shared" si="3"/>
        <v>#N/A</v>
      </c>
      <c r="G37" t="str">
        <f>IF((ISERROR((VLOOKUP(B37,Calculation!C$2:C$933,1,FALSE)))),"not entered","")</f>
        <v/>
      </c>
    </row>
    <row r="38" spans="2:7">
      <c r="B38" s="82" t="s">
        <v>9</v>
      </c>
      <c r="C38" s="84" t="str">
        <f t="shared" si="0"/>
        <v xml:space="preserve"> </v>
      </c>
      <c r="D38" s="84" t="str">
        <f t="shared" si="1"/>
        <v xml:space="preserve"> </v>
      </c>
      <c r="E38" s="132">
        <v>1.1574074074074073E-5</v>
      </c>
      <c r="F38" s="85" t="e">
        <f t="shared" si="3"/>
        <v>#N/A</v>
      </c>
      <c r="G38" t="str">
        <f>IF((ISERROR((VLOOKUP(B38,Calculation!C$2:C$933,1,FALSE)))),"not entered","")</f>
        <v/>
      </c>
    </row>
    <row r="39" spans="2:7">
      <c r="B39" s="82" t="s">
        <v>9</v>
      </c>
      <c r="C39" s="84" t="str">
        <f t="shared" si="0"/>
        <v xml:space="preserve"> </v>
      </c>
      <c r="D39" s="84" t="str">
        <f t="shared" si="1"/>
        <v xml:space="preserve"> </v>
      </c>
      <c r="E39" s="132">
        <v>1.1574074074074073E-5</v>
      </c>
      <c r="F39" s="85" t="e">
        <f t="shared" si="3"/>
        <v>#N/A</v>
      </c>
      <c r="G39" t="str">
        <f>IF((ISERROR((VLOOKUP(B39,Calculation!C$2:C$933,1,FALSE)))),"not entered","")</f>
        <v/>
      </c>
    </row>
    <row r="40" spans="2:7">
      <c r="B40" s="82" t="s">
        <v>9</v>
      </c>
      <c r="C40" s="84" t="str">
        <f t="shared" si="0"/>
        <v xml:space="preserve"> </v>
      </c>
      <c r="D40" s="84" t="str">
        <f t="shared" si="1"/>
        <v xml:space="preserve"> </v>
      </c>
      <c r="E40" s="132">
        <v>1.1574074074074073E-5</v>
      </c>
      <c r="F40" s="85" t="e">
        <f t="shared" si="3"/>
        <v>#N/A</v>
      </c>
      <c r="G40" t="str">
        <f>IF((ISERROR((VLOOKUP(B40,Calculation!C$2:C$933,1,FALSE)))),"not entered","")</f>
        <v/>
      </c>
    </row>
    <row r="41" spans="2:7">
      <c r="B41" s="82" t="s">
        <v>9</v>
      </c>
      <c r="C41" s="84" t="str">
        <f t="shared" si="0"/>
        <v xml:space="preserve"> </v>
      </c>
      <c r="D41" s="84" t="str">
        <f t="shared" si="1"/>
        <v xml:space="preserve"> </v>
      </c>
      <c r="E41" s="132">
        <v>1.1574074074074073E-5</v>
      </c>
      <c r="F41" s="85" t="e">
        <f t="shared" si="3"/>
        <v>#N/A</v>
      </c>
      <c r="G41" t="str">
        <f>IF((ISERROR((VLOOKUP(B41,Calculation!C$2:C$933,1,FALSE)))),"not entered","")</f>
        <v/>
      </c>
    </row>
    <row r="42" spans="2:7">
      <c r="B42" s="82" t="s">
        <v>9</v>
      </c>
      <c r="C42" s="84" t="str">
        <f t="shared" si="0"/>
        <v xml:space="preserve"> </v>
      </c>
      <c r="D42" s="84" t="str">
        <f t="shared" si="1"/>
        <v xml:space="preserve"> </v>
      </c>
      <c r="E42" s="132">
        <v>1.1574074074074073E-5</v>
      </c>
      <c r="F42" s="85" t="e">
        <f t="shared" si="3"/>
        <v>#N/A</v>
      </c>
      <c r="G42" t="str">
        <f>IF((ISERROR((VLOOKUP(B42,Calculation!C$2:C$933,1,FALSE)))),"not entered","")</f>
        <v/>
      </c>
    </row>
    <row r="43" spans="2:7">
      <c r="B43" s="82" t="s">
        <v>9</v>
      </c>
      <c r="C43" s="84" t="str">
        <f t="shared" si="0"/>
        <v xml:space="preserve"> </v>
      </c>
      <c r="D43" s="84" t="str">
        <f t="shared" si="1"/>
        <v xml:space="preserve"> </v>
      </c>
      <c r="E43" s="132">
        <v>1.1574074074074073E-5</v>
      </c>
      <c r="F43" s="85" t="e">
        <f t="shared" si="3"/>
        <v>#N/A</v>
      </c>
      <c r="G43" t="str">
        <f>IF((ISERROR((VLOOKUP(B43,Calculation!C$2:C$933,1,FALSE)))),"not entered","")</f>
        <v/>
      </c>
    </row>
    <row r="44" spans="2:7">
      <c r="B44" s="82" t="s">
        <v>9</v>
      </c>
      <c r="C44" s="84" t="str">
        <f t="shared" si="0"/>
        <v xml:space="preserve"> </v>
      </c>
      <c r="D44" s="84" t="str">
        <f t="shared" si="1"/>
        <v xml:space="preserve"> </v>
      </c>
      <c r="E44" s="132">
        <v>1.1574074074074073E-5</v>
      </c>
      <c r="F44" s="85" t="e">
        <f t="shared" si="3"/>
        <v>#N/A</v>
      </c>
      <c r="G44" t="str">
        <f>IF((ISERROR((VLOOKUP(B44,Calculation!C$2:C$933,1,FALSE)))),"not entered","")</f>
        <v/>
      </c>
    </row>
    <row r="45" spans="2:7">
      <c r="B45" s="82" t="s">
        <v>9</v>
      </c>
      <c r="C45" s="84" t="str">
        <f t="shared" si="0"/>
        <v xml:space="preserve"> </v>
      </c>
      <c r="D45" s="84" t="str">
        <f t="shared" si="1"/>
        <v xml:space="preserve"> </v>
      </c>
      <c r="E45" s="132">
        <v>1.1574074074074073E-5</v>
      </c>
      <c r="F45" s="85" t="e">
        <f t="shared" si="3"/>
        <v>#N/A</v>
      </c>
      <c r="G45" t="str">
        <f>IF((ISERROR((VLOOKUP(B45,Calculation!C$2:C$933,1,FALSE)))),"not entered","")</f>
        <v/>
      </c>
    </row>
    <row r="46" spans="2:7">
      <c r="B46" s="82" t="s">
        <v>9</v>
      </c>
      <c r="C46" s="84" t="str">
        <f t="shared" si="0"/>
        <v xml:space="preserve"> </v>
      </c>
      <c r="D46" s="84" t="str">
        <f t="shared" si="1"/>
        <v xml:space="preserve"> </v>
      </c>
      <c r="E46" s="132">
        <v>1.1574074074074073E-5</v>
      </c>
      <c r="F46" s="85" t="e">
        <f t="shared" si="3"/>
        <v>#N/A</v>
      </c>
      <c r="G46" t="str">
        <f>IF((ISERROR((VLOOKUP(B46,Calculation!C$2:C$933,1,FALSE)))),"not entered","")</f>
        <v/>
      </c>
    </row>
    <row r="47" spans="2:7">
      <c r="B47" s="82" t="s">
        <v>9</v>
      </c>
      <c r="C47" s="84" t="str">
        <f t="shared" si="0"/>
        <v xml:space="preserve"> </v>
      </c>
      <c r="D47" s="84" t="str">
        <f t="shared" si="1"/>
        <v xml:space="preserve"> </v>
      </c>
      <c r="E47" s="132">
        <v>1.1574074074074073E-5</v>
      </c>
      <c r="F47" s="85" t="e">
        <f t="shared" si="3"/>
        <v>#N/A</v>
      </c>
      <c r="G47" t="str">
        <f>IF((ISERROR((VLOOKUP(B47,Calculation!C$2:C$933,1,FALSE)))),"not entered","")</f>
        <v/>
      </c>
    </row>
    <row r="48" spans="2:7">
      <c r="B48" s="82" t="s">
        <v>9</v>
      </c>
      <c r="C48" s="84" t="str">
        <f t="shared" si="0"/>
        <v xml:space="preserve"> </v>
      </c>
      <c r="D48" s="84" t="str">
        <f t="shared" si="1"/>
        <v xml:space="preserve"> </v>
      </c>
      <c r="E48" s="132">
        <v>1.1574074074074073E-5</v>
      </c>
      <c r="F48" s="85" t="e">
        <f t="shared" si="3"/>
        <v>#N/A</v>
      </c>
      <c r="G48" t="str">
        <f>IF((ISERROR((VLOOKUP(B48,Calculation!C$2:C$933,1,FALSE)))),"not entered","")</f>
        <v/>
      </c>
    </row>
    <row r="49" spans="2:7">
      <c r="B49" s="82" t="s">
        <v>9</v>
      </c>
      <c r="C49" s="84" t="str">
        <f t="shared" si="0"/>
        <v xml:space="preserve"> </v>
      </c>
      <c r="D49" s="84" t="str">
        <f t="shared" si="1"/>
        <v xml:space="preserve"> </v>
      </c>
      <c r="E49" s="132">
        <v>1.1574074074074073E-5</v>
      </c>
      <c r="F49" s="85" t="e">
        <f t="shared" si="3"/>
        <v>#N/A</v>
      </c>
      <c r="G49" t="str">
        <f>IF((ISERROR((VLOOKUP(B49,Calculation!C$2:C$933,1,FALSE)))),"not entered","")</f>
        <v/>
      </c>
    </row>
    <row r="50" spans="2:7">
      <c r="B50" s="82" t="s">
        <v>9</v>
      </c>
      <c r="C50" s="84" t="str">
        <f t="shared" si="0"/>
        <v xml:space="preserve"> </v>
      </c>
      <c r="D50" s="84" t="str">
        <f t="shared" si="1"/>
        <v xml:space="preserve"> </v>
      </c>
      <c r="E50" s="132">
        <v>1.1574074074074073E-5</v>
      </c>
      <c r="F50" s="85" t="e">
        <f t="shared" si="3"/>
        <v>#N/A</v>
      </c>
      <c r="G50" t="str">
        <f>IF((ISERROR((VLOOKUP(B50,Calculation!C$2:C$933,1,FALSE)))),"not entered","")</f>
        <v/>
      </c>
    </row>
    <row r="51" spans="2:7">
      <c r="B51" s="82" t="s">
        <v>9</v>
      </c>
      <c r="C51" s="84" t="str">
        <f t="shared" si="0"/>
        <v xml:space="preserve"> </v>
      </c>
      <c r="D51" s="84" t="str">
        <f t="shared" si="1"/>
        <v xml:space="preserve"> </v>
      </c>
      <c r="E51" s="132">
        <v>1.1574074074074073E-5</v>
      </c>
      <c r="F51" s="85" t="e">
        <f t="shared" si="3"/>
        <v>#N/A</v>
      </c>
      <c r="G51" t="str">
        <f>IF((ISERROR((VLOOKUP(B51,Calculation!C$2:C$933,1,FALSE)))),"not entered","")</f>
        <v/>
      </c>
    </row>
    <row r="52" spans="2:7">
      <c r="B52" s="82" t="s">
        <v>9</v>
      </c>
      <c r="C52" s="84" t="str">
        <f t="shared" si="0"/>
        <v xml:space="preserve"> </v>
      </c>
      <c r="D52" s="84" t="str">
        <f t="shared" si="1"/>
        <v xml:space="preserve"> </v>
      </c>
      <c r="E52" s="132">
        <v>1.1574074074074073E-5</v>
      </c>
      <c r="F52" s="85" t="e">
        <f t="shared" si="3"/>
        <v>#N/A</v>
      </c>
      <c r="G52" t="str">
        <f>IF((ISERROR((VLOOKUP(B52,Calculation!C$2:C$933,1,FALSE)))),"not entered","")</f>
        <v/>
      </c>
    </row>
    <row r="53" spans="2:7">
      <c r="B53" s="82" t="s">
        <v>9</v>
      </c>
      <c r="C53" s="84" t="str">
        <f t="shared" si="0"/>
        <v xml:space="preserve"> </v>
      </c>
      <c r="D53" s="84" t="str">
        <f t="shared" si="1"/>
        <v xml:space="preserve"> </v>
      </c>
      <c r="E53" s="132">
        <v>1.1574074074074073E-5</v>
      </c>
      <c r="F53" s="85" t="e">
        <f t="shared" si="3"/>
        <v>#N/A</v>
      </c>
      <c r="G53" t="str">
        <f>IF((ISERROR((VLOOKUP(B53,Calculation!C$2:C$933,1,FALSE)))),"not entered","")</f>
        <v/>
      </c>
    </row>
    <row r="54" spans="2:7">
      <c r="B54" s="82" t="s">
        <v>9</v>
      </c>
      <c r="C54" s="84" t="str">
        <f t="shared" si="0"/>
        <v xml:space="preserve"> </v>
      </c>
      <c r="D54" s="84" t="str">
        <f t="shared" si="1"/>
        <v xml:space="preserve"> </v>
      </c>
      <c r="E54" s="132">
        <v>1.1574074074074073E-5</v>
      </c>
      <c r="F54" s="85" t="e">
        <f t="shared" si="3"/>
        <v>#N/A</v>
      </c>
      <c r="G54" t="str">
        <f>IF((ISERROR((VLOOKUP(B54,Calculation!C$2:C$933,1,FALSE)))),"not entered","")</f>
        <v/>
      </c>
    </row>
    <row r="55" spans="2:7">
      <c r="B55" s="82" t="s">
        <v>9</v>
      </c>
      <c r="C55" s="84" t="str">
        <f t="shared" si="0"/>
        <v xml:space="preserve"> </v>
      </c>
      <c r="D55" s="84" t="str">
        <f t="shared" si="1"/>
        <v xml:space="preserve"> </v>
      </c>
      <c r="E55" s="132">
        <v>1.1574074074074073E-5</v>
      </c>
      <c r="F55" s="85" t="e">
        <f t="shared" si="3"/>
        <v>#N/A</v>
      </c>
      <c r="G55" t="str">
        <f>IF((ISERROR((VLOOKUP(B55,Calculation!C$2:C$933,1,FALSE)))),"not entered","")</f>
        <v/>
      </c>
    </row>
    <row r="56" spans="2:7">
      <c r="B56" s="82" t="s">
        <v>9</v>
      </c>
      <c r="C56" s="84" t="str">
        <f t="shared" si="0"/>
        <v xml:space="preserve"> </v>
      </c>
      <c r="D56" s="84" t="str">
        <f t="shared" si="1"/>
        <v xml:space="preserve"> </v>
      </c>
      <c r="E56" s="132">
        <v>1.1574074074074073E-5</v>
      </c>
      <c r="F56" s="85" t="e">
        <f t="shared" si="3"/>
        <v>#N/A</v>
      </c>
      <c r="G56" t="str">
        <f>IF((ISERROR((VLOOKUP(B56,Calculation!C$2:C$933,1,FALSE)))),"not entered","")</f>
        <v/>
      </c>
    </row>
    <row r="57" spans="2:7">
      <c r="B57" s="82" t="s">
        <v>9</v>
      </c>
      <c r="C57" s="84" t="str">
        <f t="shared" si="0"/>
        <v xml:space="preserve"> </v>
      </c>
      <c r="D57" s="84" t="str">
        <f t="shared" si="1"/>
        <v xml:space="preserve"> </v>
      </c>
      <c r="E57" s="132">
        <v>1.1574074074074073E-5</v>
      </c>
      <c r="F57" s="85" t="e">
        <f t="shared" si="3"/>
        <v>#N/A</v>
      </c>
      <c r="G57" t="str">
        <f>IF((ISERROR((VLOOKUP(B57,Calculation!C$2:C$933,1,FALSE)))),"not entered","")</f>
        <v/>
      </c>
    </row>
    <row r="58" spans="2:7">
      <c r="B58" s="82" t="s">
        <v>9</v>
      </c>
      <c r="C58" s="84" t="str">
        <f t="shared" si="0"/>
        <v xml:space="preserve"> </v>
      </c>
      <c r="D58" s="84" t="str">
        <f t="shared" si="1"/>
        <v xml:space="preserve"> </v>
      </c>
      <c r="E58" s="132">
        <v>1.1574074074074073E-5</v>
      </c>
      <c r="F58" s="85" t="e">
        <f t="shared" si="3"/>
        <v>#N/A</v>
      </c>
      <c r="G58" t="str">
        <f>IF((ISERROR((VLOOKUP(B58,Calculation!C$2:C$933,1,FALSE)))),"not entered","")</f>
        <v/>
      </c>
    </row>
    <row r="59" spans="2:7">
      <c r="B59" s="82" t="s">
        <v>9</v>
      </c>
      <c r="C59" s="84" t="str">
        <f t="shared" ref="C59:C122" si="4">VLOOKUP(B59,name,3,FALSE)</f>
        <v xml:space="preserve"> </v>
      </c>
      <c r="D59" s="84" t="str">
        <f t="shared" ref="D59:D122" si="5">VLOOKUP(B59,name,2,FALSE)</f>
        <v xml:space="preserve"> </v>
      </c>
      <c r="E59" s="132">
        <v>1.1574074074074073E-5</v>
      </c>
      <c r="F59" s="85" t="e">
        <f t="shared" ref="F59:F90" si="6">(VLOOKUP(C59,C$4:E$5,3,FALSE))/(E59/10000)</f>
        <v>#N/A</v>
      </c>
      <c r="G59" t="str">
        <f>IF((ISERROR((VLOOKUP(B59,Calculation!C$2:C$933,1,FALSE)))),"not entered","")</f>
        <v/>
      </c>
    </row>
    <row r="60" spans="2:7">
      <c r="B60" s="82" t="s">
        <v>9</v>
      </c>
      <c r="C60" s="84" t="str">
        <f t="shared" si="4"/>
        <v xml:space="preserve"> </v>
      </c>
      <c r="D60" s="84" t="str">
        <f t="shared" si="5"/>
        <v xml:space="preserve"> </v>
      </c>
      <c r="E60" s="132">
        <v>1.1574074074074073E-5</v>
      </c>
      <c r="F60" s="85" t="e">
        <f t="shared" si="6"/>
        <v>#N/A</v>
      </c>
      <c r="G60" t="str">
        <f>IF((ISERROR((VLOOKUP(B60,Calculation!C$2:C$933,1,FALSE)))),"not entered","")</f>
        <v/>
      </c>
    </row>
    <row r="61" spans="2:7">
      <c r="B61" s="82" t="s">
        <v>9</v>
      </c>
      <c r="C61" s="84" t="str">
        <f t="shared" si="4"/>
        <v xml:space="preserve"> </v>
      </c>
      <c r="D61" s="84" t="str">
        <f t="shared" si="5"/>
        <v xml:space="preserve"> </v>
      </c>
      <c r="E61" s="132">
        <v>1.1574074074074073E-5</v>
      </c>
      <c r="F61" s="85" t="e">
        <f t="shared" si="6"/>
        <v>#N/A</v>
      </c>
      <c r="G61" t="str">
        <f>IF((ISERROR((VLOOKUP(B61,Calculation!C$2:C$933,1,FALSE)))),"not entered","")</f>
        <v/>
      </c>
    </row>
    <row r="62" spans="2:7">
      <c r="B62" s="82" t="s">
        <v>9</v>
      </c>
      <c r="C62" s="84" t="str">
        <f t="shared" si="4"/>
        <v xml:space="preserve"> </v>
      </c>
      <c r="D62" s="84" t="str">
        <f t="shared" si="5"/>
        <v xml:space="preserve"> </v>
      </c>
      <c r="E62" s="132">
        <v>1.1574074074074073E-5</v>
      </c>
      <c r="F62" s="85" t="e">
        <f t="shared" si="6"/>
        <v>#N/A</v>
      </c>
      <c r="G62" t="str">
        <f>IF((ISERROR((VLOOKUP(B62,Calculation!C$2:C$933,1,FALSE)))),"not entered","")</f>
        <v/>
      </c>
    </row>
    <row r="63" spans="2:7">
      <c r="B63" s="82" t="s">
        <v>9</v>
      </c>
      <c r="C63" s="84" t="str">
        <f t="shared" si="4"/>
        <v xml:space="preserve"> </v>
      </c>
      <c r="D63" s="84" t="str">
        <f t="shared" si="5"/>
        <v xml:space="preserve"> </v>
      </c>
      <c r="E63" s="132">
        <v>1.1574074074074073E-5</v>
      </c>
      <c r="F63" s="85" t="e">
        <f t="shared" si="6"/>
        <v>#N/A</v>
      </c>
      <c r="G63" t="str">
        <f>IF((ISERROR((VLOOKUP(B63,Calculation!C$2:C$933,1,FALSE)))),"not entered","")</f>
        <v/>
      </c>
    </row>
    <row r="64" spans="2:7">
      <c r="B64" s="82" t="s">
        <v>9</v>
      </c>
      <c r="C64" s="84" t="str">
        <f t="shared" si="4"/>
        <v xml:space="preserve"> </v>
      </c>
      <c r="D64" s="84" t="str">
        <f t="shared" si="5"/>
        <v xml:space="preserve"> </v>
      </c>
      <c r="E64" s="132">
        <v>1.1574074074074073E-5</v>
      </c>
      <c r="F64" s="85" t="e">
        <f t="shared" si="6"/>
        <v>#N/A</v>
      </c>
      <c r="G64" t="str">
        <f>IF((ISERROR((VLOOKUP(B64,Calculation!C$2:C$933,1,FALSE)))),"not entered","")</f>
        <v/>
      </c>
    </row>
    <row r="65" spans="2:7">
      <c r="B65" s="82" t="s">
        <v>9</v>
      </c>
      <c r="C65" s="84" t="str">
        <f t="shared" si="4"/>
        <v xml:space="preserve"> </v>
      </c>
      <c r="D65" s="84" t="str">
        <f t="shared" si="5"/>
        <v xml:space="preserve"> </v>
      </c>
      <c r="E65" s="132">
        <v>1.1574074074074073E-5</v>
      </c>
      <c r="F65" s="85" t="e">
        <f t="shared" si="6"/>
        <v>#N/A</v>
      </c>
      <c r="G65" t="str">
        <f>IF((ISERROR((VLOOKUP(B65,Calculation!C$2:C$933,1,FALSE)))),"not entered","")</f>
        <v/>
      </c>
    </row>
    <row r="66" spans="2:7">
      <c r="B66" s="82" t="s">
        <v>9</v>
      </c>
      <c r="C66" s="84" t="str">
        <f t="shared" si="4"/>
        <v xml:space="preserve"> </v>
      </c>
      <c r="D66" s="84" t="str">
        <f t="shared" si="5"/>
        <v xml:space="preserve"> </v>
      </c>
      <c r="E66" s="132">
        <v>1.1574074074074073E-5</v>
      </c>
      <c r="F66" s="85" t="e">
        <f t="shared" si="6"/>
        <v>#N/A</v>
      </c>
      <c r="G66" t="str">
        <f>IF((ISERROR((VLOOKUP(B66,Calculation!C$2:C$933,1,FALSE)))),"not entered","")</f>
        <v/>
      </c>
    </row>
    <row r="67" spans="2:7">
      <c r="B67" s="82" t="s">
        <v>9</v>
      </c>
      <c r="C67" s="84" t="str">
        <f t="shared" si="4"/>
        <v xml:space="preserve"> </v>
      </c>
      <c r="D67" s="84" t="str">
        <f t="shared" si="5"/>
        <v xml:space="preserve"> </v>
      </c>
      <c r="E67" s="132">
        <v>1.1574074074074073E-5</v>
      </c>
      <c r="F67" s="85" t="e">
        <f t="shared" si="6"/>
        <v>#N/A</v>
      </c>
      <c r="G67" t="str">
        <f>IF((ISERROR((VLOOKUP(B67,Calculation!C$2:C$933,1,FALSE)))),"not entered","")</f>
        <v/>
      </c>
    </row>
    <row r="68" spans="2:7">
      <c r="B68" s="82" t="s">
        <v>9</v>
      </c>
      <c r="C68" s="84" t="str">
        <f t="shared" si="4"/>
        <v xml:space="preserve"> </v>
      </c>
      <c r="D68" s="84" t="str">
        <f t="shared" si="5"/>
        <v xml:space="preserve"> </v>
      </c>
      <c r="E68" s="132">
        <v>1.1574074074074073E-5</v>
      </c>
      <c r="F68" s="85" t="e">
        <f t="shared" si="6"/>
        <v>#N/A</v>
      </c>
      <c r="G68" t="str">
        <f>IF((ISERROR((VLOOKUP(B68,Calculation!C$2:C$933,1,FALSE)))),"not entered","")</f>
        <v/>
      </c>
    </row>
    <row r="69" spans="2:7">
      <c r="B69" s="82" t="s">
        <v>9</v>
      </c>
      <c r="C69" s="84" t="str">
        <f t="shared" si="4"/>
        <v xml:space="preserve"> </v>
      </c>
      <c r="D69" s="84" t="str">
        <f t="shared" si="5"/>
        <v xml:space="preserve"> </v>
      </c>
      <c r="E69" s="132">
        <v>1.1574074074074073E-5</v>
      </c>
      <c r="F69" s="85" t="e">
        <f t="shared" si="6"/>
        <v>#N/A</v>
      </c>
      <c r="G69" t="str">
        <f>IF((ISERROR((VLOOKUP(B69,Calculation!C$2:C$933,1,FALSE)))),"not entered","")</f>
        <v/>
      </c>
    </row>
    <row r="70" spans="2:7">
      <c r="B70" s="82" t="s">
        <v>9</v>
      </c>
      <c r="C70" s="84" t="str">
        <f t="shared" si="4"/>
        <v xml:space="preserve"> </v>
      </c>
      <c r="D70" s="84" t="str">
        <f t="shared" si="5"/>
        <v xml:space="preserve"> </v>
      </c>
      <c r="E70" s="132">
        <v>1.1574074074074073E-5</v>
      </c>
      <c r="F70" s="85" t="e">
        <f t="shared" si="6"/>
        <v>#N/A</v>
      </c>
      <c r="G70" t="str">
        <f>IF((ISERROR((VLOOKUP(B70,Calculation!C$2:C$933,1,FALSE)))),"not entered","")</f>
        <v/>
      </c>
    </row>
    <row r="71" spans="2:7">
      <c r="B71" s="82" t="s">
        <v>9</v>
      </c>
      <c r="C71" s="84" t="str">
        <f t="shared" si="4"/>
        <v xml:space="preserve"> </v>
      </c>
      <c r="D71" s="84" t="str">
        <f t="shared" si="5"/>
        <v xml:space="preserve"> </v>
      </c>
      <c r="E71" s="132">
        <v>1.1574074074074073E-5</v>
      </c>
      <c r="F71" s="85" t="e">
        <f t="shared" si="6"/>
        <v>#N/A</v>
      </c>
      <c r="G71" t="str">
        <f>IF((ISERROR((VLOOKUP(B71,Calculation!C$2:C$933,1,FALSE)))),"not entered","")</f>
        <v/>
      </c>
    </row>
    <row r="72" spans="2:7">
      <c r="B72" s="82" t="s">
        <v>9</v>
      </c>
      <c r="C72" s="84" t="str">
        <f t="shared" si="4"/>
        <v xml:space="preserve"> </v>
      </c>
      <c r="D72" s="84" t="str">
        <f t="shared" si="5"/>
        <v xml:space="preserve"> </v>
      </c>
      <c r="E72" s="132">
        <v>1.1574074074074073E-5</v>
      </c>
      <c r="F72" s="85" t="e">
        <f t="shared" si="6"/>
        <v>#N/A</v>
      </c>
      <c r="G72" t="str">
        <f>IF((ISERROR((VLOOKUP(B72,Calculation!C$2:C$933,1,FALSE)))),"not entered","")</f>
        <v/>
      </c>
    </row>
    <row r="73" spans="2:7">
      <c r="B73" s="82" t="s">
        <v>9</v>
      </c>
      <c r="C73" s="84" t="str">
        <f t="shared" si="4"/>
        <v xml:space="preserve"> </v>
      </c>
      <c r="D73" s="84" t="str">
        <f t="shared" si="5"/>
        <v xml:space="preserve"> </v>
      </c>
      <c r="E73" s="132">
        <v>1.1574074074074073E-5</v>
      </c>
      <c r="F73" s="85" t="e">
        <f t="shared" si="6"/>
        <v>#N/A</v>
      </c>
      <c r="G73" t="str">
        <f>IF((ISERROR((VLOOKUP(B73,Calculation!C$2:C$933,1,FALSE)))),"not entered","")</f>
        <v/>
      </c>
    </row>
    <row r="74" spans="2:7">
      <c r="B74" s="82" t="s">
        <v>9</v>
      </c>
      <c r="C74" s="84" t="str">
        <f t="shared" si="4"/>
        <v xml:space="preserve"> </v>
      </c>
      <c r="D74" s="84" t="str">
        <f t="shared" si="5"/>
        <v xml:space="preserve"> </v>
      </c>
      <c r="E74" s="132">
        <v>1.1574074074074073E-5</v>
      </c>
      <c r="F74" s="85" t="e">
        <f t="shared" si="6"/>
        <v>#N/A</v>
      </c>
      <c r="G74" t="str">
        <f>IF((ISERROR((VLOOKUP(B74,Calculation!C$2:C$933,1,FALSE)))),"not entered","")</f>
        <v/>
      </c>
    </row>
    <row r="75" spans="2:7">
      <c r="B75" s="82" t="s">
        <v>9</v>
      </c>
      <c r="C75" s="84" t="str">
        <f t="shared" si="4"/>
        <v xml:space="preserve"> </v>
      </c>
      <c r="D75" s="84" t="str">
        <f t="shared" si="5"/>
        <v xml:space="preserve"> </v>
      </c>
      <c r="E75" s="132">
        <v>1.1574074074074073E-5</v>
      </c>
      <c r="F75" s="85" t="e">
        <f t="shared" si="6"/>
        <v>#N/A</v>
      </c>
      <c r="G75" t="str">
        <f>IF((ISERROR((VLOOKUP(B75,Calculation!C$2:C$933,1,FALSE)))),"not entered","")</f>
        <v/>
      </c>
    </row>
    <row r="76" spans="2:7">
      <c r="B76" s="82" t="s">
        <v>9</v>
      </c>
      <c r="C76" s="84" t="str">
        <f t="shared" si="4"/>
        <v xml:space="preserve"> </v>
      </c>
      <c r="D76" s="84" t="str">
        <f t="shared" si="5"/>
        <v xml:space="preserve"> </v>
      </c>
      <c r="E76" s="132">
        <v>1.1574074074074073E-5</v>
      </c>
      <c r="F76" s="85" t="e">
        <f t="shared" si="6"/>
        <v>#N/A</v>
      </c>
      <c r="G76" t="str">
        <f>IF((ISERROR((VLOOKUP(B76,Calculation!C$2:C$933,1,FALSE)))),"not entered","")</f>
        <v/>
      </c>
    </row>
    <row r="77" spans="2:7">
      <c r="B77" s="82" t="s">
        <v>9</v>
      </c>
      <c r="C77" s="84" t="str">
        <f t="shared" si="4"/>
        <v xml:space="preserve"> </v>
      </c>
      <c r="D77" s="84" t="str">
        <f t="shared" si="5"/>
        <v xml:space="preserve"> </v>
      </c>
      <c r="E77" s="132">
        <v>1.1574074074074073E-5</v>
      </c>
      <c r="F77" s="85" t="e">
        <f t="shared" si="6"/>
        <v>#N/A</v>
      </c>
      <c r="G77" t="str">
        <f>IF((ISERROR((VLOOKUP(B77,Calculation!C$2:C$933,1,FALSE)))),"not entered","")</f>
        <v/>
      </c>
    </row>
    <row r="78" spans="2:7">
      <c r="B78" s="82" t="s">
        <v>9</v>
      </c>
      <c r="C78" s="84" t="str">
        <f t="shared" si="4"/>
        <v xml:space="preserve"> </v>
      </c>
      <c r="D78" s="84" t="str">
        <f t="shared" si="5"/>
        <v xml:space="preserve"> </v>
      </c>
      <c r="E78" s="132">
        <v>1.1574074074074073E-5</v>
      </c>
      <c r="F78" s="85" t="e">
        <f t="shared" si="6"/>
        <v>#N/A</v>
      </c>
      <c r="G78" t="str">
        <f>IF((ISERROR((VLOOKUP(B78,Calculation!C$2:C$933,1,FALSE)))),"not entered","")</f>
        <v/>
      </c>
    </row>
    <row r="79" spans="2:7">
      <c r="B79" s="82" t="s">
        <v>9</v>
      </c>
      <c r="C79" s="84" t="str">
        <f t="shared" si="4"/>
        <v xml:space="preserve"> </v>
      </c>
      <c r="D79" s="84" t="str">
        <f t="shared" si="5"/>
        <v xml:space="preserve"> </v>
      </c>
      <c r="E79" s="132">
        <v>1.1574074074074073E-5</v>
      </c>
      <c r="F79" s="85" t="e">
        <f t="shared" si="6"/>
        <v>#N/A</v>
      </c>
      <c r="G79" t="str">
        <f>IF((ISERROR((VLOOKUP(B79,Calculation!C$2:C$933,1,FALSE)))),"not entered","")</f>
        <v/>
      </c>
    </row>
    <row r="80" spans="2:7">
      <c r="B80" s="82" t="s">
        <v>9</v>
      </c>
      <c r="C80" s="84" t="str">
        <f t="shared" si="4"/>
        <v xml:space="preserve"> </v>
      </c>
      <c r="D80" s="84" t="str">
        <f t="shared" si="5"/>
        <v xml:space="preserve"> </v>
      </c>
      <c r="E80" s="132">
        <v>1.1574074074074073E-5</v>
      </c>
      <c r="F80" s="85" t="e">
        <f t="shared" si="6"/>
        <v>#N/A</v>
      </c>
      <c r="G80" t="str">
        <f>IF((ISERROR((VLOOKUP(B80,Calculation!C$2:C$933,1,FALSE)))),"not entered","")</f>
        <v/>
      </c>
    </row>
    <row r="81" spans="2:7">
      <c r="B81" s="82" t="s">
        <v>9</v>
      </c>
      <c r="C81" s="84" t="str">
        <f t="shared" si="4"/>
        <v xml:space="preserve"> </v>
      </c>
      <c r="D81" s="84" t="str">
        <f t="shared" si="5"/>
        <v xml:space="preserve"> </v>
      </c>
      <c r="E81" s="132">
        <v>1.1574074074074073E-5</v>
      </c>
      <c r="F81" s="85" t="e">
        <f t="shared" si="6"/>
        <v>#N/A</v>
      </c>
      <c r="G81" t="str">
        <f>IF((ISERROR((VLOOKUP(B81,Calculation!C$2:C$933,1,FALSE)))),"not entered","")</f>
        <v/>
      </c>
    </row>
    <row r="82" spans="2:7">
      <c r="B82" s="82" t="s">
        <v>9</v>
      </c>
      <c r="C82" s="84" t="str">
        <f t="shared" si="4"/>
        <v xml:space="preserve"> </v>
      </c>
      <c r="D82" s="84" t="str">
        <f t="shared" si="5"/>
        <v xml:space="preserve"> </v>
      </c>
      <c r="E82" s="132">
        <v>1.1574074074074073E-5</v>
      </c>
      <c r="F82" s="85" t="e">
        <f t="shared" si="6"/>
        <v>#N/A</v>
      </c>
      <c r="G82" t="str">
        <f>IF((ISERROR((VLOOKUP(B82,Calculation!C$2:C$933,1,FALSE)))),"not entered","")</f>
        <v/>
      </c>
    </row>
    <row r="83" spans="2:7">
      <c r="B83" s="82" t="s">
        <v>9</v>
      </c>
      <c r="C83" s="84" t="str">
        <f t="shared" si="4"/>
        <v xml:space="preserve"> </v>
      </c>
      <c r="D83" s="84" t="str">
        <f t="shared" si="5"/>
        <v xml:space="preserve"> </v>
      </c>
      <c r="E83" s="132">
        <v>1.1574074074074073E-5</v>
      </c>
      <c r="F83" s="85" t="e">
        <f t="shared" si="6"/>
        <v>#N/A</v>
      </c>
      <c r="G83" t="str">
        <f>IF((ISERROR((VLOOKUP(B83,Calculation!C$2:C$933,1,FALSE)))),"not entered","")</f>
        <v/>
      </c>
    </row>
    <row r="84" spans="2:7">
      <c r="B84" s="82" t="s">
        <v>9</v>
      </c>
      <c r="C84" s="84" t="str">
        <f t="shared" si="4"/>
        <v xml:space="preserve"> </v>
      </c>
      <c r="D84" s="84" t="str">
        <f t="shared" si="5"/>
        <v xml:space="preserve"> </v>
      </c>
      <c r="E84" s="132">
        <v>1.1574074074074073E-5</v>
      </c>
      <c r="F84" s="85" t="e">
        <f t="shared" si="6"/>
        <v>#N/A</v>
      </c>
      <c r="G84" t="str">
        <f>IF((ISERROR((VLOOKUP(B84,Calculation!C$2:C$933,1,FALSE)))),"not entered","")</f>
        <v/>
      </c>
    </row>
    <row r="85" spans="2:7">
      <c r="B85" s="82" t="s">
        <v>9</v>
      </c>
      <c r="C85" s="84" t="str">
        <f t="shared" si="4"/>
        <v xml:space="preserve"> </v>
      </c>
      <c r="D85" s="84" t="str">
        <f t="shared" si="5"/>
        <v xml:space="preserve"> </v>
      </c>
      <c r="E85" s="132">
        <v>1.1574074074074073E-5</v>
      </c>
      <c r="F85" s="85" t="e">
        <f t="shared" si="6"/>
        <v>#N/A</v>
      </c>
      <c r="G85" t="str">
        <f>IF((ISERROR((VLOOKUP(B85,Calculation!C$2:C$933,1,FALSE)))),"not entered","")</f>
        <v/>
      </c>
    </row>
    <row r="86" spans="2:7">
      <c r="B86" s="82" t="s">
        <v>9</v>
      </c>
      <c r="C86" s="84" t="str">
        <f t="shared" si="4"/>
        <v xml:space="preserve"> </v>
      </c>
      <c r="D86" s="84" t="str">
        <f t="shared" si="5"/>
        <v xml:space="preserve"> </v>
      </c>
      <c r="E86" s="132">
        <v>1.1574074074074073E-5</v>
      </c>
      <c r="F86" s="85" t="e">
        <f t="shared" si="6"/>
        <v>#N/A</v>
      </c>
      <c r="G86" t="str">
        <f>IF((ISERROR((VLOOKUP(B86,Calculation!C$2:C$933,1,FALSE)))),"not entered","")</f>
        <v/>
      </c>
    </row>
    <row r="87" spans="2:7">
      <c r="B87" s="82" t="s">
        <v>9</v>
      </c>
      <c r="C87" s="84" t="str">
        <f t="shared" si="4"/>
        <v xml:space="preserve"> </v>
      </c>
      <c r="D87" s="84" t="str">
        <f t="shared" si="5"/>
        <v xml:space="preserve"> </v>
      </c>
      <c r="E87" s="132">
        <v>1.1574074074074073E-5</v>
      </c>
      <c r="F87" s="85" t="e">
        <f t="shared" si="6"/>
        <v>#N/A</v>
      </c>
      <c r="G87" t="str">
        <f>IF((ISERROR((VLOOKUP(B87,Calculation!C$2:C$933,1,FALSE)))),"not entered","")</f>
        <v/>
      </c>
    </row>
    <row r="88" spans="2:7">
      <c r="B88" s="82" t="s">
        <v>9</v>
      </c>
      <c r="C88" s="84" t="str">
        <f t="shared" si="4"/>
        <v xml:space="preserve"> </v>
      </c>
      <c r="D88" s="84" t="str">
        <f t="shared" si="5"/>
        <v xml:space="preserve"> </v>
      </c>
      <c r="E88" s="132">
        <v>1.1574074074074073E-5</v>
      </c>
      <c r="F88" s="85" t="e">
        <f t="shared" si="6"/>
        <v>#N/A</v>
      </c>
      <c r="G88" t="str">
        <f>IF((ISERROR((VLOOKUP(B88,Calculation!C$2:C$933,1,FALSE)))),"not entered","")</f>
        <v/>
      </c>
    </row>
    <row r="89" spans="2:7">
      <c r="B89" s="82" t="s">
        <v>9</v>
      </c>
      <c r="C89" s="84" t="str">
        <f t="shared" si="4"/>
        <v xml:space="preserve"> </v>
      </c>
      <c r="D89" s="84" t="str">
        <f t="shared" si="5"/>
        <v xml:space="preserve"> </v>
      </c>
      <c r="E89" s="132">
        <v>1.1574074074074073E-5</v>
      </c>
      <c r="F89" s="85" t="e">
        <f t="shared" si="6"/>
        <v>#N/A</v>
      </c>
      <c r="G89" t="str">
        <f>IF((ISERROR((VLOOKUP(B89,Calculation!C$2:C$933,1,FALSE)))),"not entered","")</f>
        <v/>
      </c>
    </row>
    <row r="90" spans="2:7">
      <c r="B90" s="82" t="s">
        <v>9</v>
      </c>
      <c r="C90" s="84" t="str">
        <f t="shared" si="4"/>
        <v xml:space="preserve"> </v>
      </c>
      <c r="D90" s="84" t="str">
        <f t="shared" si="5"/>
        <v xml:space="preserve"> </v>
      </c>
      <c r="E90" s="132">
        <v>1.1574074074074073E-5</v>
      </c>
      <c r="F90" s="85" t="e">
        <f t="shared" si="6"/>
        <v>#N/A</v>
      </c>
      <c r="G90" t="str">
        <f>IF((ISERROR((VLOOKUP(B90,Calculation!C$2:C$933,1,FALSE)))),"not entered","")</f>
        <v/>
      </c>
    </row>
    <row r="91" spans="2:7">
      <c r="B91" s="82" t="s">
        <v>9</v>
      </c>
      <c r="C91" s="84" t="str">
        <f t="shared" si="4"/>
        <v xml:space="preserve"> </v>
      </c>
      <c r="D91" s="84" t="str">
        <f t="shared" si="5"/>
        <v xml:space="preserve"> </v>
      </c>
      <c r="E91" s="132">
        <v>1.1574074074074073E-5</v>
      </c>
      <c r="F91" s="85" t="e">
        <f t="shared" ref="F91:F122" si="7">(VLOOKUP(C91,C$4:E$5,3,FALSE))/(E91/10000)</f>
        <v>#N/A</v>
      </c>
      <c r="G91" t="str">
        <f>IF((ISERROR((VLOOKUP(B91,Calculation!C$2:C$933,1,FALSE)))),"not entered","")</f>
        <v/>
      </c>
    </row>
    <row r="92" spans="2:7">
      <c r="B92" s="82" t="s">
        <v>9</v>
      </c>
      <c r="C92" s="84" t="str">
        <f t="shared" si="4"/>
        <v xml:space="preserve"> </v>
      </c>
      <c r="D92" s="84" t="str">
        <f t="shared" si="5"/>
        <v xml:space="preserve"> </v>
      </c>
      <c r="E92" s="132">
        <v>1.1574074074074073E-5</v>
      </c>
      <c r="F92" s="85" t="e">
        <f t="shared" si="7"/>
        <v>#N/A</v>
      </c>
      <c r="G92" t="str">
        <f>IF((ISERROR((VLOOKUP(B92,Calculation!C$2:C$933,1,FALSE)))),"not entered","")</f>
        <v/>
      </c>
    </row>
    <row r="93" spans="2:7">
      <c r="B93" s="82" t="s">
        <v>9</v>
      </c>
      <c r="C93" s="84" t="str">
        <f t="shared" si="4"/>
        <v xml:space="preserve"> </v>
      </c>
      <c r="D93" s="84" t="str">
        <f t="shared" si="5"/>
        <v xml:space="preserve"> </v>
      </c>
      <c r="E93" s="132">
        <v>1.1574074074074073E-5</v>
      </c>
      <c r="F93" s="85" t="e">
        <f t="shared" si="7"/>
        <v>#N/A</v>
      </c>
      <c r="G93" t="str">
        <f>IF((ISERROR((VLOOKUP(B93,Calculation!C$2:C$933,1,FALSE)))),"not entered","")</f>
        <v/>
      </c>
    </row>
    <row r="94" spans="2:7">
      <c r="B94" s="82" t="s">
        <v>9</v>
      </c>
      <c r="C94" s="84" t="str">
        <f t="shared" si="4"/>
        <v xml:space="preserve"> </v>
      </c>
      <c r="D94" s="84" t="str">
        <f t="shared" si="5"/>
        <v xml:space="preserve"> </v>
      </c>
      <c r="E94" s="132">
        <v>1.1574074074074073E-5</v>
      </c>
      <c r="F94" s="85" t="e">
        <f t="shared" si="7"/>
        <v>#N/A</v>
      </c>
      <c r="G94" t="str">
        <f>IF((ISERROR((VLOOKUP(B94,Calculation!C$2:C$933,1,FALSE)))),"not entered","")</f>
        <v/>
      </c>
    </row>
    <row r="95" spans="2:7">
      <c r="B95" s="82" t="s">
        <v>9</v>
      </c>
      <c r="C95" s="84" t="str">
        <f t="shared" si="4"/>
        <v xml:space="preserve"> </v>
      </c>
      <c r="D95" s="84" t="str">
        <f t="shared" si="5"/>
        <v xml:space="preserve"> </v>
      </c>
      <c r="E95" s="132">
        <v>1.1574074074074073E-5</v>
      </c>
      <c r="F95" s="85" t="e">
        <f t="shared" si="7"/>
        <v>#N/A</v>
      </c>
      <c r="G95" t="str">
        <f>IF((ISERROR((VLOOKUP(B95,Calculation!C$2:C$933,1,FALSE)))),"not entered","")</f>
        <v/>
      </c>
    </row>
    <row r="96" spans="2:7">
      <c r="B96" s="82" t="s">
        <v>9</v>
      </c>
      <c r="C96" s="84" t="str">
        <f t="shared" si="4"/>
        <v xml:space="preserve"> </v>
      </c>
      <c r="D96" s="84" t="str">
        <f t="shared" si="5"/>
        <v xml:space="preserve"> </v>
      </c>
      <c r="E96" s="132">
        <v>1.1574074074074073E-5</v>
      </c>
      <c r="F96" s="85" t="e">
        <f t="shared" si="7"/>
        <v>#N/A</v>
      </c>
      <c r="G96" t="str">
        <f>IF((ISERROR((VLOOKUP(B96,Calculation!C$2:C$933,1,FALSE)))),"not entered","")</f>
        <v/>
      </c>
    </row>
    <row r="97" spans="2:7">
      <c r="B97" s="82" t="s">
        <v>9</v>
      </c>
      <c r="C97" s="84" t="str">
        <f t="shared" si="4"/>
        <v xml:space="preserve"> </v>
      </c>
      <c r="D97" s="84" t="str">
        <f t="shared" si="5"/>
        <v xml:space="preserve"> </v>
      </c>
      <c r="E97" s="132">
        <v>1.1574074074074073E-5</v>
      </c>
      <c r="F97" s="85" t="e">
        <f t="shared" si="7"/>
        <v>#N/A</v>
      </c>
      <c r="G97" t="str">
        <f>IF((ISERROR((VLOOKUP(B97,Calculation!C$2:C$933,1,FALSE)))),"not entered","")</f>
        <v/>
      </c>
    </row>
    <row r="98" spans="2:7">
      <c r="B98" s="82" t="s">
        <v>9</v>
      </c>
      <c r="C98" s="84" t="str">
        <f t="shared" si="4"/>
        <v xml:space="preserve"> </v>
      </c>
      <c r="D98" s="84" t="str">
        <f t="shared" si="5"/>
        <v xml:space="preserve"> </v>
      </c>
      <c r="E98" s="132">
        <v>1.1574074074074073E-5</v>
      </c>
      <c r="F98" s="85" t="e">
        <f t="shared" si="7"/>
        <v>#N/A</v>
      </c>
      <c r="G98" t="str">
        <f>IF((ISERROR((VLOOKUP(B98,Calculation!C$2:C$933,1,FALSE)))),"not entered","")</f>
        <v/>
      </c>
    </row>
    <row r="99" spans="2:7">
      <c r="B99" s="82" t="s">
        <v>9</v>
      </c>
      <c r="C99" s="84" t="str">
        <f t="shared" si="4"/>
        <v xml:space="preserve"> </v>
      </c>
      <c r="D99" s="84" t="str">
        <f t="shared" si="5"/>
        <v xml:space="preserve"> </v>
      </c>
      <c r="E99" s="132">
        <v>1.1574074074074073E-5</v>
      </c>
      <c r="F99" s="85" t="e">
        <f t="shared" si="7"/>
        <v>#N/A</v>
      </c>
      <c r="G99" t="str">
        <f>IF((ISERROR((VLOOKUP(B99,Calculation!C$2:C$933,1,FALSE)))),"not entered","")</f>
        <v/>
      </c>
    </row>
    <row r="100" spans="2:7">
      <c r="B100" s="82" t="s">
        <v>9</v>
      </c>
      <c r="C100" s="84" t="str">
        <f t="shared" si="4"/>
        <v xml:space="preserve"> </v>
      </c>
      <c r="D100" s="84" t="str">
        <f t="shared" si="5"/>
        <v xml:space="preserve"> </v>
      </c>
      <c r="E100" s="132">
        <v>1.1574074074074073E-5</v>
      </c>
      <c r="F100" s="85" t="e">
        <f t="shared" si="7"/>
        <v>#N/A</v>
      </c>
      <c r="G100" t="str">
        <f>IF((ISERROR((VLOOKUP(B100,Calculation!C$2:C$933,1,FALSE)))),"not entered","")</f>
        <v/>
      </c>
    </row>
    <row r="101" spans="2:7">
      <c r="B101" s="82" t="s">
        <v>9</v>
      </c>
      <c r="C101" s="84" t="str">
        <f t="shared" si="4"/>
        <v xml:space="preserve"> </v>
      </c>
      <c r="D101" s="84" t="str">
        <f t="shared" si="5"/>
        <v xml:space="preserve"> </v>
      </c>
      <c r="E101" s="132">
        <v>1.1574074074074073E-5</v>
      </c>
      <c r="F101" s="85" t="e">
        <f t="shared" si="7"/>
        <v>#N/A</v>
      </c>
      <c r="G101" t="str">
        <f>IF((ISERROR((VLOOKUP(B101,Calculation!C$2:C$933,1,FALSE)))),"not entered","")</f>
        <v/>
      </c>
    </row>
    <row r="102" spans="2:7">
      <c r="B102" s="82" t="s">
        <v>9</v>
      </c>
      <c r="C102" s="84" t="str">
        <f t="shared" si="4"/>
        <v xml:space="preserve"> </v>
      </c>
      <c r="D102" s="84" t="str">
        <f t="shared" si="5"/>
        <v xml:space="preserve"> </v>
      </c>
      <c r="E102" s="132">
        <v>1.1574074074074073E-5</v>
      </c>
      <c r="F102" s="85" t="e">
        <f t="shared" si="7"/>
        <v>#N/A</v>
      </c>
      <c r="G102" t="str">
        <f>IF((ISERROR((VLOOKUP(B102,Calculation!C$2:C$933,1,FALSE)))),"not entered","")</f>
        <v/>
      </c>
    </row>
    <row r="103" spans="2:7">
      <c r="B103" s="82" t="s">
        <v>9</v>
      </c>
      <c r="C103" s="84" t="str">
        <f t="shared" si="4"/>
        <v xml:space="preserve"> </v>
      </c>
      <c r="D103" s="84" t="str">
        <f t="shared" si="5"/>
        <v xml:space="preserve"> </v>
      </c>
      <c r="E103" s="132">
        <v>1.1574074074074073E-5</v>
      </c>
      <c r="F103" s="85" t="e">
        <f t="shared" si="7"/>
        <v>#N/A</v>
      </c>
      <c r="G103" t="str">
        <f>IF((ISERROR((VLOOKUP(B103,Calculation!C$2:C$933,1,FALSE)))),"not entered","")</f>
        <v/>
      </c>
    </row>
    <row r="104" spans="2:7">
      <c r="B104" s="82" t="s">
        <v>9</v>
      </c>
      <c r="C104" s="84" t="str">
        <f t="shared" si="4"/>
        <v xml:space="preserve"> </v>
      </c>
      <c r="D104" s="84" t="str">
        <f t="shared" si="5"/>
        <v xml:space="preserve"> </v>
      </c>
      <c r="E104" s="132">
        <v>1.1574074074074073E-5</v>
      </c>
      <c r="F104" s="85" t="e">
        <f t="shared" si="7"/>
        <v>#N/A</v>
      </c>
      <c r="G104" t="str">
        <f>IF((ISERROR((VLOOKUP(B104,Calculation!C$2:C$933,1,FALSE)))),"not entered","")</f>
        <v/>
      </c>
    </row>
    <row r="105" spans="2:7">
      <c r="B105" s="82" t="s">
        <v>9</v>
      </c>
      <c r="C105" s="84" t="str">
        <f t="shared" si="4"/>
        <v xml:space="preserve"> </v>
      </c>
      <c r="D105" s="84" t="str">
        <f t="shared" si="5"/>
        <v xml:space="preserve"> </v>
      </c>
      <c r="E105" s="132">
        <v>1.1574074074074073E-5</v>
      </c>
      <c r="F105" s="85" t="e">
        <f t="shared" si="7"/>
        <v>#N/A</v>
      </c>
      <c r="G105" t="str">
        <f>IF((ISERROR((VLOOKUP(B105,Calculation!C$2:C$933,1,FALSE)))),"not entered","")</f>
        <v/>
      </c>
    </row>
    <row r="106" spans="2:7">
      <c r="B106" s="82" t="s">
        <v>9</v>
      </c>
      <c r="C106" s="84" t="str">
        <f t="shared" si="4"/>
        <v xml:space="preserve"> </v>
      </c>
      <c r="D106" s="84" t="str">
        <f t="shared" si="5"/>
        <v xml:space="preserve"> </v>
      </c>
      <c r="E106" s="132">
        <v>1.1574074074074073E-5</v>
      </c>
      <c r="F106" s="85" t="e">
        <f t="shared" si="7"/>
        <v>#N/A</v>
      </c>
      <c r="G106" t="str">
        <f>IF((ISERROR((VLOOKUP(B106,Calculation!C$2:C$933,1,FALSE)))),"not entered","")</f>
        <v/>
      </c>
    </row>
    <row r="107" spans="2:7">
      <c r="B107" s="82" t="s">
        <v>9</v>
      </c>
      <c r="C107" s="84" t="str">
        <f t="shared" si="4"/>
        <v xml:space="preserve"> </v>
      </c>
      <c r="D107" s="84" t="str">
        <f t="shared" si="5"/>
        <v xml:space="preserve"> </v>
      </c>
      <c r="E107" s="132">
        <v>1.1574074074074073E-5</v>
      </c>
      <c r="F107" s="85" t="e">
        <f t="shared" si="7"/>
        <v>#N/A</v>
      </c>
      <c r="G107" t="str">
        <f>IF((ISERROR((VLOOKUP(B107,Calculation!C$2:C$933,1,FALSE)))),"not entered","")</f>
        <v/>
      </c>
    </row>
    <row r="108" spans="2:7">
      <c r="B108" s="82" t="s">
        <v>9</v>
      </c>
      <c r="C108" s="84" t="str">
        <f t="shared" si="4"/>
        <v xml:space="preserve"> </v>
      </c>
      <c r="D108" s="84" t="str">
        <f t="shared" si="5"/>
        <v xml:space="preserve"> </v>
      </c>
      <c r="E108" s="132">
        <v>1.1574074074074073E-5</v>
      </c>
      <c r="F108" s="85" t="e">
        <f t="shared" si="7"/>
        <v>#N/A</v>
      </c>
      <c r="G108" t="str">
        <f>IF((ISERROR((VLOOKUP(B108,Calculation!C$2:C$933,1,FALSE)))),"not entered","")</f>
        <v/>
      </c>
    </row>
    <row r="109" spans="2:7">
      <c r="B109" s="82" t="s">
        <v>9</v>
      </c>
      <c r="C109" s="84" t="str">
        <f t="shared" si="4"/>
        <v xml:space="preserve"> </v>
      </c>
      <c r="D109" s="84" t="str">
        <f t="shared" si="5"/>
        <v xml:space="preserve"> </v>
      </c>
      <c r="E109" s="132">
        <v>1.1574074074074073E-5</v>
      </c>
      <c r="F109" s="85" t="e">
        <f t="shared" si="7"/>
        <v>#N/A</v>
      </c>
      <c r="G109" t="str">
        <f>IF((ISERROR((VLOOKUP(B109,Calculation!C$2:C$933,1,FALSE)))),"not entered","")</f>
        <v/>
      </c>
    </row>
    <row r="110" spans="2:7">
      <c r="B110" s="82" t="s">
        <v>9</v>
      </c>
      <c r="C110" s="84" t="str">
        <f t="shared" si="4"/>
        <v xml:space="preserve"> </v>
      </c>
      <c r="D110" s="84" t="str">
        <f t="shared" si="5"/>
        <v xml:space="preserve"> </v>
      </c>
      <c r="E110" s="132">
        <v>1.1574074074074073E-5</v>
      </c>
      <c r="F110" s="85" t="e">
        <f t="shared" si="7"/>
        <v>#N/A</v>
      </c>
      <c r="G110" t="str">
        <f>IF((ISERROR((VLOOKUP(B110,Calculation!C$2:C$933,1,FALSE)))),"not entered","")</f>
        <v/>
      </c>
    </row>
    <row r="111" spans="2:7">
      <c r="B111" s="82" t="s">
        <v>9</v>
      </c>
      <c r="C111" s="84" t="str">
        <f t="shared" si="4"/>
        <v xml:space="preserve"> </v>
      </c>
      <c r="D111" s="84" t="str">
        <f t="shared" si="5"/>
        <v xml:space="preserve"> </v>
      </c>
      <c r="E111" s="132">
        <v>1.1574074074074073E-5</v>
      </c>
      <c r="F111" s="85" t="e">
        <f t="shared" si="7"/>
        <v>#N/A</v>
      </c>
      <c r="G111" t="str">
        <f>IF((ISERROR((VLOOKUP(B111,Calculation!C$2:C$933,1,FALSE)))),"not entered","")</f>
        <v/>
      </c>
    </row>
    <row r="112" spans="2:7">
      <c r="B112" s="82" t="s">
        <v>9</v>
      </c>
      <c r="C112" s="84" t="str">
        <f t="shared" si="4"/>
        <v xml:space="preserve"> </v>
      </c>
      <c r="D112" s="84" t="str">
        <f t="shared" si="5"/>
        <v xml:space="preserve"> </v>
      </c>
      <c r="E112" s="132">
        <v>1.1574074074074073E-5</v>
      </c>
      <c r="F112" s="85" t="e">
        <f t="shared" si="7"/>
        <v>#N/A</v>
      </c>
      <c r="G112" t="str">
        <f>IF((ISERROR((VLOOKUP(B112,Calculation!C$2:C$933,1,FALSE)))),"not entered","")</f>
        <v/>
      </c>
    </row>
    <row r="113" spans="2:7">
      <c r="B113" s="82" t="s">
        <v>9</v>
      </c>
      <c r="C113" s="84" t="str">
        <f t="shared" si="4"/>
        <v xml:space="preserve"> </v>
      </c>
      <c r="D113" s="84" t="str">
        <f t="shared" si="5"/>
        <v xml:space="preserve"> </v>
      </c>
      <c r="E113" s="132">
        <v>1.1574074074074073E-5</v>
      </c>
      <c r="F113" s="85" t="e">
        <f t="shared" si="7"/>
        <v>#N/A</v>
      </c>
      <c r="G113" t="str">
        <f>IF((ISERROR((VLOOKUP(B113,Calculation!C$2:C$933,1,FALSE)))),"not entered","")</f>
        <v/>
      </c>
    </row>
    <row r="114" spans="2:7">
      <c r="B114" s="82" t="s">
        <v>9</v>
      </c>
      <c r="C114" s="84" t="str">
        <f t="shared" si="4"/>
        <v xml:space="preserve"> </v>
      </c>
      <c r="D114" s="84" t="str">
        <f t="shared" si="5"/>
        <v xml:space="preserve"> </v>
      </c>
      <c r="E114" s="132">
        <v>1.1574074074074073E-5</v>
      </c>
      <c r="F114" s="85" t="e">
        <f t="shared" si="7"/>
        <v>#N/A</v>
      </c>
      <c r="G114" t="str">
        <f>IF((ISERROR((VLOOKUP(B114,Calculation!C$2:C$933,1,FALSE)))),"not entered","")</f>
        <v/>
      </c>
    </row>
    <row r="115" spans="2:7">
      <c r="B115" s="82" t="s">
        <v>9</v>
      </c>
      <c r="C115" s="84" t="str">
        <f t="shared" si="4"/>
        <v xml:space="preserve"> </v>
      </c>
      <c r="D115" s="84" t="str">
        <f t="shared" si="5"/>
        <v xml:space="preserve"> </v>
      </c>
      <c r="E115" s="132">
        <v>1.1574074074074073E-5</v>
      </c>
      <c r="F115" s="85" t="e">
        <f t="shared" si="7"/>
        <v>#N/A</v>
      </c>
      <c r="G115" t="str">
        <f>IF((ISERROR((VLOOKUP(B115,Calculation!C$2:C$933,1,FALSE)))),"not entered","")</f>
        <v/>
      </c>
    </row>
    <row r="116" spans="2:7">
      <c r="B116" s="82" t="s">
        <v>9</v>
      </c>
      <c r="C116" s="84" t="str">
        <f t="shared" si="4"/>
        <v xml:space="preserve"> </v>
      </c>
      <c r="D116" s="84" t="str">
        <f t="shared" si="5"/>
        <v xml:space="preserve"> </v>
      </c>
      <c r="E116" s="132">
        <v>1.1574074074074073E-5</v>
      </c>
      <c r="F116" s="85" t="e">
        <f t="shared" si="7"/>
        <v>#N/A</v>
      </c>
      <c r="G116" t="str">
        <f>IF((ISERROR((VLOOKUP(B116,Calculation!C$2:C$933,1,FALSE)))),"not entered","")</f>
        <v/>
      </c>
    </row>
    <row r="117" spans="2:7">
      <c r="B117" s="82" t="s">
        <v>9</v>
      </c>
      <c r="C117" s="84" t="str">
        <f t="shared" si="4"/>
        <v xml:space="preserve"> </v>
      </c>
      <c r="D117" s="84" t="str">
        <f t="shared" si="5"/>
        <v xml:space="preserve"> </v>
      </c>
      <c r="E117" s="132">
        <v>1.1574074074074073E-5</v>
      </c>
      <c r="F117" s="85" t="e">
        <f t="shared" si="7"/>
        <v>#N/A</v>
      </c>
      <c r="G117" t="str">
        <f>IF((ISERROR((VLOOKUP(B117,Calculation!C$2:C$933,1,FALSE)))),"not entered","")</f>
        <v/>
      </c>
    </row>
    <row r="118" spans="2:7">
      <c r="B118" s="82" t="s">
        <v>9</v>
      </c>
      <c r="C118" s="84" t="str">
        <f t="shared" si="4"/>
        <v xml:space="preserve"> </v>
      </c>
      <c r="D118" s="84" t="str">
        <f t="shared" si="5"/>
        <v xml:space="preserve"> </v>
      </c>
      <c r="E118" s="132">
        <v>1.1574074074074073E-5</v>
      </c>
      <c r="F118" s="85" t="e">
        <f t="shared" si="7"/>
        <v>#N/A</v>
      </c>
      <c r="G118" t="str">
        <f>IF((ISERROR((VLOOKUP(B118,Calculation!C$2:C$933,1,FALSE)))),"not entered","")</f>
        <v/>
      </c>
    </row>
    <row r="119" spans="2:7">
      <c r="B119" s="82" t="s">
        <v>9</v>
      </c>
      <c r="C119" s="84" t="str">
        <f t="shared" si="4"/>
        <v xml:space="preserve"> </v>
      </c>
      <c r="D119" s="84" t="str">
        <f t="shared" si="5"/>
        <v xml:space="preserve"> </v>
      </c>
      <c r="E119" s="132">
        <v>1.1574074074074073E-5</v>
      </c>
      <c r="F119" s="85" t="e">
        <f t="shared" si="7"/>
        <v>#N/A</v>
      </c>
      <c r="G119" t="str">
        <f>IF((ISERROR((VLOOKUP(B119,Calculation!C$2:C$933,1,FALSE)))),"not entered","")</f>
        <v/>
      </c>
    </row>
    <row r="120" spans="2:7">
      <c r="B120" s="82" t="s">
        <v>9</v>
      </c>
      <c r="C120" s="84" t="str">
        <f t="shared" si="4"/>
        <v xml:space="preserve"> </v>
      </c>
      <c r="D120" s="84" t="str">
        <f t="shared" si="5"/>
        <v xml:space="preserve"> </v>
      </c>
      <c r="E120" s="132">
        <v>1.1574074074074073E-5</v>
      </c>
      <c r="F120" s="85" t="e">
        <f t="shared" si="7"/>
        <v>#N/A</v>
      </c>
      <c r="G120" t="str">
        <f>IF((ISERROR((VLOOKUP(B120,Calculation!C$2:C$933,1,FALSE)))),"not entered","")</f>
        <v/>
      </c>
    </row>
    <row r="121" spans="2:7">
      <c r="B121" s="82" t="s">
        <v>9</v>
      </c>
      <c r="C121" s="84" t="str">
        <f t="shared" si="4"/>
        <v xml:space="preserve"> </v>
      </c>
      <c r="D121" s="84" t="str">
        <f t="shared" si="5"/>
        <v xml:space="preserve"> </v>
      </c>
      <c r="E121" s="132">
        <v>1.1574074074074073E-5</v>
      </c>
      <c r="F121" s="85" t="e">
        <f t="shared" si="7"/>
        <v>#N/A</v>
      </c>
      <c r="G121" t="str">
        <f>IF((ISERROR((VLOOKUP(B121,Calculation!C$2:C$933,1,FALSE)))),"not entered","")</f>
        <v/>
      </c>
    </row>
    <row r="122" spans="2:7">
      <c r="B122" s="82" t="s">
        <v>9</v>
      </c>
      <c r="C122" s="84" t="str">
        <f t="shared" si="4"/>
        <v xml:space="preserve"> </v>
      </c>
      <c r="D122" s="84" t="str">
        <f t="shared" si="5"/>
        <v xml:space="preserve"> </v>
      </c>
      <c r="E122" s="132">
        <v>1.1574074074074073E-5</v>
      </c>
      <c r="F122" s="85" t="e">
        <f t="shared" si="7"/>
        <v>#N/A</v>
      </c>
      <c r="G122" t="str">
        <f>IF((ISERROR((VLOOKUP(B122,Calculation!C$2:C$933,1,FALSE)))),"not entered","")</f>
        <v/>
      </c>
    </row>
    <row r="123" spans="2:7">
      <c r="B123" s="82" t="s">
        <v>9</v>
      </c>
      <c r="C123" s="84" t="str">
        <f t="shared" ref="C123:C186" si="8">VLOOKUP(B123,name,3,FALSE)</f>
        <v xml:space="preserve"> </v>
      </c>
      <c r="D123" s="84" t="str">
        <f t="shared" ref="D123:D186" si="9">VLOOKUP(B123,name,2,FALSE)</f>
        <v xml:space="preserve"> </v>
      </c>
      <c r="E123" s="132">
        <v>1.1574074074074073E-5</v>
      </c>
      <c r="F123" s="85" t="e">
        <f t="shared" ref="F123:F154" si="10">(VLOOKUP(C123,C$4:E$5,3,FALSE))/(E123/10000)</f>
        <v>#N/A</v>
      </c>
      <c r="G123" t="str">
        <f>IF((ISERROR((VLOOKUP(B123,Calculation!C$2:C$933,1,FALSE)))),"not entered","")</f>
        <v/>
      </c>
    </row>
    <row r="124" spans="2:7">
      <c r="B124" s="82" t="s">
        <v>9</v>
      </c>
      <c r="C124" s="84" t="str">
        <f t="shared" si="8"/>
        <v xml:space="preserve"> </v>
      </c>
      <c r="D124" s="84" t="str">
        <f t="shared" si="9"/>
        <v xml:space="preserve"> </v>
      </c>
      <c r="E124" s="132">
        <v>1.1574074074074073E-5</v>
      </c>
      <c r="F124" s="85" t="e">
        <f t="shared" si="10"/>
        <v>#N/A</v>
      </c>
      <c r="G124" t="str">
        <f>IF((ISERROR((VLOOKUP(B124,Calculation!C$2:C$933,1,FALSE)))),"not entered","")</f>
        <v/>
      </c>
    </row>
    <row r="125" spans="2:7">
      <c r="B125" s="82" t="s">
        <v>9</v>
      </c>
      <c r="C125" s="84" t="str">
        <f t="shared" si="8"/>
        <v xml:space="preserve"> </v>
      </c>
      <c r="D125" s="84" t="str">
        <f t="shared" si="9"/>
        <v xml:space="preserve"> </v>
      </c>
      <c r="E125" s="132">
        <v>1.1574074074074073E-5</v>
      </c>
      <c r="F125" s="85" t="e">
        <f t="shared" si="10"/>
        <v>#N/A</v>
      </c>
      <c r="G125" t="str">
        <f>IF((ISERROR((VLOOKUP(B125,Calculation!C$2:C$933,1,FALSE)))),"not entered","")</f>
        <v/>
      </c>
    </row>
    <row r="126" spans="2:7">
      <c r="B126" s="82" t="s">
        <v>9</v>
      </c>
      <c r="C126" s="84" t="str">
        <f t="shared" si="8"/>
        <v xml:space="preserve"> </v>
      </c>
      <c r="D126" s="84" t="str">
        <f t="shared" si="9"/>
        <v xml:space="preserve"> </v>
      </c>
      <c r="E126" s="132">
        <v>1.1574074074074073E-5</v>
      </c>
      <c r="F126" s="85" t="e">
        <f t="shared" si="10"/>
        <v>#N/A</v>
      </c>
      <c r="G126" t="str">
        <f>IF((ISERROR((VLOOKUP(B126,Calculation!C$2:C$933,1,FALSE)))),"not entered","")</f>
        <v/>
      </c>
    </row>
    <row r="127" spans="2:7">
      <c r="B127" s="82" t="s">
        <v>9</v>
      </c>
      <c r="C127" s="84" t="str">
        <f t="shared" si="8"/>
        <v xml:space="preserve"> </v>
      </c>
      <c r="D127" s="84" t="str">
        <f t="shared" si="9"/>
        <v xml:space="preserve"> </v>
      </c>
      <c r="E127" s="132">
        <v>1.1574074074074073E-5</v>
      </c>
      <c r="F127" s="85" t="e">
        <f t="shared" si="10"/>
        <v>#N/A</v>
      </c>
      <c r="G127" t="str">
        <f>IF((ISERROR((VLOOKUP(B127,Calculation!C$2:C$933,1,FALSE)))),"not entered","")</f>
        <v/>
      </c>
    </row>
    <row r="128" spans="2:7">
      <c r="B128" s="82" t="s">
        <v>9</v>
      </c>
      <c r="C128" s="84" t="str">
        <f t="shared" si="8"/>
        <v xml:space="preserve"> </v>
      </c>
      <c r="D128" s="84" t="str">
        <f t="shared" si="9"/>
        <v xml:space="preserve"> </v>
      </c>
      <c r="E128" s="132">
        <v>1.1574074074074073E-5</v>
      </c>
      <c r="F128" s="85" t="e">
        <f t="shared" si="10"/>
        <v>#N/A</v>
      </c>
      <c r="G128" t="str">
        <f>IF((ISERROR((VLOOKUP(B128,Calculation!C$2:C$933,1,FALSE)))),"not entered","")</f>
        <v/>
      </c>
    </row>
    <row r="129" spans="2:7">
      <c r="B129" s="82" t="s">
        <v>9</v>
      </c>
      <c r="C129" s="84" t="str">
        <f t="shared" si="8"/>
        <v xml:space="preserve"> </v>
      </c>
      <c r="D129" s="84" t="str">
        <f t="shared" si="9"/>
        <v xml:space="preserve"> </v>
      </c>
      <c r="E129" s="132">
        <v>1.1574074074074073E-5</v>
      </c>
      <c r="F129" s="85" t="e">
        <f t="shared" si="10"/>
        <v>#N/A</v>
      </c>
      <c r="G129" t="str">
        <f>IF((ISERROR((VLOOKUP(B129,Calculation!C$2:C$933,1,FALSE)))),"not entered","")</f>
        <v/>
      </c>
    </row>
    <row r="130" spans="2:7">
      <c r="B130" s="82" t="s">
        <v>9</v>
      </c>
      <c r="C130" s="84" t="str">
        <f t="shared" si="8"/>
        <v xml:space="preserve"> </v>
      </c>
      <c r="D130" s="84" t="str">
        <f t="shared" si="9"/>
        <v xml:space="preserve"> </v>
      </c>
      <c r="E130" s="132">
        <v>1.1574074074074073E-5</v>
      </c>
      <c r="F130" s="85" t="e">
        <f t="shared" si="10"/>
        <v>#N/A</v>
      </c>
      <c r="G130" t="str">
        <f>IF((ISERROR((VLOOKUP(B130,Calculation!C$2:C$933,1,FALSE)))),"not entered","")</f>
        <v/>
      </c>
    </row>
    <row r="131" spans="2:7">
      <c r="B131" s="82" t="s">
        <v>9</v>
      </c>
      <c r="C131" s="84" t="str">
        <f t="shared" si="8"/>
        <v xml:space="preserve"> </v>
      </c>
      <c r="D131" s="84" t="str">
        <f t="shared" si="9"/>
        <v xml:space="preserve"> </v>
      </c>
      <c r="E131" s="132">
        <v>1.1574074074074073E-5</v>
      </c>
      <c r="F131" s="85" t="e">
        <f t="shared" si="10"/>
        <v>#N/A</v>
      </c>
      <c r="G131" t="str">
        <f>IF((ISERROR((VLOOKUP(B131,Calculation!C$2:C$933,1,FALSE)))),"not entered","")</f>
        <v/>
      </c>
    </row>
    <row r="132" spans="2:7">
      <c r="B132" s="82" t="s">
        <v>9</v>
      </c>
      <c r="C132" s="84" t="str">
        <f t="shared" si="8"/>
        <v xml:space="preserve"> </v>
      </c>
      <c r="D132" s="84" t="str">
        <f t="shared" si="9"/>
        <v xml:space="preserve"> </v>
      </c>
      <c r="E132" s="132">
        <v>1.1574074074074073E-5</v>
      </c>
      <c r="F132" s="85" t="e">
        <f t="shared" si="10"/>
        <v>#N/A</v>
      </c>
      <c r="G132" t="str">
        <f>IF((ISERROR((VLOOKUP(B132,Calculation!C$2:C$933,1,FALSE)))),"not entered","")</f>
        <v/>
      </c>
    </row>
    <row r="133" spans="2:7">
      <c r="B133" s="82" t="s">
        <v>9</v>
      </c>
      <c r="C133" s="84" t="str">
        <f t="shared" si="8"/>
        <v xml:space="preserve"> </v>
      </c>
      <c r="D133" s="84" t="str">
        <f t="shared" si="9"/>
        <v xml:space="preserve"> </v>
      </c>
      <c r="E133" s="132">
        <v>1.1574074074074073E-5</v>
      </c>
      <c r="F133" s="85" t="e">
        <f t="shared" si="10"/>
        <v>#N/A</v>
      </c>
      <c r="G133" t="str">
        <f>IF((ISERROR((VLOOKUP(B133,Calculation!C$2:C$933,1,FALSE)))),"not entered","")</f>
        <v/>
      </c>
    </row>
    <row r="134" spans="2:7">
      <c r="B134" s="82" t="s">
        <v>9</v>
      </c>
      <c r="C134" s="84" t="str">
        <f t="shared" si="8"/>
        <v xml:space="preserve"> </v>
      </c>
      <c r="D134" s="84" t="str">
        <f t="shared" si="9"/>
        <v xml:space="preserve"> </v>
      </c>
      <c r="E134" s="132">
        <v>1.1574074074074073E-5</v>
      </c>
      <c r="F134" s="85" t="e">
        <f t="shared" si="10"/>
        <v>#N/A</v>
      </c>
      <c r="G134" t="str">
        <f>IF((ISERROR((VLOOKUP(B134,Calculation!C$2:C$933,1,FALSE)))),"not entered","")</f>
        <v/>
      </c>
    </row>
    <row r="135" spans="2:7">
      <c r="B135" s="82" t="s">
        <v>9</v>
      </c>
      <c r="C135" s="84" t="str">
        <f t="shared" si="8"/>
        <v xml:space="preserve"> </v>
      </c>
      <c r="D135" s="84" t="str">
        <f t="shared" si="9"/>
        <v xml:space="preserve"> </v>
      </c>
      <c r="E135" s="132">
        <v>1.1574074074074073E-5</v>
      </c>
      <c r="F135" s="85" t="e">
        <f t="shared" si="10"/>
        <v>#N/A</v>
      </c>
      <c r="G135" t="str">
        <f>IF((ISERROR((VLOOKUP(B135,Calculation!C$2:C$933,1,FALSE)))),"not entered","")</f>
        <v/>
      </c>
    </row>
    <row r="136" spans="2:7">
      <c r="B136" s="82" t="s">
        <v>9</v>
      </c>
      <c r="C136" s="84" t="str">
        <f t="shared" si="8"/>
        <v xml:space="preserve"> </v>
      </c>
      <c r="D136" s="84" t="str">
        <f t="shared" si="9"/>
        <v xml:space="preserve"> </v>
      </c>
      <c r="E136" s="132">
        <v>1.1574074074074073E-5</v>
      </c>
      <c r="F136" s="85" t="e">
        <f t="shared" si="10"/>
        <v>#N/A</v>
      </c>
      <c r="G136" t="str">
        <f>IF((ISERROR((VLOOKUP(B136,Calculation!C$2:C$933,1,FALSE)))),"not entered","")</f>
        <v/>
      </c>
    </row>
    <row r="137" spans="2:7">
      <c r="B137" s="82" t="s">
        <v>9</v>
      </c>
      <c r="C137" s="84" t="str">
        <f t="shared" si="8"/>
        <v xml:space="preserve"> </v>
      </c>
      <c r="D137" s="84" t="str">
        <f t="shared" si="9"/>
        <v xml:space="preserve"> </v>
      </c>
      <c r="E137" s="132">
        <v>1.1574074074074073E-5</v>
      </c>
      <c r="F137" s="85" t="e">
        <f t="shared" si="10"/>
        <v>#N/A</v>
      </c>
      <c r="G137" t="str">
        <f>IF((ISERROR((VLOOKUP(B137,Calculation!C$2:C$933,1,FALSE)))),"not entered","")</f>
        <v/>
      </c>
    </row>
    <row r="138" spans="2:7">
      <c r="B138" s="82" t="s">
        <v>9</v>
      </c>
      <c r="C138" s="84" t="str">
        <f t="shared" si="8"/>
        <v xml:space="preserve"> </v>
      </c>
      <c r="D138" s="84" t="str">
        <f t="shared" si="9"/>
        <v xml:space="preserve"> </v>
      </c>
      <c r="E138" s="132">
        <v>1.1574074074074073E-5</v>
      </c>
      <c r="F138" s="85" t="e">
        <f t="shared" si="10"/>
        <v>#N/A</v>
      </c>
      <c r="G138" t="str">
        <f>IF((ISERROR((VLOOKUP(B138,Calculation!C$2:C$933,1,FALSE)))),"not entered","")</f>
        <v/>
      </c>
    </row>
    <row r="139" spans="2:7">
      <c r="B139" s="82" t="s">
        <v>9</v>
      </c>
      <c r="C139" s="84" t="str">
        <f t="shared" si="8"/>
        <v xml:space="preserve"> </v>
      </c>
      <c r="D139" s="84" t="str">
        <f t="shared" si="9"/>
        <v xml:space="preserve"> </v>
      </c>
      <c r="E139" s="132">
        <v>1.1574074074074073E-5</v>
      </c>
      <c r="F139" s="85" t="e">
        <f t="shared" si="10"/>
        <v>#N/A</v>
      </c>
      <c r="G139" t="str">
        <f>IF((ISERROR((VLOOKUP(B139,Calculation!C$2:C$933,1,FALSE)))),"not entered","")</f>
        <v/>
      </c>
    </row>
    <row r="140" spans="2:7">
      <c r="B140" s="82" t="s">
        <v>9</v>
      </c>
      <c r="C140" s="84" t="str">
        <f t="shared" si="8"/>
        <v xml:space="preserve"> </v>
      </c>
      <c r="D140" s="84" t="str">
        <f t="shared" si="9"/>
        <v xml:space="preserve"> </v>
      </c>
      <c r="E140" s="132">
        <v>1.1574074074074073E-5</v>
      </c>
      <c r="F140" s="85" t="e">
        <f t="shared" si="10"/>
        <v>#N/A</v>
      </c>
      <c r="G140" t="str">
        <f>IF((ISERROR((VLOOKUP(B140,Calculation!C$2:C$933,1,FALSE)))),"not entered","")</f>
        <v/>
      </c>
    </row>
    <row r="141" spans="2:7">
      <c r="B141" s="82" t="s">
        <v>9</v>
      </c>
      <c r="C141" s="84" t="str">
        <f t="shared" si="8"/>
        <v xml:space="preserve"> </v>
      </c>
      <c r="D141" s="84" t="str">
        <f t="shared" si="9"/>
        <v xml:space="preserve"> </v>
      </c>
      <c r="E141" s="132">
        <v>1.1574074074074073E-5</v>
      </c>
      <c r="F141" s="85" t="e">
        <f t="shared" si="10"/>
        <v>#N/A</v>
      </c>
      <c r="G141" t="str">
        <f>IF((ISERROR((VLOOKUP(B141,Calculation!C$2:C$933,1,FALSE)))),"not entered","")</f>
        <v/>
      </c>
    </row>
    <row r="142" spans="2:7">
      <c r="B142" s="82" t="s">
        <v>9</v>
      </c>
      <c r="C142" s="84" t="str">
        <f t="shared" si="8"/>
        <v xml:space="preserve"> </v>
      </c>
      <c r="D142" s="84" t="str">
        <f t="shared" si="9"/>
        <v xml:space="preserve"> </v>
      </c>
      <c r="E142" s="132">
        <v>1.1574074074074073E-5</v>
      </c>
      <c r="F142" s="85" t="e">
        <f t="shared" si="10"/>
        <v>#N/A</v>
      </c>
      <c r="G142" t="str">
        <f>IF((ISERROR((VLOOKUP(B142,Calculation!C$2:C$933,1,FALSE)))),"not entered","")</f>
        <v/>
      </c>
    </row>
    <row r="143" spans="2:7">
      <c r="B143" s="82" t="s">
        <v>9</v>
      </c>
      <c r="C143" s="84" t="str">
        <f t="shared" si="8"/>
        <v xml:space="preserve"> </v>
      </c>
      <c r="D143" s="84" t="str">
        <f t="shared" si="9"/>
        <v xml:space="preserve"> </v>
      </c>
      <c r="E143" s="132">
        <v>1.1574074074074073E-5</v>
      </c>
      <c r="F143" s="85" t="e">
        <f t="shared" si="10"/>
        <v>#N/A</v>
      </c>
      <c r="G143" t="str">
        <f>IF((ISERROR((VLOOKUP(B143,Calculation!C$2:C$933,1,FALSE)))),"not entered","")</f>
        <v/>
      </c>
    </row>
    <row r="144" spans="2:7">
      <c r="B144" s="82" t="s">
        <v>9</v>
      </c>
      <c r="C144" s="84" t="str">
        <f t="shared" si="8"/>
        <v xml:space="preserve"> </v>
      </c>
      <c r="D144" s="84" t="str">
        <f t="shared" si="9"/>
        <v xml:space="preserve"> </v>
      </c>
      <c r="E144" s="132">
        <v>1.1574074074074073E-5</v>
      </c>
      <c r="F144" s="85" t="e">
        <f t="shared" si="10"/>
        <v>#N/A</v>
      </c>
      <c r="G144" t="str">
        <f>IF((ISERROR((VLOOKUP(B144,Calculation!C$2:C$933,1,FALSE)))),"not entered","")</f>
        <v/>
      </c>
    </row>
    <row r="145" spans="2:7">
      <c r="B145" s="82" t="s">
        <v>9</v>
      </c>
      <c r="C145" s="84" t="str">
        <f t="shared" si="8"/>
        <v xml:space="preserve"> </v>
      </c>
      <c r="D145" s="84" t="str">
        <f t="shared" si="9"/>
        <v xml:space="preserve"> </v>
      </c>
      <c r="E145" s="132">
        <v>1.1574074074074073E-5</v>
      </c>
      <c r="F145" s="85" t="e">
        <f t="shared" si="10"/>
        <v>#N/A</v>
      </c>
      <c r="G145" t="str">
        <f>IF((ISERROR((VLOOKUP(B145,Calculation!C$2:C$933,1,FALSE)))),"not entered","")</f>
        <v/>
      </c>
    </row>
    <row r="146" spans="2:7">
      <c r="B146" s="82" t="s">
        <v>9</v>
      </c>
      <c r="C146" s="84" t="str">
        <f t="shared" si="8"/>
        <v xml:space="preserve"> </v>
      </c>
      <c r="D146" s="84" t="str">
        <f t="shared" si="9"/>
        <v xml:space="preserve"> </v>
      </c>
      <c r="E146" s="132">
        <v>1.1574074074074073E-5</v>
      </c>
      <c r="F146" s="85" t="e">
        <f t="shared" si="10"/>
        <v>#N/A</v>
      </c>
      <c r="G146" t="str">
        <f>IF((ISERROR((VLOOKUP(B146,Calculation!C$2:C$933,1,FALSE)))),"not entered","")</f>
        <v/>
      </c>
    </row>
    <row r="147" spans="2:7">
      <c r="B147" s="82" t="s">
        <v>9</v>
      </c>
      <c r="C147" s="84" t="str">
        <f t="shared" si="8"/>
        <v xml:space="preserve"> </v>
      </c>
      <c r="D147" s="84" t="str">
        <f t="shared" si="9"/>
        <v xml:space="preserve"> </v>
      </c>
      <c r="E147" s="132">
        <v>1.1574074074074073E-5</v>
      </c>
      <c r="F147" s="85" t="e">
        <f t="shared" si="10"/>
        <v>#N/A</v>
      </c>
      <c r="G147" t="str">
        <f>IF((ISERROR((VLOOKUP(B147,Calculation!C$2:C$933,1,FALSE)))),"not entered","")</f>
        <v/>
      </c>
    </row>
    <row r="148" spans="2:7">
      <c r="B148" s="82" t="s">
        <v>9</v>
      </c>
      <c r="C148" s="84" t="str">
        <f t="shared" si="8"/>
        <v xml:space="preserve"> </v>
      </c>
      <c r="D148" s="84" t="str">
        <f t="shared" si="9"/>
        <v xml:space="preserve"> </v>
      </c>
      <c r="E148" s="132">
        <v>1.1574074074074073E-5</v>
      </c>
      <c r="F148" s="85" t="e">
        <f t="shared" si="10"/>
        <v>#N/A</v>
      </c>
      <c r="G148" t="str">
        <f>IF((ISERROR((VLOOKUP(B148,Calculation!C$2:C$933,1,FALSE)))),"not entered","")</f>
        <v/>
      </c>
    </row>
    <row r="149" spans="2:7">
      <c r="B149" s="82" t="s">
        <v>9</v>
      </c>
      <c r="C149" s="84" t="str">
        <f t="shared" si="8"/>
        <v xml:space="preserve"> </v>
      </c>
      <c r="D149" s="84" t="str">
        <f t="shared" si="9"/>
        <v xml:space="preserve"> </v>
      </c>
      <c r="E149" s="132">
        <v>1.1574074074074073E-5</v>
      </c>
      <c r="F149" s="85" t="e">
        <f t="shared" si="10"/>
        <v>#N/A</v>
      </c>
      <c r="G149" t="str">
        <f>IF((ISERROR((VLOOKUP(B149,Calculation!C$2:C$933,1,FALSE)))),"not entered","")</f>
        <v/>
      </c>
    </row>
    <row r="150" spans="2:7">
      <c r="B150" s="82" t="s">
        <v>9</v>
      </c>
      <c r="C150" s="84" t="str">
        <f t="shared" si="8"/>
        <v xml:space="preserve"> </v>
      </c>
      <c r="D150" s="84" t="str">
        <f t="shared" si="9"/>
        <v xml:space="preserve"> </v>
      </c>
      <c r="E150" s="132">
        <v>1.1574074074074073E-5</v>
      </c>
      <c r="F150" s="85" t="e">
        <f t="shared" si="10"/>
        <v>#N/A</v>
      </c>
      <c r="G150" t="str">
        <f>IF((ISERROR((VLOOKUP(B150,Calculation!C$2:C$933,1,FALSE)))),"not entered","")</f>
        <v/>
      </c>
    </row>
    <row r="151" spans="2:7">
      <c r="B151" s="82" t="s">
        <v>9</v>
      </c>
      <c r="C151" s="84" t="str">
        <f t="shared" si="8"/>
        <v xml:space="preserve"> </v>
      </c>
      <c r="D151" s="84" t="str">
        <f t="shared" si="9"/>
        <v xml:space="preserve"> </v>
      </c>
      <c r="E151" s="132">
        <v>1.1574074074074073E-5</v>
      </c>
      <c r="F151" s="85" t="e">
        <f t="shared" si="10"/>
        <v>#N/A</v>
      </c>
      <c r="G151" t="str">
        <f>IF((ISERROR((VLOOKUP(B151,Calculation!C$2:C$933,1,FALSE)))),"not entered","")</f>
        <v/>
      </c>
    </row>
    <row r="152" spans="2:7">
      <c r="B152" s="82" t="s">
        <v>9</v>
      </c>
      <c r="C152" s="84" t="str">
        <f t="shared" si="8"/>
        <v xml:space="preserve"> </v>
      </c>
      <c r="D152" s="84" t="str">
        <f t="shared" si="9"/>
        <v xml:space="preserve"> </v>
      </c>
      <c r="E152" s="132">
        <v>1.1574074074074073E-5</v>
      </c>
      <c r="F152" s="85" t="e">
        <f t="shared" si="10"/>
        <v>#N/A</v>
      </c>
      <c r="G152" t="str">
        <f>IF((ISERROR((VLOOKUP(B152,Calculation!C$2:C$933,1,FALSE)))),"not entered","")</f>
        <v/>
      </c>
    </row>
    <row r="153" spans="2:7">
      <c r="B153" s="82" t="s">
        <v>9</v>
      </c>
      <c r="C153" s="84" t="str">
        <f t="shared" si="8"/>
        <v xml:space="preserve"> </v>
      </c>
      <c r="D153" s="84" t="str">
        <f t="shared" si="9"/>
        <v xml:space="preserve"> </v>
      </c>
      <c r="E153" s="132">
        <v>1.1574074074074073E-5</v>
      </c>
      <c r="F153" s="85" t="e">
        <f t="shared" si="10"/>
        <v>#N/A</v>
      </c>
      <c r="G153" t="str">
        <f>IF((ISERROR((VLOOKUP(B153,Calculation!C$2:C$933,1,FALSE)))),"not entered","")</f>
        <v/>
      </c>
    </row>
    <row r="154" spans="2:7">
      <c r="B154" s="82" t="s">
        <v>9</v>
      </c>
      <c r="C154" s="84" t="str">
        <f t="shared" si="8"/>
        <v xml:space="preserve"> </v>
      </c>
      <c r="D154" s="84" t="str">
        <f t="shared" si="9"/>
        <v xml:space="preserve"> </v>
      </c>
      <c r="E154" s="132">
        <v>1.1574074074074073E-5</v>
      </c>
      <c r="F154" s="85" t="e">
        <f t="shared" si="10"/>
        <v>#N/A</v>
      </c>
      <c r="G154" t="str">
        <f>IF((ISERROR((VLOOKUP(B154,Calculation!C$2:C$933,1,FALSE)))),"not entered","")</f>
        <v/>
      </c>
    </row>
    <row r="155" spans="2:7">
      <c r="B155" s="82" t="s">
        <v>9</v>
      </c>
      <c r="C155" s="84" t="str">
        <f t="shared" si="8"/>
        <v xml:space="preserve"> </v>
      </c>
      <c r="D155" s="84" t="str">
        <f t="shared" si="9"/>
        <v xml:space="preserve"> </v>
      </c>
      <c r="E155" s="132">
        <v>1.1574074074074073E-5</v>
      </c>
      <c r="F155" s="85" t="e">
        <f t="shared" ref="F155:F186" si="11">(VLOOKUP(C155,C$4:E$5,3,FALSE))/(E155/10000)</f>
        <v>#N/A</v>
      </c>
      <c r="G155" t="str">
        <f>IF((ISERROR((VLOOKUP(B155,Calculation!C$2:C$933,1,FALSE)))),"not entered","")</f>
        <v/>
      </c>
    </row>
    <row r="156" spans="2:7">
      <c r="B156" s="82" t="s">
        <v>9</v>
      </c>
      <c r="C156" s="84" t="str">
        <f t="shared" si="8"/>
        <v xml:space="preserve"> </v>
      </c>
      <c r="D156" s="84" t="str">
        <f t="shared" si="9"/>
        <v xml:space="preserve"> </v>
      </c>
      <c r="E156" s="132">
        <v>1.1574074074074073E-5</v>
      </c>
      <c r="F156" s="85" t="e">
        <f t="shared" si="11"/>
        <v>#N/A</v>
      </c>
      <c r="G156" t="str">
        <f>IF((ISERROR((VLOOKUP(B156,Calculation!C$2:C$933,1,FALSE)))),"not entered","")</f>
        <v/>
      </c>
    </row>
    <row r="157" spans="2:7">
      <c r="B157" s="82" t="s">
        <v>9</v>
      </c>
      <c r="C157" s="84" t="str">
        <f t="shared" si="8"/>
        <v xml:space="preserve"> </v>
      </c>
      <c r="D157" s="84" t="str">
        <f t="shared" si="9"/>
        <v xml:space="preserve"> </v>
      </c>
      <c r="E157" s="132">
        <v>1.1574074074074073E-5</v>
      </c>
      <c r="F157" s="85" t="e">
        <f t="shared" si="11"/>
        <v>#N/A</v>
      </c>
      <c r="G157" t="str">
        <f>IF((ISERROR((VLOOKUP(B157,Calculation!C$2:C$933,1,FALSE)))),"not entered","")</f>
        <v/>
      </c>
    </row>
    <row r="158" spans="2:7">
      <c r="B158" s="82" t="s">
        <v>9</v>
      </c>
      <c r="C158" s="84" t="str">
        <f t="shared" si="8"/>
        <v xml:space="preserve"> </v>
      </c>
      <c r="D158" s="84" t="str">
        <f t="shared" si="9"/>
        <v xml:space="preserve"> </v>
      </c>
      <c r="E158" s="132">
        <v>1.1574074074074073E-5</v>
      </c>
      <c r="F158" s="85" t="e">
        <f t="shared" si="11"/>
        <v>#N/A</v>
      </c>
      <c r="G158" t="str">
        <f>IF((ISERROR((VLOOKUP(B158,Calculation!C$2:C$933,1,FALSE)))),"not entered","")</f>
        <v/>
      </c>
    </row>
    <row r="159" spans="2:7">
      <c r="B159" s="82" t="s">
        <v>9</v>
      </c>
      <c r="C159" s="84" t="str">
        <f t="shared" si="8"/>
        <v xml:space="preserve"> </v>
      </c>
      <c r="D159" s="84" t="str">
        <f t="shared" si="9"/>
        <v xml:space="preserve"> </v>
      </c>
      <c r="E159" s="132">
        <v>1.1574074074074073E-5</v>
      </c>
      <c r="F159" s="85" t="e">
        <f t="shared" si="11"/>
        <v>#N/A</v>
      </c>
      <c r="G159" t="str">
        <f>IF((ISERROR((VLOOKUP(B159,Calculation!C$2:C$933,1,FALSE)))),"not entered","")</f>
        <v/>
      </c>
    </row>
    <row r="160" spans="2:7">
      <c r="B160" s="82" t="s">
        <v>9</v>
      </c>
      <c r="C160" s="84" t="str">
        <f t="shared" si="8"/>
        <v xml:space="preserve"> </v>
      </c>
      <c r="D160" s="84" t="str">
        <f t="shared" si="9"/>
        <v xml:space="preserve"> </v>
      </c>
      <c r="E160" s="132">
        <v>1.1574074074074073E-5</v>
      </c>
      <c r="F160" s="85" t="e">
        <f t="shared" si="11"/>
        <v>#N/A</v>
      </c>
      <c r="G160" t="str">
        <f>IF((ISERROR((VLOOKUP(B160,Calculation!C$2:C$933,1,FALSE)))),"not entered","")</f>
        <v/>
      </c>
    </row>
    <row r="161" spans="2:7">
      <c r="B161" s="82" t="s">
        <v>9</v>
      </c>
      <c r="C161" s="84" t="str">
        <f t="shared" si="8"/>
        <v xml:space="preserve"> </v>
      </c>
      <c r="D161" s="84" t="str">
        <f t="shared" si="9"/>
        <v xml:space="preserve"> </v>
      </c>
      <c r="E161" s="132">
        <v>1.1574074074074073E-5</v>
      </c>
      <c r="F161" s="85" t="e">
        <f t="shared" si="11"/>
        <v>#N/A</v>
      </c>
      <c r="G161" t="str">
        <f>IF((ISERROR((VLOOKUP(B161,Calculation!C$2:C$933,1,FALSE)))),"not entered","")</f>
        <v/>
      </c>
    </row>
    <row r="162" spans="2:7">
      <c r="B162" s="82" t="s">
        <v>9</v>
      </c>
      <c r="C162" s="84" t="str">
        <f t="shared" si="8"/>
        <v xml:space="preserve"> </v>
      </c>
      <c r="D162" s="84" t="str">
        <f t="shared" si="9"/>
        <v xml:space="preserve"> </v>
      </c>
      <c r="E162" s="132">
        <v>1.1574074074074073E-5</v>
      </c>
      <c r="F162" s="85" t="e">
        <f t="shared" si="11"/>
        <v>#N/A</v>
      </c>
      <c r="G162" t="str">
        <f>IF((ISERROR((VLOOKUP(B162,Calculation!C$2:C$933,1,FALSE)))),"not entered","")</f>
        <v/>
      </c>
    </row>
    <row r="163" spans="2:7">
      <c r="B163" s="82" t="s">
        <v>9</v>
      </c>
      <c r="C163" s="84" t="str">
        <f t="shared" si="8"/>
        <v xml:space="preserve"> </v>
      </c>
      <c r="D163" s="84" t="str">
        <f t="shared" si="9"/>
        <v xml:space="preserve"> </v>
      </c>
      <c r="E163" s="132">
        <v>1.1574074074074073E-5</v>
      </c>
      <c r="F163" s="85" t="e">
        <f t="shared" si="11"/>
        <v>#N/A</v>
      </c>
      <c r="G163" t="str">
        <f>IF((ISERROR((VLOOKUP(B163,Calculation!C$2:C$933,1,FALSE)))),"not entered","")</f>
        <v/>
      </c>
    </row>
    <row r="164" spans="2:7">
      <c r="B164" s="82" t="s">
        <v>9</v>
      </c>
      <c r="C164" s="84" t="str">
        <f t="shared" si="8"/>
        <v xml:space="preserve"> </v>
      </c>
      <c r="D164" s="84" t="str">
        <f t="shared" si="9"/>
        <v xml:space="preserve"> </v>
      </c>
      <c r="E164" s="132">
        <v>1.1574074074074073E-5</v>
      </c>
      <c r="F164" s="85" t="e">
        <f t="shared" si="11"/>
        <v>#N/A</v>
      </c>
      <c r="G164" t="str">
        <f>IF((ISERROR((VLOOKUP(B164,Calculation!C$2:C$933,1,FALSE)))),"not entered","")</f>
        <v/>
      </c>
    </row>
    <row r="165" spans="2:7">
      <c r="B165" s="82" t="s">
        <v>9</v>
      </c>
      <c r="C165" s="84" t="str">
        <f t="shared" si="8"/>
        <v xml:space="preserve"> </v>
      </c>
      <c r="D165" s="84" t="str">
        <f t="shared" si="9"/>
        <v xml:space="preserve"> </v>
      </c>
      <c r="E165" s="132">
        <v>1.1574074074074073E-5</v>
      </c>
      <c r="F165" s="85" t="e">
        <f t="shared" si="11"/>
        <v>#N/A</v>
      </c>
      <c r="G165" t="str">
        <f>IF((ISERROR((VLOOKUP(B165,Calculation!C$2:C$933,1,FALSE)))),"not entered","")</f>
        <v/>
      </c>
    </row>
    <row r="166" spans="2:7">
      <c r="B166" s="82" t="s">
        <v>9</v>
      </c>
      <c r="C166" s="84" t="str">
        <f t="shared" si="8"/>
        <v xml:space="preserve"> </v>
      </c>
      <c r="D166" s="84" t="str">
        <f t="shared" si="9"/>
        <v xml:space="preserve"> </v>
      </c>
      <c r="E166" s="132">
        <v>1.1574074074074073E-5</v>
      </c>
      <c r="F166" s="85" t="e">
        <f t="shared" si="11"/>
        <v>#N/A</v>
      </c>
      <c r="G166" t="str">
        <f>IF((ISERROR((VLOOKUP(B166,Calculation!C$2:C$933,1,FALSE)))),"not entered","")</f>
        <v/>
      </c>
    </row>
    <row r="167" spans="2:7">
      <c r="B167" s="82" t="s">
        <v>9</v>
      </c>
      <c r="C167" s="84" t="str">
        <f t="shared" si="8"/>
        <v xml:space="preserve"> </v>
      </c>
      <c r="D167" s="84" t="str">
        <f t="shared" si="9"/>
        <v xml:space="preserve"> </v>
      </c>
      <c r="E167" s="132">
        <v>1.1574074074074073E-5</v>
      </c>
      <c r="F167" s="85" t="e">
        <f t="shared" si="11"/>
        <v>#N/A</v>
      </c>
      <c r="G167" t="str">
        <f>IF((ISERROR((VLOOKUP(B167,Calculation!C$2:C$933,1,FALSE)))),"not entered","")</f>
        <v/>
      </c>
    </row>
    <row r="168" spans="2:7">
      <c r="B168" s="82" t="s">
        <v>9</v>
      </c>
      <c r="C168" s="84" t="str">
        <f t="shared" si="8"/>
        <v xml:space="preserve"> </v>
      </c>
      <c r="D168" s="84" t="str">
        <f t="shared" si="9"/>
        <v xml:space="preserve"> </v>
      </c>
      <c r="E168" s="132">
        <v>1.1574074074074073E-5</v>
      </c>
      <c r="F168" s="85" t="e">
        <f t="shared" si="11"/>
        <v>#N/A</v>
      </c>
      <c r="G168" t="str">
        <f>IF((ISERROR((VLOOKUP(B168,Calculation!C$2:C$933,1,FALSE)))),"not entered","")</f>
        <v/>
      </c>
    </row>
    <row r="169" spans="2:7">
      <c r="B169" s="82" t="s">
        <v>9</v>
      </c>
      <c r="C169" s="84" t="str">
        <f t="shared" si="8"/>
        <v xml:space="preserve"> </v>
      </c>
      <c r="D169" s="84" t="str">
        <f t="shared" si="9"/>
        <v xml:space="preserve"> </v>
      </c>
      <c r="E169" s="132">
        <v>1.1574074074074073E-5</v>
      </c>
      <c r="F169" s="85" t="e">
        <f t="shared" si="11"/>
        <v>#N/A</v>
      </c>
      <c r="G169" t="str">
        <f>IF((ISERROR((VLOOKUP(B169,Calculation!C$2:C$933,1,FALSE)))),"not entered","")</f>
        <v/>
      </c>
    </row>
    <row r="170" spans="2:7">
      <c r="B170" s="82" t="s">
        <v>9</v>
      </c>
      <c r="C170" s="84" t="str">
        <f t="shared" si="8"/>
        <v xml:space="preserve"> </v>
      </c>
      <c r="D170" s="84" t="str">
        <f t="shared" si="9"/>
        <v xml:space="preserve"> </v>
      </c>
      <c r="E170" s="132">
        <v>1.1574074074074073E-5</v>
      </c>
      <c r="F170" s="85" t="e">
        <f t="shared" si="11"/>
        <v>#N/A</v>
      </c>
      <c r="G170" t="str">
        <f>IF((ISERROR((VLOOKUP(B170,Calculation!C$2:C$933,1,FALSE)))),"not entered","")</f>
        <v/>
      </c>
    </row>
    <row r="171" spans="2:7">
      <c r="B171" s="82" t="s">
        <v>9</v>
      </c>
      <c r="C171" s="84" t="str">
        <f t="shared" si="8"/>
        <v xml:space="preserve"> </v>
      </c>
      <c r="D171" s="84" t="str">
        <f t="shared" si="9"/>
        <v xml:space="preserve"> </v>
      </c>
      <c r="E171" s="132">
        <v>1.1574074074074073E-5</v>
      </c>
      <c r="F171" s="85" t="e">
        <f t="shared" si="11"/>
        <v>#N/A</v>
      </c>
      <c r="G171" t="str">
        <f>IF((ISERROR((VLOOKUP(B171,Calculation!C$2:C$933,1,FALSE)))),"not entered","")</f>
        <v/>
      </c>
    </row>
    <row r="172" spans="2:7">
      <c r="B172" s="82" t="s">
        <v>9</v>
      </c>
      <c r="C172" s="84" t="str">
        <f t="shared" si="8"/>
        <v xml:space="preserve"> </v>
      </c>
      <c r="D172" s="84" t="str">
        <f t="shared" si="9"/>
        <v xml:space="preserve"> </v>
      </c>
      <c r="E172" s="132">
        <v>1.1574074074074073E-5</v>
      </c>
      <c r="F172" s="85" t="e">
        <f t="shared" si="11"/>
        <v>#N/A</v>
      </c>
      <c r="G172" t="str">
        <f>IF((ISERROR((VLOOKUP(B172,Calculation!C$2:C$933,1,FALSE)))),"not entered","")</f>
        <v/>
      </c>
    </row>
    <row r="173" spans="2:7">
      <c r="B173" s="82" t="s">
        <v>9</v>
      </c>
      <c r="C173" s="84" t="str">
        <f t="shared" si="8"/>
        <v xml:space="preserve"> </v>
      </c>
      <c r="D173" s="84" t="str">
        <f t="shared" si="9"/>
        <v xml:space="preserve"> </v>
      </c>
      <c r="E173" s="132">
        <v>1.1574074074074073E-5</v>
      </c>
      <c r="F173" s="85" t="e">
        <f t="shared" si="11"/>
        <v>#N/A</v>
      </c>
      <c r="G173" t="str">
        <f>IF((ISERROR((VLOOKUP(B173,Calculation!C$2:C$933,1,FALSE)))),"not entered","")</f>
        <v/>
      </c>
    </row>
    <row r="174" spans="2:7">
      <c r="B174" s="82" t="s">
        <v>9</v>
      </c>
      <c r="C174" s="84" t="str">
        <f t="shared" si="8"/>
        <v xml:space="preserve"> </v>
      </c>
      <c r="D174" s="84" t="str">
        <f t="shared" si="9"/>
        <v xml:space="preserve"> </v>
      </c>
      <c r="E174" s="132">
        <v>1.1574074074074073E-5</v>
      </c>
      <c r="F174" s="85" t="e">
        <f t="shared" si="11"/>
        <v>#N/A</v>
      </c>
      <c r="G174" t="str">
        <f>IF((ISERROR((VLOOKUP(B174,Calculation!C$2:C$933,1,FALSE)))),"not entered","")</f>
        <v/>
      </c>
    </row>
    <row r="175" spans="2:7">
      <c r="B175" s="82" t="s">
        <v>9</v>
      </c>
      <c r="C175" s="84" t="str">
        <f t="shared" si="8"/>
        <v xml:space="preserve"> </v>
      </c>
      <c r="D175" s="84" t="str">
        <f t="shared" si="9"/>
        <v xml:space="preserve"> </v>
      </c>
      <c r="E175" s="132">
        <v>1.1574074074074073E-5</v>
      </c>
      <c r="F175" s="85" t="e">
        <f t="shared" si="11"/>
        <v>#N/A</v>
      </c>
      <c r="G175" t="str">
        <f>IF((ISERROR((VLOOKUP(B175,Calculation!C$2:C$933,1,FALSE)))),"not entered","")</f>
        <v/>
      </c>
    </row>
    <row r="176" spans="2:7">
      <c r="B176" s="82" t="s">
        <v>9</v>
      </c>
      <c r="C176" s="84" t="str">
        <f t="shared" si="8"/>
        <v xml:space="preserve"> </v>
      </c>
      <c r="D176" s="84" t="str">
        <f t="shared" si="9"/>
        <v xml:space="preserve"> </v>
      </c>
      <c r="E176" s="132">
        <v>1.1574074074074073E-5</v>
      </c>
      <c r="F176" s="85" t="e">
        <f t="shared" si="11"/>
        <v>#N/A</v>
      </c>
      <c r="G176" t="str">
        <f>IF((ISERROR((VLOOKUP(B176,Calculation!C$2:C$933,1,FALSE)))),"not entered","")</f>
        <v/>
      </c>
    </row>
    <row r="177" spans="2:7">
      <c r="B177" s="82" t="s">
        <v>9</v>
      </c>
      <c r="C177" s="84" t="str">
        <f t="shared" si="8"/>
        <v xml:space="preserve"> </v>
      </c>
      <c r="D177" s="84" t="str">
        <f t="shared" si="9"/>
        <v xml:space="preserve"> </v>
      </c>
      <c r="E177" s="132">
        <v>1.1574074074074073E-5</v>
      </c>
      <c r="F177" s="85" t="e">
        <f t="shared" si="11"/>
        <v>#N/A</v>
      </c>
      <c r="G177" t="str">
        <f>IF((ISERROR((VLOOKUP(B177,Calculation!C$2:C$933,1,FALSE)))),"not entered","")</f>
        <v/>
      </c>
    </row>
    <row r="178" spans="2:7">
      <c r="B178" s="82" t="s">
        <v>9</v>
      </c>
      <c r="C178" s="84" t="str">
        <f t="shared" si="8"/>
        <v xml:space="preserve"> </v>
      </c>
      <c r="D178" s="84" t="str">
        <f t="shared" si="9"/>
        <v xml:space="preserve"> </v>
      </c>
      <c r="E178" s="132">
        <v>1.1574074074074073E-5</v>
      </c>
      <c r="F178" s="85" t="e">
        <f t="shared" si="11"/>
        <v>#N/A</v>
      </c>
      <c r="G178" t="str">
        <f>IF((ISERROR((VLOOKUP(B178,Calculation!C$2:C$933,1,FALSE)))),"not entered","")</f>
        <v/>
      </c>
    </row>
    <row r="179" spans="2:7">
      <c r="B179" s="82" t="s">
        <v>9</v>
      </c>
      <c r="C179" s="84" t="str">
        <f t="shared" si="8"/>
        <v xml:space="preserve"> </v>
      </c>
      <c r="D179" s="84" t="str">
        <f t="shared" si="9"/>
        <v xml:space="preserve"> </v>
      </c>
      <c r="E179" s="132">
        <v>1.1574074074074073E-5</v>
      </c>
      <c r="F179" s="85" t="e">
        <f t="shared" si="11"/>
        <v>#N/A</v>
      </c>
      <c r="G179" t="str">
        <f>IF((ISERROR((VLOOKUP(B179,Calculation!C$2:C$933,1,FALSE)))),"not entered","")</f>
        <v/>
      </c>
    </row>
    <row r="180" spans="2:7">
      <c r="B180" s="82" t="s">
        <v>9</v>
      </c>
      <c r="C180" s="84" t="str">
        <f t="shared" si="8"/>
        <v xml:space="preserve"> </v>
      </c>
      <c r="D180" s="84" t="str">
        <f t="shared" si="9"/>
        <v xml:space="preserve"> </v>
      </c>
      <c r="E180" s="132">
        <v>1.1574074074074073E-5</v>
      </c>
      <c r="F180" s="85" t="e">
        <f t="shared" si="11"/>
        <v>#N/A</v>
      </c>
      <c r="G180" t="str">
        <f>IF((ISERROR((VLOOKUP(B180,Calculation!C$2:C$933,1,FALSE)))),"not entered","")</f>
        <v/>
      </c>
    </row>
    <row r="181" spans="2:7">
      <c r="B181" s="82" t="s">
        <v>9</v>
      </c>
      <c r="C181" s="84" t="str">
        <f t="shared" si="8"/>
        <v xml:space="preserve"> </v>
      </c>
      <c r="D181" s="84" t="str">
        <f t="shared" si="9"/>
        <v xml:space="preserve"> </v>
      </c>
      <c r="E181" s="132">
        <v>1.1574074074074073E-5</v>
      </c>
      <c r="F181" s="85" t="e">
        <f t="shared" si="11"/>
        <v>#N/A</v>
      </c>
      <c r="G181" t="str">
        <f>IF((ISERROR((VLOOKUP(B181,Calculation!C$2:C$933,1,FALSE)))),"not entered","")</f>
        <v/>
      </c>
    </row>
    <row r="182" spans="2:7">
      <c r="B182" s="82" t="s">
        <v>9</v>
      </c>
      <c r="C182" s="84" t="str">
        <f t="shared" si="8"/>
        <v xml:space="preserve"> </v>
      </c>
      <c r="D182" s="84" t="str">
        <f t="shared" si="9"/>
        <v xml:space="preserve"> </v>
      </c>
      <c r="E182" s="132">
        <v>1.1574074074074073E-5</v>
      </c>
      <c r="F182" s="85" t="e">
        <f t="shared" si="11"/>
        <v>#N/A</v>
      </c>
      <c r="G182" t="str">
        <f>IF((ISERROR((VLOOKUP(B182,Calculation!C$2:C$933,1,FALSE)))),"not entered","")</f>
        <v/>
      </c>
    </row>
    <row r="183" spans="2:7">
      <c r="B183" s="82" t="s">
        <v>9</v>
      </c>
      <c r="C183" s="84" t="str">
        <f t="shared" si="8"/>
        <v xml:space="preserve"> </v>
      </c>
      <c r="D183" s="84" t="str">
        <f t="shared" si="9"/>
        <v xml:space="preserve"> </v>
      </c>
      <c r="E183" s="132">
        <v>1.1574074074074073E-5</v>
      </c>
      <c r="F183" s="85" t="e">
        <f t="shared" si="11"/>
        <v>#N/A</v>
      </c>
      <c r="G183" t="str">
        <f>IF((ISERROR((VLOOKUP(B183,Calculation!C$2:C$933,1,FALSE)))),"not entered","")</f>
        <v/>
      </c>
    </row>
    <row r="184" spans="2:7">
      <c r="B184" s="82" t="s">
        <v>9</v>
      </c>
      <c r="C184" s="84" t="str">
        <f t="shared" si="8"/>
        <v xml:space="preserve"> </v>
      </c>
      <c r="D184" s="84" t="str">
        <f t="shared" si="9"/>
        <v xml:space="preserve"> </v>
      </c>
      <c r="E184" s="132">
        <v>1.1574074074074073E-5</v>
      </c>
      <c r="F184" s="85" t="e">
        <f t="shared" si="11"/>
        <v>#N/A</v>
      </c>
      <c r="G184" t="str">
        <f>IF((ISERROR((VLOOKUP(B184,Calculation!C$2:C$933,1,FALSE)))),"not entered","")</f>
        <v/>
      </c>
    </row>
    <row r="185" spans="2:7">
      <c r="B185" s="82" t="s">
        <v>9</v>
      </c>
      <c r="C185" s="84" t="str">
        <f t="shared" si="8"/>
        <v xml:space="preserve"> </v>
      </c>
      <c r="D185" s="84" t="str">
        <f t="shared" si="9"/>
        <v xml:space="preserve"> </v>
      </c>
      <c r="E185" s="132">
        <v>1.1574074074074073E-5</v>
      </c>
      <c r="F185" s="85" t="e">
        <f t="shared" si="11"/>
        <v>#N/A</v>
      </c>
      <c r="G185" t="str">
        <f>IF((ISERROR((VLOOKUP(B185,Calculation!C$2:C$933,1,FALSE)))),"not entered","")</f>
        <v/>
      </c>
    </row>
    <row r="186" spans="2:7">
      <c r="B186" s="82" t="s">
        <v>9</v>
      </c>
      <c r="C186" s="84" t="str">
        <f t="shared" si="8"/>
        <v xml:space="preserve"> </v>
      </c>
      <c r="D186" s="84" t="str">
        <f t="shared" si="9"/>
        <v xml:space="preserve"> </v>
      </c>
      <c r="E186" s="132">
        <v>1.1574074074074073E-5</v>
      </c>
      <c r="F186" s="85" t="e">
        <f t="shared" si="11"/>
        <v>#N/A</v>
      </c>
      <c r="G186" t="str">
        <f>IF((ISERROR((VLOOKUP(B186,Calculation!C$2:C$933,1,FALSE)))),"not entered","")</f>
        <v/>
      </c>
    </row>
    <row r="187" spans="2:7">
      <c r="B187" s="82" t="s">
        <v>9</v>
      </c>
      <c r="C187" s="84" t="str">
        <f t="shared" ref="C187:C193" si="12">VLOOKUP(B187,name,3,FALSE)</f>
        <v xml:space="preserve"> </v>
      </c>
      <c r="D187" s="84" t="str">
        <f t="shared" ref="D187:D193" si="13">VLOOKUP(B187,name,2,FALSE)</f>
        <v xml:space="preserve"> </v>
      </c>
      <c r="E187" s="132">
        <v>1.1574074074074073E-5</v>
      </c>
      <c r="F187" s="85" t="e">
        <f t="shared" ref="F187:F193" si="14">(VLOOKUP(C187,C$4:E$5,3,FALSE))/(E187/10000)</f>
        <v>#N/A</v>
      </c>
      <c r="G187" t="str">
        <f>IF((ISERROR((VLOOKUP(B187,Calculation!C$2:C$933,1,FALSE)))),"not entered","")</f>
        <v/>
      </c>
    </row>
    <row r="188" spans="2:7">
      <c r="B188" s="82" t="s">
        <v>9</v>
      </c>
      <c r="C188" s="84" t="str">
        <f t="shared" si="12"/>
        <v xml:space="preserve"> </v>
      </c>
      <c r="D188" s="84" t="str">
        <f t="shared" si="13"/>
        <v xml:space="preserve"> </v>
      </c>
      <c r="E188" s="132">
        <v>1.1574074074074073E-5</v>
      </c>
      <c r="F188" s="85" t="e">
        <f t="shared" si="14"/>
        <v>#N/A</v>
      </c>
      <c r="G188" t="str">
        <f>IF((ISERROR((VLOOKUP(B188,Calculation!C$2:C$933,1,FALSE)))),"not entered","")</f>
        <v/>
      </c>
    </row>
    <row r="189" spans="2:7">
      <c r="B189" s="82" t="s">
        <v>9</v>
      </c>
      <c r="C189" s="84" t="str">
        <f t="shared" si="12"/>
        <v xml:space="preserve"> </v>
      </c>
      <c r="D189" s="84" t="str">
        <f t="shared" si="13"/>
        <v xml:space="preserve"> </v>
      </c>
      <c r="E189" s="132">
        <v>1.1574074074074073E-5</v>
      </c>
      <c r="F189" s="85" t="e">
        <f t="shared" si="14"/>
        <v>#N/A</v>
      </c>
      <c r="G189" t="str">
        <f>IF((ISERROR((VLOOKUP(B189,Calculation!C$2:C$933,1,FALSE)))),"not entered","")</f>
        <v/>
      </c>
    </row>
    <row r="190" spans="2:7">
      <c r="B190" s="82" t="s">
        <v>9</v>
      </c>
      <c r="C190" s="84" t="str">
        <f t="shared" si="12"/>
        <v xml:space="preserve"> </v>
      </c>
      <c r="D190" s="84" t="str">
        <f t="shared" si="13"/>
        <v xml:space="preserve"> </v>
      </c>
      <c r="E190" s="132">
        <v>1.1574074074074073E-5</v>
      </c>
      <c r="F190" s="85" t="e">
        <f t="shared" si="14"/>
        <v>#N/A</v>
      </c>
      <c r="G190" t="str">
        <f>IF((ISERROR((VLOOKUP(B190,Calculation!C$2:C$933,1,FALSE)))),"not entered","")</f>
        <v/>
      </c>
    </row>
    <row r="191" spans="2:7">
      <c r="B191" s="82" t="s">
        <v>9</v>
      </c>
      <c r="C191" s="84" t="str">
        <f t="shared" si="12"/>
        <v xml:space="preserve"> </v>
      </c>
      <c r="D191" s="84" t="str">
        <f t="shared" si="13"/>
        <v xml:space="preserve"> </v>
      </c>
      <c r="E191" s="132">
        <v>1.1574074074074073E-5</v>
      </c>
      <c r="F191" s="85" t="e">
        <f t="shared" si="14"/>
        <v>#N/A</v>
      </c>
      <c r="G191" t="str">
        <f>IF((ISERROR((VLOOKUP(B191,Calculation!C$2:C$933,1,FALSE)))),"not entered","")</f>
        <v/>
      </c>
    </row>
    <row r="192" spans="2:7">
      <c r="B192" s="82" t="s">
        <v>9</v>
      </c>
      <c r="C192" s="84" t="str">
        <f t="shared" si="12"/>
        <v xml:space="preserve"> </v>
      </c>
      <c r="D192" s="84" t="str">
        <f t="shared" si="13"/>
        <v xml:space="preserve"> </v>
      </c>
      <c r="E192" s="132">
        <v>1.1574074074074073E-5</v>
      </c>
      <c r="F192" s="85" t="e">
        <f t="shared" si="14"/>
        <v>#N/A</v>
      </c>
      <c r="G192" t="str">
        <f>IF((ISERROR((VLOOKUP(B192,Calculation!C$2:C$933,1,FALSE)))),"not entered","")</f>
        <v/>
      </c>
    </row>
    <row r="193" spans="2:7">
      <c r="B193" s="82" t="s">
        <v>9</v>
      </c>
      <c r="C193" s="84" t="str">
        <f t="shared" si="12"/>
        <v xml:space="preserve"> </v>
      </c>
      <c r="D193" s="84" t="str">
        <f t="shared" si="13"/>
        <v xml:space="preserve"> </v>
      </c>
      <c r="E193" s="132">
        <v>1.1574074074074073E-5</v>
      </c>
      <c r="F193" s="85" t="e">
        <f t="shared" si="14"/>
        <v>#N/A</v>
      </c>
      <c r="G193" t="str">
        <f>IF((ISERROR((VLOOKUP(B193,Calculation!C$2:C$933,1,FALSE)))),"not entered","")</f>
        <v/>
      </c>
    </row>
    <row r="194" spans="2:7" ht="13.5" thickBot="1">
      <c r="B194" s="86"/>
      <c r="C194" s="87"/>
      <c r="D194" s="87"/>
      <c r="E194" s="88"/>
      <c r="F194" s="89"/>
    </row>
    <row r="195" spans="2:7">
      <c r="B195" s="30"/>
      <c r="C195" s="57"/>
      <c r="D195" s="57"/>
      <c r="E195" s="31"/>
      <c r="F195" s="32"/>
    </row>
    <row r="196" spans="2:7">
      <c r="B196" s="30"/>
      <c r="C196" s="57"/>
      <c r="D196" s="57"/>
      <c r="E196" s="31"/>
      <c r="F196" s="32"/>
    </row>
    <row r="197" spans="2:7">
      <c r="B197" s="30"/>
      <c r="C197" s="57"/>
      <c r="D197" s="57"/>
      <c r="E197" s="31"/>
      <c r="F197" s="32"/>
    </row>
    <row r="198" spans="2:7">
      <c r="B198" s="30"/>
      <c r="C198" s="57"/>
      <c r="D198" s="57"/>
      <c r="E198" s="31"/>
      <c r="F198" s="32"/>
    </row>
  </sheetData>
  <phoneticPr fontId="2" type="noConversion"/>
  <conditionalFormatting sqref="A6:A19 B1:B198">
    <cfRule type="cellIs" dxfId="8" priority="1" stopIfTrue="1" operator="equal">
      <formula>"x"</formula>
    </cfRule>
  </conditionalFormatting>
  <conditionalFormatting sqref="G4:G194">
    <cfRule type="cellIs" dxfId="7" priority="2" stopIfTrue="1" operator="equal">
      <formula>#N/A</formula>
    </cfRule>
  </conditionalFormatting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2"/>
  <sheetViews>
    <sheetView topLeftCell="A200" workbookViewId="0">
      <selection activeCell="B405" sqref="B405"/>
    </sheetView>
  </sheetViews>
  <sheetFormatPr defaultColWidth="20" defaultRowHeight="12.75"/>
  <cols>
    <col min="1" max="1" width="5.42578125" style="3" bestFit="1" customWidth="1"/>
    <col min="2" max="2" width="18.140625" style="3" customWidth="1"/>
    <col min="3" max="3" width="25.140625" bestFit="1" customWidth="1"/>
    <col min="4" max="4" width="6.28515625" bestFit="1" customWidth="1"/>
    <col min="5" max="5" width="7" bestFit="1" customWidth="1"/>
    <col min="6" max="6" width="7.42578125" bestFit="1" customWidth="1"/>
    <col min="7" max="7" width="1.5703125" customWidth="1"/>
    <col min="8" max="8" width="5.42578125" bestFit="1" customWidth="1"/>
    <col min="9" max="9" width="22.42578125" bestFit="1" customWidth="1"/>
    <col min="10" max="10" width="26.85546875" bestFit="1" customWidth="1"/>
    <col min="11" max="11" width="6.28515625" bestFit="1" customWidth="1"/>
    <col min="12" max="12" width="7" bestFit="1" customWidth="1"/>
    <col min="13" max="13" width="7.42578125" bestFit="1" customWidth="1"/>
  </cols>
  <sheetData>
    <row r="1" spans="1:13" s="41" customFormat="1" ht="18">
      <c r="B1" s="52" t="str">
        <f>Races!B1</f>
        <v>Triathlon England - Eastern Region League</v>
      </c>
    </row>
    <row r="2" spans="1:13" ht="17.25" customHeight="1">
      <c r="B2" s="52" t="str">
        <f>Races!B2</f>
        <v>Adult Standard Distance League</v>
      </c>
    </row>
    <row r="3" spans="1:13" ht="15.75" customHeight="1"/>
    <row r="4" spans="1:13" ht="12" customHeight="1">
      <c r="B4" s="3" t="s">
        <v>426</v>
      </c>
      <c r="C4" s="3" t="s">
        <v>423</v>
      </c>
    </row>
    <row r="5" spans="1:13" ht="12" customHeight="1">
      <c r="C5" s="3" t="s">
        <v>424</v>
      </c>
    </row>
    <row r="6" spans="1:13" ht="12" customHeight="1">
      <c r="C6" s="3" t="s">
        <v>425</v>
      </c>
    </row>
    <row r="7" spans="1:13" ht="12" customHeight="1">
      <c r="C7" s="3"/>
    </row>
    <row r="8" spans="1:13" ht="12" customHeight="1">
      <c r="B8" s="140" t="s">
        <v>102</v>
      </c>
      <c r="C8" s="140" t="s">
        <v>103</v>
      </c>
    </row>
    <row r="9" spans="1:13" ht="12" customHeight="1">
      <c r="B9" s="55" t="s">
        <v>104</v>
      </c>
      <c r="C9" s="55" t="s">
        <v>105</v>
      </c>
      <c r="D9" s="16"/>
      <c r="E9" s="16"/>
      <c r="F9" s="8"/>
      <c r="G9" s="8"/>
    </row>
    <row r="10" spans="1:13" ht="12" customHeight="1" thickBot="1"/>
    <row r="11" spans="1:13" ht="19.5" customHeight="1">
      <c r="A11" s="194" t="s">
        <v>102</v>
      </c>
      <c r="B11" s="195"/>
      <c r="C11" s="195"/>
      <c r="D11" s="9"/>
      <c r="E11" s="9"/>
      <c r="F11" s="10"/>
      <c r="H11" s="194" t="s">
        <v>103</v>
      </c>
      <c r="I11" s="195"/>
      <c r="J11" s="195"/>
      <c r="K11" s="195"/>
      <c r="L11" s="11"/>
      <c r="M11" s="12"/>
    </row>
    <row r="12" spans="1:13" ht="12" customHeight="1">
      <c r="A12" s="63"/>
      <c r="B12" s="64"/>
      <c r="D12" s="65" t="s">
        <v>10</v>
      </c>
      <c r="E12" s="66" t="s">
        <v>12</v>
      </c>
      <c r="F12" s="67"/>
      <c r="G12" s="16"/>
      <c r="H12" s="63"/>
      <c r="I12" s="64"/>
      <c r="J12" s="64"/>
      <c r="K12" s="65" t="s">
        <v>10</v>
      </c>
      <c r="L12" s="66" t="s">
        <v>12</v>
      </c>
      <c r="M12" s="23"/>
    </row>
    <row r="13" spans="1:13" ht="12" customHeight="1">
      <c r="A13" s="13" t="s">
        <v>3</v>
      </c>
      <c r="B13" s="14" t="s">
        <v>2</v>
      </c>
      <c r="C13" s="14" t="s">
        <v>21</v>
      </c>
      <c r="D13" s="14" t="s">
        <v>11</v>
      </c>
      <c r="E13" s="14" t="s">
        <v>11</v>
      </c>
      <c r="F13" s="15" t="s">
        <v>4</v>
      </c>
      <c r="H13" s="13" t="s">
        <v>3</v>
      </c>
      <c r="I13" s="14" t="s">
        <v>2</v>
      </c>
      <c r="J13" s="14" t="s">
        <v>21</v>
      </c>
      <c r="K13" s="14" t="s">
        <v>11</v>
      </c>
      <c r="L13" s="14" t="s">
        <v>11</v>
      </c>
      <c r="M13" s="15" t="s">
        <v>4</v>
      </c>
    </row>
    <row r="14" spans="1:13" ht="12" customHeight="1">
      <c r="A14" s="17">
        <v>1</v>
      </c>
      <c r="B14" s="18" t="str">
        <f>PROPER(IF(F14="","",VLOOKUP(F14,Calculation!$B$3:$E$194,2,FALSE)))</f>
        <v>Matthew Pickett</v>
      </c>
      <c r="C14" s="18" t="str">
        <f>IF(F14="","",VLOOKUP(F14,Calculation!$B$3:$E$194,3,FALSE))</f>
        <v>East Essex Tri</v>
      </c>
      <c r="D14" s="18">
        <f>IF(F14="","",VLOOKUP(F14,Calculation!$B$3:$G$1053,5,FALSE))</f>
        <v>5</v>
      </c>
      <c r="E14" s="18">
        <f>IF(F14="","",VLOOKUP(F14,Calculation!$B$3:$G$194,6,FALSE))</f>
        <v>5</v>
      </c>
      <c r="F14" s="19">
        <f>IF(LARGE(Calculation!$B$3:$B$194,A14)=0,"",LARGE(Calculation!$B$3:$B$194,A14))</f>
        <v>40299.497962100082</v>
      </c>
      <c r="H14" s="17">
        <v>1</v>
      </c>
      <c r="I14" s="18" t="str">
        <f>PROPER(IF(M14="","",VLOOKUP(M14,Calculation!$B$583:$E$663,2,FALSE)))</f>
        <v>Maxine Burgess</v>
      </c>
      <c r="J14" s="18" t="str">
        <f>IF(M14="","",VLOOKUP(M14,Calculation!$B$583:$E$663,3,FALSE))</f>
        <v>Newmarket Cycling &amp;amp; T</v>
      </c>
      <c r="K14" s="18">
        <f>IF(M14="","",VLOOKUP(M14,Calculation!$B$583:$G$663,5,FALSE))</f>
        <v>4</v>
      </c>
      <c r="L14" s="18">
        <f>IF(M14="","",VLOOKUP(M14,Calculation!$B$583:$G$663,6,FALSE))</f>
        <v>4</v>
      </c>
      <c r="M14" s="19">
        <f>IF(LARGE(Calculation!$B$583:$B$663,H14)=0,"",LARGE(Calculation!$B$583:$B$663,H14))</f>
        <v>39539.852476726752</v>
      </c>
    </row>
    <row r="15" spans="1:13" ht="12" customHeight="1">
      <c r="A15" s="17">
        <v>2</v>
      </c>
      <c r="B15" s="18" t="str">
        <f>PROPER(IF(F15="","",VLOOKUP(F15,Calculation!$B$3:$E$194,2,FALSE)))</f>
        <v>Andy Dowie</v>
      </c>
      <c r="C15" s="18" t="str">
        <f>IF(F15="","",VLOOKUP(F15,Calculation!$B$3:$E$194,3,FALSE))</f>
        <v>East Essex Tri</v>
      </c>
      <c r="D15" s="18">
        <f>IF(F15="","",VLOOKUP(F15,Calculation!$B$3:$G$1053,5,FALSE))</f>
        <v>4</v>
      </c>
      <c r="E15" s="18">
        <f>IF(F15="","",VLOOKUP(F15,Calculation!$B$3:$G$194,6,FALSE))</f>
        <v>4</v>
      </c>
      <c r="F15" s="19">
        <f>IF(LARGE(Calculation!$B$3:$B$194,A15)=0,"",LARGE(Calculation!$B$3:$B$194,A15))</f>
        <v>33472.891528285472</v>
      </c>
      <c r="H15" s="17">
        <v>2</v>
      </c>
      <c r="I15" s="18" t="str">
        <f>PROPER(IF(M15="","",VLOOKUP(M15,Calculation!$B$583:$E$663,2,FALSE)))</f>
        <v>Nicky Brinkmann</v>
      </c>
      <c r="J15" s="18" t="str">
        <f>IF(M15="","",VLOOKUP(M15,Calculation!$B$583:$E$663,3,FALSE))</f>
        <v>west suffolk wheelers&amp;tri</v>
      </c>
      <c r="K15" s="18">
        <f>IF(M15="","",VLOOKUP(M15,Calculation!$B$583:$G$663,5,FALSE))</f>
        <v>4</v>
      </c>
      <c r="L15" s="18">
        <f>IF(M15="","",VLOOKUP(M15,Calculation!$B$583:$G$663,6,FALSE))</f>
        <v>4</v>
      </c>
      <c r="M15" s="19">
        <f>IF(LARGE(Calculation!$B$583:$B$663,H15)=0,"",LARGE(Calculation!$B$583:$B$663,H15))</f>
        <v>38429.680565660201</v>
      </c>
    </row>
    <row r="16" spans="1:13" ht="12" customHeight="1">
      <c r="A16" s="17">
        <v>3</v>
      </c>
      <c r="B16" s="18" t="str">
        <f>PROPER(IF(F16="","",VLOOKUP(F16,Calculation!$B$3:$E$194,2,FALSE)))</f>
        <v>Steve Norris</v>
      </c>
      <c r="C16" s="18" t="str">
        <f>IF(F16="","",VLOOKUP(F16,Calculation!$B$3:$E$194,3,FALSE))</f>
        <v>born2tri</v>
      </c>
      <c r="D16" s="18">
        <f>IF(F16="","",VLOOKUP(F16,Calculation!$B$3:$G$1053,5,FALSE))</f>
        <v>3</v>
      </c>
      <c r="E16" s="18">
        <f>IF(F16="","",VLOOKUP(F16,Calculation!$B$3:$G$194,6,FALSE))</f>
        <v>3</v>
      </c>
      <c r="F16" s="19">
        <f>IF(LARGE(Calculation!$B$3:$B$194,A16)=0,"",LARGE(Calculation!$B$3:$B$194,A16))</f>
        <v>29366.388870764116</v>
      </c>
      <c r="H16" s="17">
        <v>3</v>
      </c>
      <c r="I16" s="18" t="str">
        <f>PROPER(IF(M16="","",VLOOKUP(M16,Calculation!$B$583:$E$663,2,FALSE)))</f>
        <v>Kirsten Jolly</v>
      </c>
      <c r="J16" s="18" t="str">
        <f>IF(M16="","",VLOOKUP(M16,Calculation!$B$583:$E$663,3,FALSE))</f>
        <v>Dunmow Tri</v>
      </c>
      <c r="K16" s="18">
        <f>IF(M16="","",VLOOKUP(M16,Calculation!$B$583:$G$663,5,FALSE))</f>
        <v>4</v>
      </c>
      <c r="L16" s="18">
        <f>IF(M16="","",VLOOKUP(M16,Calculation!$B$583:$G$663,6,FALSE))</f>
        <v>4</v>
      </c>
      <c r="M16" s="19">
        <f>IF(LARGE(Calculation!$B$583:$B$663,H16)=0,"",LARGE(Calculation!$B$583:$B$663,H16))</f>
        <v>33506.58853200556</v>
      </c>
    </row>
    <row r="17" spans="1:13" ht="12" customHeight="1">
      <c r="A17" s="17">
        <v>4</v>
      </c>
      <c r="B17" s="18" t="str">
        <f>PROPER(IF(F17="","",VLOOKUP(F17,Calculation!$B$3:$E$194,2,FALSE)))</f>
        <v>Neil Catling</v>
      </c>
      <c r="C17" s="18" t="str">
        <f>IF(F17="","",VLOOKUP(F17,Calculation!$B$3:$E$194,3,FALSE))</f>
        <v>Ipswich Triathlon Club</v>
      </c>
      <c r="D17" s="18">
        <f>IF(F17="","",VLOOKUP(F17,Calculation!$B$3:$G$1053,5,FALSE))</f>
        <v>3</v>
      </c>
      <c r="E17" s="18">
        <f>IF(F17="","",VLOOKUP(F17,Calculation!$B$3:$G$194,6,FALSE))</f>
        <v>3</v>
      </c>
      <c r="F17" s="19">
        <f>IF(LARGE(Calculation!$B$3:$B$194,A17)=0,"",LARGE(Calculation!$B$3:$B$194,A17))</f>
        <v>27358.220620746899</v>
      </c>
      <c r="H17" s="17">
        <v>4</v>
      </c>
      <c r="I17" s="18" t="str">
        <f>PROPER(IF(M17="","",VLOOKUP(M17,Calculation!$B$583:$E$663,2,FALSE)))</f>
        <v>Louise Rolfe</v>
      </c>
      <c r="J17" s="18" t="str">
        <f>IF(M17="","",VLOOKUP(M17,Calculation!$B$583:$E$663,3,FALSE))</f>
        <v>Walden TRI</v>
      </c>
      <c r="K17" s="18">
        <f>IF(M17="","",VLOOKUP(M17,Calculation!$B$583:$G$663,5,FALSE))</f>
        <v>3</v>
      </c>
      <c r="L17" s="18">
        <f>IF(M17="","",VLOOKUP(M17,Calculation!$B$583:$G$663,6,FALSE))</f>
        <v>3</v>
      </c>
      <c r="M17" s="19">
        <f>IF(LARGE(Calculation!$B$583:$B$663,H17)=0,"",LARGE(Calculation!$B$583:$B$663,H17))</f>
        <v>30000.006659999999</v>
      </c>
    </row>
    <row r="18" spans="1:13" ht="12" customHeight="1">
      <c r="A18" s="17">
        <v>5</v>
      </c>
      <c r="B18" s="18" t="str">
        <f>PROPER(IF(F18="","",VLOOKUP(F18,Calculation!$B$3:$E$194,2,FALSE)))</f>
        <v>Martin Cook</v>
      </c>
      <c r="C18" s="18" t="str">
        <f>IF(F18="","",VLOOKUP(F18,Calculation!$B$3:$E$194,3,FALSE))</f>
        <v>East Essex Triathlon Club</v>
      </c>
      <c r="D18" s="18">
        <f>IF(F18="","",VLOOKUP(F18,Calculation!$B$3:$G$1053,5,FALSE))</f>
        <v>3</v>
      </c>
      <c r="E18" s="18">
        <f>IF(F18="","",VLOOKUP(F18,Calculation!$B$3:$G$194,6,FALSE))</f>
        <v>3</v>
      </c>
      <c r="F18" s="19">
        <f>IF(LARGE(Calculation!$B$3:$B$194,A18)=0,"",LARGE(Calculation!$B$3:$B$194,A18))</f>
        <v>26580.004775562116</v>
      </c>
      <c r="H18" s="17">
        <v>5</v>
      </c>
      <c r="I18" s="18" t="str">
        <f>PROPER(IF(M18="","",VLOOKUP(M18,Calculation!$B$583:$E$663,2,FALSE)))</f>
        <v>Kelly Sharp</v>
      </c>
      <c r="J18" s="18" t="str">
        <f>IF(M18="","",VLOOKUP(M18,Calculation!$B$583:$E$663,3,FALSE))</f>
        <v>Born2Tri</v>
      </c>
      <c r="K18" s="18">
        <f>IF(M18="","",VLOOKUP(M18,Calculation!$B$583:$G$663,5,FALSE))</f>
        <v>3</v>
      </c>
      <c r="L18" s="18">
        <f>IF(M18="","",VLOOKUP(M18,Calculation!$B$583:$G$663,6,FALSE))</f>
        <v>3</v>
      </c>
      <c r="M18" s="19">
        <f>IF(LARGE(Calculation!$B$583:$B$663,H18)=0,"",LARGE(Calculation!$B$583:$B$663,H18))</f>
        <v>24196.273700975344</v>
      </c>
    </row>
    <row r="19" spans="1:13" ht="12" customHeight="1">
      <c r="A19" s="17">
        <v>6</v>
      </c>
      <c r="B19" s="18" t="str">
        <f>PROPER(IF(F19="","",VLOOKUP(F19,Calculation!$B$3:$E$194,2,FALSE)))</f>
        <v>Adrian Barbrooke</v>
      </c>
      <c r="C19" s="18" t="str">
        <f>IF(F19="","",VLOOKUP(F19,Calculation!$B$3:$E$194,3,FALSE))</f>
        <v>West Suffolk Wheelers &amp; Tri</v>
      </c>
      <c r="D19" s="18">
        <f>IF(F19="","",VLOOKUP(F19,Calculation!$B$3:$G$1053,5,FALSE))</f>
        <v>3</v>
      </c>
      <c r="E19" s="18">
        <f>IF(F19="","",VLOOKUP(F19,Calculation!$B$3:$G$194,6,FALSE))</f>
        <v>3</v>
      </c>
      <c r="F19" s="19">
        <f>IF(LARGE(Calculation!$B$3:$B$194,A19)=0,"",LARGE(Calculation!$B$3:$B$194,A19))</f>
        <v>26284.459292895324</v>
      </c>
      <c r="H19" s="17">
        <v>6</v>
      </c>
      <c r="I19" s="18" t="str">
        <f>PROPER(IF(M19="","",VLOOKUP(M19,Calculation!$B$583:$E$663,2,FALSE)))</f>
        <v>Julie Lebourg</v>
      </c>
      <c r="J19" s="18" t="str">
        <f>IF(M19="","",VLOOKUP(M19,Calculation!$B$583:$E$663,3,FALSE))</f>
        <v>Stortford Tri</v>
      </c>
      <c r="K19" s="18">
        <f>IF(M19="","",VLOOKUP(M19,Calculation!$B$583:$G$663,5,FALSE))</f>
        <v>3</v>
      </c>
      <c r="L19" s="18">
        <f>IF(M19="","",VLOOKUP(M19,Calculation!$B$583:$G$663,6,FALSE))</f>
        <v>3</v>
      </c>
      <c r="M19" s="19">
        <f>IF(LARGE(Calculation!$B$583:$B$663,H19)=0,"",LARGE(Calculation!$B$583:$B$663,H19))</f>
        <v>23733.943385455528</v>
      </c>
    </row>
    <row r="20" spans="1:13" ht="12" customHeight="1">
      <c r="A20" s="17">
        <v>7</v>
      </c>
      <c r="B20" s="18" t="str">
        <f>PROPER(IF(F20="","",VLOOKUP(F20,Calculation!$B$3:$E$194,2,FALSE)))</f>
        <v>Adam Gordon</v>
      </c>
      <c r="C20" s="18" t="str">
        <f>IF(F20="","",VLOOKUP(F20,Calculation!$B$3:$E$194,3,FALSE))</f>
        <v>East Essex Tri</v>
      </c>
      <c r="D20" s="18">
        <f>IF(F20="","",VLOOKUP(F20,Calculation!$B$3:$G$1053,5,FALSE))</f>
        <v>3</v>
      </c>
      <c r="E20" s="18">
        <f>IF(F20="","",VLOOKUP(F20,Calculation!$B$3:$G$194,6,FALSE))</f>
        <v>3</v>
      </c>
      <c r="F20" s="19">
        <f>IF(LARGE(Calculation!$B$3:$B$194,A20)=0,"",LARGE(Calculation!$B$3:$B$194,A20))</f>
        <v>25606.544637092371</v>
      </c>
      <c r="H20" s="17">
        <v>7</v>
      </c>
      <c r="I20" s="18" t="str">
        <f>PROPER(IF(M20="","",VLOOKUP(M20,Calculation!$B$583:$E$663,2,FALSE)))</f>
        <v>Anna Meggitt</v>
      </c>
      <c r="J20" s="18" t="str">
        <f>IF(M20="","",VLOOKUP(M20,Calculation!$B$583:$E$663,3,FALSE))</f>
        <v>East Essex Triathlon Club</v>
      </c>
      <c r="K20" s="18">
        <f>IF(M20="","",VLOOKUP(M20,Calculation!$B$583:$G$663,5,FALSE))</f>
        <v>2</v>
      </c>
      <c r="L20" s="18">
        <f>IF(M20="","",VLOOKUP(M20,Calculation!$B$583:$G$663,6,FALSE))</f>
        <v>2</v>
      </c>
      <c r="M20" s="19">
        <f>IF(LARGE(Calculation!$B$583:$B$663,H20)=0,"",LARGE(Calculation!$B$583:$B$663,H20))</f>
        <v>18298.85328277052</v>
      </c>
    </row>
    <row r="21" spans="1:13" ht="12" customHeight="1">
      <c r="A21" s="17">
        <v>8</v>
      </c>
      <c r="B21" s="18" t="str">
        <f>PROPER(IF(F21="","",VLOOKUP(F21,Calculation!$B$3:$E$194,2,FALSE)))</f>
        <v>Andy Robinson</v>
      </c>
      <c r="C21" s="18" t="str">
        <f>IF(F21="","",VLOOKUP(F21,Calculation!$B$3:$E$194,3,FALSE))</f>
        <v>Born2Tri</v>
      </c>
      <c r="D21" s="18">
        <f>IF(F21="","",VLOOKUP(F21,Calculation!$B$3:$G$1053,5,FALSE))</f>
        <v>3</v>
      </c>
      <c r="E21" s="18">
        <f>IF(F21="","",VLOOKUP(F21,Calculation!$B$3:$G$194,6,FALSE))</f>
        <v>3</v>
      </c>
      <c r="F21" s="19">
        <f>IF(LARGE(Calculation!$B$3:$B$194,A21)=0,"",LARGE(Calculation!$B$3:$B$194,A21))</f>
        <v>25311.084908592442</v>
      </c>
      <c r="H21" s="17">
        <v>8</v>
      </c>
      <c r="I21" s="18" t="str">
        <f>PROPER(IF(M21="","",VLOOKUP(M21,Calculation!$B$583:$E$663,2,FALSE)))</f>
        <v>Tanya Crofts</v>
      </c>
      <c r="J21" s="18" t="str">
        <f>IF(M21="","",VLOOKUP(M21,Calculation!$B$583:$E$663,3,FALSE))</f>
        <v>Tri-Anglia Tri Club</v>
      </c>
      <c r="K21" s="18">
        <f>IF(M21="","",VLOOKUP(M21,Calculation!$B$583:$G$663,5,FALSE))</f>
        <v>2</v>
      </c>
      <c r="L21" s="18">
        <f>IF(M21="","",VLOOKUP(M21,Calculation!$B$583:$G$663,6,FALSE))</f>
        <v>2</v>
      </c>
      <c r="M21" s="19">
        <f>IF(LARGE(Calculation!$B$583:$B$663,H21)=0,"",LARGE(Calculation!$B$583:$B$663,H21))</f>
        <v>18160.181441675049</v>
      </c>
    </row>
    <row r="22" spans="1:13" ht="12" customHeight="1">
      <c r="A22" s="17">
        <v>9</v>
      </c>
      <c r="B22" s="18" t="str">
        <f>PROPER(IF(F22="","",VLOOKUP(F22,Calculation!$B$3:$E$194,2,FALSE)))</f>
        <v>Ian Longland</v>
      </c>
      <c r="C22" s="18" t="str">
        <f>IF(F22="","",VLOOKUP(F22,Calculation!$B$3:$E$194,3,FALSE))</f>
        <v>Walden TRI</v>
      </c>
      <c r="D22" s="18">
        <f>IF(F22="","",VLOOKUP(F22,Calculation!$B$3:$G$1053,5,FALSE))</f>
        <v>3</v>
      </c>
      <c r="E22" s="18">
        <f>IF(F22="","",VLOOKUP(F22,Calculation!$B$3:$G$194,6,FALSE))</f>
        <v>3</v>
      </c>
      <c r="F22" s="19">
        <f>IF(LARGE(Calculation!$B$3:$B$194,A22)=0,"",LARGE(Calculation!$B$3:$B$194,A22))</f>
        <v>24866.513484637897</v>
      </c>
      <c r="H22" s="17">
        <v>9</v>
      </c>
      <c r="I22" s="18" t="str">
        <f>PROPER(IF(M22="","",VLOOKUP(M22,Calculation!$B$583:$E$663,2,FALSE)))</f>
        <v>Danielle Every</v>
      </c>
      <c r="J22" s="18" t="str">
        <f>IF(M22="","",VLOOKUP(M22,Calculation!$B$583:$E$663,3,FALSE))</f>
        <v>Born 2 Tri</v>
      </c>
      <c r="K22" s="18">
        <f>IF(M22="","",VLOOKUP(M22,Calculation!$B$583:$G$663,5,FALSE))</f>
        <v>2</v>
      </c>
      <c r="L22" s="18">
        <f>IF(M22="","",VLOOKUP(M22,Calculation!$B$583:$G$663,6,FALSE))</f>
        <v>2</v>
      </c>
      <c r="M22" s="19">
        <f>IF(LARGE(Calculation!$B$583:$B$663,H22)=0,"",LARGE(Calculation!$B$583:$B$663,H22))</f>
        <v>17845.525055654925</v>
      </c>
    </row>
    <row r="23" spans="1:13" ht="12" customHeight="1">
      <c r="A23" s="17">
        <v>10</v>
      </c>
      <c r="B23" s="18" t="str">
        <f>PROPER(IF(F23="","",VLOOKUP(F23,Calculation!$B$3:$E$194,2,FALSE)))</f>
        <v>Chris Taylor</v>
      </c>
      <c r="C23" s="18" t="str">
        <f>IF(F23="","",VLOOKUP(F23,Calculation!$B$3:$E$194,3,FALSE))</f>
        <v>Dunmow Triathlon Club</v>
      </c>
      <c r="D23" s="18">
        <f>IF(F23="","",VLOOKUP(F23,Calculation!$B$3:$G$1053,5,FALSE))</f>
        <v>3</v>
      </c>
      <c r="E23" s="18">
        <f>IF(F23="","",VLOOKUP(F23,Calculation!$B$3:$G$194,6,FALSE))</f>
        <v>3</v>
      </c>
      <c r="F23" s="19">
        <f>IF(LARGE(Calculation!$B$3:$B$194,A23)=0,"",LARGE(Calculation!$B$3:$B$194,A23))</f>
        <v>24857.939953416164</v>
      </c>
      <c r="H23" s="17">
        <v>10</v>
      </c>
      <c r="I23" s="18" t="str">
        <f>PROPER(IF(M23="","",VLOOKUP(M23,Calculation!$B$583:$E$663,2,FALSE)))</f>
        <v>Karine Ferrin</v>
      </c>
      <c r="J23" s="18" t="str">
        <f>IF(M23="","",VLOOKUP(M23,Calculation!$B$583:$E$663,3,FALSE))</f>
        <v>Cambridge Triathlon Club</v>
      </c>
      <c r="K23" s="18">
        <f>IF(M23="","",VLOOKUP(M23,Calculation!$B$583:$G$663,5,FALSE))</f>
        <v>2</v>
      </c>
      <c r="L23" s="18">
        <f>IF(M23="","",VLOOKUP(M23,Calculation!$B$583:$G$663,6,FALSE))</f>
        <v>2</v>
      </c>
      <c r="M23" s="19">
        <f>IF(LARGE(Calculation!$B$583:$B$663,H23)=0,"",LARGE(Calculation!$B$583:$B$663,H23))</f>
        <v>17112.294014206542</v>
      </c>
    </row>
    <row r="24" spans="1:13" ht="12" customHeight="1">
      <c r="A24" s="17">
        <v>11</v>
      </c>
      <c r="B24" s="18" t="str">
        <f>PROPER(IF(F24="","",VLOOKUP(F24,Calculation!$B$3:$E$194,2,FALSE)))</f>
        <v>Neil Crisp</v>
      </c>
      <c r="C24" s="18" t="str">
        <f>IF(F24="","",VLOOKUP(F24,Calculation!$B$3:$E$194,3,FALSE))</f>
        <v>Hadleigh Hares  AC</v>
      </c>
      <c r="D24" s="18">
        <f>IF(F24="","",VLOOKUP(F24,Calculation!$B$3:$G$1053,5,FALSE))</f>
        <v>3</v>
      </c>
      <c r="E24" s="18">
        <f>IF(F24="","",VLOOKUP(F24,Calculation!$B$3:$G$194,6,FALSE))</f>
        <v>3</v>
      </c>
      <c r="F24" s="19">
        <f>IF(LARGE(Calculation!$B$3:$B$194,A24)=0,"",LARGE(Calculation!$B$3:$B$194,A24))</f>
        <v>24764.066366728985</v>
      </c>
      <c r="H24" s="17">
        <v>11</v>
      </c>
      <c r="I24" s="18" t="str">
        <f>PROPER(IF(M24="","",VLOOKUP(M24,Calculation!$B$583:$E$663,2,FALSE)))</f>
        <v>Dawn D'Amarco</v>
      </c>
      <c r="J24" s="18" t="str">
        <f>IF(M24="","",VLOOKUP(M24,Calculation!$B$583:$E$663,3,FALSE))</f>
        <v>West Suffolk Wheelers &amp; Tri</v>
      </c>
      <c r="K24" s="18">
        <f>IF(M24="","",VLOOKUP(M24,Calculation!$B$583:$G$663,5,FALSE))</f>
        <v>2</v>
      </c>
      <c r="L24" s="18">
        <f>IF(M24="","",VLOOKUP(M24,Calculation!$B$583:$G$663,6,FALSE))</f>
        <v>2</v>
      </c>
      <c r="M24" s="19">
        <f>IF(LARGE(Calculation!$B$583:$B$663,H24)=0,"",LARGE(Calculation!$B$583:$B$663,H24))</f>
        <v>16835.77269695521</v>
      </c>
    </row>
    <row r="25" spans="1:13" ht="12" customHeight="1">
      <c r="A25" s="17">
        <v>12</v>
      </c>
      <c r="B25" s="18" t="str">
        <f>PROPER(IF(F25="","",VLOOKUP(F25,Calculation!$B$3:$E$194,2,FALSE)))</f>
        <v>Stuart Evans</v>
      </c>
      <c r="C25" s="18" t="str">
        <f>IF(F25="","",VLOOKUP(F25,Calculation!$B$3:$E$194,3,FALSE))</f>
        <v>Born2Tri</v>
      </c>
      <c r="D25" s="18">
        <f>IF(F25="","",VLOOKUP(F25,Calculation!$B$3:$G$1053,5,FALSE))</f>
        <v>3</v>
      </c>
      <c r="E25" s="18">
        <f>IF(F25="","",VLOOKUP(F25,Calculation!$B$3:$G$194,6,FALSE))</f>
        <v>3</v>
      </c>
      <c r="F25" s="19">
        <f>IF(LARGE(Calculation!$B$3:$B$194,A25)=0,"",LARGE(Calculation!$B$3:$B$194,A25))</f>
        <v>24741.6140248585</v>
      </c>
      <c r="H25" s="17">
        <v>12</v>
      </c>
      <c r="I25" s="18" t="str">
        <f>PROPER(IF(M25="","",VLOOKUP(M25,Calculation!$B$583:$E$663,2,FALSE)))</f>
        <v>Laura Galpin</v>
      </c>
      <c r="J25" s="18" t="str">
        <f>IF(M25="","",VLOOKUP(M25,Calculation!$B$583:$E$663,3,FALSE))</f>
        <v>Tri BRJ</v>
      </c>
      <c r="K25" s="18">
        <f>IF(M25="","",VLOOKUP(M25,Calculation!$B$583:$G$663,5,FALSE))</f>
        <v>2</v>
      </c>
      <c r="L25" s="18">
        <f>IF(M25="","",VLOOKUP(M25,Calculation!$B$583:$G$663,6,FALSE))</f>
        <v>2</v>
      </c>
      <c r="M25" s="19">
        <f>IF(LARGE(Calculation!$B$583:$B$663,H25)=0,"",LARGE(Calculation!$B$583:$B$663,H25))</f>
        <v>16734.394513452324</v>
      </c>
    </row>
    <row r="26" spans="1:13" ht="12" customHeight="1">
      <c r="A26" s="17">
        <v>13</v>
      </c>
      <c r="B26" s="18" t="str">
        <f>PROPER(IF(F26="","",VLOOKUP(F26,Calculation!$B$3:$E$194,2,FALSE)))</f>
        <v>Stuart Bradley</v>
      </c>
      <c r="C26" s="18" t="str">
        <f>IF(F26="","",VLOOKUP(F26,Calculation!$B$3:$E$194,3,FALSE))</f>
        <v>East Essex</v>
      </c>
      <c r="D26" s="18">
        <f>IF(F26="","",VLOOKUP(F26,Calculation!$B$3:$G$1053,5,FALSE))</f>
        <v>3</v>
      </c>
      <c r="E26" s="18">
        <f>IF(F26="","",VLOOKUP(F26,Calculation!$B$3:$G$194,6,FALSE))</f>
        <v>3</v>
      </c>
      <c r="F26" s="19">
        <f>IF(LARGE(Calculation!$B$3:$B$194,A26)=0,"",LARGE(Calculation!$B$3:$B$194,A26))</f>
        <v>23990.52424517892</v>
      </c>
      <c r="H26" s="17">
        <v>13</v>
      </c>
      <c r="I26" s="18" t="str">
        <f>PROPER(IF(M26="","",VLOOKUP(M26,Calculation!$B$583:$E$663,2,FALSE)))</f>
        <v>Sara Orme</v>
      </c>
      <c r="J26" s="18" t="str">
        <f>IF(M26="","",VLOOKUP(M26,Calculation!$B$583:$E$663,3,FALSE))</f>
        <v>Bedford Traktors Tri Club</v>
      </c>
      <c r="K26" s="18">
        <f>IF(M26="","",VLOOKUP(M26,Calculation!$B$583:$G$663,5,FALSE))</f>
        <v>2</v>
      </c>
      <c r="L26" s="18">
        <f>IF(M26="","",VLOOKUP(M26,Calculation!$B$583:$G$663,6,FALSE))</f>
        <v>2</v>
      </c>
      <c r="M26" s="19">
        <f>IF(LARGE(Calculation!$B$583:$B$663,H26)=0,"",LARGE(Calculation!$B$583:$B$663,H26))</f>
        <v>16574.691315319978</v>
      </c>
    </row>
    <row r="27" spans="1:13" ht="12" customHeight="1">
      <c r="A27" s="17">
        <v>14</v>
      </c>
      <c r="B27" s="18" t="str">
        <f>PROPER(IF(F27="","",VLOOKUP(F27,Calculation!$B$3:$E$194,2,FALSE)))</f>
        <v>Baptiste Galmiche</v>
      </c>
      <c r="C27" s="18" t="str">
        <f>IF(F27="","",VLOOKUP(F27,Calculation!$B$3:$E$194,3,FALSE))</f>
        <v>Stortford Tri</v>
      </c>
      <c r="D27" s="18">
        <f>IF(F27="","",VLOOKUP(F27,Calculation!$B$3:$G$1053,5,FALSE))</f>
        <v>3</v>
      </c>
      <c r="E27" s="18">
        <f>IF(F27="","",VLOOKUP(F27,Calculation!$B$3:$G$194,6,FALSE))</f>
        <v>3</v>
      </c>
      <c r="F27" s="19">
        <f>IF(LARGE(Calculation!$B$3:$B$194,A27)=0,"",LARGE(Calculation!$B$3:$B$194,A27))</f>
        <v>22885.477804274888</v>
      </c>
      <c r="H27" s="17">
        <v>14</v>
      </c>
      <c r="I27" s="18" t="str">
        <f>PROPER(IF(M27="","",VLOOKUP(M27,Calculation!$B$583:$E$663,2,FALSE)))</f>
        <v>Abigail Stratford</v>
      </c>
      <c r="J27" s="18" t="str">
        <f>IF(M27="","",VLOOKUP(M27,Calculation!$B$583:$E$663,3,FALSE))</f>
        <v>Dunmow Tri</v>
      </c>
      <c r="K27" s="18">
        <f>IF(M27="","",VLOOKUP(M27,Calculation!$B$583:$G$663,5,FALSE))</f>
        <v>2</v>
      </c>
      <c r="L27" s="18">
        <f>IF(M27="","",VLOOKUP(M27,Calculation!$B$583:$G$663,6,FALSE))</f>
        <v>2</v>
      </c>
      <c r="M27" s="19">
        <f>IF(LARGE(Calculation!$B$583:$B$663,H27)=0,"",LARGE(Calculation!$B$583:$B$663,H27))</f>
        <v>16300.53215984491</v>
      </c>
    </row>
    <row r="28" spans="1:13" ht="12" customHeight="1">
      <c r="A28" s="17">
        <v>15</v>
      </c>
      <c r="B28" s="18" t="str">
        <f>PROPER(IF(F28="","",VLOOKUP(F28,Calculation!$B$3:$E$194,2,FALSE)))</f>
        <v>Joe Giggins</v>
      </c>
      <c r="C28" s="18" t="str">
        <f>IF(F28="","",VLOOKUP(F28,Calculation!$B$3:$E$194,3,FALSE))</f>
        <v>East Essex Tri</v>
      </c>
      <c r="D28" s="18">
        <f>IF(F28="","",VLOOKUP(F28,Calculation!$B$3:$G$1053,5,FALSE))</f>
        <v>2</v>
      </c>
      <c r="E28" s="18">
        <f>IF(F28="","",VLOOKUP(F28,Calculation!$B$3:$G$194,6,FALSE))</f>
        <v>2</v>
      </c>
      <c r="F28" s="19">
        <f>IF(LARGE(Calculation!$B$3:$B$194,A28)=0,"",LARGE(Calculation!$B$3:$B$194,A28))</f>
        <v>19640.463900026971</v>
      </c>
      <c r="H28" s="17">
        <v>15</v>
      </c>
      <c r="I28" s="18" t="str">
        <f>PROPER(IF(M28="","",VLOOKUP(M28,Calculation!$B$583:$E$663,2,FALSE)))</f>
        <v>Madelein Van De Merwe</v>
      </c>
      <c r="J28" s="18" t="str">
        <f>IF(M28="","",VLOOKUP(M28,Calculation!$B$583:$E$663,3,FALSE))</f>
        <v>TRI SPORT EPPING</v>
      </c>
      <c r="K28" s="18">
        <f>IF(M28="","",VLOOKUP(M28,Calculation!$B$583:$G$663,5,FALSE))</f>
        <v>2</v>
      </c>
      <c r="L28" s="18">
        <f>IF(M28="","",VLOOKUP(M28,Calculation!$B$583:$G$663,6,FALSE))</f>
        <v>2</v>
      </c>
      <c r="M28" s="19">
        <f>IF(LARGE(Calculation!$B$583:$B$663,H28)=0,"",LARGE(Calculation!$B$583:$B$663,H28))</f>
        <v>15904.698477493488</v>
      </c>
    </row>
    <row r="29" spans="1:13" ht="12" customHeight="1">
      <c r="A29" s="17">
        <v>16</v>
      </c>
      <c r="B29" s="18" t="str">
        <f>PROPER(IF(F29="","",VLOOKUP(F29,Calculation!$B$3:$E$194,2,FALSE)))</f>
        <v>Matt Shingleton</v>
      </c>
      <c r="C29" s="18" t="str">
        <f>IF(F29="","",VLOOKUP(F29,Calculation!$B$3:$E$194,3,FALSE))</f>
        <v>Born 2 Tri</v>
      </c>
      <c r="D29" s="18">
        <f>IF(F29="","",VLOOKUP(F29,Calculation!$B$3:$G$1053,5,FALSE))</f>
        <v>2</v>
      </c>
      <c r="E29" s="18">
        <f>IF(F29="","",VLOOKUP(F29,Calculation!$B$3:$G$194,6,FALSE))</f>
        <v>2</v>
      </c>
      <c r="F29" s="19">
        <f>IF(LARGE(Calculation!$B$3:$B$194,A29)=0,"",LARGE(Calculation!$B$3:$B$194,A29))</f>
        <v>19331.704603630806</v>
      </c>
      <c r="H29" s="17">
        <v>16</v>
      </c>
      <c r="I29" s="18" t="str">
        <f>PROPER(IF(M29="","",VLOOKUP(M29,Calculation!$B$583:$E$663,2,FALSE)))</f>
        <v>Sarah Croot</v>
      </c>
      <c r="J29" s="18" t="str">
        <f>IF(M29="","",VLOOKUP(M29,Calculation!$B$583:$E$663,3,FALSE))</f>
        <v>Stortford Tri</v>
      </c>
      <c r="K29" s="18">
        <f>IF(M29="","",VLOOKUP(M29,Calculation!$B$583:$G$663,5,FALSE))</f>
        <v>2</v>
      </c>
      <c r="L29" s="18">
        <f>IF(M29="","",VLOOKUP(M29,Calculation!$B$583:$G$663,6,FALSE))</f>
        <v>2</v>
      </c>
      <c r="M29" s="19">
        <f>IF(LARGE(Calculation!$B$583:$B$663,H29)=0,"",LARGE(Calculation!$B$583:$B$663,H29))</f>
        <v>14578.748589030924</v>
      </c>
    </row>
    <row r="30" spans="1:13" ht="12" customHeight="1">
      <c r="A30" s="17">
        <v>17</v>
      </c>
      <c r="B30" s="18" t="str">
        <f>PROPER(IF(F30="","",VLOOKUP(F30,Calculation!$B$3:$E$194,2,FALSE)))</f>
        <v>Simon Theobald</v>
      </c>
      <c r="C30" s="18" t="str">
        <f>IF(F30="","",VLOOKUP(F30,Calculation!$B$3:$E$194,3,FALSE))</f>
        <v xml:space="preserve">Trisport Epping </v>
      </c>
      <c r="D30" s="18">
        <f>IF(F30="","",VLOOKUP(F30,Calculation!$B$3:$G$1053,5,FALSE))</f>
        <v>2</v>
      </c>
      <c r="E30" s="18">
        <f>IF(F30="","",VLOOKUP(F30,Calculation!$B$3:$G$194,6,FALSE))</f>
        <v>2</v>
      </c>
      <c r="F30" s="19">
        <f>IF(LARGE(Calculation!$B$3:$B$194,A30)=0,"",LARGE(Calculation!$B$3:$B$194,A30))</f>
        <v>18818.110887199629</v>
      </c>
      <c r="H30" s="17">
        <v>17</v>
      </c>
      <c r="I30" s="18" t="str">
        <f>PROPER(IF(M30="","",VLOOKUP(M30,Calculation!$B$583:$E$663,2,FALSE)))</f>
        <v>Alex Mckibben</v>
      </c>
      <c r="J30" s="18" t="str">
        <f>IF(M30="","",VLOOKUP(M30,Calculation!$B$583:$E$663,3,FALSE))</f>
        <v>HUMAN PERFORMANCE UNIT</v>
      </c>
      <c r="K30" s="18">
        <f>IF(M30="","",VLOOKUP(M30,Calculation!$B$583:$G$663,5,FALSE))</f>
        <v>1</v>
      </c>
      <c r="L30" s="18">
        <f>IF(M30="","",VLOOKUP(M30,Calculation!$B$583:$G$663,6,FALSE))</f>
        <v>1</v>
      </c>
      <c r="M30" s="19">
        <f>IF(LARGE(Calculation!$B$583:$B$663,H30)=0,"",LARGE(Calculation!$B$583:$B$663,H30))</f>
        <v>10000.00661</v>
      </c>
    </row>
    <row r="31" spans="1:13" ht="12" customHeight="1">
      <c r="A31" s="17">
        <v>18</v>
      </c>
      <c r="B31" s="18" t="str">
        <f>PROPER(IF(F31="","",VLOOKUP(F31,Calculation!$B$3:$E$194,2,FALSE)))</f>
        <v>Connor Delaney</v>
      </c>
      <c r="C31" s="18" t="str">
        <f>IF(F31="","",VLOOKUP(F31,Calculation!$B$3:$E$194,3,FALSE))</f>
        <v>Cambridge Triathlon Club</v>
      </c>
      <c r="D31" s="18">
        <f>IF(F31="","",VLOOKUP(F31,Calculation!$B$3:$G$1053,5,FALSE))</f>
        <v>2</v>
      </c>
      <c r="E31" s="18">
        <f>IF(F31="","",VLOOKUP(F31,Calculation!$B$3:$G$194,6,FALSE))</f>
        <v>2</v>
      </c>
      <c r="F31" s="19">
        <f>IF(LARGE(Calculation!$B$3:$B$194,A31)=0,"",LARGE(Calculation!$B$3:$B$194,A31))</f>
        <v>18677.099465148978</v>
      </c>
      <c r="H31" s="17">
        <v>18</v>
      </c>
      <c r="I31" s="18" t="str">
        <f>PROPER(IF(M31="","",VLOOKUP(M31,Calculation!$B$583:$E$663,2,FALSE)))</f>
        <v>Jayne Williams</v>
      </c>
      <c r="J31" s="18" t="str">
        <f>IF(M31="","",VLOOKUP(M31,Calculation!$B$583:$E$663,3,FALSE))</f>
        <v>Ipswich Tri</v>
      </c>
      <c r="K31" s="18">
        <f>IF(M31="","",VLOOKUP(M31,Calculation!$B$583:$G$663,5,FALSE))</f>
        <v>1</v>
      </c>
      <c r="L31" s="18">
        <f>IF(M31="","",VLOOKUP(M31,Calculation!$B$583:$G$663,6,FALSE))</f>
        <v>1</v>
      </c>
      <c r="M31" s="19">
        <f>IF(LARGE(Calculation!$B$583:$B$663,H31)=0,"",LARGE(Calculation!$B$583:$B$663,H31))</f>
        <v>9909.8763705002257</v>
      </c>
    </row>
    <row r="32" spans="1:13" ht="12" customHeight="1">
      <c r="A32" s="17">
        <v>19</v>
      </c>
      <c r="B32" s="18" t="str">
        <f>PROPER(IF(F32="","",VLOOKUP(F32,Calculation!$B$3:$E$194,2,FALSE)))</f>
        <v>Julian Long</v>
      </c>
      <c r="C32" s="18" t="str">
        <f>IF(F32="","",VLOOKUP(F32,Calculation!$B$3:$E$194,3,FALSE))</f>
        <v>West Suffolk Tri</v>
      </c>
      <c r="D32" s="18">
        <f>IF(F32="","",VLOOKUP(F32,Calculation!$B$3:$G$1053,5,FALSE))</f>
        <v>2</v>
      </c>
      <c r="E32" s="18">
        <f>IF(F32="","",VLOOKUP(F32,Calculation!$B$3:$G$194,6,FALSE))</f>
        <v>2</v>
      </c>
      <c r="F32" s="19">
        <f>IF(LARGE(Calculation!$B$3:$B$194,A32)=0,"",LARGE(Calculation!$B$3:$B$194,A32))</f>
        <v>18353.313014738855</v>
      </c>
      <c r="H32" s="17">
        <v>19</v>
      </c>
      <c r="I32" s="18" t="str">
        <f>PROPER(IF(M32="","",VLOOKUP(M32,Calculation!$B$583:$E$663,2,FALSE)))</f>
        <v>Jade Edwards</v>
      </c>
      <c r="J32" s="18" t="str">
        <f>IF(M32="","",VLOOKUP(M32,Calculation!$B$583:$E$663,3,FALSE))</f>
        <v>Human Peformance Unit</v>
      </c>
      <c r="K32" s="18">
        <f>IF(M32="","",VLOOKUP(M32,Calculation!$B$583:$G$663,5,FALSE))</f>
        <v>1</v>
      </c>
      <c r="L32" s="18">
        <f>IF(M32="","",VLOOKUP(M32,Calculation!$B$583:$G$663,6,FALSE))</f>
        <v>1</v>
      </c>
      <c r="M32" s="19">
        <f>IF(LARGE(Calculation!$B$583:$B$663,H32)=0,"",LARGE(Calculation!$B$583:$B$663,H32))</f>
        <v>9665.530086089193</v>
      </c>
    </row>
    <row r="33" spans="1:13" ht="12" customHeight="1">
      <c r="A33" s="17">
        <v>20</v>
      </c>
      <c r="B33" s="18" t="str">
        <f>PROPER(IF(F33="","",VLOOKUP(F33,Calculation!$B$3:$E$194,2,FALSE)))</f>
        <v>Martin Wilson (Wst)</v>
      </c>
      <c r="C33" s="18" t="str">
        <f>IF(F33="","",VLOOKUP(F33,Calculation!$B$3:$E$194,3,FALSE))</f>
        <v xml:space="preserve">west Suffolk Tri </v>
      </c>
      <c r="D33" s="18">
        <f>IF(F33="","",VLOOKUP(F33,Calculation!$B$3:$G$1053,5,FALSE))</f>
        <v>2</v>
      </c>
      <c r="E33" s="18">
        <f>IF(F33="","",VLOOKUP(F33,Calculation!$B$3:$G$194,6,FALSE))</f>
        <v>2</v>
      </c>
      <c r="F33" s="19">
        <f>IF(LARGE(Calculation!$B$3:$B$194,A33)=0,"",LARGE(Calculation!$B$3:$B$194,A33))</f>
        <v>18324.043570053742</v>
      </c>
      <c r="H33" s="17">
        <v>20</v>
      </c>
      <c r="I33" s="18" t="str">
        <f>PROPER(IF(M33="","",VLOOKUP(M33,Calculation!$B$583:$E$663,2,FALSE)))</f>
        <v>Hannah Cooke</v>
      </c>
      <c r="J33" s="18" t="str">
        <f>IF(M33="","",VLOOKUP(M33,Calculation!$B$583:$E$663,3,FALSE))</f>
        <v>Cambridge Triathlon</v>
      </c>
      <c r="K33" s="18">
        <f>IF(M33="","",VLOOKUP(M33,Calculation!$B$583:$G$663,5,FALSE))</f>
        <v>1</v>
      </c>
      <c r="L33" s="18">
        <f>IF(M33="","",VLOOKUP(M33,Calculation!$B$583:$G$663,6,FALSE))</f>
        <v>1</v>
      </c>
      <c r="M33" s="19">
        <f>IF(LARGE(Calculation!$B$583:$B$663,H33)=0,"",LARGE(Calculation!$B$583:$B$663,H33))</f>
        <v>9640.515628882069</v>
      </c>
    </row>
    <row r="34" spans="1:13" ht="12" customHeight="1">
      <c r="A34" s="17">
        <v>21</v>
      </c>
      <c r="B34" s="18" t="str">
        <f>PROPER(IF(F34="","",VLOOKUP(F34,Calculation!$B$3:$E$194,2,FALSE)))</f>
        <v>Dan Stuart</v>
      </c>
      <c r="C34" s="18" t="str">
        <f>IF(F34="","",VLOOKUP(F34,Calculation!$B$3:$E$194,3,FALSE))</f>
        <v>East Essex Tri</v>
      </c>
      <c r="D34" s="18">
        <f>IF(F34="","",VLOOKUP(F34,Calculation!$B$3:$G$1053,5,FALSE))</f>
        <v>2</v>
      </c>
      <c r="E34" s="18">
        <f>IF(F34="","",VLOOKUP(F34,Calculation!$B$3:$G$194,6,FALSE))</f>
        <v>2</v>
      </c>
      <c r="F34" s="19">
        <f>IF(LARGE(Calculation!$B$3:$B$194,A34)=0,"",LARGE(Calculation!$B$3:$B$194,A34))</f>
        <v>17623.236965838027</v>
      </c>
      <c r="H34" s="17">
        <v>21</v>
      </c>
      <c r="I34" s="18" t="str">
        <f>PROPER(IF(M34="","",VLOOKUP(M34,Calculation!$B$583:$E$663,2,FALSE)))</f>
        <v>Wendy Martin</v>
      </c>
      <c r="J34" s="18" t="str">
        <f>IF(M34="","",VLOOKUP(M34,Calculation!$B$583:$E$663,3,FALSE))</f>
        <v>Born2Tri</v>
      </c>
      <c r="K34" s="18">
        <f>IF(M34="","",VLOOKUP(M34,Calculation!$B$583:$G$663,5,FALSE))</f>
        <v>1</v>
      </c>
      <c r="L34" s="18">
        <f>IF(M34="","",VLOOKUP(M34,Calculation!$B$583:$G$663,6,FALSE))</f>
        <v>1</v>
      </c>
      <c r="M34" s="19">
        <f>IF(LARGE(Calculation!$B$583:$B$663,H34)=0,"",LARGE(Calculation!$B$583:$B$663,H34))</f>
        <v>9593.537548412427</v>
      </c>
    </row>
    <row r="35" spans="1:13" ht="12" customHeight="1">
      <c r="A35" s="17">
        <v>22</v>
      </c>
      <c r="B35" s="18" t="str">
        <f>PROPER(IF(F35="","",VLOOKUP(F35,Calculation!$B$3:$E$194,2,FALSE)))</f>
        <v>Daniel Thorby</v>
      </c>
      <c r="C35" s="18" t="str">
        <f>IF(F35="","",VLOOKUP(F35,Calculation!$B$3:$E$194,3,FALSE))</f>
        <v>Cambridge Triathlon Club</v>
      </c>
      <c r="D35" s="18">
        <f>IF(F35="","",VLOOKUP(F35,Calculation!$B$3:$G$1053,5,FALSE))</f>
        <v>2</v>
      </c>
      <c r="E35" s="18">
        <f>IF(F35="","",VLOOKUP(F35,Calculation!$B$3:$G$194,6,FALSE))</f>
        <v>2</v>
      </c>
      <c r="F35" s="19">
        <f>IF(LARGE(Calculation!$B$3:$B$194,A35)=0,"",LARGE(Calculation!$B$3:$B$194,A35))</f>
        <v>17269.342504303288</v>
      </c>
      <c r="H35" s="17">
        <v>22</v>
      </c>
      <c r="I35" s="18" t="str">
        <f>PROPER(IF(M35="","",VLOOKUP(M35,Calculation!$B$583:$E$663,2,FALSE)))</f>
        <v>Octavia Chamber</v>
      </c>
      <c r="J35" s="18" t="str">
        <f>IF(M35="","",VLOOKUP(M35,Calculation!$B$583:$E$663,3,FALSE))</f>
        <v>stortford tri</v>
      </c>
      <c r="K35" s="18">
        <f>IF(M35="","",VLOOKUP(M35,Calculation!$B$583:$G$663,5,FALSE))</f>
        <v>1</v>
      </c>
      <c r="L35" s="18">
        <f>IF(M35="","",VLOOKUP(M35,Calculation!$B$583:$G$663,6,FALSE))</f>
        <v>1</v>
      </c>
      <c r="M35" s="19">
        <f>IF(LARGE(Calculation!$B$583:$B$663,H35)=0,"",LARGE(Calculation!$B$583:$B$663,H35))</f>
        <v>9470.5952052941175</v>
      </c>
    </row>
    <row r="36" spans="1:13" ht="12" customHeight="1">
      <c r="A36" s="17">
        <v>23</v>
      </c>
      <c r="B36" s="18" t="str">
        <f>PROPER(IF(F36="","",VLOOKUP(F36,Calculation!$B$3:$E$194,2,FALSE)))</f>
        <v>Stephen Hodson</v>
      </c>
      <c r="C36" s="18" t="str">
        <f>IF(F36="","",VLOOKUP(F36,Calculation!$B$3:$E$194,3,FALSE))</f>
        <v>West Suffolk Tri</v>
      </c>
      <c r="D36" s="18">
        <f>IF(F36="","",VLOOKUP(F36,Calculation!$B$3:$G$1053,5,FALSE))</f>
        <v>2</v>
      </c>
      <c r="E36" s="18">
        <f>IF(F36="","",VLOOKUP(F36,Calculation!$B$3:$G$194,6,FALSE))</f>
        <v>2</v>
      </c>
      <c r="F36" s="19">
        <f>IF(LARGE(Calculation!$B$3:$B$194,A36)=0,"",LARGE(Calculation!$B$3:$B$194,A36))</f>
        <v>17155.134537364189</v>
      </c>
      <c r="H36" s="17">
        <v>23</v>
      </c>
      <c r="I36" s="18" t="str">
        <f>PROPER(IF(M36="","",VLOOKUP(M36,Calculation!$B$583:$E$663,2,FALSE)))</f>
        <v>Victoria Kenny</v>
      </c>
      <c r="J36" s="18" t="str">
        <f>IF(M36="","",VLOOKUP(M36,Calculation!$B$583:$E$663,3,FALSE))</f>
        <v>Tri Spirit Team</v>
      </c>
      <c r="K36" s="18">
        <f>IF(M36="","",VLOOKUP(M36,Calculation!$B$583:$G$663,5,FALSE))</f>
        <v>1</v>
      </c>
      <c r="L36" s="18">
        <f>IF(M36="","",VLOOKUP(M36,Calculation!$B$583:$G$663,6,FALSE))</f>
        <v>1</v>
      </c>
      <c r="M36" s="19">
        <f>IF(LARGE(Calculation!$B$583:$B$663,H36)=0,"",LARGE(Calculation!$B$583:$B$663,H36))</f>
        <v>9386.7418026969008</v>
      </c>
    </row>
    <row r="37" spans="1:13" ht="12" customHeight="1">
      <c r="A37" s="17">
        <v>24</v>
      </c>
      <c r="B37" s="18" t="str">
        <f>PROPER(IF(F37="","",VLOOKUP(F37,Calculation!$B$3:$E$194,2,FALSE)))</f>
        <v>Jason Battle</v>
      </c>
      <c r="C37" s="18" t="str">
        <f>IF(F37="","",VLOOKUP(F37,Calculation!$B$3:$E$194,3,FALSE))</f>
        <v>Ipswich Tri</v>
      </c>
      <c r="D37" s="18">
        <f>IF(F37="","",VLOOKUP(F37,Calculation!$B$3:$G$1053,5,FALSE))</f>
        <v>2</v>
      </c>
      <c r="E37" s="18">
        <f>IF(F37="","",VLOOKUP(F37,Calculation!$B$3:$G$194,6,FALSE))</f>
        <v>2</v>
      </c>
      <c r="F37" s="19">
        <f>IF(LARGE(Calculation!$B$3:$B$194,A37)=0,"",LARGE(Calculation!$B$3:$B$194,A37))</f>
        <v>16853.984853329519</v>
      </c>
      <c r="H37" s="17">
        <v>24</v>
      </c>
      <c r="I37" s="18" t="str">
        <f>PROPER(IF(M37="","",VLOOKUP(M37,Calculation!$B$583:$E$663,2,FALSE)))</f>
        <v>Rebecca Watson</v>
      </c>
      <c r="J37" s="18" t="str">
        <f>IF(M37="","",VLOOKUP(M37,Calculation!$B$583:$E$663,3,FALSE))</f>
        <v>North Norfolk Tri Club</v>
      </c>
      <c r="K37" s="18">
        <f>IF(M37="","",VLOOKUP(M37,Calculation!$B$583:$G$663,5,FALSE))</f>
        <v>1</v>
      </c>
      <c r="L37" s="18">
        <f>IF(M37="","",VLOOKUP(M37,Calculation!$B$583:$G$663,6,FALSE))</f>
        <v>1</v>
      </c>
      <c r="M37" s="19">
        <f>IF(LARGE(Calculation!$B$583:$B$663,H37)=0,"",LARGE(Calculation!$B$583:$B$663,H37))</f>
        <v>9369.9878900432377</v>
      </c>
    </row>
    <row r="38" spans="1:13" ht="12" customHeight="1">
      <c r="A38" s="17">
        <v>25</v>
      </c>
      <c r="B38" s="18" t="str">
        <f>PROPER(IF(F38="","",VLOOKUP(F38,Calculation!$B$3:$E$194,2,FALSE)))</f>
        <v>Matthew Hims</v>
      </c>
      <c r="C38" s="18" t="str">
        <f>IF(F38="","",VLOOKUP(F38,Calculation!$B$3:$E$194,3,FALSE))</f>
        <v>Stortford Tri</v>
      </c>
      <c r="D38" s="18">
        <f>IF(F38="","",VLOOKUP(F38,Calculation!$B$3:$G$1053,5,FALSE))</f>
        <v>2</v>
      </c>
      <c r="E38" s="18">
        <f>IF(F38="","",VLOOKUP(F38,Calculation!$B$3:$G$194,6,FALSE))</f>
        <v>2</v>
      </c>
      <c r="F38" s="19">
        <f>IF(LARGE(Calculation!$B$3:$B$194,A38)=0,"",LARGE(Calculation!$B$3:$B$194,A38))</f>
        <v>16626.339400903369</v>
      </c>
      <c r="H38" s="17">
        <v>25</v>
      </c>
      <c r="I38" s="18" t="str">
        <f>PROPER(IF(M38="","",VLOOKUP(M38,Calculation!$B$583:$E$663,2,FALSE)))</f>
        <v>Laura Hindle</v>
      </c>
      <c r="J38" s="18" t="str">
        <f>IF(M38="","",VLOOKUP(M38,Calculation!$B$583:$E$663,3,FALSE))</f>
        <v>53-12</v>
      </c>
      <c r="K38" s="18">
        <f>IF(M38="","",VLOOKUP(M38,Calculation!$B$583:$G$663,5,FALSE))</f>
        <v>1</v>
      </c>
      <c r="L38" s="18">
        <f>IF(M38="","",VLOOKUP(M38,Calculation!$B$583:$G$663,6,FALSE))</f>
        <v>1</v>
      </c>
      <c r="M38" s="19">
        <f>IF(LARGE(Calculation!$B$583:$B$663,H38)=0,"",LARGE(Calculation!$B$583:$B$663,H38))</f>
        <v>9303.8712385600866</v>
      </c>
    </row>
    <row r="39" spans="1:13" ht="12" customHeight="1">
      <c r="A39" s="17">
        <v>26</v>
      </c>
      <c r="B39" s="18" t="str">
        <f>PROPER(IF(F39="","",VLOOKUP(F39,Calculation!$B$3:$E$194,2,FALSE)))</f>
        <v>Adam Kudryl</v>
      </c>
      <c r="C39" s="18" t="str">
        <f>IF(F39="","",VLOOKUP(F39,Calculation!$B$3:$E$194,3,FALSE))</f>
        <v>Born2Tri</v>
      </c>
      <c r="D39" s="18">
        <f>IF(F39="","",VLOOKUP(F39,Calculation!$B$3:$G$1053,5,FALSE))</f>
        <v>2</v>
      </c>
      <c r="E39" s="18">
        <f>IF(F39="","",VLOOKUP(F39,Calculation!$B$3:$G$194,6,FALSE))</f>
        <v>2</v>
      </c>
      <c r="F39" s="19">
        <f>IF(LARGE(Calculation!$B$3:$B$194,A39)=0,"",LARGE(Calculation!$B$3:$B$194,A39))</f>
        <v>16616.512288881935</v>
      </c>
      <c r="H39" s="17">
        <v>26</v>
      </c>
      <c r="I39" s="18" t="str">
        <f>PROPER(IF(M39="","",VLOOKUP(M39,Calculation!$B$583:$E$663,2,FALSE)))</f>
        <v>Liz Fletcher</v>
      </c>
      <c r="J39" s="18" t="str">
        <f>IF(M39="","",VLOOKUP(M39,Calculation!$B$583:$E$663,3,FALSE))</f>
        <v>East London Triathletes</v>
      </c>
      <c r="K39" s="18">
        <f>IF(M39="","",VLOOKUP(M39,Calculation!$B$583:$G$663,5,FALSE))</f>
        <v>1</v>
      </c>
      <c r="L39" s="18">
        <f>IF(M39="","",VLOOKUP(M39,Calculation!$B$583:$G$663,6,FALSE))</f>
        <v>1</v>
      </c>
      <c r="M39" s="19">
        <f>IF(LARGE(Calculation!$B$583:$B$663,H39)=0,"",LARGE(Calculation!$B$583:$B$663,H39))</f>
        <v>9139.6645939919763</v>
      </c>
    </row>
    <row r="40" spans="1:13" ht="12" customHeight="1">
      <c r="A40" s="17">
        <v>27</v>
      </c>
      <c r="B40" s="18" t="str">
        <f>PROPER(IF(F40="","",VLOOKUP(F40,Calculation!$B$3:$E$194,2,FALSE)))</f>
        <v>Tim Tanner</v>
      </c>
      <c r="C40" s="18" t="str">
        <f>IF(F40="","",VLOOKUP(F40,Calculation!$B$3:$E$194,3,FALSE))</f>
        <v>Newmarket Tri</v>
      </c>
      <c r="D40" s="18">
        <f>IF(F40="","",VLOOKUP(F40,Calculation!$B$3:$G$1053,5,FALSE))</f>
        <v>2</v>
      </c>
      <c r="E40" s="18">
        <f>IF(F40="","",VLOOKUP(F40,Calculation!$B$3:$G$194,6,FALSE))</f>
        <v>2</v>
      </c>
      <c r="F40" s="19">
        <f>IF(LARGE(Calculation!$B$3:$B$194,A40)=0,"",LARGE(Calculation!$B$3:$B$194,A40))</f>
        <v>16531.41864838167</v>
      </c>
      <c r="H40" s="17">
        <v>27</v>
      </c>
      <c r="I40" s="18" t="str">
        <f>PROPER(IF(M40="","",VLOOKUP(M40,Calculation!$B$583:$E$663,2,FALSE)))</f>
        <v>Jo Coates</v>
      </c>
      <c r="J40" s="18" t="str">
        <f>IF(M40="","",VLOOKUP(M40,Calculation!$B$583:$E$663,3,FALSE))</f>
        <v>west suffolk wheelers</v>
      </c>
      <c r="K40" s="18">
        <f>IF(M40="","",VLOOKUP(M40,Calculation!$B$583:$G$663,5,FALSE))</f>
        <v>1</v>
      </c>
      <c r="L40" s="18">
        <f>IF(M40="","",VLOOKUP(M40,Calculation!$B$583:$G$663,6,FALSE))</f>
        <v>1</v>
      </c>
      <c r="M40" s="19">
        <f>IF(LARGE(Calculation!$B$583:$B$663,H40)=0,"",LARGE(Calculation!$B$583:$B$663,H40))</f>
        <v>8970.6239652593176</v>
      </c>
    </row>
    <row r="41" spans="1:13" ht="12" customHeight="1">
      <c r="A41" s="17">
        <v>28</v>
      </c>
      <c r="B41" s="18" t="str">
        <f>PROPER(IF(F41="","",VLOOKUP(F41,Calculation!$B$3:$E$194,2,FALSE)))</f>
        <v>Ryan Chamberlain-Cox</v>
      </c>
      <c r="C41" s="18" t="str">
        <f>IF(F41="","",VLOOKUP(F41,Calculation!$B$3:$E$194,3,FALSE))</f>
        <v>Cambridge Triathlon Club</v>
      </c>
      <c r="D41" s="18">
        <f>IF(F41="","",VLOOKUP(F41,Calculation!$B$3:$G$1053,5,FALSE))</f>
        <v>2</v>
      </c>
      <c r="E41" s="18">
        <f>IF(F41="","",VLOOKUP(F41,Calculation!$B$3:$G$194,6,FALSE))</f>
        <v>2</v>
      </c>
      <c r="F41" s="19">
        <f>IF(LARGE(Calculation!$B$3:$B$194,A41)=0,"",LARGE(Calculation!$B$3:$B$194,A41))</f>
        <v>16405.02316998487</v>
      </c>
      <c r="H41" s="17">
        <v>28</v>
      </c>
      <c r="I41" s="18" t="str">
        <f>PROPER(IF(M41="","",VLOOKUP(M41,Calculation!$B$583:$E$663,2,FALSE)))</f>
        <v>Louise Barker</v>
      </c>
      <c r="J41" s="18" t="str">
        <f>IF(M41="","",VLOOKUP(M41,Calculation!$B$583:$E$663,3,FALSE))</f>
        <v>Ely Tri Club</v>
      </c>
      <c r="K41" s="18">
        <f>IF(M41="","",VLOOKUP(M41,Calculation!$B$583:$G$663,5,FALSE))</f>
        <v>1</v>
      </c>
      <c r="L41" s="18">
        <f>IF(M41="","",VLOOKUP(M41,Calculation!$B$583:$G$663,6,FALSE))</f>
        <v>1</v>
      </c>
      <c r="M41" s="19">
        <f>IF(LARGE(Calculation!$B$583:$B$663,H41)=0,"",LARGE(Calculation!$B$583:$B$663,H41))</f>
        <v>8842.7740655974849</v>
      </c>
    </row>
    <row r="42" spans="1:13" ht="12" customHeight="1">
      <c r="A42" s="17">
        <v>29</v>
      </c>
      <c r="B42" s="18" t="str">
        <f>PROPER(IF(F42="","",VLOOKUP(F42,Calculation!$B$3:$E$194,2,FALSE)))</f>
        <v>James Harper</v>
      </c>
      <c r="C42" s="18" t="str">
        <f>IF(F42="","",VLOOKUP(F42,Calculation!$B$3:$E$194,3,FALSE))</f>
        <v>TriForce Herts</v>
      </c>
      <c r="D42" s="18">
        <f>IF(F42="","",VLOOKUP(F42,Calculation!$B$3:$G$1053,5,FALSE))</f>
        <v>2</v>
      </c>
      <c r="E42" s="18">
        <f>IF(F42="","",VLOOKUP(F42,Calculation!$B$3:$G$194,6,FALSE))</f>
        <v>2</v>
      </c>
      <c r="F42" s="19">
        <f>IF(LARGE(Calculation!$B$3:$B$194,A42)=0,"",LARGE(Calculation!$B$3:$B$194,A42))</f>
        <v>16353.50133108035</v>
      </c>
      <c r="H42" s="17">
        <v>29</v>
      </c>
      <c r="I42" s="18" t="str">
        <f>PROPER(IF(M42="","",VLOOKUP(M42,Calculation!$B$583:$E$663,2,FALSE)))</f>
        <v>Emma Stevens</v>
      </c>
      <c r="J42" s="18" t="str">
        <f>IF(M42="","",VLOOKUP(M42,Calculation!$B$583:$E$663,3,FALSE))</f>
        <v>Blackwater Tri Club</v>
      </c>
      <c r="K42" s="18">
        <f>IF(M42="","",VLOOKUP(M42,Calculation!$B$583:$G$663,5,FALSE))</f>
        <v>1</v>
      </c>
      <c r="L42" s="18">
        <f>IF(M42="","",VLOOKUP(M42,Calculation!$B$583:$G$663,6,FALSE))</f>
        <v>1</v>
      </c>
      <c r="M42" s="19">
        <f>IF(LARGE(Calculation!$B$583:$B$663,H42)=0,"",LARGE(Calculation!$B$583:$B$663,H42))</f>
        <v>8817.0018410627581</v>
      </c>
    </row>
    <row r="43" spans="1:13" ht="12" customHeight="1">
      <c r="A43" s="17">
        <v>30</v>
      </c>
      <c r="B43" s="18" t="str">
        <f>PROPER(IF(F43="","",VLOOKUP(F43,Calculation!$B$3:$E$194,2,FALSE)))</f>
        <v>Simon Nathan</v>
      </c>
      <c r="C43" s="18" t="str">
        <f>IF(F43="","",VLOOKUP(F43,Calculation!$B$3:$E$194,3,FALSE))</f>
        <v>East Essex Triathlon Club</v>
      </c>
      <c r="D43" s="18">
        <f>IF(F43="","",VLOOKUP(F43,Calculation!$B$3:$G$1053,5,FALSE))</f>
        <v>2</v>
      </c>
      <c r="E43" s="18">
        <f>IF(F43="","",VLOOKUP(F43,Calculation!$B$3:$G$194,6,FALSE))</f>
        <v>2</v>
      </c>
      <c r="F43" s="19">
        <f>IF(LARGE(Calculation!$B$3:$B$194,A43)=0,"",LARGE(Calculation!$B$3:$B$194,A43))</f>
        <v>16091.725193935643</v>
      </c>
      <c r="H43" s="17">
        <v>30</v>
      </c>
      <c r="I43" s="18" t="str">
        <f>PROPER(IF(M43="","",VLOOKUP(M43,Calculation!$B$583:$E$663,2,FALSE)))</f>
        <v>Becky Hewitt</v>
      </c>
      <c r="J43" s="18" t="str">
        <f>IF(M43="","",VLOOKUP(M43,Calculation!$B$583:$E$663,3,FALSE))</f>
        <v>HUMAN PERFORMANCE UNIT</v>
      </c>
      <c r="K43" s="18">
        <f>IF(M43="","",VLOOKUP(M43,Calculation!$B$583:$G$663,5,FALSE))</f>
        <v>1</v>
      </c>
      <c r="L43" s="18">
        <f>IF(M43="","",VLOOKUP(M43,Calculation!$B$583:$G$663,6,FALSE))</f>
        <v>1</v>
      </c>
      <c r="M43" s="19">
        <f>IF(LARGE(Calculation!$B$583:$B$663,H43)=0,"",LARGE(Calculation!$B$583:$B$663,H43))</f>
        <v>8797.6338159844854</v>
      </c>
    </row>
    <row r="44" spans="1:13" ht="12" customHeight="1">
      <c r="A44" s="17">
        <v>31</v>
      </c>
      <c r="B44" s="18" t="str">
        <f>PROPER(IF(F44="","",VLOOKUP(F44,Calculation!$B$3:$E$194,2,FALSE)))</f>
        <v>Angus Wilkinson</v>
      </c>
      <c r="C44" s="18" t="str">
        <f>IF(F44="","",VLOOKUP(F44,Calculation!$B$3:$E$194,3,FALSE))</f>
        <v>tri-anglia</v>
      </c>
      <c r="D44" s="18">
        <f>IF(F44="","",VLOOKUP(F44,Calculation!$B$3:$G$1053,5,FALSE))</f>
        <v>2</v>
      </c>
      <c r="E44" s="18">
        <f>IF(F44="","",VLOOKUP(F44,Calculation!$B$3:$G$194,6,FALSE))</f>
        <v>2</v>
      </c>
      <c r="F44" s="19">
        <f>IF(LARGE(Calculation!$B$3:$B$194,A44)=0,"",LARGE(Calculation!$B$3:$B$194,A44))</f>
        <v>16058.755376006537</v>
      </c>
      <c r="H44" s="17">
        <v>31</v>
      </c>
      <c r="I44" s="18" t="str">
        <f>PROPER(IF(M44="","",VLOOKUP(M44,Calculation!$B$583:$E$663,2,FALSE)))</f>
        <v>Sarah Switzer</v>
      </c>
      <c r="J44" s="18" t="str">
        <f>IF(M44="","",VLOOKUP(M44,Calculation!$B$583:$E$663,3,FALSE))</f>
        <v>Walden TRI</v>
      </c>
      <c r="K44" s="18">
        <f>IF(M44="","",VLOOKUP(M44,Calculation!$B$583:$G$663,5,FALSE))</f>
        <v>1</v>
      </c>
      <c r="L44" s="18">
        <f>IF(M44="","",VLOOKUP(M44,Calculation!$B$583:$G$663,6,FALSE))</f>
        <v>1</v>
      </c>
      <c r="M44" s="19">
        <f>IF(LARGE(Calculation!$B$583:$B$663,H44)=0,"",LARGE(Calculation!$B$583:$B$663,H44))</f>
        <v>8794.388564081155</v>
      </c>
    </row>
    <row r="45" spans="1:13" ht="12" customHeight="1">
      <c r="A45" s="17">
        <v>32</v>
      </c>
      <c r="B45" s="18" t="str">
        <f>PROPER(IF(F45="","",VLOOKUP(F45,Calculation!$B$3:$E$194,2,FALSE)))</f>
        <v>Gavin Butcher</v>
      </c>
      <c r="C45" s="18" t="str">
        <f>IF(F45="","",VLOOKUP(F45,Calculation!$B$3:$E$194,3,FALSE))</f>
        <v>Born2Tri</v>
      </c>
      <c r="D45" s="18">
        <f>IF(F45="","",VLOOKUP(F45,Calculation!$B$3:$G$1053,5,FALSE))</f>
        <v>2</v>
      </c>
      <c r="E45" s="18">
        <f>IF(F45="","",VLOOKUP(F45,Calculation!$B$3:$G$194,6,FALSE))</f>
        <v>2</v>
      </c>
      <c r="F45" s="19">
        <f>IF(LARGE(Calculation!$B$3:$B$194,A45)=0,"",LARGE(Calculation!$B$3:$B$194,A45))</f>
        <v>15981.683832125085</v>
      </c>
      <c r="H45" s="17">
        <v>32</v>
      </c>
      <c r="I45" s="18" t="str">
        <f>PROPER(IF(M45="","",VLOOKUP(M45,Calculation!$B$583:$E$663,2,FALSE)))</f>
        <v>Sarah Greenwood</v>
      </c>
      <c r="J45" s="18" t="str">
        <f>IF(M45="","",VLOOKUP(M45,Calculation!$B$583:$E$663,3,FALSE))</f>
        <v>Tri-Anglia Tri Club</v>
      </c>
      <c r="K45" s="18">
        <f>IF(M45="","",VLOOKUP(M45,Calculation!$B$583:$G$663,5,FALSE))</f>
        <v>1</v>
      </c>
      <c r="L45" s="18">
        <f>IF(M45="","",VLOOKUP(M45,Calculation!$B$583:$G$663,6,FALSE))</f>
        <v>1</v>
      </c>
      <c r="M45" s="19">
        <f>IF(LARGE(Calculation!$B$583:$B$663,H45)=0,"",LARGE(Calculation!$B$583:$B$663,H45))</f>
        <v>8768.7925671676312</v>
      </c>
    </row>
    <row r="46" spans="1:13" ht="12" customHeight="1">
      <c r="A46" s="17">
        <v>33</v>
      </c>
      <c r="B46" s="18" t="str">
        <f>PROPER(IF(F46="","",VLOOKUP(F46,Calculation!$B$3:$E$194,2,FALSE)))</f>
        <v>Jason Baillie</v>
      </c>
      <c r="C46" s="18" t="str">
        <f>IF(F46="","",VLOOKUP(F46,Calculation!$B$3:$E$194,3,FALSE))</f>
        <v>Ipswich Tri</v>
      </c>
      <c r="D46" s="18">
        <f>IF(F46="","",VLOOKUP(F46,Calculation!$B$3:$G$1053,5,FALSE))</f>
        <v>2</v>
      </c>
      <c r="E46" s="18">
        <f>IF(F46="","",VLOOKUP(F46,Calculation!$B$3:$G$194,6,FALSE))</f>
        <v>2</v>
      </c>
      <c r="F46" s="19">
        <f>IF(LARGE(Calculation!$B$3:$B$194,A46)=0,"",LARGE(Calculation!$B$3:$B$194,A46))</f>
        <v>15548.844125684775</v>
      </c>
      <c r="H46" s="17">
        <v>33</v>
      </c>
      <c r="I46" s="18" t="str">
        <f>PROPER(IF(M46="","",VLOOKUP(M46,Calculation!$B$583:$E$663,2,FALSE)))</f>
        <v>Victoria Goodenough</v>
      </c>
      <c r="J46" s="18" t="str">
        <f>IF(M46="","",VLOOKUP(M46,Calculation!$B$583:$E$663,3,FALSE))</f>
        <v>Tri Anglia</v>
      </c>
      <c r="K46" s="18">
        <f>IF(M46="","",VLOOKUP(M46,Calculation!$B$583:$G$663,5,FALSE))</f>
        <v>1</v>
      </c>
      <c r="L46" s="18">
        <f>IF(M46="","",VLOOKUP(M46,Calculation!$B$583:$G$663,6,FALSE))</f>
        <v>1</v>
      </c>
      <c r="M46" s="19">
        <f>IF(LARGE(Calculation!$B$583:$B$663,H46)=0,"",LARGE(Calculation!$B$583:$B$663,H46))</f>
        <v>8723.9320087288215</v>
      </c>
    </row>
    <row r="47" spans="1:13" ht="12" customHeight="1">
      <c r="A47" s="17">
        <v>34</v>
      </c>
      <c r="B47" s="18" t="str">
        <f>PROPER(IF(F47="","",VLOOKUP(F47,Calculation!$B$3:$E$194,2,FALSE)))</f>
        <v>Oli Brown</v>
      </c>
      <c r="C47" s="18" t="str">
        <f>IF(F47="","",VLOOKUP(F47,Calculation!$B$3:$E$194,3,FALSE))</f>
        <v>Born2Tri</v>
      </c>
      <c r="D47" s="18">
        <f>IF(F47="","",VLOOKUP(F47,Calculation!$B$3:$G$1053,5,FALSE))</f>
        <v>2</v>
      </c>
      <c r="E47" s="18">
        <f>IF(F47="","",VLOOKUP(F47,Calculation!$B$3:$G$194,6,FALSE))</f>
        <v>2</v>
      </c>
      <c r="F47" s="19">
        <f>IF(LARGE(Calculation!$B$3:$B$194,A47)=0,"",LARGE(Calculation!$B$3:$B$194,A47))</f>
        <v>15423.087325027009</v>
      </c>
      <c r="H47" s="17">
        <v>34</v>
      </c>
      <c r="I47" s="18" t="str">
        <f>PROPER(IF(M47="","",VLOOKUP(M47,Calculation!$B$583:$E$663,2,FALSE)))</f>
        <v>Hollie Laidlaw</v>
      </c>
      <c r="J47" s="18" t="str">
        <f>IF(M47="","",VLOOKUP(M47,Calculation!$B$583:$E$663,3,FALSE))</f>
        <v>Born 2 Tri</v>
      </c>
      <c r="K47" s="18">
        <f>IF(M47="","",VLOOKUP(M47,Calculation!$B$583:$G$663,5,FALSE))</f>
        <v>1</v>
      </c>
      <c r="L47" s="18">
        <f>IF(M47="","",VLOOKUP(M47,Calculation!$B$583:$G$663,6,FALSE))</f>
        <v>1</v>
      </c>
      <c r="M47" s="19">
        <f>IF(LARGE(Calculation!$B$583:$B$663,H47)=0,"",LARGE(Calculation!$B$583:$B$663,H47))</f>
        <v>8703.3756442392041</v>
      </c>
    </row>
    <row r="48" spans="1:13" ht="12" customHeight="1">
      <c r="A48" s="17">
        <v>35</v>
      </c>
      <c r="B48" s="18" t="str">
        <f>PROPER(IF(F48="","",VLOOKUP(F48,Calculation!$B$3:$E$194,2,FALSE)))</f>
        <v>Greig Avery</v>
      </c>
      <c r="C48" s="18" t="str">
        <f>IF(F48="","",VLOOKUP(F48,Calculation!$B$3:$E$194,3,FALSE))</f>
        <v>East Essex Triathlon Club</v>
      </c>
      <c r="D48" s="18">
        <f>IF(F48="","",VLOOKUP(F48,Calculation!$B$3:$G$1053,5,FALSE))</f>
        <v>2</v>
      </c>
      <c r="E48" s="18">
        <f>IF(F48="","",VLOOKUP(F48,Calculation!$B$3:$G$194,6,FALSE))</f>
        <v>2</v>
      </c>
      <c r="F48" s="19">
        <f>IF(LARGE(Calculation!$B$3:$B$194,A48)=0,"",LARGE(Calculation!$B$3:$B$194,A48))</f>
        <v>15403.121183628633</v>
      </c>
      <c r="H48" s="17">
        <v>35</v>
      </c>
      <c r="I48" s="18" t="str">
        <f>PROPER(IF(M48="","",VLOOKUP(M48,Calculation!$B$583:$E$663,2,FALSE)))</f>
        <v>Joanne Sullivan</v>
      </c>
      <c r="J48" s="18" t="str">
        <f>IF(M48="","",VLOOKUP(M48,Calculation!$B$583:$E$663,3,FALSE))</f>
        <v>East Essex Tri</v>
      </c>
      <c r="K48" s="18">
        <f>IF(M48="","",VLOOKUP(M48,Calculation!$B$583:$G$663,5,FALSE))</f>
        <v>1</v>
      </c>
      <c r="L48" s="18">
        <f>IF(M48="","",VLOOKUP(M48,Calculation!$B$583:$G$663,6,FALSE))</f>
        <v>1</v>
      </c>
      <c r="M48" s="19">
        <f>IF(LARGE(Calculation!$B$583:$B$663,H48)=0,"",LARGE(Calculation!$B$583:$B$663,H48))</f>
        <v>8635.4766068092758</v>
      </c>
    </row>
    <row r="49" spans="1:13" ht="12" customHeight="1">
      <c r="A49" s="17">
        <v>36</v>
      </c>
      <c r="B49" s="18" t="str">
        <f>PROPER(IF(F49="","",VLOOKUP(F49,Calculation!$B$3:$E$194,2,FALSE)))</f>
        <v>Martin George</v>
      </c>
      <c r="C49" s="18" t="str">
        <f>IF(F49="","",VLOOKUP(F49,Calculation!$B$3:$E$194,3,FALSE))</f>
        <v>Born 2 Tri</v>
      </c>
      <c r="D49" s="18">
        <f>IF(F49="","",VLOOKUP(F49,Calculation!$B$3:$G$1053,5,FALSE))</f>
        <v>2</v>
      </c>
      <c r="E49" s="18">
        <f>IF(F49="","",VLOOKUP(F49,Calculation!$B$3:$G$194,6,FALSE))</f>
        <v>2</v>
      </c>
      <c r="F49" s="19">
        <f>IF(LARGE(Calculation!$B$3:$B$194,A49)=0,"",LARGE(Calculation!$B$3:$B$194,A49))</f>
        <v>15212.860597307164</v>
      </c>
      <c r="H49" s="17">
        <v>36</v>
      </c>
      <c r="I49" s="18" t="str">
        <f>PROPER(IF(M49="","",VLOOKUP(M49,Calculation!$B$583:$E$663,2,FALSE)))</f>
        <v>Donna Fiddeman</v>
      </c>
      <c r="J49" s="18" t="str">
        <f>IF(M49="","",VLOOKUP(M49,Calculation!$B$583:$E$663,3,FALSE))</f>
        <v>Cambridge</v>
      </c>
      <c r="K49" s="18">
        <f>IF(M49="","",VLOOKUP(M49,Calculation!$B$583:$G$663,5,FALSE))</f>
        <v>1</v>
      </c>
      <c r="L49" s="18">
        <f>IF(M49="","",VLOOKUP(M49,Calculation!$B$583:$G$663,6,FALSE))</f>
        <v>1</v>
      </c>
      <c r="M49" s="19">
        <f>IF(LARGE(Calculation!$B$583:$B$663,H49)=0,"",LARGE(Calculation!$B$583:$B$663,H49))</f>
        <v>8598.2475792082114</v>
      </c>
    </row>
    <row r="50" spans="1:13" ht="12" customHeight="1">
      <c r="A50" s="17">
        <v>37</v>
      </c>
      <c r="B50" s="18" t="str">
        <f>PROPER(IF(F50="","",VLOOKUP(F50,Calculation!$B$3:$E$194,2,FALSE)))</f>
        <v>John Moody</v>
      </c>
      <c r="C50" s="18" t="str">
        <f>IF(F50="","",VLOOKUP(F50,Calculation!$B$3:$E$194,3,FALSE))</f>
        <v>Ipswich Triathlon Club</v>
      </c>
      <c r="D50" s="18">
        <f>IF(F50="","",VLOOKUP(F50,Calculation!$B$3:$G$1053,5,FALSE))</f>
        <v>2</v>
      </c>
      <c r="E50" s="18">
        <f>IF(F50="","",VLOOKUP(F50,Calculation!$B$3:$G$194,6,FALSE))</f>
        <v>2</v>
      </c>
      <c r="F50" s="19">
        <f>IF(LARGE(Calculation!$B$3:$B$194,A50)=0,"",LARGE(Calculation!$B$3:$B$194,A50))</f>
        <v>15200.389253982996</v>
      </c>
      <c r="H50" s="17">
        <v>37</v>
      </c>
      <c r="I50" s="18" t="str">
        <f>PROPER(IF(M50="","",VLOOKUP(M50,Calculation!$B$583:$E$663,2,FALSE)))</f>
        <v>Ruth Chamberlain</v>
      </c>
      <c r="J50" s="18" t="str">
        <f>IF(M50="","",VLOOKUP(M50,Calculation!$B$583:$E$663,3,FALSE))</f>
        <v>NiceTri</v>
      </c>
      <c r="K50" s="18">
        <f>IF(M50="","",VLOOKUP(M50,Calculation!$B$583:$G$663,5,FALSE))</f>
        <v>1</v>
      </c>
      <c r="L50" s="18">
        <f>IF(M50="","",VLOOKUP(M50,Calculation!$B$583:$G$663,6,FALSE))</f>
        <v>1</v>
      </c>
      <c r="M50" s="19">
        <f>IF(LARGE(Calculation!$B$583:$B$663,H50)=0,"",LARGE(Calculation!$B$583:$B$663,H50))</f>
        <v>8575.286018271081</v>
      </c>
    </row>
    <row r="51" spans="1:13" ht="12" customHeight="1">
      <c r="A51" s="17">
        <v>38</v>
      </c>
      <c r="B51" s="18" t="str">
        <f>PROPER(IF(F51="","",VLOOKUP(F51,Calculation!$B$3:$E$194,2,FALSE)))</f>
        <v>Christian Ward</v>
      </c>
      <c r="C51" s="18" t="str">
        <f>IF(F51="","",VLOOKUP(F51,Calculation!$B$3:$E$194,3,FALSE))</f>
        <v>East Essex Triathlon Club</v>
      </c>
      <c r="D51" s="18">
        <f>IF(F51="","",VLOOKUP(F51,Calculation!$B$3:$G$1053,5,FALSE))</f>
        <v>2</v>
      </c>
      <c r="E51" s="18">
        <f>IF(F51="","",VLOOKUP(F51,Calculation!$B$3:$G$194,6,FALSE))</f>
        <v>2</v>
      </c>
      <c r="F51" s="19">
        <f>IF(LARGE(Calculation!$B$3:$B$194,A51)=0,"",LARGE(Calculation!$B$3:$B$194,A51))</f>
        <v>15109.288169800628</v>
      </c>
      <c r="H51" s="17">
        <v>38</v>
      </c>
      <c r="I51" s="18" t="str">
        <f>PROPER(IF(M51="","",VLOOKUP(M51,Calculation!$B$583:$E$663,2,FALSE)))</f>
        <v>Julia Green</v>
      </c>
      <c r="J51" s="18" t="str">
        <f>IF(M51="","",VLOOKUP(M51,Calculation!$B$583:$E$663,3,FALSE))</f>
        <v>Tri-Anglia</v>
      </c>
      <c r="K51" s="18">
        <f>IF(M51="","",VLOOKUP(M51,Calculation!$B$583:$G$663,5,FALSE))</f>
        <v>1</v>
      </c>
      <c r="L51" s="18">
        <f>IF(M51="","",VLOOKUP(M51,Calculation!$B$583:$G$663,6,FALSE))</f>
        <v>1</v>
      </c>
      <c r="M51" s="19">
        <f>IF(LARGE(Calculation!$B$583:$B$663,H51)=0,"",LARGE(Calculation!$B$583:$B$663,H51))</f>
        <v>8498.5561130174083</v>
      </c>
    </row>
    <row r="52" spans="1:13" ht="12" customHeight="1">
      <c r="A52" s="17">
        <v>39</v>
      </c>
      <c r="B52" s="18" t="str">
        <f>PROPER(IF(F52="","",VLOOKUP(F52,Calculation!$B$3:$E$194,2,FALSE)))</f>
        <v>Neil Hammill</v>
      </c>
      <c r="C52" s="18" t="str">
        <f>IF(F52="","",VLOOKUP(F52,Calculation!$B$3:$E$194,3,FALSE))</f>
        <v>Ely Tri Club</v>
      </c>
      <c r="D52" s="18">
        <f>IF(F52="","",VLOOKUP(F52,Calculation!$B$3:$G$1053,5,FALSE))</f>
        <v>2</v>
      </c>
      <c r="E52" s="18">
        <f>IF(F52="","",VLOOKUP(F52,Calculation!$B$3:$G$194,6,FALSE))</f>
        <v>2</v>
      </c>
      <c r="F52" s="19">
        <f>IF(LARGE(Calculation!$B$3:$B$194,A52)=0,"",LARGE(Calculation!$B$3:$B$194,A52))</f>
        <v>14784.341064591952</v>
      </c>
      <c r="H52" s="17">
        <v>39</v>
      </c>
      <c r="I52" s="18" t="str">
        <f>PROPER(IF(M52="","",VLOOKUP(M52,Calculation!$B$583:$E$663,2,FALSE)))</f>
        <v>Donna Burnett</v>
      </c>
      <c r="J52" s="18" t="str">
        <f>IF(M52="","",VLOOKUP(M52,Calculation!$B$583:$E$663,3,FALSE))</f>
        <v>Tri Sport Epping</v>
      </c>
      <c r="K52" s="18">
        <f>IF(M52="","",VLOOKUP(M52,Calculation!$B$583:$G$663,5,FALSE))</f>
        <v>1</v>
      </c>
      <c r="L52" s="18">
        <f>IF(M52="","",VLOOKUP(M52,Calculation!$B$583:$G$663,6,FALSE))</f>
        <v>1</v>
      </c>
      <c r="M52" s="19">
        <f>IF(LARGE(Calculation!$B$583:$B$663,H52)=0,"",LARGE(Calculation!$B$583:$B$663,H52))</f>
        <v>8452.8622408577849</v>
      </c>
    </row>
    <row r="53" spans="1:13" ht="12" customHeight="1">
      <c r="A53" s="17">
        <v>40</v>
      </c>
      <c r="B53" s="18" t="str">
        <f>PROPER(IF(F53="","",VLOOKUP(F53,Calculation!$B$3:$E$194,2,FALSE)))</f>
        <v>Benjamin Hughes</v>
      </c>
      <c r="C53" s="18" t="str">
        <f>IF(F53="","",VLOOKUP(F53,Calculation!$B$3:$E$194,3,FALSE))</f>
        <v>Born2Tri</v>
      </c>
      <c r="D53" s="18">
        <f>IF(F53="","",VLOOKUP(F53,Calculation!$B$3:$G$1053,5,FALSE))</f>
        <v>2</v>
      </c>
      <c r="E53" s="18">
        <f>IF(F53="","",VLOOKUP(F53,Calculation!$B$3:$G$194,6,FALSE))</f>
        <v>2</v>
      </c>
      <c r="F53" s="19">
        <f>IF(LARGE(Calculation!$B$3:$B$194,A53)=0,"",LARGE(Calculation!$B$3:$B$194,A53))</f>
        <v>14189.168052274419</v>
      </c>
      <c r="H53" s="17">
        <v>40</v>
      </c>
      <c r="I53" s="18" t="str">
        <f>PROPER(IF(M53="","",VLOOKUP(M53,Calculation!$B$583:$E$663,2,FALSE)))</f>
        <v>Ami Wood</v>
      </c>
      <c r="J53" s="18" t="str">
        <f>IF(M53="","",VLOOKUP(M53,Calculation!$B$583:$E$663,3,FALSE))</f>
        <v>East Essex Triathlon Club</v>
      </c>
      <c r="K53" s="18">
        <f>IF(M53="","",VLOOKUP(M53,Calculation!$B$583:$G$663,5,FALSE))</f>
        <v>1</v>
      </c>
      <c r="L53" s="18">
        <f>IF(M53="","",VLOOKUP(M53,Calculation!$B$583:$G$663,6,FALSE))</f>
        <v>1</v>
      </c>
      <c r="M53" s="19">
        <f>IF(LARGE(Calculation!$B$583:$B$663,H53)=0,"",LARGE(Calculation!$B$583:$B$663,H53))</f>
        <v>8390.7749224977379</v>
      </c>
    </row>
    <row r="54" spans="1:13" ht="12" customHeight="1">
      <c r="A54" s="17">
        <v>41</v>
      </c>
      <c r="B54" s="18" t="str">
        <f>PROPER(IF(F54="","",VLOOKUP(F54,Calculation!$B$3:$E$194,2,FALSE)))</f>
        <v>James Norris</v>
      </c>
      <c r="C54" s="18" t="str">
        <f>IF(F54="","",VLOOKUP(F54,Calculation!$B$3:$E$194,3,FALSE))</f>
        <v>Born 2 Tri</v>
      </c>
      <c r="D54" s="18">
        <f>IF(F54="","",VLOOKUP(F54,Calculation!$B$3:$G$1053,5,FALSE))</f>
        <v>2</v>
      </c>
      <c r="E54" s="18">
        <f>IF(F54="","",VLOOKUP(F54,Calculation!$B$3:$G$194,6,FALSE))</f>
        <v>2</v>
      </c>
      <c r="F54" s="19">
        <f>IF(LARGE(Calculation!$B$3:$B$194,A54)=0,"",LARGE(Calculation!$B$3:$B$194,A54))</f>
        <v>13932.96233613237</v>
      </c>
      <c r="H54" s="17">
        <v>41</v>
      </c>
      <c r="I54" s="18" t="str">
        <f>PROPER(IF(M54="","",VLOOKUP(M54,Calculation!$B$583:$E$663,2,FALSE)))</f>
        <v>Bev Hayes</v>
      </c>
      <c r="J54" s="18" t="str">
        <f>IF(M54="","",VLOOKUP(M54,Calculation!$B$583:$E$663,3,FALSE))</f>
        <v>Bedford Harriers</v>
      </c>
      <c r="K54" s="18">
        <f>IF(M54="","",VLOOKUP(M54,Calculation!$B$583:$G$663,5,FALSE))</f>
        <v>1</v>
      </c>
      <c r="L54" s="18">
        <f>IF(M54="","",VLOOKUP(M54,Calculation!$B$583:$G$663,6,FALSE))</f>
        <v>1</v>
      </c>
      <c r="M54" s="19">
        <f>IF(LARGE(Calculation!$B$583:$B$663,H54)=0,"",LARGE(Calculation!$B$583:$B$663,H54))</f>
        <v>8327.9753178432111</v>
      </c>
    </row>
    <row r="55" spans="1:13" ht="12" customHeight="1">
      <c r="A55" s="17">
        <v>42</v>
      </c>
      <c r="B55" s="18" t="str">
        <f>PROPER(IF(F55="","",VLOOKUP(F55,Calculation!$B$3:$E$194,2,FALSE)))</f>
        <v>Tim Downing</v>
      </c>
      <c r="C55" s="18" t="str">
        <f>IF(F55="","",VLOOKUP(F55,Calculation!$B$3:$E$194,3,FALSE))</f>
        <v>Cambridge tri club</v>
      </c>
      <c r="D55" s="18">
        <f>IF(F55="","",VLOOKUP(F55,Calculation!$B$3:$G$1053,5,FALSE))</f>
        <v>1</v>
      </c>
      <c r="E55" s="18">
        <f>IF(F55="","",VLOOKUP(F55,Calculation!$B$3:$G$194,6,FALSE))</f>
        <v>1</v>
      </c>
      <c r="F55" s="19">
        <f>IF(LARGE(Calculation!$B$3:$B$194,A55)=0,"",LARGE(Calculation!$B$3:$B$194,A55))</f>
        <v>10000.0018</v>
      </c>
      <c r="H55" s="17">
        <v>42</v>
      </c>
      <c r="I55" s="18" t="str">
        <f>PROPER(IF(M55="","",VLOOKUP(M55,Calculation!$B$583:$E$663,2,FALSE)))</f>
        <v>Sarah Brown</v>
      </c>
      <c r="J55" s="18" t="str">
        <f>IF(M55="","",VLOOKUP(M55,Calculation!$B$583:$E$663,3,FALSE))</f>
        <v>Walden TRI</v>
      </c>
      <c r="K55" s="18">
        <f>IF(M55="","",VLOOKUP(M55,Calculation!$B$583:$G$663,5,FALSE))</f>
        <v>1</v>
      </c>
      <c r="L55" s="18">
        <f>IF(M55="","",VLOOKUP(M55,Calculation!$B$583:$G$663,6,FALSE))</f>
        <v>1</v>
      </c>
      <c r="M55" s="19">
        <f>IF(LARGE(Calculation!$B$583:$B$663,H55)=0,"",LARGE(Calculation!$B$583:$B$663,H55))</f>
        <v>8320.2524876852185</v>
      </c>
    </row>
    <row r="56" spans="1:13" ht="12" customHeight="1">
      <c r="A56" s="17">
        <v>43</v>
      </c>
      <c r="B56" s="18" t="str">
        <f>PROPER(IF(F56="","",VLOOKUP(F56,Calculation!$B$3:$E$194,2,FALSE)))</f>
        <v>Antony Birt</v>
      </c>
      <c r="C56" s="18" t="str">
        <f>IF(F56="","",VLOOKUP(F56,Calculation!$B$3:$E$194,3,FALSE))</f>
        <v>Ipswich Triathlon Club</v>
      </c>
      <c r="D56" s="18">
        <f>IF(F56="","",VLOOKUP(F56,Calculation!$B$3:$G$1053,5,FALSE))</f>
        <v>1</v>
      </c>
      <c r="E56" s="18">
        <f>IF(F56="","",VLOOKUP(F56,Calculation!$B$3:$G$194,6,FALSE))</f>
        <v>1</v>
      </c>
      <c r="F56" s="19">
        <f>IF(LARGE(Calculation!$B$3:$B$194,A56)=0,"",LARGE(Calculation!$B$3:$B$194,A56))</f>
        <v>10000.00167</v>
      </c>
      <c r="H56" s="17">
        <v>43</v>
      </c>
      <c r="I56" s="18" t="str">
        <f>PROPER(IF(M56="","",VLOOKUP(M56,Calculation!$B$583:$E$663,2,FALSE)))</f>
        <v>Hayley Bartrum</v>
      </c>
      <c r="J56" s="18" t="str">
        <f>IF(M56="","",VLOOKUP(M56,Calculation!$B$583:$E$663,3,FALSE))</f>
        <v>tri-anglia</v>
      </c>
      <c r="K56" s="18">
        <f>IF(M56="","",VLOOKUP(M56,Calculation!$B$583:$G$663,5,FALSE))</f>
        <v>1</v>
      </c>
      <c r="L56" s="18">
        <f>IF(M56="","",VLOOKUP(M56,Calculation!$B$583:$G$663,6,FALSE))</f>
        <v>1</v>
      </c>
      <c r="M56" s="19">
        <f>IF(LARGE(Calculation!$B$583:$B$663,H56)=0,"",LARGE(Calculation!$B$583:$B$663,H56))</f>
        <v>8299.5870785458865</v>
      </c>
    </row>
    <row r="57" spans="1:13" ht="12" customHeight="1">
      <c r="A57" s="17">
        <v>44</v>
      </c>
      <c r="B57" s="18" t="str">
        <f>PROPER(IF(F57="","",VLOOKUP(F57,Calculation!$B$3:$E$194,2,FALSE)))</f>
        <v>Jack Peasgood</v>
      </c>
      <c r="C57" s="18" t="str">
        <f>IF(F57="","",VLOOKUP(F57,Calculation!$B$3:$E$194,3,FALSE))</f>
        <v xml:space="preserve">Walden Tri </v>
      </c>
      <c r="D57" s="18">
        <f>IF(F57="","",VLOOKUP(F57,Calculation!$B$3:$G$1053,5,FALSE))</f>
        <v>1</v>
      </c>
      <c r="E57" s="18">
        <f>IF(F57="","",VLOOKUP(F57,Calculation!$B$3:$G$194,6,FALSE))</f>
        <v>1</v>
      </c>
      <c r="F57" s="19">
        <f>IF(LARGE(Calculation!$B$3:$B$194,A57)=0,"",LARGE(Calculation!$B$3:$B$194,A57))</f>
        <v>10000.001060000002</v>
      </c>
      <c r="H57" s="17">
        <v>44</v>
      </c>
      <c r="I57" s="18" t="str">
        <f>PROPER(IF(M57="","",VLOOKUP(M57,Calculation!$B$583:$E$663,2,FALSE)))</f>
        <v>Samantha Balis</v>
      </c>
      <c r="J57" s="18" t="str">
        <f>IF(M57="","",VLOOKUP(M57,Calculation!$B$583:$E$663,3,FALSE))</f>
        <v>Bedford Harriers</v>
      </c>
      <c r="K57" s="18">
        <f>IF(M57="","",VLOOKUP(M57,Calculation!$B$583:$G$663,5,FALSE))</f>
        <v>1</v>
      </c>
      <c r="L57" s="18">
        <f>IF(M57="","",VLOOKUP(M57,Calculation!$B$583:$G$663,6,FALSE))</f>
        <v>1</v>
      </c>
      <c r="M57" s="19">
        <f>IF(LARGE(Calculation!$B$583:$B$663,H57)=0,"",LARGE(Calculation!$B$583:$B$663,H57))</f>
        <v>8234.4201712675531</v>
      </c>
    </row>
    <row r="58" spans="1:13" ht="12" customHeight="1">
      <c r="A58" s="17">
        <v>45</v>
      </c>
      <c r="B58" s="18" t="str">
        <f>PROPER(IF(F58="","",VLOOKUP(F58,Calculation!$B$3:$E$194,2,FALSE)))</f>
        <v>Matt Ellis</v>
      </c>
      <c r="C58" s="18" t="str">
        <f>IF(F58="","",VLOOKUP(F58,Calculation!$B$3:$E$194,3,FALSE))</f>
        <v>tri-anglia</v>
      </c>
      <c r="D58" s="18">
        <f>IF(F58="","",VLOOKUP(F58,Calculation!$B$3:$G$1053,5,FALSE))</f>
        <v>1</v>
      </c>
      <c r="E58" s="18">
        <f>IF(F58="","",VLOOKUP(F58,Calculation!$B$3:$G$194,6,FALSE))</f>
        <v>1</v>
      </c>
      <c r="F58" s="19">
        <f>IF(LARGE(Calculation!$B$3:$B$194,A58)=0,"",LARGE(Calculation!$B$3:$B$194,A58))</f>
        <v>10000.000679999999</v>
      </c>
      <c r="H58" s="17">
        <v>45</v>
      </c>
      <c r="I58" s="18" t="str">
        <f>PROPER(IF(M58="","",VLOOKUP(M58,Calculation!$B$583:$E$663,2,FALSE)))</f>
        <v>Amy Wright</v>
      </c>
      <c r="J58" s="18" t="str">
        <f>IF(M58="","",VLOOKUP(M58,Calculation!$B$583:$E$663,3,FALSE))</f>
        <v>East Essex Triathlon Club</v>
      </c>
      <c r="K58" s="18">
        <f>IF(M58="","",VLOOKUP(M58,Calculation!$B$583:$G$663,5,FALSE))</f>
        <v>1</v>
      </c>
      <c r="L58" s="18">
        <f>IF(M58="","",VLOOKUP(M58,Calculation!$B$583:$G$663,6,FALSE))</f>
        <v>1</v>
      </c>
      <c r="M58" s="19">
        <f>IF(LARGE(Calculation!$B$583:$B$663,H58)=0,"",LARGE(Calculation!$B$583:$B$663,H58))</f>
        <v>8168.3186366481368</v>
      </c>
    </row>
    <row r="59" spans="1:13" ht="12" customHeight="1">
      <c r="A59" s="17">
        <v>48</v>
      </c>
      <c r="B59" s="18" t="str">
        <f>PROPER(IF(F59="","",VLOOKUP(F59,Calculation!$B$3:$E$194,2,FALSE)))</f>
        <v>Chris Beck</v>
      </c>
      <c r="C59" s="18" t="str">
        <f>IF(F59="","",VLOOKUP(F59,Calculation!$B$3:$E$194,3,FALSE))</f>
        <v>Tri-Anglia Tri Club</v>
      </c>
      <c r="D59" s="18">
        <f>IF(F59="","",VLOOKUP(F59,Calculation!$B$3:$G$1053,5,FALSE))</f>
        <v>1</v>
      </c>
      <c r="E59" s="18">
        <f>IF(F59="","",VLOOKUP(F59,Calculation!$B$3:$G$194,6,FALSE))</f>
        <v>1</v>
      </c>
      <c r="F59" s="19">
        <f>IF(LARGE(Calculation!$B$3:$B$194,A59)=0,"",LARGE(Calculation!$B$3:$B$194,A59))</f>
        <v>9857.997020463381</v>
      </c>
      <c r="H59" s="17">
        <v>46</v>
      </c>
      <c r="I59" s="18" t="str">
        <f>PROPER(IF(M59="","",VLOOKUP(M59,Calculation!$B$583:$E$663,2,FALSE)))</f>
        <v>Sarah Hearn</v>
      </c>
      <c r="J59" s="18" t="str">
        <f>IF(M59="","",VLOOKUP(M59,Calculation!$B$583:$E$663,3,FALSE))</f>
        <v>Bedford Harriers</v>
      </c>
      <c r="K59" s="18">
        <f>IF(M59="","",VLOOKUP(M59,Calculation!$B$583:$G$663,5,FALSE))</f>
        <v>1</v>
      </c>
      <c r="L59" s="18">
        <f>IF(M59="","",VLOOKUP(M59,Calculation!$B$583:$G$663,6,FALSE))</f>
        <v>1</v>
      </c>
      <c r="M59" s="19">
        <f>IF(LARGE(Calculation!$B$583:$B$663,H59)=0,"",LARGE(Calculation!$B$583:$B$663,H59))</f>
        <v>8164.1059062650811</v>
      </c>
    </row>
    <row r="60" spans="1:13" ht="12" customHeight="1">
      <c r="A60" s="17">
        <v>49</v>
      </c>
      <c r="B60" s="18" t="str">
        <f>PROPER(IF(F60="","",VLOOKUP(F60,Calculation!$B$3:$E$194,2,FALSE)))</f>
        <v>Iain Dawson</v>
      </c>
      <c r="C60" s="18" t="str">
        <f>IF(F60="","",VLOOKUP(F60,Calculation!$B$3:$E$194,3,FALSE))</f>
        <v>Tri-Anglia Tri Club</v>
      </c>
      <c r="D60" s="18">
        <f>IF(F60="","",VLOOKUP(F60,Calculation!$B$3:$G$1053,5,FALSE))</f>
        <v>1</v>
      </c>
      <c r="E60" s="18">
        <f>IF(F60="","",VLOOKUP(F60,Calculation!$B$3:$G$194,6,FALSE))</f>
        <v>1</v>
      </c>
      <c r="F60" s="19">
        <f>IF(LARGE(Calculation!$B$3:$B$194,A60)=0,"",LARGE(Calculation!$B$3:$B$194,A60))</f>
        <v>9854.3145511916337</v>
      </c>
      <c r="H60" s="17">
        <v>47</v>
      </c>
      <c r="I60" s="18" t="str">
        <f>PROPER(IF(M60="","",VLOOKUP(M60,Calculation!$B$583:$E$663,2,FALSE)))</f>
        <v>Deborah Clark</v>
      </c>
      <c r="J60" s="18" t="str">
        <f>IF(M60="","",VLOOKUP(M60,Calculation!$B$583:$E$663,3,FALSE))</f>
        <v>East Essex Triathlon Club</v>
      </c>
      <c r="K60" s="18">
        <f>IF(M60="","",VLOOKUP(M60,Calculation!$B$583:$G$663,5,FALSE))</f>
        <v>1</v>
      </c>
      <c r="L60" s="18">
        <f>IF(M60="","",VLOOKUP(M60,Calculation!$B$583:$G$663,6,FALSE))</f>
        <v>1</v>
      </c>
      <c r="M60" s="19">
        <f>IF(LARGE(Calculation!$B$583:$B$663,H60)=0,"",LARGE(Calculation!$B$583:$B$663,H60))</f>
        <v>8155.810943194565</v>
      </c>
    </row>
    <row r="61" spans="1:13" ht="12" customHeight="1">
      <c r="A61" s="17">
        <v>50</v>
      </c>
      <c r="B61" s="18" t="str">
        <f>PROPER(IF(F61="","",VLOOKUP(F61,Calculation!$B$3:$E$194,2,FALSE)))</f>
        <v>Shane Norval</v>
      </c>
      <c r="C61" s="18" t="str">
        <f>IF(F61="","",VLOOKUP(F61,Calculation!$B$3:$E$194,3,FALSE))</f>
        <v>Cambridge Cycling Club</v>
      </c>
      <c r="D61" s="18">
        <f>IF(F61="","",VLOOKUP(F61,Calculation!$B$3:$G$1053,5,FALSE))</f>
        <v>1</v>
      </c>
      <c r="E61" s="18">
        <f>IF(F61="","",VLOOKUP(F61,Calculation!$B$3:$G$194,6,FALSE))</f>
        <v>1</v>
      </c>
      <c r="F61" s="19">
        <f>IF(LARGE(Calculation!$B$3:$B$194,A61)=0,"",LARGE(Calculation!$B$3:$B$194,A61))</f>
        <v>9809.6696292620254</v>
      </c>
      <c r="H61" s="17">
        <v>48</v>
      </c>
      <c r="I61" s="18" t="str">
        <f>PROPER(IF(M61="","",VLOOKUP(M61,Calculation!$B$583:$E$663,2,FALSE)))</f>
        <v>Katryn Mercer</v>
      </c>
      <c r="J61" s="18" t="str">
        <f>IF(M61="","",VLOOKUP(M61,Calculation!$B$583:$E$663,3,FALSE))</f>
        <v xml:space="preserve">Ely Tri Club </v>
      </c>
      <c r="K61" s="18">
        <f>IF(M61="","",VLOOKUP(M61,Calculation!$B$583:$G$663,5,FALSE))</f>
        <v>1</v>
      </c>
      <c r="L61" s="18">
        <f>IF(M61="","",VLOOKUP(M61,Calculation!$B$583:$G$663,6,FALSE))</f>
        <v>1</v>
      </c>
      <c r="M61" s="19">
        <f>IF(LARGE(Calculation!$B$583:$B$663,H61)=0,"",LARGE(Calculation!$B$583:$B$663,H61))</f>
        <v>8094.0383515315307</v>
      </c>
    </row>
    <row r="62" spans="1:13" ht="12" customHeight="1">
      <c r="A62" s="17">
        <v>51</v>
      </c>
      <c r="B62" s="18" t="str">
        <f>PROPER(IF(F62="","",VLOOKUP(F62,Calculation!$B$3:$E$194,2,FALSE)))</f>
        <v>Ben Green</v>
      </c>
      <c r="C62" s="18" t="str">
        <f>IF(F62="","",VLOOKUP(F62,Calculation!$B$3:$E$194,3,FALSE))</f>
        <v>Ipswich Triathlon Club</v>
      </c>
      <c r="D62" s="18">
        <f>IF(F62="","",VLOOKUP(F62,Calculation!$B$3:$G$1053,5,FALSE))</f>
        <v>1</v>
      </c>
      <c r="E62" s="18">
        <f>IF(F62="","",VLOOKUP(F62,Calculation!$B$3:$G$194,6,FALSE))</f>
        <v>1</v>
      </c>
      <c r="F62" s="19">
        <f>IF(LARGE(Calculation!$B$3:$B$194,A62)=0,"",LARGE(Calculation!$B$3:$B$194,A62))</f>
        <v>9672.290636626507</v>
      </c>
      <c r="H62" s="17">
        <v>49</v>
      </c>
      <c r="I62" s="18" t="str">
        <f>PROPER(IF(M62="","",VLOOKUP(M62,Calculation!$B$583:$E$663,2,FALSE)))</f>
        <v>Lynsey Dunne</v>
      </c>
      <c r="J62" s="18" t="str">
        <f>IF(M62="","",VLOOKUP(M62,Calculation!$B$583:$E$663,3,FALSE))</f>
        <v>tri-anglia</v>
      </c>
      <c r="K62" s="18">
        <f>IF(M62="","",VLOOKUP(M62,Calculation!$B$583:$G$663,5,FALSE))</f>
        <v>1</v>
      </c>
      <c r="L62" s="18">
        <f>IF(M62="","",VLOOKUP(M62,Calculation!$B$583:$G$663,6,FALSE))</f>
        <v>1</v>
      </c>
      <c r="M62" s="19">
        <f>IF(LARGE(Calculation!$B$583:$B$663,H62)=0,"",LARGE(Calculation!$B$583:$B$663,H62))</f>
        <v>8027.181572066349</v>
      </c>
    </row>
    <row r="63" spans="1:13" ht="12" customHeight="1">
      <c r="A63" s="17">
        <v>52</v>
      </c>
      <c r="B63" s="18" t="str">
        <f>PROPER(IF(F63="","",VLOOKUP(F63,Calculation!$B$3:$E$194,2,FALSE)))</f>
        <v>George Alexander</v>
      </c>
      <c r="C63" s="18" t="str">
        <f>IF(F63="","",VLOOKUP(F63,Calculation!$B$3:$E$194,3,FALSE))</f>
        <v>Walden Tri</v>
      </c>
      <c r="D63" s="18">
        <f>IF(F63="","",VLOOKUP(F63,Calculation!$B$3:$G$1053,5,FALSE))</f>
        <v>1</v>
      </c>
      <c r="E63" s="18">
        <f>IF(F63="","",VLOOKUP(F63,Calculation!$B$3:$G$194,6,FALSE))</f>
        <v>1</v>
      </c>
      <c r="F63" s="19">
        <f>IF(LARGE(Calculation!$B$3:$B$194,A63)=0,"",LARGE(Calculation!$B$3:$B$194,A63))</f>
        <v>9640.8091253408311</v>
      </c>
      <c r="H63" s="17">
        <v>50</v>
      </c>
      <c r="I63" s="18" t="str">
        <f>PROPER(IF(M63="","",VLOOKUP(M63,Calculation!$B$583:$E$663,2,FALSE)))</f>
        <v>Whitney Kakos</v>
      </c>
      <c r="J63" s="18" t="str">
        <f>IF(M63="","",VLOOKUP(M63,Calculation!$B$583:$E$663,3,FALSE))</f>
        <v>STORTFORD TRI</v>
      </c>
      <c r="K63" s="18">
        <f>IF(M63="","",VLOOKUP(M63,Calculation!$B$583:$G$663,5,FALSE))</f>
        <v>1</v>
      </c>
      <c r="L63" s="18">
        <f>IF(M63="","",VLOOKUP(M63,Calculation!$B$583:$G$663,6,FALSE))</f>
        <v>1</v>
      </c>
      <c r="M63" s="19">
        <f>IF(LARGE(Calculation!$B$583:$B$663,H63)=0,"",LARGE(Calculation!$B$583:$B$663,H63))</f>
        <v>7989.0076263671281</v>
      </c>
    </row>
    <row r="64" spans="1:13" ht="12" customHeight="1">
      <c r="A64" s="17">
        <v>53</v>
      </c>
      <c r="B64" s="18" t="str">
        <f>PROPER(IF(F64="","",VLOOKUP(F64,Calculation!$B$3:$E$194,2,FALSE)))</f>
        <v>Peter Hawkings</v>
      </c>
      <c r="C64" s="18" t="str">
        <f>IF(F64="","",VLOOKUP(F64,Calculation!$B$3:$E$194,3,FALSE))</f>
        <v>Durham University Tri Club</v>
      </c>
      <c r="D64" s="18">
        <f>IF(F64="","",VLOOKUP(F64,Calculation!$B$3:$G$1053,5,FALSE))</f>
        <v>1</v>
      </c>
      <c r="E64" s="18">
        <f>IF(F64="","",VLOOKUP(F64,Calculation!$B$3:$G$194,6,FALSE))</f>
        <v>1</v>
      </c>
      <c r="F64" s="19">
        <f>IF(LARGE(Calculation!$B$3:$B$194,A64)=0,"",LARGE(Calculation!$B$3:$B$194,A64))</f>
        <v>9493.0152620558874</v>
      </c>
      <c r="H64" s="17">
        <v>51</v>
      </c>
      <c r="I64" s="18" t="str">
        <f>PROPER(IF(M64="","",VLOOKUP(M64,Calculation!$B$583:$E$663,2,FALSE)))</f>
        <v>Claire Talbot</v>
      </c>
      <c r="J64" s="18" t="str">
        <f>IF(M64="","",VLOOKUP(M64,Calculation!$B$583:$E$663,3,FALSE))</f>
        <v>East Essex Triathlon Club</v>
      </c>
      <c r="K64" s="18">
        <f>IF(M64="","",VLOOKUP(M64,Calculation!$B$583:$G$663,5,FALSE))</f>
        <v>1</v>
      </c>
      <c r="L64" s="18">
        <f>IF(M64="","",VLOOKUP(M64,Calculation!$B$583:$G$663,6,FALSE))</f>
        <v>1</v>
      </c>
      <c r="M64" s="19">
        <f>IF(LARGE(Calculation!$B$583:$B$663,H64)=0,"",LARGE(Calculation!$B$583:$B$663,H64))</f>
        <v>7983.2943230958899</v>
      </c>
    </row>
    <row r="65" spans="1:13" ht="12" customHeight="1">
      <c r="A65" s="17">
        <v>54</v>
      </c>
      <c r="B65" s="18" t="str">
        <f>PROPER(IF(F65="","",VLOOKUP(F65,Calculation!$B$3:$E$194,2,FALSE)))</f>
        <v>Artur Bartyzel</v>
      </c>
      <c r="C65" s="18" t="str">
        <f>IF(F65="","",VLOOKUP(F65,Calculation!$B$3:$E$194,3,FALSE))</f>
        <v>Newmarket cycling and Triathlon Club</v>
      </c>
      <c r="D65" s="18">
        <f>IF(F65="","",VLOOKUP(F65,Calculation!$B$3:$G$1053,5,FALSE))</f>
        <v>1</v>
      </c>
      <c r="E65" s="18">
        <f>IF(F65="","",VLOOKUP(F65,Calculation!$B$3:$G$194,6,FALSE))</f>
        <v>1</v>
      </c>
      <c r="F65" s="19">
        <f>IF(LARGE(Calculation!$B$3:$B$194,A65)=0,"",LARGE(Calculation!$B$3:$B$194,A65))</f>
        <v>9432.9677994116319</v>
      </c>
      <c r="H65" s="17">
        <v>52</v>
      </c>
      <c r="I65" s="18" t="str">
        <f>PROPER(IF(M65="","",VLOOKUP(M65,Calculation!$B$583:$E$663,2,FALSE)))</f>
        <v>Nicola Rossell</v>
      </c>
      <c r="J65" s="18" t="str">
        <f>IF(M65="","",VLOOKUP(M65,Calculation!$B$583:$E$663,3,FALSE))</f>
        <v xml:space="preserve">Newmarket Cycling and triathlon Club </v>
      </c>
      <c r="K65" s="18">
        <f>IF(M65="","",VLOOKUP(M65,Calculation!$B$583:$G$663,5,FALSE))</f>
        <v>1</v>
      </c>
      <c r="L65" s="18">
        <f>IF(M65="","",VLOOKUP(M65,Calculation!$B$583:$G$663,6,FALSE))</f>
        <v>1</v>
      </c>
      <c r="M65" s="19">
        <f>IF(LARGE(Calculation!$B$583:$B$663,H65)=0,"",LARGE(Calculation!$B$583:$B$663,H65))</f>
        <v>7922.2994526012662</v>
      </c>
    </row>
    <row r="66" spans="1:13" ht="12" customHeight="1">
      <c r="A66" s="17">
        <v>55</v>
      </c>
      <c r="B66" s="18" t="str">
        <f>PROPER(IF(F66="","",VLOOKUP(F66,Calculation!$B$3:$E$194,2,FALSE)))</f>
        <v>Richard Douglas</v>
      </c>
      <c r="C66" s="18" t="str">
        <f>IF(F66="","",VLOOKUP(F66,Calculation!$B$3:$E$194,3,FALSE))</f>
        <v>NiceTri</v>
      </c>
      <c r="D66" s="18">
        <f>IF(F66="","",VLOOKUP(F66,Calculation!$B$3:$G$1053,5,FALSE))</f>
        <v>1</v>
      </c>
      <c r="E66" s="18">
        <f>IF(F66="","",VLOOKUP(F66,Calculation!$B$3:$G$194,6,FALSE))</f>
        <v>1</v>
      </c>
      <c r="F66" s="19">
        <f>IF(LARGE(Calculation!$B$3:$B$194,A66)=0,"",LARGE(Calculation!$B$3:$B$194,A66))</f>
        <v>9408.6696239175708</v>
      </c>
      <c r="H66" s="17">
        <v>53</v>
      </c>
      <c r="I66" s="18" t="str">
        <f>PROPER(IF(M66="","",VLOOKUP(M66,Calculation!$B$583:$E$663,2,FALSE)))</f>
        <v>Amy Harrison</v>
      </c>
      <c r="J66" s="18" t="str">
        <f>IF(M66="","",VLOOKUP(M66,Calculation!$B$583:$E$663,3,FALSE))</f>
        <v>Tri-Anglia Tri Club</v>
      </c>
      <c r="K66" s="18">
        <f>IF(M66="","",VLOOKUP(M66,Calculation!$B$583:$G$663,5,FALSE))</f>
        <v>1</v>
      </c>
      <c r="L66" s="18">
        <f>IF(M66="","",VLOOKUP(M66,Calculation!$B$583:$G$663,6,FALSE))</f>
        <v>1</v>
      </c>
      <c r="M66" s="19">
        <f>IF(LARGE(Calculation!$B$583:$B$663,H66)=0,"",LARGE(Calculation!$B$583:$B$663,H66))</f>
        <v>7856.0396034489913</v>
      </c>
    </row>
    <row r="67" spans="1:13" ht="12" customHeight="1">
      <c r="A67" s="17">
        <v>56</v>
      </c>
      <c r="B67" s="18" t="str">
        <f>PROPER(IF(F67="","",VLOOKUP(F67,Calculation!$B$3:$E$194,2,FALSE)))</f>
        <v>Tom Stead</v>
      </c>
      <c r="C67" s="18" t="str">
        <f>IF(F67="","",VLOOKUP(F67,Calculation!$B$3:$E$194,3,FALSE))</f>
        <v>NiceTri</v>
      </c>
      <c r="D67" s="18">
        <f>IF(F67="","",VLOOKUP(F67,Calculation!$B$3:$G$1053,5,FALSE))</f>
        <v>1</v>
      </c>
      <c r="E67" s="18">
        <f>IF(F67="","",VLOOKUP(F67,Calculation!$B$3:$G$194,6,FALSE))</f>
        <v>1</v>
      </c>
      <c r="F67" s="19">
        <f>IF(LARGE(Calculation!$B$3:$B$194,A67)=0,"",LARGE(Calculation!$B$3:$B$194,A67))</f>
        <v>9341.9405596836259</v>
      </c>
      <c r="H67" s="17">
        <v>54</v>
      </c>
      <c r="I67" s="18" t="str">
        <f>PROPER(IF(M67="","",VLOOKUP(M67,Calculation!$B$583:$E$663,2,FALSE)))</f>
        <v>Sonia Metherell</v>
      </c>
      <c r="J67" s="18" t="str">
        <f>IF(M67="","",VLOOKUP(M67,Calculation!$B$583:$E$663,3,FALSE))</f>
        <v>Bedford Harriers</v>
      </c>
      <c r="K67" s="18">
        <f>IF(M67="","",VLOOKUP(M67,Calculation!$B$583:$G$663,5,FALSE))</f>
        <v>1</v>
      </c>
      <c r="L67" s="18">
        <f>IF(M67="","",VLOOKUP(M67,Calculation!$B$583:$G$663,6,FALSE))</f>
        <v>1</v>
      </c>
      <c r="M67" s="19">
        <f>IF(LARGE(Calculation!$B$583:$B$663,H67)=0,"",LARGE(Calculation!$B$583:$B$663,H67))</f>
        <v>7810.3428019818857</v>
      </c>
    </row>
    <row r="68" spans="1:13" ht="12" customHeight="1">
      <c r="A68" s="17">
        <v>57</v>
      </c>
      <c r="B68" s="18" t="str">
        <f>PROPER(IF(F68="","",VLOOKUP(F68,Calculation!$B$3:$E$194,2,FALSE)))</f>
        <v>David Mather</v>
      </c>
      <c r="C68" s="18" t="str">
        <f>IF(F68="","",VLOOKUP(F68,Calculation!$B$3:$E$194,3,FALSE))</f>
        <v>Walden Tri</v>
      </c>
      <c r="D68" s="18">
        <f>IF(F68="","",VLOOKUP(F68,Calculation!$B$3:$G$1053,5,FALSE))</f>
        <v>1</v>
      </c>
      <c r="E68" s="18">
        <f>IF(F68="","",VLOOKUP(F68,Calculation!$B$3:$G$194,6,FALSE))</f>
        <v>1</v>
      </c>
      <c r="F68" s="19">
        <f>IF(LARGE(Calculation!$B$3:$B$194,A68)=0,"",LARGE(Calculation!$B$3:$B$194,A68))</f>
        <v>9301.1759654607304</v>
      </c>
      <c r="H68" s="17">
        <v>55</v>
      </c>
      <c r="I68" s="18" t="str">
        <f>PROPER(IF(M68="","",VLOOKUP(M68,Calculation!$B$583:$E$663,2,FALSE)))</f>
        <v>Allison Ragosa</v>
      </c>
      <c r="J68" s="18" t="str">
        <f>IF(M68="","",VLOOKUP(M68,Calculation!$B$583:$E$663,3,FALSE))</f>
        <v>Tri-Anglia Tri Club</v>
      </c>
      <c r="K68" s="18">
        <f>IF(M68="","",VLOOKUP(M68,Calculation!$B$583:$G$663,5,FALSE))</f>
        <v>1</v>
      </c>
      <c r="L68" s="18">
        <f>IF(M68="","",VLOOKUP(M68,Calculation!$B$583:$G$663,6,FALSE))</f>
        <v>1</v>
      </c>
      <c r="M68" s="19">
        <f>IF(LARGE(Calculation!$B$583:$B$663,H68)=0,"",LARGE(Calculation!$B$583:$B$663,H68))</f>
        <v>7726.0059607053754</v>
      </c>
    </row>
    <row r="69" spans="1:13" ht="12" customHeight="1">
      <c r="A69" s="17">
        <v>58</v>
      </c>
      <c r="B69" s="18" t="str">
        <f>PROPER(IF(F69="","",VLOOKUP(F69,Calculation!$B$3:$E$194,2,FALSE)))</f>
        <v>Robert Milburn</v>
      </c>
      <c r="C69" s="18" t="str">
        <f>IF(F69="","",VLOOKUP(F69,Calculation!$B$3:$E$194,3,FALSE))</f>
        <v>tri sport epping</v>
      </c>
      <c r="D69" s="18">
        <f>IF(F69="","",VLOOKUP(F69,Calculation!$B$3:$G$1053,5,FALSE))</f>
        <v>1</v>
      </c>
      <c r="E69" s="18">
        <f>IF(F69="","",VLOOKUP(F69,Calculation!$B$3:$G$194,6,FALSE))</f>
        <v>1</v>
      </c>
      <c r="F69" s="19">
        <f>IF(LARGE(Calculation!$B$3:$B$194,A69)=0,"",LARGE(Calculation!$B$3:$B$194,A69))</f>
        <v>9276.9843949284805</v>
      </c>
      <c r="H69" s="17">
        <v>56</v>
      </c>
      <c r="I69" s="18" t="str">
        <f>PROPER(IF(M69="","",VLOOKUP(M69,Calculation!$B$583:$E$663,2,FALSE)))</f>
        <v>Rhian Parslow</v>
      </c>
      <c r="J69" s="18" t="str">
        <f>IF(M69="","",VLOOKUP(M69,Calculation!$B$583:$E$663,3,FALSE))</f>
        <v>Walden TRI</v>
      </c>
      <c r="K69" s="18">
        <f>IF(M69="","",VLOOKUP(M69,Calculation!$B$583:$G$663,5,FALSE))</f>
        <v>1</v>
      </c>
      <c r="L69" s="18">
        <f>IF(M69="","",VLOOKUP(M69,Calculation!$B$583:$G$663,6,FALSE))</f>
        <v>1</v>
      </c>
      <c r="M69" s="19">
        <f>IF(LARGE(Calculation!$B$583:$B$663,H69)=0,"",LARGE(Calculation!$B$583:$B$663,H69))</f>
        <v>7713.9015327446959</v>
      </c>
    </row>
    <row r="70" spans="1:13" ht="12" customHeight="1">
      <c r="A70" s="17">
        <v>59</v>
      </c>
      <c r="B70" s="18" t="str">
        <f>PROPER(IF(F70="","",VLOOKUP(F70,Calculation!$B$3:$E$194,2,FALSE)))</f>
        <v>Philip Curtis</v>
      </c>
      <c r="C70" s="18" t="str">
        <f>IF(F70="","",VLOOKUP(F70,Calculation!$B$3:$E$194,3,FALSE))</f>
        <v>CAMBRIDGE TRI</v>
      </c>
      <c r="D70" s="18">
        <f>IF(F70="","",VLOOKUP(F70,Calculation!$B$3:$G$1053,5,FALSE))</f>
        <v>1</v>
      </c>
      <c r="E70" s="18">
        <f>IF(F70="","",VLOOKUP(F70,Calculation!$B$3:$G$194,6,FALSE))</f>
        <v>1</v>
      </c>
      <c r="F70" s="19">
        <f>IF(LARGE(Calculation!$B$3:$B$194,A70)=0,"",LARGE(Calculation!$B$3:$B$194,A70))</f>
        <v>9253.0251338295657</v>
      </c>
      <c r="H70" s="17">
        <v>57</v>
      </c>
      <c r="I70" s="18" t="str">
        <f>PROPER(IF(M70="","",VLOOKUP(M70,Calculation!$B$583:$E$663,2,FALSE)))</f>
        <v>Sarah East</v>
      </c>
      <c r="J70" s="18" t="str">
        <f>IF(M70="","",VLOOKUP(M70,Calculation!$B$583:$E$663,3,FALSE))</f>
        <v>Walden TRI</v>
      </c>
      <c r="K70" s="18">
        <f>IF(M70="","",VLOOKUP(M70,Calculation!$B$583:$G$663,5,FALSE))</f>
        <v>1</v>
      </c>
      <c r="L70" s="18">
        <f>IF(M70="","",VLOOKUP(M70,Calculation!$B$583:$G$663,6,FALSE))</f>
        <v>1</v>
      </c>
      <c r="M70" s="19">
        <f>IF(LARGE(Calculation!$B$583:$B$663,H70)=0,"",LARGE(Calculation!$B$583:$B$663,H70))</f>
        <v>7638.0957834632327</v>
      </c>
    </row>
    <row r="71" spans="1:13" ht="12" customHeight="1">
      <c r="A71" s="17">
        <v>60</v>
      </c>
      <c r="B71" s="18" t="str">
        <f>PROPER(IF(F71="","",VLOOKUP(F71,Calculation!$B$3:$E$194,2,FALSE)))</f>
        <v>Toby Gordon</v>
      </c>
      <c r="C71" s="18" t="str">
        <f>IF(F71="","",VLOOKUP(F71,Calculation!$B$3:$E$194,3,FALSE))</f>
        <v>EETC</v>
      </c>
      <c r="D71" s="18">
        <f>IF(F71="","",VLOOKUP(F71,Calculation!$B$3:$G$1053,5,FALSE))</f>
        <v>1</v>
      </c>
      <c r="E71" s="18">
        <f>IF(F71="","",VLOOKUP(F71,Calculation!$B$3:$G$194,6,FALSE))</f>
        <v>1</v>
      </c>
      <c r="F71" s="19">
        <f>IF(LARGE(Calculation!$B$3:$B$194,A71)=0,"",LARGE(Calculation!$B$3:$B$194,A71))</f>
        <v>9250.9809983613723</v>
      </c>
      <c r="H71" s="17">
        <v>58</v>
      </c>
      <c r="I71" s="18" t="str">
        <f>PROPER(IF(M71="","",VLOOKUP(M71,Calculation!$B$583:$E$663,2,FALSE)))</f>
        <v>Zoe Griffiths</v>
      </c>
      <c r="J71" s="18" t="str">
        <f>IF(M71="","",VLOOKUP(M71,Calculation!$B$583:$E$663,3,FALSE))</f>
        <v>Hadleigh Hares</v>
      </c>
      <c r="K71" s="18">
        <f>IF(M71="","",VLOOKUP(M71,Calculation!$B$583:$G$663,5,FALSE))</f>
        <v>1</v>
      </c>
      <c r="L71" s="18">
        <f>IF(M71="","",VLOOKUP(M71,Calculation!$B$583:$G$663,6,FALSE))</f>
        <v>1</v>
      </c>
      <c r="M71" s="19">
        <f>IF(LARGE(Calculation!$B$583:$B$663,H71)=0,"",LARGE(Calculation!$B$583:$B$663,H71))</f>
        <v>7565.6546191347397</v>
      </c>
    </row>
    <row r="72" spans="1:13" ht="12" customHeight="1">
      <c r="A72" s="17">
        <v>61</v>
      </c>
      <c r="B72" s="18" t="str">
        <f>PROPER(IF(F72="","",VLOOKUP(F72,Calculation!$B$3:$E$194,2,FALSE)))</f>
        <v>Andrew Atthowe</v>
      </c>
      <c r="C72" s="18" t="str">
        <f>IF(F72="","",VLOOKUP(F72,Calculation!$B$3:$E$194,3,FALSE))</f>
        <v>Tri-Anglia</v>
      </c>
      <c r="D72" s="18">
        <f>IF(F72="","",VLOOKUP(F72,Calculation!$B$3:$G$1053,5,FALSE))</f>
        <v>1</v>
      </c>
      <c r="E72" s="18">
        <f>IF(F72="","",VLOOKUP(F72,Calculation!$B$3:$G$194,6,FALSE))</f>
        <v>1</v>
      </c>
      <c r="F72" s="19">
        <f>IF(LARGE(Calculation!$B$3:$B$194,A72)=0,"",LARGE(Calculation!$B$3:$B$194,A72))</f>
        <v>9215.8648935163419</v>
      </c>
      <c r="H72" s="17">
        <v>59</v>
      </c>
      <c r="I72" s="18" t="str">
        <f>PROPER(IF(M72="","",VLOOKUP(M72,Calculation!$B$583:$E$663,2,FALSE)))</f>
        <v>Annemarie Wood</v>
      </c>
      <c r="J72" s="18" t="str">
        <f>IF(M72="","",VLOOKUP(M72,Calculation!$B$583:$E$663,3,FALSE))</f>
        <v>EAST ESSEX TRI CLUB</v>
      </c>
      <c r="K72" s="18">
        <f>IF(M72="","",VLOOKUP(M72,Calculation!$B$583:$G$663,5,FALSE))</f>
        <v>1</v>
      </c>
      <c r="L72" s="18">
        <f>IF(M72="","",VLOOKUP(M72,Calculation!$B$583:$G$663,6,FALSE))</f>
        <v>1</v>
      </c>
      <c r="M72" s="19">
        <f>IF(LARGE(Calculation!$B$583:$B$663,H72)=0,"",LARGE(Calculation!$B$583:$B$663,H72))</f>
        <v>7491.7494027744315</v>
      </c>
    </row>
    <row r="73" spans="1:13" ht="12" customHeight="1">
      <c r="A73" s="17">
        <v>62</v>
      </c>
      <c r="B73" s="18" t="str">
        <f>PROPER(IF(F73="","",VLOOKUP(F73,Calculation!$B$3:$E$194,2,FALSE)))</f>
        <v>Andrew Lovelock</v>
      </c>
      <c r="C73" s="18" t="str">
        <f>IF(F73="","",VLOOKUP(F73,Calculation!$B$3:$E$194,3,FALSE))</f>
        <v>Springfield Striders</v>
      </c>
      <c r="D73" s="18">
        <f>IF(F73="","",VLOOKUP(F73,Calculation!$B$3:$G$1053,5,FALSE))</f>
        <v>1</v>
      </c>
      <c r="E73" s="18">
        <f>IF(F73="","",VLOOKUP(F73,Calculation!$B$3:$G$194,6,FALSE))</f>
        <v>1</v>
      </c>
      <c r="F73" s="19">
        <f>IF(LARGE(Calculation!$B$3:$B$194,A73)=0,"",LARGE(Calculation!$B$3:$B$194,A73))</f>
        <v>9181.1543104849025</v>
      </c>
      <c r="H73" s="17">
        <v>60</v>
      </c>
      <c r="I73" s="18" t="str">
        <f>PROPER(IF(M73="","",VLOOKUP(M73,Calculation!$B$583:$E$663,2,FALSE)))</f>
        <v>Katy Fidler</v>
      </c>
      <c r="J73" s="18" t="str">
        <f>IF(M73="","",VLOOKUP(M73,Calculation!$B$583:$E$663,3,FALSE))</f>
        <v>Halstead Road Runners</v>
      </c>
      <c r="K73" s="18">
        <f>IF(M73="","",VLOOKUP(M73,Calculation!$B$583:$G$663,5,FALSE))</f>
        <v>1</v>
      </c>
      <c r="L73" s="18">
        <f>IF(M73="","",VLOOKUP(M73,Calculation!$B$583:$G$663,6,FALSE))</f>
        <v>1</v>
      </c>
      <c r="M73" s="19">
        <f>IF(LARGE(Calculation!$B$583:$B$663,H73)=0,"",LARGE(Calculation!$B$583:$B$663,H73))</f>
        <v>7489.6232553181599</v>
      </c>
    </row>
    <row r="74" spans="1:13" ht="12" customHeight="1">
      <c r="A74" s="17">
        <v>63</v>
      </c>
      <c r="B74" s="18" t="str">
        <f>PROPER(IF(F74="","",VLOOKUP(F74,Calculation!$B$3:$E$194,2,FALSE)))</f>
        <v>Lee Sheldrake</v>
      </c>
      <c r="C74" s="18" t="str">
        <f>IF(F74="","",VLOOKUP(F74,Calculation!$B$3:$E$194,3,FALSE))</f>
        <v xml:space="preserve">Ipswich Triathlon Club </v>
      </c>
      <c r="D74" s="18">
        <f>IF(F74="","",VLOOKUP(F74,Calculation!$B$3:$G$1053,5,FALSE))</f>
        <v>1</v>
      </c>
      <c r="E74" s="18">
        <f>IF(F74="","",VLOOKUP(F74,Calculation!$B$3:$G$194,6,FALSE))</f>
        <v>1</v>
      </c>
      <c r="F74" s="19">
        <f>IF(LARGE(Calculation!$B$3:$B$194,A74)=0,"",LARGE(Calculation!$B$3:$B$194,A74))</f>
        <v>9006.1192971182409</v>
      </c>
      <c r="H74" s="17">
        <v>61</v>
      </c>
      <c r="I74" s="18" t="str">
        <f>PROPER(IF(M74="","",VLOOKUP(M74,Calculation!$B$583:$E$663,2,FALSE)))</f>
        <v>Ellie Jade Smith</v>
      </c>
      <c r="J74" s="18" t="str">
        <f>IF(M74="","",VLOOKUP(M74,Calculation!$B$583:$E$663,3,FALSE))</f>
        <v>East Essex Tri Club</v>
      </c>
      <c r="K74" s="18">
        <f>IF(M74="","",VLOOKUP(M74,Calculation!$B$583:$G$663,5,FALSE))</f>
        <v>1</v>
      </c>
      <c r="L74" s="18">
        <f>IF(M74="","",VLOOKUP(M74,Calculation!$B$583:$G$663,6,FALSE))</f>
        <v>1</v>
      </c>
      <c r="M74" s="19">
        <f>IF(LARGE(Calculation!$B$583:$B$663,H74)=0,"",LARGE(Calculation!$B$583:$B$663,H74))</f>
        <v>7350.7406283321561</v>
      </c>
    </row>
    <row r="75" spans="1:13" ht="12" customHeight="1">
      <c r="A75" s="17">
        <v>64</v>
      </c>
      <c r="B75" s="18" t="str">
        <f>PROPER(IF(F75="","",VLOOKUP(F75,Calculation!$B$3:$E$194,2,FALSE)))</f>
        <v>Craig Warriner</v>
      </c>
      <c r="C75" s="18" t="str">
        <f>IF(F75="","",VLOOKUP(F75,Calculation!$B$3:$E$194,3,FALSE))</f>
        <v>human performance unit</v>
      </c>
      <c r="D75" s="18">
        <f>IF(F75="","",VLOOKUP(F75,Calculation!$B$3:$G$1053,5,FALSE))</f>
        <v>1</v>
      </c>
      <c r="E75" s="18">
        <f>IF(F75="","",VLOOKUP(F75,Calculation!$B$3:$G$194,6,FALSE))</f>
        <v>1</v>
      </c>
      <c r="F75" s="19">
        <f>IF(LARGE(Calculation!$B$3:$B$194,A75)=0,"",LARGE(Calculation!$B$3:$B$194,A75))</f>
        <v>8989.3176689690936</v>
      </c>
      <c r="H75" s="17"/>
      <c r="I75" s="18"/>
      <c r="J75" s="18"/>
      <c r="K75" s="18"/>
      <c r="L75" s="18"/>
      <c r="M75" s="19"/>
    </row>
    <row r="76" spans="1:13" ht="12" customHeight="1">
      <c r="A76" s="17">
        <v>65</v>
      </c>
      <c r="B76" s="18" t="str">
        <f>PROPER(IF(F76="","",VLOOKUP(F76,Calculation!$B$3:$E$194,2,FALSE)))</f>
        <v>Timothy O'Connor</v>
      </c>
      <c r="C76" s="18" t="str">
        <f>IF(F76="","",VLOOKUP(F76,Calculation!$B$3:$E$194,3,FALSE))</f>
        <v xml:space="preserve">Tri BRJ Huntingdon </v>
      </c>
      <c r="D76" s="18">
        <f>IF(F76="","",VLOOKUP(F76,Calculation!$B$3:$G$1053,5,FALSE))</f>
        <v>1</v>
      </c>
      <c r="E76" s="18">
        <f>IF(F76="","",VLOOKUP(F76,Calculation!$B$3:$G$194,6,FALSE))</f>
        <v>1</v>
      </c>
      <c r="F76" s="19">
        <f>IF(LARGE(Calculation!$B$3:$B$194,A76)=0,"",LARGE(Calculation!$B$3:$B$194,A76))</f>
        <v>8969.1629700248704</v>
      </c>
      <c r="H76" s="17"/>
      <c r="I76" s="18"/>
      <c r="J76" s="18"/>
      <c r="K76" s="18"/>
      <c r="L76" s="18"/>
      <c r="M76" s="19"/>
    </row>
    <row r="77" spans="1:13" ht="12" customHeight="1">
      <c r="A77" s="17">
        <v>66</v>
      </c>
      <c r="B77" s="18" t="str">
        <f>PROPER(IF(F77="","",VLOOKUP(F77,Calculation!$B$3:$E$194,2,FALSE)))</f>
        <v>Richard Williams</v>
      </c>
      <c r="C77" s="18" t="str">
        <f>IF(F77="","",VLOOKUP(F77,Calculation!$B$3:$E$194,3,FALSE))</f>
        <v>cambridge tri</v>
      </c>
      <c r="D77" s="18">
        <f>IF(F77="","",VLOOKUP(F77,Calculation!$B$3:$G$1053,5,FALSE))</f>
        <v>1</v>
      </c>
      <c r="E77" s="18">
        <f>IF(F77="","",VLOOKUP(F77,Calculation!$B$3:$G$194,6,FALSE))</f>
        <v>1</v>
      </c>
      <c r="F77" s="19">
        <f>IF(LARGE(Calculation!$B$3:$B$194,A77)=0,"",LARGE(Calculation!$B$3:$B$194,A77))</f>
        <v>8954.3819990556385</v>
      </c>
      <c r="H77" s="17"/>
      <c r="I77" s="18"/>
      <c r="J77" s="18"/>
      <c r="K77" s="18"/>
      <c r="L77" s="18"/>
      <c r="M77" s="19"/>
    </row>
    <row r="78" spans="1:13" ht="12" customHeight="1">
      <c r="A78" s="17">
        <v>67</v>
      </c>
      <c r="B78" s="18" t="str">
        <f>PROPER(IF(F78="","",VLOOKUP(F78,Calculation!$B$3:$E$194,2,FALSE)))</f>
        <v>Nathan Smoothy</v>
      </c>
      <c r="C78" s="18" t="str">
        <f>IF(F78="","",VLOOKUP(F78,Calculation!$B$3:$E$194,3,FALSE))</f>
        <v>TEAM VIPER</v>
      </c>
      <c r="D78" s="18">
        <f>IF(F78="","",VLOOKUP(F78,Calculation!$B$3:$G$1053,5,FALSE))</f>
        <v>1</v>
      </c>
      <c r="E78" s="18">
        <f>IF(F78="","",VLOOKUP(F78,Calculation!$B$3:$G$194,6,FALSE))</f>
        <v>1</v>
      </c>
      <c r="F78" s="19">
        <f>IF(LARGE(Calculation!$B$3:$B$194,A78)=0,"",LARGE(Calculation!$B$3:$B$194,A78))</f>
        <v>8942.5524798118968</v>
      </c>
      <c r="H78" s="17"/>
      <c r="I78" s="18"/>
      <c r="J78" s="18"/>
      <c r="K78" s="18"/>
      <c r="L78" s="18"/>
      <c r="M78" s="19"/>
    </row>
    <row r="79" spans="1:13" ht="12" customHeight="1">
      <c r="A79" s="17">
        <v>68</v>
      </c>
      <c r="B79" s="18" t="str">
        <f>PROPER(IF(F79="","",VLOOKUP(F79,Calculation!$B$3:$E$194,2,FALSE)))</f>
        <v>Mark Harris</v>
      </c>
      <c r="C79" s="18" t="str">
        <f>IF(F79="","",VLOOKUP(F79,Calculation!$B$3:$E$194,3,FALSE))</f>
        <v xml:space="preserve">Team Trisports </v>
      </c>
      <c r="D79" s="18">
        <f>IF(F79="","",VLOOKUP(F79,Calculation!$B$3:$G$1053,5,FALSE))</f>
        <v>1</v>
      </c>
      <c r="E79" s="18">
        <f>IF(F79="","",VLOOKUP(F79,Calculation!$B$3:$G$194,6,FALSE))</f>
        <v>1</v>
      </c>
      <c r="F79" s="19">
        <f>IF(LARGE(Calculation!$B$3:$B$194,A79)=0,"",LARGE(Calculation!$B$3:$B$194,A79))</f>
        <v>8859.0037820388097</v>
      </c>
      <c r="H79" s="17"/>
      <c r="I79" s="18"/>
      <c r="J79" s="18"/>
      <c r="K79" s="18"/>
      <c r="L79" s="18"/>
      <c r="M79" s="19"/>
    </row>
    <row r="80" spans="1:13" ht="12" customHeight="1">
      <c r="A80" s="17">
        <v>69</v>
      </c>
      <c r="B80" s="18" t="str">
        <f>PROPER(IF(F80="","",VLOOKUP(F80,Calculation!$B$3:$E$194,2,FALSE)))</f>
        <v>Danny Wyer</v>
      </c>
      <c r="C80" s="18" t="str">
        <f>IF(F80="","",VLOOKUP(F80,Calculation!$B$3:$E$194,3,FALSE))</f>
        <v>north norfolk tri club</v>
      </c>
      <c r="D80" s="18">
        <f>IF(F80="","",VLOOKUP(F80,Calculation!$B$3:$G$1053,5,FALSE))</f>
        <v>1</v>
      </c>
      <c r="E80" s="18">
        <f>IF(F80="","",VLOOKUP(F80,Calculation!$B$3:$G$194,6,FALSE))</f>
        <v>1</v>
      </c>
      <c r="F80" s="19">
        <f>IF(LARGE(Calculation!$B$3:$B$194,A80)=0,"",LARGE(Calculation!$B$3:$B$194,A80))</f>
        <v>8834.6235239845264</v>
      </c>
      <c r="H80" s="17"/>
      <c r="I80" s="18"/>
      <c r="J80" s="18"/>
      <c r="K80" s="18"/>
      <c r="L80" s="18"/>
      <c r="M80" s="19"/>
    </row>
    <row r="81" spans="1:13" ht="12" customHeight="1">
      <c r="A81" s="17">
        <v>70</v>
      </c>
      <c r="B81" s="18" t="str">
        <f>PROPER(IF(F81="","",VLOOKUP(F81,Calculation!$B$3:$E$194,2,FALSE)))</f>
        <v>James Norton</v>
      </c>
      <c r="C81" s="18" t="str">
        <f>IF(F81="","",VLOOKUP(F81,Calculation!$B$3:$E$194,3,FALSE))</f>
        <v xml:space="preserve">tri sport epping </v>
      </c>
      <c r="D81" s="18">
        <f>IF(F81="","",VLOOKUP(F81,Calculation!$B$3:$G$1053,5,FALSE))</f>
        <v>1</v>
      </c>
      <c r="E81" s="18">
        <f>IF(F81="","",VLOOKUP(F81,Calculation!$B$3:$G$194,6,FALSE))</f>
        <v>1</v>
      </c>
      <c r="F81" s="19">
        <f>IF(LARGE(Calculation!$B$3:$B$194,A81)=0,"",LARGE(Calculation!$B$3:$B$194,A81))</f>
        <v>8803.8580510557804</v>
      </c>
      <c r="H81" s="17"/>
      <c r="I81" s="18"/>
      <c r="J81" s="18"/>
      <c r="K81" s="18"/>
      <c r="L81" s="18"/>
      <c r="M81" s="19"/>
    </row>
    <row r="82" spans="1:13" ht="12" customHeight="1">
      <c r="A82" s="17">
        <v>71</v>
      </c>
      <c r="B82" s="18" t="str">
        <f>PROPER(IF(F82="","",VLOOKUP(F82,Calculation!$B$3:$E$194,2,FALSE)))</f>
        <v>Stuart Mills</v>
      </c>
      <c r="C82" s="18" t="str">
        <f>IF(F82="","",VLOOKUP(F82,Calculation!$B$3:$E$194,3,FALSE))</f>
        <v>Born2Tri</v>
      </c>
      <c r="D82" s="18">
        <f>IF(F82="","",VLOOKUP(F82,Calculation!$B$3:$G$1053,5,FALSE))</f>
        <v>1</v>
      </c>
      <c r="E82" s="18">
        <f>IF(F82="","",VLOOKUP(F82,Calculation!$B$3:$G$194,6,FALSE))</f>
        <v>1</v>
      </c>
      <c r="F82" s="19">
        <f>IF(LARGE(Calculation!$B$3:$B$194,A82)=0,"",LARGE(Calculation!$B$3:$B$194,A82))</f>
        <v>8794.918449702016</v>
      </c>
      <c r="H82" s="17"/>
      <c r="I82" s="18"/>
      <c r="J82" s="18"/>
      <c r="K82" s="18"/>
      <c r="L82" s="18"/>
      <c r="M82" s="19"/>
    </row>
    <row r="83" spans="1:13" ht="12" customHeight="1">
      <c r="A83" s="17">
        <v>72</v>
      </c>
      <c r="B83" s="18" t="str">
        <f>PROPER(IF(F83="","",VLOOKUP(F83,Calculation!$B$3:$E$194,2,FALSE)))</f>
        <v>Andrew Armiger</v>
      </c>
      <c r="C83" s="18" t="str">
        <f>IF(F83="","",VLOOKUP(F83,Calculation!$B$3:$E$194,3,FALSE))</f>
        <v>EAST ESSEX TRI CLUB</v>
      </c>
      <c r="D83" s="18">
        <f>IF(F83="","",VLOOKUP(F83,Calculation!$B$3:$G$1053,5,FALSE))</f>
        <v>1</v>
      </c>
      <c r="E83" s="18">
        <f>IF(F83="","",VLOOKUP(F83,Calculation!$B$3:$G$194,6,FALSE))</f>
        <v>1</v>
      </c>
      <c r="F83" s="19">
        <f>IF(LARGE(Calculation!$B$3:$B$194,A83)=0,"",LARGE(Calculation!$B$3:$B$194,A83))</f>
        <v>8740.3731108074517</v>
      </c>
      <c r="H83" s="17"/>
      <c r="I83" s="18"/>
      <c r="J83" s="18"/>
      <c r="K83" s="18"/>
      <c r="L83" s="18"/>
      <c r="M83" s="19"/>
    </row>
    <row r="84" spans="1:13" ht="12" customHeight="1">
      <c r="A84" s="17">
        <v>73</v>
      </c>
      <c r="B84" s="18" t="str">
        <f>PROPER(IF(F84="","",VLOOKUP(F84,Calculation!$B$3:$E$194,2,FALSE)))</f>
        <v>Steve Knights</v>
      </c>
      <c r="C84" s="18" t="str">
        <f>IF(F84="","",VLOOKUP(F84,Calculation!$B$3:$E$194,3,FALSE))</f>
        <v>Blackwater Triathlon Club</v>
      </c>
      <c r="D84" s="18">
        <f>IF(F84="","",VLOOKUP(F84,Calculation!$B$3:$G$1053,5,FALSE))</f>
        <v>1</v>
      </c>
      <c r="E84" s="18">
        <f>IF(F84="","",VLOOKUP(F84,Calculation!$B$3:$G$194,6,FALSE))</f>
        <v>1</v>
      </c>
      <c r="F84" s="19">
        <f>IF(LARGE(Calculation!$B$3:$B$194,A84)=0,"",LARGE(Calculation!$B$3:$B$194,A84))</f>
        <v>8722.9443029437225</v>
      </c>
      <c r="H84" s="17"/>
      <c r="I84" s="18"/>
      <c r="J84" s="18"/>
      <c r="K84" s="18"/>
      <c r="L84" s="18"/>
      <c r="M84" s="19"/>
    </row>
    <row r="85" spans="1:13" ht="12" customHeight="1">
      <c r="A85" s="17">
        <v>74</v>
      </c>
      <c r="B85" s="18" t="str">
        <f>PROPER(IF(F85="","",VLOOKUP(F85,Calculation!$B$3:$E$194,2,FALSE)))</f>
        <v>Joe Spencer</v>
      </c>
      <c r="C85" s="18" t="str">
        <f>IF(F85="","",VLOOKUP(F85,Calculation!$B$3:$E$194,3,FALSE))</f>
        <v>Born2Tri</v>
      </c>
      <c r="D85" s="18">
        <f>IF(F85="","",VLOOKUP(F85,Calculation!$B$3:$G$1053,5,FALSE))</f>
        <v>1</v>
      </c>
      <c r="E85" s="18">
        <f>IF(F85="","",VLOOKUP(F85,Calculation!$B$3:$G$194,6,FALSE))</f>
        <v>1</v>
      </c>
      <c r="F85" s="19">
        <f>IF(LARGE(Calculation!$B$3:$B$194,A85)=0,"",LARGE(Calculation!$B$3:$B$194,A85))</f>
        <v>8705.2716365061806</v>
      </c>
      <c r="H85" s="17"/>
      <c r="I85" s="18"/>
      <c r="J85" s="18"/>
      <c r="K85" s="18"/>
      <c r="L85" s="18"/>
      <c r="M85" s="19"/>
    </row>
    <row r="86" spans="1:13" ht="12" customHeight="1">
      <c r="A86" s="17">
        <v>75</v>
      </c>
      <c r="B86" s="18" t="str">
        <f>PROPER(IF(F86="","",VLOOKUP(F86,Calculation!$B$3:$E$194,2,FALSE)))</f>
        <v>Luke Partridge</v>
      </c>
      <c r="C86" s="18" t="str">
        <f>IF(F86="","",VLOOKUP(F86,Calculation!$B$3:$E$194,3,FALSE))</f>
        <v>TRI SPORT EPPING</v>
      </c>
      <c r="D86" s="18">
        <f>IF(F86="","",VLOOKUP(F86,Calculation!$B$3:$G$1053,5,FALSE))</f>
        <v>1</v>
      </c>
      <c r="E86" s="18">
        <f>IF(F86="","",VLOOKUP(F86,Calculation!$B$3:$G$194,6,FALSE))</f>
        <v>1</v>
      </c>
      <c r="F86" s="19">
        <f>IF(LARGE(Calculation!$B$3:$B$194,A86)=0,"",LARGE(Calculation!$B$3:$B$194,A86))</f>
        <v>8697.157363930779</v>
      </c>
      <c r="H86" s="17"/>
      <c r="I86" s="18"/>
      <c r="J86" s="18"/>
      <c r="K86" s="18"/>
      <c r="L86" s="18"/>
      <c r="M86" s="19"/>
    </row>
    <row r="87" spans="1:13" ht="12" customHeight="1">
      <c r="A87" s="17">
        <v>76</v>
      </c>
      <c r="B87" s="18" t="str">
        <f>PROPER(IF(F87="","",VLOOKUP(F87,Calculation!$B$3:$E$194,2,FALSE)))</f>
        <v>Andrew Rose</v>
      </c>
      <c r="C87" s="18" t="str">
        <f>IF(F87="","",VLOOKUP(F87,Calculation!$B$3:$E$194,3,FALSE))</f>
        <v>Tri Sport Epping</v>
      </c>
      <c r="D87" s="18">
        <f>IF(F87="","",VLOOKUP(F87,Calculation!$B$3:$G$1053,5,FALSE))</f>
        <v>1</v>
      </c>
      <c r="E87" s="18">
        <f>IF(F87="","",VLOOKUP(F87,Calculation!$B$3:$G$194,6,FALSE))</f>
        <v>1</v>
      </c>
      <c r="F87" s="19">
        <f>IF(LARGE(Calculation!$B$3:$B$194,A87)=0,"",LARGE(Calculation!$B$3:$B$194,A87))</f>
        <v>8667.6760883869574</v>
      </c>
      <c r="H87" s="17"/>
      <c r="I87" s="18"/>
      <c r="J87" s="18"/>
      <c r="K87" s="18"/>
      <c r="L87" s="18"/>
      <c r="M87" s="19"/>
    </row>
    <row r="88" spans="1:13" ht="12" customHeight="1">
      <c r="A88" s="17">
        <v>77</v>
      </c>
      <c r="B88" s="18" t="str">
        <f>PROPER(IF(F88="","",VLOOKUP(F88,Calculation!$B$3:$E$194,2,FALSE)))</f>
        <v>Graham Coulter</v>
      </c>
      <c r="C88" s="18" t="str">
        <f>IF(F88="","",VLOOKUP(F88,Calculation!$B$3:$E$194,3,FALSE))</f>
        <v>Tri-Anglia</v>
      </c>
      <c r="D88" s="18">
        <f>IF(F88="","",VLOOKUP(F88,Calculation!$B$3:$G$1053,5,FALSE))</f>
        <v>1</v>
      </c>
      <c r="E88" s="18">
        <f>IF(F88="","",VLOOKUP(F88,Calculation!$B$3:$G$194,6,FALSE))</f>
        <v>1</v>
      </c>
      <c r="F88" s="19">
        <f>IF(LARGE(Calculation!$B$3:$B$194,A88)=0,"",LARGE(Calculation!$B$3:$B$194,A88))</f>
        <v>8656.1160779136662</v>
      </c>
      <c r="H88" s="17"/>
      <c r="I88" s="18"/>
      <c r="J88" s="18"/>
      <c r="K88" s="18"/>
      <c r="L88" s="18"/>
      <c r="M88" s="19"/>
    </row>
    <row r="89" spans="1:13" ht="12" customHeight="1">
      <c r="A89" s="17">
        <v>78</v>
      </c>
      <c r="B89" s="18" t="str">
        <f>PROPER(IF(F89="","",VLOOKUP(F89,Calculation!$B$3:$E$194,2,FALSE)))</f>
        <v>Jonathan Gillham</v>
      </c>
      <c r="C89" s="18" t="str">
        <f>IF(F89="","",VLOOKUP(F89,Calculation!$B$3:$E$194,3,FALSE))</f>
        <v>Freedom Tri</v>
      </c>
      <c r="D89" s="18">
        <f>IF(F89="","",VLOOKUP(F89,Calculation!$B$3:$G$1053,5,FALSE))</f>
        <v>1</v>
      </c>
      <c r="E89" s="18">
        <f>IF(F89="","",VLOOKUP(F89,Calculation!$B$3:$G$194,6,FALSE))</f>
        <v>1</v>
      </c>
      <c r="F89" s="19">
        <f>IF(LARGE(Calculation!$B$3:$B$194,A89)=0,"",LARGE(Calculation!$B$3:$B$194,A89))</f>
        <v>8627.8653276110344</v>
      </c>
      <c r="H89" s="17"/>
      <c r="I89" s="18"/>
      <c r="J89" s="18"/>
      <c r="K89" s="18"/>
      <c r="L89" s="18"/>
      <c r="M89" s="19"/>
    </row>
    <row r="90" spans="1:13" ht="12" customHeight="1">
      <c r="A90" s="17">
        <v>79</v>
      </c>
      <c r="B90" s="18" t="str">
        <f>PROPER(IF(F90="","",VLOOKUP(F90,Calculation!$B$3:$E$194,2,FALSE)))</f>
        <v>Sam Tarling</v>
      </c>
      <c r="C90" s="18" t="str">
        <f>IF(F90="","",VLOOKUP(F90,Calculation!$B$3:$E$194,3,FALSE))</f>
        <v>tri sport epping</v>
      </c>
      <c r="D90" s="18">
        <f>IF(F90="","",VLOOKUP(F90,Calculation!$B$3:$G$1053,5,FALSE))</f>
        <v>1</v>
      </c>
      <c r="E90" s="18">
        <f>IF(F90="","",VLOOKUP(F90,Calculation!$B$3:$G$194,6,FALSE))</f>
        <v>1</v>
      </c>
      <c r="F90" s="19">
        <f>IF(LARGE(Calculation!$B$3:$B$194,A90)=0,"",LARGE(Calculation!$B$3:$B$194,A90))</f>
        <v>8584.8388651263522</v>
      </c>
      <c r="H90" s="17"/>
      <c r="I90" s="18"/>
      <c r="J90" s="18"/>
      <c r="K90" s="18"/>
      <c r="L90" s="18"/>
      <c r="M90" s="19"/>
    </row>
    <row r="91" spans="1:13" ht="12" customHeight="1">
      <c r="A91" s="17">
        <v>80</v>
      </c>
      <c r="B91" s="18" t="str">
        <f>PROPER(IF(F91="","",VLOOKUP(F91,Calculation!$B$3:$E$194,2,FALSE)))</f>
        <v>Edward Moffett</v>
      </c>
      <c r="C91" s="18" t="str">
        <f>IF(F91="","",VLOOKUP(F91,Calculation!$B$3:$E$194,3,FALSE))</f>
        <v>Cambridge Triathlon</v>
      </c>
      <c r="D91" s="18">
        <f>IF(F91="","",VLOOKUP(F91,Calculation!$B$3:$G$1053,5,FALSE))</f>
        <v>1</v>
      </c>
      <c r="E91" s="18">
        <f>IF(F91="","",VLOOKUP(F91,Calculation!$B$3:$G$194,6,FALSE))</f>
        <v>1</v>
      </c>
      <c r="F91" s="19">
        <f>IF(LARGE(Calculation!$B$3:$B$194,A91)=0,"",LARGE(Calculation!$B$3:$B$194,A91))</f>
        <v>8581.7270301906537</v>
      </c>
      <c r="H91" s="17"/>
      <c r="I91" s="18"/>
      <c r="J91" s="18"/>
      <c r="K91" s="18"/>
      <c r="L91" s="18"/>
      <c r="M91" s="19"/>
    </row>
    <row r="92" spans="1:13" ht="12" customHeight="1">
      <c r="A92" s="17">
        <v>81</v>
      </c>
      <c r="B92" s="18" t="str">
        <f>PROPER(IF(F92="","",VLOOKUP(F92,Calculation!$B$3:$E$194,2,FALSE)))</f>
        <v>Dominic Lee</v>
      </c>
      <c r="C92" s="18" t="str">
        <f>IF(F92="","",VLOOKUP(F92,Calculation!$B$3:$E$194,3,FALSE))</f>
        <v>Gt Yarmouth Cycling Club</v>
      </c>
      <c r="D92" s="18">
        <f>IF(F92="","",VLOOKUP(F92,Calculation!$B$3:$G$1053,5,FALSE))</f>
        <v>1</v>
      </c>
      <c r="E92" s="18">
        <f>IF(F92="","",VLOOKUP(F92,Calculation!$B$3:$G$194,6,FALSE))</f>
        <v>1</v>
      </c>
      <c r="F92" s="19">
        <f>IF(LARGE(Calculation!$B$3:$B$194,A92)=0,"",LARGE(Calculation!$B$3:$B$194,A92))</f>
        <v>8581.6526199414457</v>
      </c>
      <c r="H92" s="17"/>
      <c r="I92" s="18"/>
      <c r="J92" s="18"/>
      <c r="K92" s="18"/>
      <c r="L92" s="18"/>
      <c r="M92" s="19"/>
    </row>
    <row r="93" spans="1:13" ht="12" customHeight="1">
      <c r="A93" s="17">
        <v>82</v>
      </c>
      <c r="B93" s="18" t="str">
        <f>PROPER(IF(F93="","",VLOOKUP(F93,Calculation!$B$3:$E$194,2,FALSE)))</f>
        <v>Mark Rice</v>
      </c>
      <c r="C93" s="18" t="str">
        <f>IF(F93="","",VLOOKUP(F93,Calculation!$B$3:$E$194,3,FALSE))</f>
        <v>East Essex Triathlon Club</v>
      </c>
      <c r="D93" s="18">
        <f>IF(F93="","",VLOOKUP(F93,Calculation!$B$3:$G$1053,5,FALSE))</f>
        <v>1</v>
      </c>
      <c r="E93" s="18">
        <f>IF(F93="","",VLOOKUP(F93,Calculation!$B$3:$G$194,6,FALSE))</f>
        <v>1</v>
      </c>
      <c r="F93" s="19">
        <f>IF(LARGE(Calculation!$B$3:$B$194,A93)=0,"",LARGE(Calculation!$B$3:$B$194,A93))</f>
        <v>8538.5677588050439</v>
      </c>
      <c r="H93" s="17"/>
      <c r="I93" s="18"/>
      <c r="J93" s="18"/>
      <c r="K93" s="18"/>
      <c r="L93" s="18"/>
      <c r="M93" s="19"/>
    </row>
    <row r="94" spans="1:13" ht="12" customHeight="1">
      <c r="A94" s="17">
        <v>83</v>
      </c>
      <c r="B94" s="18" t="str">
        <f>PROPER(IF(F94="","",VLOOKUP(F94,Calculation!$B$3:$E$194,2,FALSE)))</f>
        <v>Karl Purdy</v>
      </c>
      <c r="C94" s="18" t="str">
        <f>IF(F94="","",VLOOKUP(F94,Calculation!$B$3:$E$194,3,FALSE))</f>
        <v>hadleigh tri club</v>
      </c>
      <c r="D94" s="18">
        <f>IF(F94="","",VLOOKUP(F94,Calculation!$B$3:$G$1053,5,FALSE))</f>
        <v>1</v>
      </c>
      <c r="E94" s="18">
        <f>IF(F94="","",VLOOKUP(F94,Calculation!$B$3:$G$194,6,FALSE))</f>
        <v>1</v>
      </c>
      <c r="F94" s="19">
        <f>IF(LARGE(Calculation!$B$3:$B$194,A94)=0,"",LARGE(Calculation!$B$3:$B$194,A94))</f>
        <v>8510.5398971433569</v>
      </c>
      <c r="H94" s="17"/>
      <c r="I94" s="18"/>
      <c r="J94" s="18"/>
      <c r="K94" s="18"/>
      <c r="L94" s="18"/>
      <c r="M94" s="19"/>
    </row>
    <row r="95" spans="1:13" ht="12" customHeight="1">
      <c r="A95" s="17">
        <v>84</v>
      </c>
      <c r="B95" s="18" t="str">
        <f>PROPER(IF(F95="","",VLOOKUP(F95,Calculation!$B$3:$E$194,2,FALSE)))</f>
        <v>Jon Yorston</v>
      </c>
      <c r="C95" s="18" t="str">
        <f>IF(F95="","",VLOOKUP(F95,Calculation!$B$3:$E$194,3,FALSE))</f>
        <v>Blackwater Triathlon Club</v>
      </c>
      <c r="D95" s="18">
        <f>IF(F95="","",VLOOKUP(F95,Calculation!$B$3:$G$1053,5,FALSE))</f>
        <v>1</v>
      </c>
      <c r="E95" s="18">
        <f>IF(F95="","",VLOOKUP(F95,Calculation!$B$3:$G$194,6,FALSE))</f>
        <v>1</v>
      </c>
      <c r="F95" s="19">
        <f>IF(LARGE(Calculation!$B$3:$B$194,A95)=0,"",LARGE(Calculation!$B$3:$B$194,A95))</f>
        <v>8471.2408063825733</v>
      </c>
      <c r="H95" s="17"/>
      <c r="I95" s="18"/>
      <c r="J95" s="18"/>
      <c r="K95" s="18"/>
      <c r="L95" s="18"/>
      <c r="M95" s="19"/>
    </row>
    <row r="96" spans="1:13" ht="12" customHeight="1">
      <c r="A96" s="17">
        <v>85</v>
      </c>
      <c r="B96" s="18" t="str">
        <f>PROPER(IF(F96="","",VLOOKUP(F96,Calculation!$B$3:$E$194,2,FALSE)))</f>
        <v>Karl Syson</v>
      </c>
      <c r="C96" s="18" t="str">
        <f>IF(F96="","",VLOOKUP(F96,Calculation!$B$3:$E$194,3,FALSE))</f>
        <v>tri-anglia</v>
      </c>
      <c r="D96" s="18">
        <f>IF(F96="","",VLOOKUP(F96,Calculation!$B$3:$G$1053,5,FALSE))</f>
        <v>1</v>
      </c>
      <c r="E96" s="18">
        <f>IF(F96="","",VLOOKUP(F96,Calculation!$B$3:$G$194,6,FALSE))</f>
        <v>1</v>
      </c>
      <c r="F96" s="19">
        <f>IF(LARGE(Calculation!$B$3:$B$194,A96)=0,"",LARGE(Calculation!$B$3:$B$194,A96))</f>
        <v>8413.5398583214374</v>
      </c>
      <c r="H96" s="17"/>
      <c r="I96" s="18"/>
      <c r="J96" s="18"/>
      <c r="K96" s="18"/>
      <c r="L96" s="18"/>
      <c r="M96" s="19"/>
    </row>
    <row r="97" spans="1:13" ht="12" customHeight="1">
      <c r="A97" s="17">
        <v>86</v>
      </c>
      <c r="B97" s="18" t="str">
        <f>PROPER(IF(F97="","",VLOOKUP(F97,Calculation!$B$3:$E$194,2,FALSE)))</f>
        <v>Alfred Chapman</v>
      </c>
      <c r="C97" s="18" t="str">
        <f>IF(F97="","",VLOOKUP(F97,Calculation!$B$3:$E$194,3,FALSE))</f>
        <v>tri-anglia</v>
      </c>
      <c r="D97" s="18">
        <f>IF(F97="","",VLOOKUP(F97,Calculation!$B$3:$G$1053,5,FALSE))</f>
        <v>1</v>
      </c>
      <c r="E97" s="18">
        <f>IF(F97="","",VLOOKUP(F97,Calculation!$B$3:$G$194,6,FALSE))</f>
        <v>1</v>
      </c>
      <c r="F97" s="19">
        <f>IF(LARGE(Calculation!$B$3:$B$194,A97)=0,"",LARGE(Calculation!$B$3:$B$194,A97))</f>
        <v>8379.7735818163055</v>
      </c>
      <c r="H97" s="17"/>
      <c r="I97" s="18"/>
      <c r="J97" s="18"/>
      <c r="K97" s="18"/>
      <c r="L97" s="18"/>
      <c r="M97" s="19"/>
    </row>
    <row r="98" spans="1:13" ht="12" customHeight="1">
      <c r="A98" s="17">
        <v>87</v>
      </c>
      <c r="B98" s="18" t="str">
        <f>PROPER(IF(F98="","",VLOOKUP(F98,Calculation!$B$3:$E$194,2,FALSE)))</f>
        <v>Matthew Lawes</v>
      </c>
      <c r="C98" s="18" t="str">
        <f>IF(F98="","",VLOOKUP(F98,Calculation!$B$3:$E$194,3,FALSE))</f>
        <v>tri-anglia</v>
      </c>
      <c r="D98" s="18">
        <f>IF(F98="","",VLOOKUP(F98,Calculation!$B$3:$G$1053,5,FALSE))</f>
        <v>1</v>
      </c>
      <c r="E98" s="18">
        <f>IF(F98="","",VLOOKUP(F98,Calculation!$B$3:$G$194,6,FALSE))</f>
        <v>1</v>
      </c>
      <c r="F98" s="19">
        <f>IF(LARGE(Calculation!$B$3:$B$194,A98)=0,"",LARGE(Calculation!$B$3:$B$194,A98))</f>
        <v>8339.6103526977076</v>
      </c>
      <c r="H98" s="17"/>
      <c r="I98" s="18"/>
      <c r="J98" s="18"/>
      <c r="K98" s="18"/>
      <c r="L98" s="18"/>
      <c r="M98" s="19"/>
    </row>
    <row r="99" spans="1:13" ht="12" customHeight="1">
      <c r="A99" s="17">
        <v>88</v>
      </c>
      <c r="B99" s="18" t="str">
        <f>PROPER(IF(F99="","",VLOOKUP(F99,Calculation!$B$3:$E$194,2,FALSE)))</f>
        <v>Russell De Beer</v>
      </c>
      <c r="C99" s="18" t="str">
        <f>IF(F99="","",VLOOKUP(F99,Calculation!$B$3:$E$194,3,FALSE))</f>
        <v>trianglia</v>
      </c>
      <c r="D99" s="18">
        <f>IF(F99="","",VLOOKUP(F99,Calculation!$B$3:$G$1053,5,FALSE))</f>
        <v>1</v>
      </c>
      <c r="E99" s="18">
        <f>IF(F99="","",VLOOKUP(F99,Calculation!$B$3:$G$194,6,FALSE))</f>
        <v>1</v>
      </c>
      <c r="F99" s="19">
        <f>IF(LARGE(Calculation!$B$3:$B$194,A99)=0,"",LARGE(Calculation!$B$3:$B$194,A99))</f>
        <v>8334.8547345985389</v>
      </c>
      <c r="H99" s="17"/>
      <c r="I99" s="18"/>
      <c r="J99" s="18"/>
      <c r="K99" s="18"/>
      <c r="L99" s="18"/>
      <c r="M99" s="19"/>
    </row>
    <row r="100" spans="1:13" ht="12" customHeight="1">
      <c r="A100" s="17">
        <v>89</v>
      </c>
      <c r="B100" s="18" t="str">
        <f>PROPER(IF(F100="","",VLOOKUP(F100,Calculation!$B$3:$E$194,2,FALSE)))</f>
        <v>Thomas Pedelty</v>
      </c>
      <c r="C100" s="18" t="str">
        <f>IF(F100="","",VLOOKUP(F100,Calculation!$B$3:$E$194,3,FALSE))</f>
        <v>uea</v>
      </c>
      <c r="D100" s="18">
        <f>IF(F100="","",VLOOKUP(F100,Calculation!$B$3:$G$1053,5,FALSE))</f>
        <v>1</v>
      </c>
      <c r="E100" s="18">
        <f>IF(F100="","",VLOOKUP(F100,Calculation!$B$3:$G$194,6,FALSE))</f>
        <v>1</v>
      </c>
      <c r="F100" s="19">
        <f>IF(LARGE(Calculation!$B$3:$B$194,A100)=0,"",LARGE(Calculation!$B$3:$B$194,A100))</f>
        <v>8280.0822271583947</v>
      </c>
      <c r="H100" s="17"/>
      <c r="I100" s="18"/>
      <c r="J100" s="18"/>
      <c r="K100" s="18"/>
      <c r="L100" s="18"/>
      <c r="M100" s="19"/>
    </row>
    <row r="101" spans="1:13" ht="12" customHeight="1">
      <c r="A101" s="17">
        <v>90</v>
      </c>
      <c r="B101" s="18" t="str">
        <f>PROPER(IF(F101="","",VLOOKUP(F101,Calculation!$B$3:$E$194,2,FALSE)))</f>
        <v>Matthew Fairweather</v>
      </c>
      <c r="C101" s="18" t="str">
        <f>IF(F101="","",VLOOKUP(F101,Calculation!$B$3:$E$194,3,FALSE))</f>
        <v>Clacton Tri Club</v>
      </c>
      <c r="D101" s="18">
        <f>IF(F101="","",VLOOKUP(F101,Calculation!$B$3:$G$1053,5,FALSE))</f>
        <v>1</v>
      </c>
      <c r="E101" s="18">
        <f>IF(F101="","",VLOOKUP(F101,Calculation!$B$3:$G$194,6,FALSE))</f>
        <v>1</v>
      </c>
      <c r="F101" s="19">
        <f>IF(LARGE(Calculation!$B$3:$B$194,A101)=0,"",LARGE(Calculation!$B$3:$B$194,A101))</f>
        <v>8267.471488766947</v>
      </c>
      <c r="H101" s="17"/>
      <c r="I101" s="18"/>
      <c r="J101" s="18"/>
      <c r="K101" s="18"/>
      <c r="L101" s="18"/>
      <c r="M101" s="19"/>
    </row>
    <row r="102" spans="1:13" ht="12" customHeight="1">
      <c r="A102" s="17">
        <v>91</v>
      </c>
      <c r="B102" s="18" t="str">
        <f>PROPER(IF(F102="","",VLOOKUP(F102,Calculation!$B$3:$E$194,2,FALSE)))</f>
        <v>Adrian Whitby</v>
      </c>
      <c r="C102" s="18" t="str">
        <f>IF(F102="","",VLOOKUP(F102,Calculation!$B$3:$E$194,3,FALSE))</f>
        <v xml:space="preserve">PACTRAC </v>
      </c>
      <c r="D102" s="18">
        <f>IF(F102="","",VLOOKUP(F102,Calculation!$B$3:$G$1053,5,FALSE))</f>
        <v>1</v>
      </c>
      <c r="E102" s="18">
        <f>IF(F102="","",VLOOKUP(F102,Calculation!$B$3:$G$194,6,FALSE))</f>
        <v>1</v>
      </c>
      <c r="F102" s="19">
        <f>IF(LARGE(Calculation!$B$3:$B$194,A102)=0,"",LARGE(Calculation!$B$3:$B$194,A102))</f>
        <v>8249.0862769167452</v>
      </c>
      <c r="H102" s="17"/>
      <c r="I102" s="18"/>
      <c r="J102" s="18"/>
      <c r="K102" s="18"/>
      <c r="L102" s="18"/>
      <c r="M102" s="19"/>
    </row>
    <row r="103" spans="1:13" ht="12" customHeight="1">
      <c r="A103" s="17">
        <v>92</v>
      </c>
      <c r="B103" s="18" t="str">
        <f>PROPER(IF(F103="","",VLOOKUP(F103,Calculation!$B$3:$E$194,2,FALSE)))</f>
        <v>Richard Turner</v>
      </c>
      <c r="C103" s="18" t="str">
        <f>IF(F103="","",VLOOKUP(F103,Calculation!$B$3:$E$194,3,FALSE))</f>
        <v>stortford tri</v>
      </c>
      <c r="D103" s="18">
        <f>IF(F103="","",VLOOKUP(F103,Calculation!$B$3:$G$1053,5,FALSE))</f>
        <v>1</v>
      </c>
      <c r="E103" s="18">
        <f>IF(F103="","",VLOOKUP(F103,Calculation!$B$3:$G$194,6,FALSE))</f>
        <v>1</v>
      </c>
      <c r="F103" s="19">
        <f>IF(LARGE(Calculation!$B$3:$B$194,A103)=0,"",LARGE(Calculation!$B$3:$B$194,A103))</f>
        <v>8249.0767557829822</v>
      </c>
      <c r="H103" s="17"/>
      <c r="I103" s="18"/>
      <c r="J103" s="18"/>
      <c r="K103" s="18"/>
      <c r="L103" s="18"/>
      <c r="M103" s="19"/>
    </row>
    <row r="104" spans="1:13" ht="12" customHeight="1">
      <c r="A104" s="17">
        <v>93</v>
      </c>
      <c r="B104" s="18" t="str">
        <f>PROPER(IF(F104="","",VLOOKUP(F104,Calculation!$B$3:$E$194,2,FALSE)))</f>
        <v>Darren Cassidy</v>
      </c>
      <c r="C104" s="18" t="str">
        <f>IF(F104="","",VLOOKUP(F104,Calculation!$B$3:$E$194,3,FALSE))</f>
        <v>East Essex Tri</v>
      </c>
      <c r="D104" s="18">
        <f>IF(F104="","",VLOOKUP(F104,Calculation!$B$3:$G$1053,5,FALSE))</f>
        <v>1</v>
      </c>
      <c r="E104" s="18">
        <f>IF(F104="","",VLOOKUP(F104,Calculation!$B$3:$G$194,6,FALSE))</f>
        <v>1</v>
      </c>
      <c r="F104" s="19">
        <f>IF(LARGE(Calculation!$B$3:$B$194,A104)=0,"",LARGE(Calculation!$B$3:$B$194,A104))</f>
        <v>8186.5409119952774</v>
      </c>
      <c r="H104" s="17"/>
      <c r="I104" s="18"/>
      <c r="J104" s="18"/>
      <c r="K104" s="18"/>
      <c r="L104" s="18"/>
      <c r="M104" s="19"/>
    </row>
    <row r="105" spans="1:13" ht="12" customHeight="1">
      <c r="A105" s="17">
        <v>94</v>
      </c>
      <c r="B105" s="18" t="str">
        <f>PROPER(IF(F105="","",VLOOKUP(F105,Calculation!$B$3:$E$194,2,FALSE)))</f>
        <v>Andrew Skiggs</v>
      </c>
      <c r="C105" s="18" t="str">
        <f>IF(F105="","",VLOOKUP(F105,Calculation!$B$3:$E$194,3,FALSE))</f>
        <v>tri-anglia</v>
      </c>
      <c r="D105" s="18">
        <f>IF(F105="","",VLOOKUP(F105,Calculation!$B$3:$G$1053,5,FALSE))</f>
        <v>1</v>
      </c>
      <c r="E105" s="18">
        <f>IF(F105="","",VLOOKUP(F105,Calculation!$B$3:$G$194,6,FALSE))</f>
        <v>1</v>
      </c>
      <c r="F105" s="19">
        <f>IF(LARGE(Calculation!$B$3:$B$194,A105)=0,"",LARGE(Calculation!$B$3:$B$194,A105))</f>
        <v>8186.4016465419509</v>
      </c>
      <c r="H105" s="17"/>
      <c r="I105" s="18"/>
      <c r="J105" s="18"/>
      <c r="K105" s="18"/>
      <c r="L105" s="18"/>
      <c r="M105" s="19"/>
    </row>
    <row r="106" spans="1:13" ht="12" customHeight="1">
      <c r="A106" s="17">
        <v>95</v>
      </c>
      <c r="B106" s="18" t="str">
        <f>PROPER(IF(F106="","",VLOOKUP(F106,Calculation!$B$3:$E$194,2,FALSE)))</f>
        <v>Roger Higgins</v>
      </c>
      <c r="C106" s="18" t="str">
        <f>IF(F106="","",VLOOKUP(F106,Calculation!$B$3:$E$194,3,FALSE))</f>
        <v>tri-anglia</v>
      </c>
      <c r="D106" s="18">
        <f>IF(F106="","",VLOOKUP(F106,Calculation!$B$3:$G$1053,5,FALSE))</f>
        <v>1</v>
      </c>
      <c r="E106" s="18">
        <f>IF(F106="","",VLOOKUP(F106,Calculation!$B$3:$G$194,6,FALSE))</f>
        <v>1</v>
      </c>
      <c r="F106" s="19">
        <f>IF(LARGE(Calculation!$B$3:$B$194,A106)=0,"",LARGE(Calculation!$B$3:$B$194,A106))</f>
        <v>8148.9748602408554</v>
      </c>
      <c r="H106" s="17"/>
      <c r="I106" s="18"/>
      <c r="J106" s="18"/>
      <c r="K106" s="18"/>
      <c r="L106" s="18"/>
      <c r="M106" s="19"/>
    </row>
    <row r="107" spans="1:13" ht="12" customHeight="1">
      <c r="A107" s="17">
        <v>96</v>
      </c>
      <c r="B107" s="18" t="str">
        <f>PROPER(IF(F107="","",VLOOKUP(F107,Calculation!$B$3:$E$194,2,FALSE)))</f>
        <v>Gav Barron</v>
      </c>
      <c r="C107" s="18" t="str">
        <f>IF(F107="","",VLOOKUP(F107,Calculation!$B$3:$E$194,3,FALSE))</f>
        <v>tri-anglia</v>
      </c>
      <c r="D107" s="18">
        <f>IF(F107="","",VLOOKUP(F107,Calculation!$B$3:$G$1053,5,FALSE))</f>
        <v>1</v>
      </c>
      <c r="E107" s="18">
        <f>IF(F107="","",VLOOKUP(F107,Calculation!$B$3:$G$194,6,FALSE))</f>
        <v>1</v>
      </c>
      <c r="F107" s="19">
        <f>IF(LARGE(Calculation!$B$3:$B$194,A107)=0,"",LARGE(Calculation!$B$3:$B$194,A107))</f>
        <v>8109.1884896671108</v>
      </c>
      <c r="H107" s="17"/>
      <c r="I107" s="18"/>
      <c r="J107" s="18"/>
      <c r="K107" s="18"/>
      <c r="L107" s="18"/>
      <c r="M107" s="19"/>
    </row>
    <row r="108" spans="1:13" ht="12" customHeight="1">
      <c r="A108" s="17">
        <v>97</v>
      </c>
      <c r="B108" s="18" t="str">
        <f>PROPER(IF(F108="","",VLOOKUP(F108,Calculation!$B$3:$E$194,2,FALSE)))</f>
        <v>Daniel Sperring</v>
      </c>
      <c r="C108" s="18" t="str">
        <f>IF(F108="","",VLOOKUP(F108,Calculation!$B$3:$E$194,3,FALSE))</f>
        <v>Springfield Striders</v>
      </c>
      <c r="D108" s="18">
        <f>IF(F108="","",VLOOKUP(F108,Calculation!$B$3:$G$1053,5,FALSE))</f>
        <v>1</v>
      </c>
      <c r="E108" s="18">
        <f>IF(F108="","",VLOOKUP(F108,Calculation!$B$3:$G$194,6,FALSE))</f>
        <v>1</v>
      </c>
      <c r="F108" s="19">
        <f>IF(LARGE(Calculation!$B$3:$B$194,A108)=0,"",LARGE(Calculation!$B$3:$B$194,A108))</f>
        <v>8097.6414414323172</v>
      </c>
      <c r="H108" s="17"/>
      <c r="I108" s="18"/>
      <c r="J108" s="18"/>
      <c r="K108" s="18"/>
      <c r="L108" s="18"/>
      <c r="M108" s="19"/>
    </row>
    <row r="109" spans="1:13" ht="12" customHeight="1">
      <c r="A109" s="17">
        <v>98</v>
      </c>
      <c r="B109" s="18" t="str">
        <f>PROPER(IF(F109="","",VLOOKUP(F109,Calculation!$B$3:$E$194,2,FALSE)))</f>
        <v>Edward Stokes</v>
      </c>
      <c r="C109" s="18" t="str">
        <f>IF(F109="","",VLOOKUP(F109,Calculation!$B$3:$E$194,3,FALSE))</f>
        <v>Newmarket Cycling &amp; Tri Club</v>
      </c>
      <c r="D109" s="18">
        <f>IF(F109="","",VLOOKUP(F109,Calculation!$B$3:$G$1053,5,FALSE))</f>
        <v>1</v>
      </c>
      <c r="E109" s="18">
        <f>IF(F109="","",VLOOKUP(F109,Calculation!$B$3:$G$194,6,FALSE))</f>
        <v>1</v>
      </c>
      <c r="F109" s="19">
        <f>IF(LARGE(Calculation!$B$3:$B$194,A109)=0,"",LARGE(Calculation!$B$3:$B$194,A109))</f>
        <v>8071.9633223489473</v>
      </c>
      <c r="H109" s="17"/>
      <c r="I109" s="18"/>
      <c r="J109" s="18"/>
      <c r="K109" s="18"/>
      <c r="L109" s="18"/>
      <c r="M109" s="19"/>
    </row>
    <row r="110" spans="1:13" ht="12" customHeight="1">
      <c r="A110" s="17">
        <v>99</v>
      </c>
      <c r="B110" s="18" t="str">
        <f>PROPER(IF(F110="","",VLOOKUP(F110,Calculation!$B$3:$E$194,2,FALSE)))</f>
        <v>Mark Francis</v>
      </c>
      <c r="C110" s="18" t="str">
        <f>IF(F110="","",VLOOKUP(F110,Calculation!$B$3:$E$194,3,FALSE))</f>
        <v>Born 2 Tri</v>
      </c>
      <c r="D110" s="18">
        <f>IF(F110="","",VLOOKUP(F110,Calculation!$B$3:$G$1053,5,FALSE))</f>
        <v>1</v>
      </c>
      <c r="E110" s="18">
        <f>IF(F110="","",VLOOKUP(F110,Calculation!$B$3:$G$194,6,FALSE))</f>
        <v>1</v>
      </c>
      <c r="F110" s="19">
        <f>IF(LARGE(Calculation!$B$3:$B$194,A110)=0,"",LARGE(Calculation!$B$3:$B$194,A110))</f>
        <v>8051.9200858916474</v>
      </c>
      <c r="H110" s="17"/>
      <c r="I110" s="18"/>
      <c r="J110" s="18"/>
      <c r="K110" s="18"/>
      <c r="L110" s="18"/>
      <c r="M110" s="19"/>
    </row>
    <row r="111" spans="1:13" ht="12" customHeight="1">
      <c r="A111" s="17">
        <v>100</v>
      </c>
      <c r="B111" s="18" t="str">
        <f>PROPER(IF(F111="","",VLOOKUP(F111,Calculation!$B$3:$E$194,2,FALSE)))</f>
        <v>Martin Wilson</v>
      </c>
      <c r="C111" s="18" t="str">
        <f>IF(F111="","",VLOOKUP(F111,Calculation!$B$3:$E$194,3,FALSE))</f>
        <v xml:space="preserve">Cambridge Tri Club - Over Tri </v>
      </c>
      <c r="D111" s="18">
        <f>IF(F111="","",VLOOKUP(F111,Calculation!$B$3:$G$1053,5,FALSE))</f>
        <v>1</v>
      </c>
      <c r="E111" s="18">
        <f>IF(F111="","",VLOOKUP(F111,Calculation!$B$3:$G$194,6,FALSE))</f>
        <v>1</v>
      </c>
      <c r="F111" s="19">
        <f>IF(LARGE(Calculation!$B$3:$B$194,A111)=0,"",LARGE(Calculation!$B$3:$B$194,A111))</f>
        <v>8043.9400070302236</v>
      </c>
      <c r="H111" s="17"/>
      <c r="I111" s="18"/>
      <c r="J111" s="18"/>
      <c r="K111" s="18"/>
      <c r="L111" s="18"/>
      <c r="M111" s="19"/>
    </row>
    <row r="112" spans="1:13" ht="12" customHeight="1">
      <c r="A112" s="17">
        <v>101</v>
      </c>
      <c r="B112" s="18" t="str">
        <f>PROPER(IF(F112="","",VLOOKUP(F112,Calculation!$B$3:$E$194,2,FALSE)))</f>
        <v>Richard Peers</v>
      </c>
      <c r="C112" s="18" t="str">
        <f>IF(F112="","",VLOOKUP(F112,Calculation!$B$3:$E$194,3,FALSE))</f>
        <v xml:space="preserve">Ipswich Triathlon Club </v>
      </c>
      <c r="D112" s="18">
        <f>IF(F112="","",VLOOKUP(F112,Calculation!$B$3:$G$1053,5,FALSE))</f>
        <v>1</v>
      </c>
      <c r="E112" s="18">
        <f>IF(F112="","",VLOOKUP(F112,Calculation!$B$3:$G$194,6,FALSE))</f>
        <v>1</v>
      </c>
      <c r="F112" s="19">
        <f>IF(LARGE(Calculation!$B$3:$B$194,A112)=0,"",LARGE(Calculation!$B$3:$B$194,A112))</f>
        <v>8034.9794778210999</v>
      </c>
      <c r="H112" s="17"/>
      <c r="I112" s="18"/>
      <c r="J112" s="18"/>
      <c r="K112" s="18"/>
      <c r="L112" s="18"/>
      <c r="M112" s="19"/>
    </row>
    <row r="113" spans="1:13" ht="12" customHeight="1">
      <c r="A113" s="17">
        <v>102</v>
      </c>
      <c r="B113" s="18" t="str">
        <f>PROPER(IF(F113="","",VLOOKUP(F113,Calculation!$B$3:$E$194,2,FALSE)))</f>
        <v>Robert Bateman</v>
      </c>
      <c r="C113" s="18" t="str">
        <f>IF(F113="","",VLOOKUP(F113,Calculation!$B$3:$E$194,3,FALSE))</f>
        <v xml:space="preserve">Tri-Force </v>
      </c>
      <c r="D113" s="18">
        <f>IF(F113="","",VLOOKUP(F113,Calculation!$B$3:$G$1053,5,FALSE))</f>
        <v>1</v>
      </c>
      <c r="E113" s="18">
        <f>IF(F113="","",VLOOKUP(F113,Calculation!$B$3:$G$194,6,FALSE))</f>
        <v>1</v>
      </c>
      <c r="F113" s="19">
        <f>IF(LARGE(Calculation!$B$3:$B$194,A113)=0,"",LARGE(Calculation!$B$3:$B$194,A113))</f>
        <v>7978.983390884955</v>
      </c>
      <c r="H113" s="17"/>
      <c r="I113" s="18"/>
      <c r="J113" s="18"/>
      <c r="K113" s="18"/>
      <c r="L113" s="18"/>
      <c r="M113" s="19"/>
    </row>
    <row r="114" spans="1:13" ht="12" customHeight="1">
      <c r="A114" s="17">
        <v>103</v>
      </c>
      <c r="B114" s="18" t="str">
        <f>PROPER(IF(F114="","",VLOOKUP(F114,Calculation!$B$3:$E$194,2,FALSE)))</f>
        <v>Peter King</v>
      </c>
      <c r="C114" s="18" t="str">
        <f>IF(F114="","",VLOOKUP(F114,Calculation!$B$3:$E$194,3,FALSE))</f>
        <v>North Norfolk Tri Club</v>
      </c>
      <c r="D114" s="18">
        <f>IF(F114="","",VLOOKUP(F114,Calculation!$B$3:$G$1053,5,FALSE))</f>
        <v>1</v>
      </c>
      <c r="E114" s="18">
        <f>IF(F114="","",VLOOKUP(F114,Calculation!$B$3:$G$194,6,FALSE))</f>
        <v>1</v>
      </c>
      <c r="F114" s="19">
        <f>IF(LARGE(Calculation!$B$3:$B$194,A114)=0,"",LARGE(Calculation!$B$3:$B$194,A114))</f>
        <v>7969.7885796374649</v>
      </c>
      <c r="H114" s="17"/>
      <c r="I114" s="18"/>
      <c r="J114" s="18"/>
      <c r="K114" s="18"/>
      <c r="L114" s="18"/>
      <c r="M114" s="19"/>
    </row>
    <row r="115" spans="1:13" ht="12" customHeight="1">
      <c r="A115" s="17">
        <v>104</v>
      </c>
      <c r="B115" s="18" t="str">
        <f>PROPER(IF(F115="","",VLOOKUP(F115,Calculation!$B$3:$E$194,2,FALSE)))</f>
        <v>Andrew Goldsmith</v>
      </c>
      <c r="C115" s="18" t="str">
        <f>IF(F115="","",VLOOKUP(F115,Calculation!$B$3:$E$194,3,FALSE))</f>
        <v>Born2Tri</v>
      </c>
      <c r="D115" s="18">
        <f>IF(F115="","",VLOOKUP(F115,Calculation!$B$3:$G$1053,5,FALSE))</f>
        <v>1</v>
      </c>
      <c r="E115" s="18">
        <f>IF(F115="","",VLOOKUP(F115,Calculation!$B$3:$G$194,6,FALSE))</f>
        <v>1</v>
      </c>
      <c r="F115" s="19">
        <f>IF(LARGE(Calculation!$B$3:$B$194,A115)=0,"",LARGE(Calculation!$B$3:$B$194,A115))</f>
        <v>7960.9646287256037</v>
      </c>
      <c r="H115" s="17"/>
      <c r="I115" s="18"/>
      <c r="J115" s="18"/>
      <c r="K115" s="18"/>
      <c r="L115" s="18"/>
      <c r="M115" s="19"/>
    </row>
    <row r="116" spans="1:13" ht="12" customHeight="1">
      <c r="A116" s="17">
        <v>105</v>
      </c>
      <c r="B116" s="18" t="str">
        <f>PROPER(IF(F116="","",VLOOKUP(F116,Calculation!$B$3:$E$194,2,FALSE)))</f>
        <v>Adam Bamford</v>
      </c>
      <c r="C116" s="18" t="str">
        <f>IF(F116="","",VLOOKUP(F116,Calculation!$B$3:$E$194,3,FALSE))</f>
        <v>tri-anglia</v>
      </c>
      <c r="D116" s="18">
        <f>IF(F116="","",VLOOKUP(F116,Calculation!$B$3:$G$1053,5,FALSE))</f>
        <v>1</v>
      </c>
      <c r="E116" s="18">
        <f>IF(F116="","",VLOOKUP(F116,Calculation!$B$3:$G$194,6,FALSE))</f>
        <v>1</v>
      </c>
      <c r="F116" s="19">
        <f>IF(LARGE(Calculation!$B$3:$B$194,A116)=0,"",LARGE(Calculation!$B$3:$B$194,A116))</f>
        <v>7933.9926061274573</v>
      </c>
      <c r="H116" s="17"/>
      <c r="I116" s="18"/>
      <c r="J116" s="18"/>
      <c r="K116" s="18"/>
      <c r="L116" s="18"/>
      <c r="M116" s="19"/>
    </row>
    <row r="117" spans="1:13" ht="12" customHeight="1">
      <c r="A117" s="17">
        <v>106</v>
      </c>
      <c r="B117" s="18" t="str">
        <f>PROPER(IF(F117="","",VLOOKUP(F117,Calculation!$B$3:$E$194,2,FALSE)))</f>
        <v>Steve Pink</v>
      </c>
      <c r="C117" s="18" t="str">
        <f>IF(F117="","",VLOOKUP(F117,Calculation!$B$3:$E$194,3,FALSE))</f>
        <v>Born2Tri</v>
      </c>
      <c r="D117" s="18">
        <f>IF(F117="","",VLOOKUP(F117,Calculation!$B$3:$G$1053,5,FALSE))</f>
        <v>1</v>
      </c>
      <c r="E117" s="18">
        <f>IF(F117="","",VLOOKUP(F117,Calculation!$B$3:$G$194,6,FALSE))</f>
        <v>1</v>
      </c>
      <c r="F117" s="19">
        <f>IF(LARGE(Calculation!$B$3:$B$194,A117)=0,"",LARGE(Calculation!$B$3:$B$194,A117))</f>
        <v>7924.9770708292199</v>
      </c>
      <c r="H117" s="17"/>
      <c r="I117" s="18"/>
      <c r="J117" s="18"/>
      <c r="K117" s="18"/>
      <c r="L117" s="18"/>
      <c r="M117" s="19"/>
    </row>
    <row r="118" spans="1:13" ht="12" customHeight="1">
      <c r="A118" s="17">
        <v>107</v>
      </c>
      <c r="B118" s="18" t="str">
        <f>PROPER(IF(F118="","",VLOOKUP(F118,Calculation!$B$3:$E$194,2,FALSE)))</f>
        <v>Chris Robinson</v>
      </c>
      <c r="C118" s="18" t="str">
        <f>IF(F118="","",VLOOKUP(F118,Calculation!$B$3:$E$194,3,FALSE))</f>
        <v xml:space="preserve">Newmarket </v>
      </c>
      <c r="D118" s="18">
        <f>IF(F118="","",VLOOKUP(F118,Calculation!$B$3:$G$1053,5,FALSE))</f>
        <v>1</v>
      </c>
      <c r="E118" s="18">
        <f>IF(F118="","",VLOOKUP(F118,Calculation!$B$3:$G$194,6,FALSE))</f>
        <v>1</v>
      </c>
      <c r="F118" s="19">
        <f>IF(LARGE(Calculation!$B$3:$B$194,A118)=0,"",LARGE(Calculation!$B$3:$B$194,A118))</f>
        <v>7922.0219976551352</v>
      </c>
      <c r="H118" s="17"/>
      <c r="I118" s="18"/>
      <c r="J118" s="18"/>
      <c r="K118" s="18"/>
      <c r="L118" s="18"/>
      <c r="M118" s="19"/>
    </row>
    <row r="119" spans="1:13" ht="12" customHeight="1">
      <c r="A119" s="17">
        <v>108</v>
      </c>
      <c r="B119" s="18" t="str">
        <f>PROPER(IF(F119="","",VLOOKUP(F119,Calculation!$B$3:$E$194,2,FALSE)))</f>
        <v>Stuart Raven</v>
      </c>
      <c r="C119" s="18" t="str">
        <f>IF(F119="","",VLOOKUP(F119,Calculation!$B$3:$E$194,3,FALSE))</f>
        <v>Springfield Striders</v>
      </c>
      <c r="D119" s="18">
        <f>IF(F119="","",VLOOKUP(F119,Calculation!$B$3:$G$1053,5,FALSE))</f>
        <v>1</v>
      </c>
      <c r="E119" s="18">
        <f>IF(F119="","",VLOOKUP(F119,Calculation!$B$3:$G$194,6,FALSE))</f>
        <v>1</v>
      </c>
      <c r="F119" s="19">
        <f>IF(LARGE(Calculation!$B$3:$B$194,A119)=0,"",LARGE(Calculation!$B$3:$B$194,A119))</f>
        <v>7909.7465340700855</v>
      </c>
      <c r="H119" s="17"/>
      <c r="I119" s="18"/>
      <c r="J119" s="18"/>
      <c r="K119" s="18"/>
      <c r="L119" s="18"/>
      <c r="M119" s="19"/>
    </row>
    <row r="120" spans="1:13" ht="12" customHeight="1">
      <c r="A120" s="17">
        <v>109</v>
      </c>
      <c r="B120" s="18" t="str">
        <f>PROPER(IF(F120="","",VLOOKUP(F120,Calculation!$B$3:$E$194,2,FALSE)))</f>
        <v>Kieran Feetham</v>
      </c>
      <c r="C120" s="18" t="str">
        <f>IF(F120="","",VLOOKUP(F120,Calculation!$B$3:$E$194,3,FALSE))</f>
        <v>Freedom Tri</v>
      </c>
      <c r="D120" s="18">
        <f>IF(F120="","",VLOOKUP(F120,Calculation!$B$3:$G$1053,5,FALSE))</f>
        <v>1</v>
      </c>
      <c r="E120" s="18">
        <f>IF(F120="","",VLOOKUP(F120,Calculation!$B$3:$G$194,6,FALSE))</f>
        <v>1</v>
      </c>
      <c r="F120" s="19">
        <f>IF(LARGE(Calculation!$B$3:$B$194,A120)=0,"",LARGE(Calculation!$B$3:$B$194,A120))</f>
        <v>7906.4626256544389</v>
      </c>
      <c r="H120" s="17"/>
      <c r="I120" s="18"/>
      <c r="J120" s="18"/>
      <c r="K120" s="18"/>
      <c r="L120" s="18"/>
      <c r="M120" s="19"/>
    </row>
    <row r="121" spans="1:13" ht="12" customHeight="1">
      <c r="A121" s="17">
        <v>110</v>
      </c>
      <c r="B121" s="18" t="str">
        <f>PROPER(IF(F121="","",VLOOKUP(F121,Calculation!$B$3:$E$194,2,FALSE)))</f>
        <v>Christopher Hayes</v>
      </c>
      <c r="C121" s="18" t="str">
        <f>IF(F121="","",VLOOKUP(F121,Calculation!$B$3:$E$194,3,FALSE))</f>
        <v>EAST ESSEX TRI CLUB</v>
      </c>
      <c r="D121" s="18">
        <f>IF(F121="","",VLOOKUP(F121,Calculation!$B$3:$G$1053,5,FALSE))</f>
        <v>1</v>
      </c>
      <c r="E121" s="18">
        <f>IF(F121="","",VLOOKUP(F121,Calculation!$B$3:$G$194,6,FALSE))</f>
        <v>1</v>
      </c>
      <c r="F121" s="19">
        <f>IF(LARGE(Calculation!$B$3:$B$194,A121)=0,"",LARGE(Calculation!$B$3:$B$194,A121))</f>
        <v>7903.8422232958874</v>
      </c>
      <c r="H121" s="17"/>
      <c r="I121" s="18"/>
      <c r="J121" s="18"/>
      <c r="K121" s="18"/>
      <c r="L121" s="18"/>
      <c r="M121" s="19"/>
    </row>
    <row r="122" spans="1:13" ht="12" customHeight="1">
      <c r="A122" s="17">
        <v>111</v>
      </c>
      <c r="B122" s="18" t="str">
        <f>PROPER(IF(F122="","",VLOOKUP(F122,Calculation!$B$3:$E$194,2,FALSE)))</f>
        <v>Tom Price</v>
      </c>
      <c r="C122" s="18" t="str">
        <f>IF(F122="","",VLOOKUP(F122,Calculation!$B$3:$E$194,3,FALSE))</f>
        <v>tri-anglia</v>
      </c>
      <c r="D122" s="18">
        <f>IF(F122="","",VLOOKUP(F122,Calculation!$B$3:$G$1053,5,FALSE))</f>
        <v>1</v>
      </c>
      <c r="E122" s="18">
        <f>IF(F122="","",VLOOKUP(F122,Calculation!$B$3:$G$194,6,FALSE))</f>
        <v>1</v>
      </c>
      <c r="F122" s="19">
        <f>IF(LARGE(Calculation!$B$3:$B$194,A122)=0,"",LARGE(Calculation!$B$3:$B$194,A122))</f>
        <v>7869.9123550247687</v>
      </c>
      <c r="H122" s="17"/>
      <c r="I122" s="18"/>
      <c r="J122" s="18"/>
      <c r="K122" s="18"/>
      <c r="L122" s="18"/>
      <c r="M122" s="19"/>
    </row>
    <row r="123" spans="1:13" ht="12" customHeight="1">
      <c r="A123" s="17">
        <v>112</v>
      </c>
      <c r="B123" s="18" t="str">
        <f>PROPER(IF(F123="","",VLOOKUP(F123,Calculation!$B$3:$E$194,2,FALSE)))</f>
        <v>Tom Livermore</v>
      </c>
      <c r="C123" s="18" t="str">
        <f>IF(F123="","",VLOOKUP(F123,Calculation!$B$3:$E$194,3,FALSE))</f>
        <v>Tri-Anglia</v>
      </c>
      <c r="D123" s="18">
        <f>IF(F123="","",VLOOKUP(F123,Calculation!$B$3:$G$1053,5,FALSE))</f>
        <v>1</v>
      </c>
      <c r="E123" s="18">
        <f>IF(F123="","",VLOOKUP(F123,Calculation!$B$3:$G$194,6,FALSE))</f>
        <v>1</v>
      </c>
      <c r="F123" s="19">
        <f>IF(LARGE(Calculation!$B$3:$B$194,A123)=0,"",LARGE(Calculation!$B$3:$B$194,A123))</f>
        <v>7829.2565260437268</v>
      </c>
      <c r="H123" s="17"/>
      <c r="I123" s="18"/>
      <c r="J123" s="18"/>
      <c r="K123" s="18"/>
      <c r="L123" s="18"/>
      <c r="M123" s="19"/>
    </row>
    <row r="124" spans="1:13" ht="12" customHeight="1">
      <c r="A124" s="17">
        <v>113</v>
      </c>
      <c r="B124" s="18" t="str">
        <f>PROPER(IF(F124="","",VLOOKUP(F124,Calculation!$B$3:$E$194,2,FALSE)))</f>
        <v>Matthew Houlden</v>
      </c>
      <c r="C124" s="18" t="str">
        <f>IF(F124="","",VLOOKUP(F124,Calculation!$B$3:$E$194,3,FALSE))</f>
        <v>Tri-Force</v>
      </c>
      <c r="D124" s="18">
        <f>IF(F124="","",VLOOKUP(F124,Calculation!$B$3:$G$1053,5,FALSE))</f>
        <v>1</v>
      </c>
      <c r="E124" s="18">
        <f>IF(F124="","",VLOOKUP(F124,Calculation!$B$3:$G$194,6,FALSE))</f>
        <v>1</v>
      </c>
      <c r="F124" s="19">
        <f>IF(LARGE(Calculation!$B$3:$B$194,A124)=0,"",LARGE(Calculation!$B$3:$B$194,A124))</f>
        <v>7818.2607434653673</v>
      </c>
      <c r="H124" s="17"/>
      <c r="I124" s="18"/>
      <c r="J124" s="18"/>
      <c r="K124" s="18"/>
      <c r="L124" s="18"/>
      <c r="M124" s="19"/>
    </row>
    <row r="125" spans="1:13" ht="12" customHeight="1">
      <c r="A125" s="17">
        <v>114</v>
      </c>
      <c r="B125" s="18" t="str">
        <f>PROPER(IF(F125="","",VLOOKUP(F125,Calculation!$B$3:$E$194,2,FALSE)))</f>
        <v>Colin Pryor</v>
      </c>
      <c r="C125" s="18" t="str">
        <f>IF(F125="","",VLOOKUP(F125,Calculation!$B$3:$E$194,3,FALSE))</f>
        <v>Walden TRI</v>
      </c>
      <c r="D125" s="18">
        <f>IF(F125="","",VLOOKUP(F125,Calculation!$B$3:$G$1053,5,FALSE))</f>
        <v>1</v>
      </c>
      <c r="E125" s="18">
        <f>IF(F125="","",VLOOKUP(F125,Calculation!$B$3:$G$194,6,FALSE))</f>
        <v>1</v>
      </c>
      <c r="F125" s="19">
        <f>IF(LARGE(Calculation!$B$3:$B$194,A125)=0,"",LARGE(Calculation!$B$3:$B$194,A125))</f>
        <v>7806.3028101750288</v>
      </c>
      <c r="H125" s="17"/>
      <c r="I125" s="18"/>
      <c r="J125" s="18"/>
      <c r="K125" s="18"/>
      <c r="L125" s="18"/>
      <c r="M125" s="19"/>
    </row>
    <row r="126" spans="1:13" ht="12" customHeight="1">
      <c r="A126" s="17">
        <v>115</v>
      </c>
      <c r="B126" s="18" t="str">
        <f>PROPER(IF(F126="","",VLOOKUP(F126,Calculation!$B$3:$E$194,2,FALSE)))</f>
        <v>Pete Mealing</v>
      </c>
      <c r="C126" s="18" t="str">
        <f>IF(F126="","",VLOOKUP(F126,Calculation!$B$3:$E$194,3,FALSE))</f>
        <v>Bedford Harriers AC</v>
      </c>
      <c r="D126" s="18">
        <f>IF(F126="","",VLOOKUP(F126,Calculation!$B$3:$G$1053,5,FALSE))</f>
        <v>1</v>
      </c>
      <c r="E126" s="18">
        <f>IF(F126="","",VLOOKUP(F126,Calculation!$B$3:$G$194,6,FALSE))</f>
        <v>1</v>
      </c>
      <c r="F126" s="19">
        <f>IF(LARGE(Calculation!$B$3:$B$194,A126)=0,"",LARGE(Calculation!$B$3:$B$194,A126))</f>
        <v>7801.7351587846115</v>
      </c>
      <c r="H126" s="17"/>
      <c r="I126" s="18"/>
      <c r="J126" s="18"/>
      <c r="K126" s="18"/>
      <c r="L126" s="18"/>
      <c r="M126" s="19"/>
    </row>
    <row r="127" spans="1:13" ht="12" customHeight="1">
      <c r="A127" s="17">
        <v>116</v>
      </c>
      <c r="B127" s="18" t="str">
        <f>PROPER(IF(F127="","",VLOOKUP(F127,Calculation!$B$3:$E$194,2,FALSE)))</f>
        <v>David Mansell</v>
      </c>
      <c r="C127" s="18" t="str">
        <f>IF(F127="","",VLOOKUP(F127,Calculation!$B$3:$E$194,3,FALSE))</f>
        <v xml:space="preserve">Ely Tri Club </v>
      </c>
      <c r="D127" s="18">
        <f>IF(F127="","",VLOOKUP(F127,Calculation!$B$3:$G$1053,5,FALSE))</f>
        <v>1</v>
      </c>
      <c r="E127" s="18">
        <f>IF(F127="","",VLOOKUP(F127,Calculation!$B$3:$G$194,6,FALSE))</f>
        <v>1</v>
      </c>
      <c r="F127" s="19">
        <f>IF(LARGE(Calculation!$B$3:$B$194,A127)=0,"",LARGE(Calculation!$B$3:$B$194,A127))</f>
        <v>7794.4684674022074</v>
      </c>
      <c r="H127" s="17"/>
      <c r="I127" s="18"/>
      <c r="J127" s="18"/>
      <c r="K127" s="18"/>
      <c r="L127" s="18"/>
      <c r="M127" s="19"/>
    </row>
    <row r="128" spans="1:13" ht="12" customHeight="1">
      <c r="A128" s="17">
        <v>117</v>
      </c>
      <c r="B128" s="18" t="str">
        <f>PROPER(IF(F128="","",VLOOKUP(F128,Calculation!$B$3:$E$194,2,FALSE)))</f>
        <v>James Nicholson</v>
      </c>
      <c r="C128" s="18" t="str">
        <f>IF(F128="","",VLOOKUP(F128,Calculation!$B$3:$E$194,3,FALSE))</f>
        <v>TRI FORCE</v>
      </c>
      <c r="D128" s="18">
        <f>IF(F128="","",VLOOKUP(F128,Calculation!$B$3:$G$1053,5,FALSE))</f>
        <v>1</v>
      </c>
      <c r="E128" s="18">
        <f>IF(F128="","",VLOOKUP(F128,Calculation!$B$3:$G$194,6,FALSE))</f>
        <v>1</v>
      </c>
      <c r="F128" s="19">
        <f>IF(LARGE(Calculation!$B$3:$B$194,A128)=0,"",LARGE(Calculation!$B$3:$B$194,A128))</f>
        <v>7781.4646978146429</v>
      </c>
      <c r="H128" s="17"/>
      <c r="I128" s="18"/>
      <c r="J128" s="18"/>
      <c r="K128" s="18"/>
      <c r="L128" s="18"/>
      <c r="M128" s="19"/>
    </row>
    <row r="129" spans="1:13" ht="12" customHeight="1">
      <c r="A129" s="17">
        <v>118</v>
      </c>
      <c r="B129" s="18" t="str">
        <f>PROPER(IF(F129="","",VLOOKUP(F129,Calculation!$B$3:$E$194,2,FALSE)))</f>
        <v>Stefan Rider</v>
      </c>
      <c r="C129" s="18" t="str">
        <f>IF(F129="","",VLOOKUP(F129,Calculation!$B$3:$E$194,3,FALSE))</f>
        <v>tri-anglia</v>
      </c>
      <c r="D129" s="18">
        <f>IF(F129="","",VLOOKUP(F129,Calculation!$B$3:$G$1053,5,FALSE))</f>
        <v>1</v>
      </c>
      <c r="E129" s="18">
        <f>IF(F129="","",VLOOKUP(F129,Calculation!$B$3:$G$194,6,FALSE))</f>
        <v>1</v>
      </c>
      <c r="F129" s="19">
        <f>IF(LARGE(Calculation!$B$3:$B$194,A129)=0,"",LARGE(Calculation!$B$3:$B$194,A129))</f>
        <v>7780.2627471574579</v>
      </c>
      <c r="H129" s="17"/>
      <c r="I129" s="18"/>
      <c r="J129" s="18"/>
      <c r="K129" s="18"/>
      <c r="L129" s="18"/>
      <c r="M129" s="19"/>
    </row>
    <row r="130" spans="1:13" ht="12" customHeight="1">
      <c r="A130" s="17">
        <v>119</v>
      </c>
      <c r="B130" s="18" t="str">
        <f>PROPER(IF(F130="","",VLOOKUP(F130,Calculation!$B$3:$E$194,2,FALSE)))</f>
        <v>Chris Potter</v>
      </c>
      <c r="C130" s="18" t="str">
        <f>IF(F130="","",VLOOKUP(F130,Calculation!$B$3:$E$194,3,FALSE))</f>
        <v>University of East Anglia Tri Club</v>
      </c>
      <c r="D130" s="18">
        <f>IF(F130="","",VLOOKUP(F130,Calculation!$B$3:$G$1053,5,FALSE))</f>
        <v>1</v>
      </c>
      <c r="E130" s="18">
        <f>IF(F130="","",VLOOKUP(F130,Calculation!$B$3:$G$194,6,FALSE))</f>
        <v>1</v>
      </c>
      <c r="F130" s="19">
        <f>IF(LARGE(Calculation!$B$3:$B$194,A130)=0,"",LARGE(Calculation!$B$3:$B$194,A130))</f>
        <v>7774.6308381778545</v>
      </c>
      <c r="H130" s="17"/>
      <c r="I130" s="18"/>
      <c r="J130" s="18"/>
      <c r="K130" s="18"/>
      <c r="L130" s="18"/>
      <c r="M130" s="19"/>
    </row>
    <row r="131" spans="1:13" ht="12" customHeight="1">
      <c r="A131" s="17">
        <v>120</v>
      </c>
      <c r="B131" s="18" t="str">
        <f>PROPER(IF(F131="","",VLOOKUP(F131,Calculation!$B$3:$E$194,2,FALSE)))</f>
        <v>Ryan Woolf</v>
      </c>
      <c r="C131" s="18" t="str">
        <f>IF(F131="","",VLOOKUP(F131,Calculation!$B$3:$E$194,3,FALSE))</f>
        <v xml:space="preserve">tri brj </v>
      </c>
      <c r="D131" s="18">
        <f>IF(F131="","",VLOOKUP(F131,Calculation!$B$3:$G$1053,5,FALSE))</f>
        <v>1</v>
      </c>
      <c r="E131" s="18">
        <f>IF(F131="","",VLOOKUP(F131,Calculation!$B$3:$G$194,6,FALSE))</f>
        <v>1</v>
      </c>
      <c r="F131" s="19">
        <f>IF(LARGE(Calculation!$B$3:$B$194,A131)=0,"",LARGE(Calculation!$B$3:$B$194,A131))</f>
        <v>7766.7718948185648</v>
      </c>
      <c r="H131" s="17"/>
      <c r="I131" s="18"/>
      <c r="J131" s="18"/>
      <c r="K131" s="18"/>
      <c r="L131" s="18"/>
      <c r="M131" s="19"/>
    </row>
    <row r="132" spans="1:13" ht="12" customHeight="1">
      <c r="A132" s="17">
        <v>121</v>
      </c>
      <c r="B132" s="18" t="str">
        <f>PROPER(IF(F132="","",VLOOKUP(F132,Calculation!$B$3:$E$194,2,FALSE)))</f>
        <v>Daniel Brand</v>
      </c>
      <c r="C132" s="18" t="str">
        <f>IF(F132="","",VLOOKUP(F132,Calculation!$B$3:$E$194,3,FALSE))</f>
        <v>EAST ESSEX TRI CLUB</v>
      </c>
      <c r="D132" s="18">
        <f>IF(F132="","",VLOOKUP(F132,Calculation!$B$3:$G$1053,5,FALSE))</f>
        <v>1</v>
      </c>
      <c r="E132" s="18">
        <f>IF(F132="","",VLOOKUP(F132,Calculation!$B$3:$G$194,6,FALSE))</f>
        <v>1</v>
      </c>
      <c r="F132" s="19">
        <f>IF(LARGE(Calculation!$B$3:$B$194,A132)=0,"",LARGE(Calculation!$B$3:$B$194,A132))</f>
        <v>7730.1696435838267</v>
      </c>
      <c r="H132" s="17"/>
      <c r="I132" s="18"/>
      <c r="J132" s="18"/>
      <c r="K132" s="18"/>
      <c r="L132" s="18"/>
      <c r="M132" s="19"/>
    </row>
    <row r="133" spans="1:13" ht="12" customHeight="1">
      <c r="A133" s="17">
        <v>122</v>
      </c>
      <c r="B133" s="18" t="str">
        <f>PROPER(IF(F133="","",VLOOKUP(F133,Calculation!$B$3:$E$194,2,FALSE)))</f>
        <v>Christopher Swainsbury</v>
      </c>
      <c r="C133" s="18" t="str">
        <f>IF(F133="","",VLOOKUP(F133,Calculation!$B$3:$E$194,3,FALSE))</f>
        <v>Born2Tri</v>
      </c>
      <c r="D133" s="18">
        <f>IF(F133="","",VLOOKUP(F133,Calculation!$B$3:$G$1053,5,FALSE))</f>
        <v>1</v>
      </c>
      <c r="E133" s="18">
        <f>IF(F133="","",VLOOKUP(F133,Calculation!$B$3:$G$194,6,FALSE))</f>
        <v>1</v>
      </c>
      <c r="F133" s="19">
        <f>IF(LARGE(Calculation!$B$3:$B$194,A133)=0,"",LARGE(Calculation!$B$3:$B$194,A133))</f>
        <v>7702.2196388518878</v>
      </c>
      <c r="H133" s="17"/>
      <c r="I133" s="18"/>
      <c r="J133" s="18"/>
      <c r="K133" s="18"/>
      <c r="L133" s="18"/>
      <c r="M133" s="19"/>
    </row>
    <row r="134" spans="1:13" ht="12" customHeight="1">
      <c r="A134" s="17">
        <v>123</v>
      </c>
      <c r="B134" s="18" t="str">
        <f>PROPER(IF(F134="","",VLOOKUP(F134,Calculation!$B$3:$E$194,2,FALSE)))</f>
        <v>Johannes Eygelaar</v>
      </c>
      <c r="C134" s="18" t="str">
        <f>IF(F134="","",VLOOKUP(F134,Calculation!$B$3:$E$194,3,FALSE))</f>
        <v>Farrow Tri Club</v>
      </c>
      <c r="D134" s="18">
        <f>IF(F134="","",VLOOKUP(F134,Calculation!$B$3:$G$1053,5,FALSE))</f>
        <v>1</v>
      </c>
      <c r="E134" s="18">
        <f>IF(F134="","",VLOOKUP(F134,Calculation!$B$3:$G$194,6,FALSE))</f>
        <v>1</v>
      </c>
      <c r="F134" s="19">
        <f>IF(LARGE(Calculation!$B$3:$B$194,A134)=0,"",LARGE(Calculation!$B$3:$B$194,A134))</f>
        <v>7701.4599534458939</v>
      </c>
      <c r="H134" s="17"/>
      <c r="I134" s="18"/>
      <c r="J134" s="18"/>
      <c r="K134" s="18"/>
      <c r="L134" s="18"/>
      <c r="M134" s="19"/>
    </row>
    <row r="135" spans="1:13" ht="12" customHeight="1">
      <c r="A135" s="17">
        <v>124</v>
      </c>
      <c r="B135" s="18" t="str">
        <f>PROPER(IF(F135="","",VLOOKUP(F135,Calculation!$B$3:$E$194,2,FALSE)))</f>
        <v>Ben Walker</v>
      </c>
      <c r="C135" s="18" t="str">
        <f>IF(F135="","",VLOOKUP(F135,Calculation!$B$3:$E$194,3,FALSE))</f>
        <v>tri-anglia</v>
      </c>
      <c r="D135" s="18">
        <f>IF(F135="","",VLOOKUP(F135,Calculation!$B$3:$G$1053,5,FALSE))</f>
        <v>1</v>
      </c>
      <c r="E135" s="18">
        <f>IF(F135="","",VLOOKUP(F135,Calculation!$B$3:$G$194,6,FALSE))</f>
        <v>1</v>
      </c>
      <c r="F135" s="19">
        <f>IF(LARGE(Calculation!$B$3:$B$194,A135)=0,"",LARGE(Calculation!$B$3:$B$194,A135))</f>
        <v>7699.1157942477867</v>
      </c>
      <c r="H135" s="17"/>
      <c r="I135" s="18"/>
      <c r="J135" s="18"/>
      <c r="K135" s="18"/>
      <c r="L135" s="18"/>
      <c r="M135" s="19"/>
    </row>
    <row r="136" spans="1:13" ht="12" customHeight="1">
      <c r="A136" s="17">
        <v>125</v>
      </c>
      <c r="B136" s="18" t="str">
        <f>PROPER(IF(F136="","",VLOOKUP(F136,Calculation!$B$3:$E$194,2,FALSE)))</f>
        <v>Thomas Blower</v>
      </c>
      <c r="C136" s="18" t="str">
        <f>IF(F136="","",VLOOKUP(F136,Calculation!$B$3:$E$194,3,FALSE))</f>
        <v>Walden TRI</v>
      </c>
      <c r="D136" s="18">
        <f>IF(F136="","",VLOOKUP(F136,Calculation!$B$3:$G$1053,5,FALSE))</f>
        <v>1</v>
      </c>
      <c r="E136" s="18">
        <f>IF(F136="","",VLOOKUP(F136,Calculation!$B$3:$G$194,6,FALSE))</f>
        <v>1</v>
      </c>
      <c r="F136" s="19">
        <f>IF(LARGE(Calculation!$B$3:$B$194,A136)=0,"",LARGE(Calculation!$B$3:$B$194,A136))</f>
        <v>7696.1810755555553</v>
      </c>
      <c r="H136" s="17"/>
      <c r="I136" s="18"/>
      <c r="J136" s="18"/>
      <c r="K136" s="18"/>
      <c r="L136" s="18"/>
      <c r="M136" s="19"/>
    </row>
    <row r="137" spans="1:13" ht="12" customHeight="1">
      <c r="A137" s="17">
        <v>126</v>
      </c>
      <c r="B137" s="18" t="str">
        <f>PROPER(IF(F137="","",VLOOKUP(F137,Calculation!$B$3:$E$194,2,FALSE)))</f>
        <v>Dessie Gilmore</v>
      </c>
      <c r="C137" s="18" t="str">
        <f>IF(F137="","",VLOOKUP(F137,Calculation!$B$3:$E$194,3,FALSE))</f>
        <v>Springfield Striders</v>
      </c>
      <c r="D137" s="18">
        <f>IF(F137="","",VLOOKUP(F137,Calculation!$B$3:$G$1053,5,FALSE))</f>
        <v>1</v>
      </c>
      <c r="E137" s="18">
        <f>IF(F137="","",VLOOKUP(F137,Calculation!$B$3:$G$194,6,FALSE))</f>
        <v>1</v>
      </c>
      <c r="F137" s="19">
        <f>IF(LARGE(Calculation!$B$3:$B$194,A137)=0,"",LARGE(Calculation!$B$3:$B$194,A137))</f>
        <v>7655.3292048739131</v>
      </c>
      <c r="H137" s="17"/>
      <c r="I137" s="18"/>
      <c r="J137" s="18"/>
      <c r="K137" s="18"/>
      <c r="L137" s="18"/>
      <c r="M137" s="19"/>
    </row>
    <row r="138" spans="1:13" ht="12" customHeight="1">
      <c r="A138" s="17">
        <v>127</v>
      </c>
      <c r="B138" s="18" t="str">
        <f>PROPER(IF(F138="","",VLOOKUP(F138,Calculation!$B$3:$E$194,2,FALSE)))</f>
        <v>Adam Ramsey</v>
      </c>
      <c r="C138" s="18" t="str">
        <f>IF(F138="","",VLOOKUP(F138,Calculation!$B$3:$E$194,3,FALSE))</f>
        <v xml:space="preserve">Ipswich triathlon Club </v>
      </c>
      <c r="D138" s="18">
        <f>IF(F138="","",VLOOKUP(F138,Calculation!$B$3:$G$1053,5,FALSE))</f>
        <v>1</v>
      </c>
      <c r="E138" s="18">
        <f>IF(F138="","",VLOOKUP(F138,Calculation!$B$3:$G$194,6,FALSE))</f>
        <v>1</v>
      </c>
      <c r="F138" s="19">
        <f>IF(LARGE(Calculation!$B$3:$B$194,A138)=0,"",LARGE(Calculation!$B$3:$B$194,A138))</f>
        <v>7645.7505670023338</v>
      </c>
      <c r="H138" s="17"/>
      <c r="I138" s="18"/>
      <c r="J138" s="18"/>
      <c r="K138" s="18"/>
      <c r="L138" s="18"/>
      <c r="M138" s="19"/>
    </row>
    <row r="139" spans="1:13" ht="12" customHeight="1">
      <c r="A139" s="17">
        <v>128</v>
      </c>
      <c r="B139" s="18" t="str">
        <f>PROPER(IF(F139="","",VLOOKUP(F139,Calculation!$B$3:$E$194,2,FALSE)))</f>
        <v>Rob Haigh</v>
      </c>
      <c r="C139" s="18" t="str">
        <f>IF(F139="","",VLOOKUP(F139,Calculation!$B$3:$E$194,3,FALSE))</f>
        <v>EAST ESSEX TRI CLUB</v>
      </c>
      <c r="D139" s="18">
        <f>IF(F139="","",VLOOKUP(F139,Calculation!$B$3:$G$1053,5,FALSE))</f>
        <v>1</v>
      </c>
      <c r="E139" s="18">
        <f>IF(F139="","",VLOOKUP(F139,Calculation!$B$3:$G$194,6,FALSE))</f>
        <v>1</v>
      </c>
      <c r="F139" s="19">
        <f>IF(LARGE(Calculation!$B$3:$B$194,A139)=0,"",LARGE(Calculation!$B$3:$B$194,A139))</f>
        <v>7619.3541615475815</v>
      </c>
      <c r="H139" s="17"/>
      <c r="I139" s="18"/>
      <c r="J139" s="18"/>
      <c r="K139" s="18"/>
      <c r="L139" s="18"/>
      <c r="M139" s="19"/>
    </row>
    <row r="140" spans="1:13" ht="12" customHeight="1">
      <c r="A140" s="17">
        <v>129</v>
      </c>
      <c r="B140" s="18" t="str">
        <f>PROPER(IF(F140="","",VLOOKUP(F140,Calculation!$B$3:$E$194,2,FALSE)))</f>
        <v>Adam Penny</v>
      </c>
      <c r="C140" s="18" t="str">
        <f>IF(F140="","",VLOOKUP(F140,Calculation!$B$3:$E$194,3,FALSE))</f>
        <v>Born 2 Tri</v>
      </c>
      <c r="D140" s="18">
        <f>IF(F140="","",VLOOKUP(F140,Calculation!$B$3:$G$1053,5,FALSE))</f>
        <v>1</v>
      </c>
      <c r="E140" s="18">
        <f>IF(F140="","",VLOOKUP(F140,Calculation!$B$3:$G$194,6,FALSE))</f>
        <v>1</v>
      </c>
      <c r="F140" s="19">
        <f>IF(LARGE(Calculation!$B$3:$B$194,A140)=0,"",LARGE(Calculation!$B$3:$B$194,A140))</f>
        <v>7612.0372514724722</v>
      </c>
      <c r="H140" s="17"/>
      <c r="I140" s="18"/>
      <c r="J140" s="18"/>
      <c r="K140" s="18"/>
      <c r="L140" s="18"/>
      <c r="M140" s="19"/>
    </row>
    <row r="141" spans="1:13" ht="12" customHeight="1">
      <c r="A141" s="17">
        <v>130</v>
      </c>
      <c r="B141" s="18" t="str">
        <f>PROPER(IF(F141="","",VLOOKUP(F141,Calculation!$B$3:$E$194,2,FALSE)))</f>
        <v>Robert Gould</v>
      </c>
      <c r="C141" s="18" t="str">
        <f>IF(F141="","",VLOOKUP(F141,Calculation!$B$3:$E$194,3,FALSE))</f>
        <v>walden tri</v>
      </c>
      <c r="D141" s="18">
        <f>IF(F141="","",VLOOKUP(F141,Calculation!$B$3:$G$1053,5,FALSE))</f>
        <v>1</v>
      </c>
      <c r="E141" s="18">
        <f>IF(F141="","",VLOOKUP(F141,Calculation!$B$3:$G$194,6,FALSE))</f>
        <v>1</v>
      </c>
      <c r="F141" s="19">
        <f>IF(LARGE(Calculation!$B$3:$B$194,A141)=0,"",LARGE(Calculation!$B$3:$B$194,A141))</f>
        <v>7599.8344706489188</v>
      </c>
      <c r="H141" s="17"/>
      <c r="I141" s="18"/>
      <c r="J141" s="18"/>
      <c r="K141" s="18"/>
      <c r="L141" s="18"/>
      <c r="M141" s="19"/>
    </row>
    <row r="142" spans="1:13" ht="12" customHeight="1">
      <c r="A142" s="17">
        <v>131</v>
      </c>
      <c r="B142" s="18" t="str">
        <f>PROPER(IF(F142="","",VLOOKUP(F142,Calculation!$B$3:$E$194,2,FALSE)))</f>
        <v>Jason Lee</v>
      </c>
      <c r="C142" s="18" t="str">
        <f>IF(F142="","",VLOOKUP(F142,Calculation!$B$3:$E$194,3,FALSE))</f>
        <v>bedford traktors</v>
      </c>
      <c r="D142" s="18">
        <f>IF(F142="","",VLOOKUP(F142,Calculation!$B$3:$G$1053,5,FALSE))</f>
        <v>1</v>
      </c>
      <c r="E142" s="18">
        <f>IF(F142="","",VLOOKUP(F142,Calculation!$B$3:$G$194,6,FALSE))</f>
        <v>1</v>
      </c>
      <c r="F142" s="19">
        <f>IF(LARGE(Calculation!$B$3:$B$194,A142)=0,"",LARGE(Calculation!$B$3:$B$194,A142))</f>
        <v>7588.5558191054133</v>
      </c>
      <c r="H142" s="17"/>
      <c r="I142" s="18"/>
      <c r="J142" s="18"/>
      <c r="K142" s="18"/>
      <c r="L142" s="18"/>
      <c r="M142" s="19"/>
    </row>
    <row r="143" spans="1:13" ht="12" customHeight="1">
      <c r="A143" s="17">
        <v>132</v>
      </c>
      <c r="B143" s="18" t="str">
        <f>PROPER(IF(F143="","",VLOOKUP(F143,Calculation!$B$3:$E$194,2,FALSE)))</f>
        <v>Neil Griffiths</v>
      </c>
      <c r="C143" s="18" t="str">
        <f>IF(F143="","",VLOOKUP(F143,Calculation!$B$3:$E$194,3,FALSE))</f>
        <v>ELY TRI CLUB</v>
      </c>
      <c r="D143" s="18">
        <f>IF(F143="","",VLOOKUP(F143,Calculation!$B$3:$G$1053,5,FALSE))</f>
        <v>1</v>
      </c>
      <c r="E143" s="18">
        <f>IF(F143="","",VLOOKUP(F143,Calculation!$B$3:$G$194,6,FALSE))</f>
        <v>1</v>
      </c>
      <c r="F143" s="19">
        <f>IF(LARGE(Calculation!$B$3:$B$194,A143)=0,"",LARGE(Calculation!$B$3:$B$194,A143))</f>
        <v>7576.6607316594518</v>
      </c>
      <c r="H143" s="17"/>
      <c r="I143" s="18"/>
      <c r="J143" s="18"/>
      <c r="K143" s="18"/>
      <c r="L143" s="18"/>
      <c r="M143" s="19"/>
    </row>
    <row r="144" spans="1:13" ht="12" customHeight="1">
      <c r="A144" s="17">
        <v>133</v>
      </c>
      <c r="B144" s="18" t="str">
        <f>PROPER(IF(F144="","",VLOOKUP(F144,Calculation!$B$3:$E$194,2,FALSE)))</f>
        <v>Matthew Butler</v>
      </c>
      <c r="C144" s="18" t="str">
        <f>IF(F144="","",VLOOKUP(F144,Calculation!$B$3:$E$194,3,FALSE))</f>
        <v>Walden TRI</v>
      </c>
      <c r="D144" s="18">
        <f>IF(F144="","",VLOOKUP(F144,Calculation!$B$3:$G$1053,5,FALSE))</f>
        <v>1</v>
      </c>
      <c r="E144" s="18">
        <f>IF(F144="","",VLOOKUP(F144,Calculation!$B$3:$G$194,6,FALSE))</f>
        <v>1</v>
      </c>
      <c r="F144" s="19">
        <f>IF(LARGE(Calculation!$B$3:$B$194,A144)=0,"",LARGE(Calculation!$B$3:$B$194,A144))</f>
        <v>7576.483142538028</v>
      </c>
      <c r="H144" s="17"/>
      <c r="I144" s="18"/>
      <c r="J144" s="18"/>
      <c r="K144" s="18"/>
      <c r="L144" s="18"/>
      <c r="M144" s="19"/>
    </row>
    <row r="145" spans="1:13" ht="12" customHeight="1">
      <c r="A145" s="17">
        <v>134</v>
      </c>
      <c r="B145" s="18" t="str">
        <f>PROPER(IF(F145="","",VLOOKUP(F145,Calculation!$B$3:$E$194,2,FALSE)))</f>
        <v>Ray Brooks</v>
      </c>
      <c r="C145" s="18" t="str">
        <f>IF(F145="","",VLOOKUP(F145,Calculation!$B$3:$E$194,3,FALSE))</f>
        <v>EAST ESSEX TRI CLUB</v>
      </c>
      <c r="D145" s="18">
        <f>IF(F145="","",VLOOKUP(F145,Calculation!$B$3:$G$1053,5,FALSE))</f>
        <v>1</v>
      </c>
      <c r="E145" s="18">
        <f>IF(F145="","",VLOOKUP(F145,Calculation!$B$3:$G$194,6,FALSE))</f>
        <v>1</v>
      </c>
      <c r="F145" s="19">
        <f>IF(LARGE(Calculation!$B$3:$B$194,A145)=0,"",LARGE(Calculation!$B$3:$B$194,A145))</f>
        <v>7573.7356591388589</v>
      </c>
      <c r="H145" s="17"/>
      <c r="I145" s="18"/>
      <c r="J145" s="18"/>
      <c r="K145" s="18"/>
      <c r="L145" s="18"/>
      <c r="M145" s="19"/>
    </row>
    <row r="146" spans="1:13" ht="12" customHeight="1">
      <c r="A146" s="17">
        <v>135</v>
      </c>
      <c r="B146" s="18" t="str">
        <f>PROPER(IF(F146="","",VLOOKUP(F146,Calculation!$B$3:$E$194,2,FALSE)))</f>
        <v>Matthew Downes</v>
      </c>
      <c r="C146" s="18" t="str">
        <f>IF(F146="","",VLOOKUP(F146,Calculation!$B$3:$E$194,3,FALSE))</f>
        <v>Walden TRI</v>
      </c>
      <c r="D146" s="18">
        <f>IF(F146="","",VLOOKUP(F146,Calculation!$B$3:$G$1053,5,FALSE))</f>
        <v>1</v>
      </c>
      <c r="E146" s="18">
        <f>IF(F146="","",VLOOKUP(F146,Calculation!$B$3:$G$194,6,FALSE))</f>
        <v>1</v>
      </c>
      <c r="F146" s="19">
        <f>IF(LARGE(Calculation!$B$3:$B$194,A146)=0,"",LARGE(Calculation!$B$3:$B$194,A146))</f>
        <v>7550.6733285011078</v>
      </c>
      <c r="H146" s="17"/>
      <c r="I146" s="18"/>
      <c r="J146" s="18"/>
      <c r="K146" s="18"/>
      <c r="L146" s="18"/>
      <c r="M146" s="19"/>
    </row>
    <row r="147" spans="1:13" ht="12" customHeight="1">
      <c r="A147" s="17">
        <v>136</v>
      </c>
      <c r="B147" s="18" t="str">
        <f>PROPER(IF(F147="","",VLOOKUP(F147,Calculation!$B$3:$E$194,2,FALSE)))</f>
        <v>Douglas Bowen</v>
      </c>
      <c r="C147" s="18" t="str">
        <f>IF(F147="","",VLOOKUP(F147,Calculation!$B$3:$E$194,3,FALSE))</f>
        <v>Walden Tri</v>
      </c>
      <c r="D147" s="18">
        <f>IF(F147="","",VLOOKUP(F147,Calculation!$B$3:$G$1053,5,FALSE))</f>
        <v>1</v>
      </c>
      <c r="E147" s="18">
        <f>IF(F147="","",VLOOKUP(F147,Calculation!$B$3:$G$194,6,FALSE))</f>
        <v>1</v>
      </c>
      <c r="F147" s="19">
        <f>IF(LARGE(Calculation!$B$3:$B$194,A147)=0,"",LARGE(Calculation!$B$3:$B$194,A147))</f>
        <v>7529.5816933618944</v>
      </c>
      <c r="H147" s="17"/>
      <c r="I147" s="18"/>
      <c r="J147" s="18"/>
      <c r="K147" s="18"/>
      <c r="L147" s="18"/>
      <c r="M147" s="19"/>
    </row>
    <row r="148" spans="1:13" ht="12" customHeight="1">
      <c r="A148" s="17">
        <v>137</v>
      </c>
      <c r="B148" s="18" t="str">
        <f>PROPER(IF(F148="","",VLOOKUP(F148,Calculation!$B$3:$E$194,2,FALSE)))</f>
        <v>Gary Rowley</v>
      </c>
      <c r="C148" s="18" t="str">
        <f>IF(F148="","",VLOOKUP(F148,Calculation!$B$3:$E$194,3,FALSE))</f>
        <v>East Essex Tri</v>
      </c>
      <c r="D148" s="18">
        <f>IF(F148="","",VLOOKUP(F148,Calculation!$B$3:$G$1053,5,FALSE))</f>
        <v>1</v>
      </c>
      <c r="E148" s="18">
        <f>IF(F148="","",VLOOKUP(F148,Calculation!$B$3:$G$194,6,FALSE))</f>
        <v>1</v>
      </c>
      <c r="F148" s="19">
        <f>IF(LARGE(Calculation!$B$3:$B$194,A148)=0,"",LARGE(Calculation!$B$3:$B$194,A148))</f>
        <v>7529.5458255768144</v>
      </c>
      <c r="H148" s="17"/>
      <c r="I148" s="18"/>
      <c r="J148" s="18"/>
      <c r="K148" s="18"/>
      <c r="L148" s="18"/>
      <c r="M148" s="19"/>
    </row>
    <row r="149" spans="1:13" ht="12" customHeight="1">
      <c r="A149" s="17">
        <v>138</v>
      </c>
      <c r="B149" s="18" t="str">
        <f>PROPER(IF(F149="","",VLOOKUP(F149,Calculation!$B$3:$E$194,2,FALSE)))</f>
        <v>David Sharman</v>
      </c>
      <c r="C149" s="18" t="str">
        <f>IF(F149="","",VLOOKUP(F149,Calculation!$B$3:$E$194,3,FALSE))</f>
        <v>Bedford Harriers AC</v>
      </c>
      <c r="D149" s="18">
        <f>IF(F149="","",VLOOKUP(F149,Calculation!$B$3:$G$1053,5,FALSE))</f>
        <v>1</v>
      </c>
      <c r="E149" s="18">
        <f>IF(F149="","",VLOOKUP(F149,Calculation!$B$3:$G$194,6,FALSE))</f>
        <v>1</v>
      </c>
      <c r="F149" s="19">
        <f>IF(LARGE(Calculation!$B$3:$B$194,A149)=0,"",LARGE(Calculation!$B$3:$B$194,A149))</f>
        <v>7489.8558361038977</v>
      </c>
      <c r="H149" s="17"/>
      <c r="I149" s="18"/>
      <c r="J149" s="18"/>
      <c r="K149" s="18"/>
      <c r="L149" s="18"/>
      <c r="M149" s="19"/>
    </row>
    <row r="150" spans="1:13" ht="12" customHeight="1">
      <c r="A150" s="17">
        <v>139</v>
      </c>
      <c r="B150" s="18" t="str">
        <f>PROPER(IF(F150="","",VLOOKUP(F150,Calculation!$B$3:$E$194,2,FALSE)))</f>
        <v>Andrew Tokley</v>
      </c>
      <c r="C150" s="18" t="str">
        <f>IF(F150="","",VLOOKUP(F150,Calculation!$B$3:$E$194,3,FALSE))</f>
        <v>EAST ESSEX TRI CLUB</v>
      </c>
      <c r="D150" s="18">
        <f>IF(F150="","",VLOOKUP(F150,Calculation!$B$3:$G$1053,5,FALSE))</f>
        <v>1</v>
      </c>
      <c r="E150" s="18">
        <f>IF(F150="","",VLOOKUP(F150,Calculation!$B$3:$G$194,6,FALSE))</f>
        <v>1</v>
      </c>
      <c r="F150" s="19">
        <f>IF(LARGE(Calculation!$B$3:$B$194,A150)=0,"",LARGE(Calculation!$B$3:$B$194,A150))</f>
        <v>7453.3902305084739</v>
      </c>
      <c r="H150" s="17"/>
      <c r="I150" s="18"/>
      <c r="J150" s="18"/>
      <c r="K150" s="18"/>
      <c r="L150" s="18"/>
      <c r="M150" s="19"/>
    </row>
    <row r="151" spans="1:13" ht="12" customHeight="1">
      <c r="A151" s="17">
        <v>140</v>
      </c>
      <c r="B151" s="18" t="str">
        <f>PROPER(IF(F151="","",VLOOKUP(F151,Calculation!$B$3:$E$194,2,FALSE)))</f>
        <v>Mark Dixon</v>
      </c>
      <c r="C151" s="18" t="str">
        <f>IF(F151="","",VLOOKUP(F151,Calculation!$B$3:$E$194,3,FALSE))</f>
        <v>tri-anglia</v>
      </c>
      <c r="D151" s="18">
        <f>IF(F151="","",VLOOKUP(F151,Calculation!$B$3:$G$1053,5,FALSE))</f>
        <v>1</v>
      </c>
      <c r="E151" s="18">
        <f>IF(F151="","",VLOOKUP(F151,Calculation!$B$3:$G$194,6,FALSE))</f>
        <v>1</v>
      </c>
      <c r="F151" s="19">
        <f>IF(LARGE(Calculation!$B$3:$B$194,A151)=0,"",LARGE(Calculation!$B$3:$B$194,A151))</f>
        <v>7438.9259514332243</v>
      </c>
      <c r="H151" s="17"/>
      <c r="I151" s="18"/>
      <c r="J151" s="18"/>
      <c r="K151" s="18"/>
      <c r="L151" s="18"/>
      <c r="M151" s="19"/>
    </row>
    <row r="152" spans="1:13" ht="12" customHeight="1">
      <c r="A152" s="17">
        <v>141</v>
      </c>
      <c r="B152" s="18" t="str">
        <f>PROPER(IF(F152="","",VLOOKUP(F152,Calculation!$B$3:$E$194,2,FALSE)))</f>
        <v>Mark Saville</v>
      </c>
      <c r="C152" s="18" t="str">
        <f>IF(F152="","",VLOOKUP(F152,Calculation!$B$3:$E$194,3,FALSE))</f>
        <v>EAST ESSEX TRI CLUB</v>
      </c>
      <c r="D152" s="18">
        <f>IF(F152="","",VLOOKUP(F152,Calculation!$B$3:$G$1053,5,FALSE))</f>
        <v>1</v>
      </c>
      <c r="E152" s="18">
        <f>IF(F152="","",VLOOKUP(F152,Calculation!$B$3:$G$194,6,FALSE))</f>
        <v>1</v>
      </c>
      <c r="F152" s="19">
        <f>IF(LARGE(Calculation!$B$3:$B$194,A152)=0,"",LARGE(Calculation!$B$3:$B$194,A152))</f>
        <v>7387.65271695506</v>
      </c>
      <c r="H152" s="17"/>
      <c r="I152" s="18"/>
      <c r="J152" s="18"/>
      <c r="K152" s="18"/>
      <c r="L152" s="18"/>
      <c r="M152" s="19"/>
    </row>
    <row r="153" spans="1:13" ht="12" customHeight="1">
      <c r="A153" s="17">
        <v>142</v>
      </c>
      <c r="B153" s="18" t="str">
        <f>PROPER(IF(F153="","",VLOOKUP(F153,Calculation!$B$3:$E$194,2,FALSE)))</f>
        <v>Conrad Burgess</v>
      </c>
      <c r="C153" s="18" t="str">
        <f>IF(F153="","",VLOOKUP(F153,Calculation!$B$3:$E$194,3,FALSE))</f>
        <v>West Suffolk Tri</v>
      </c>
      <c r="D153" s="18">
        <f>IF(F153="","",VLOOKUP(F153,Calculation!$B$3:$G$1053,5,FALSE))</f>
        <v>1</v>
      </c>
      <c r="E153" s="18">
        <f>IF(F153="","",VLOOKUP(F153,Calculation!$B$3:$G$194,6,FALSE))</f>
        <v>1</v>
      </c>
      <c r="F153" s="19">
        <f>IF(LARGE(Calculation!$B$3:$B$194,A153)=0,"",LARGE(Calculation!$B$3:$B$194,A153))</f>
        <v>7377.9750104905561</v>
      </c>
      <c r="H153" s="17"/>
      <c r="I153" s="18"/>
      <c r="J153" s="18"/>
      <c r="K153" s="18"/>
      <c r="L153" s="18"/>
      <c r="M153" s="19"/>
    </row>
    <row r="154" spans="1:13" ht="12" customHeight="1">
      <c r="A154" s="17">
        <v>143</v>
      </c>
      <c r="B154" s="18" t="str">
        <f>PROPER(IF(F154="","",VLOOKUP(F154,Calculation!$B$3:$E$194,2,FALSE)))</f>
        <v>Chris Brooks</v>
      </c>
      <c r="C154" s="18" t="str">
        <f>IF(F154="","",VLOOKUP(F154,Calculation!$B$3:$E$194,3,FALSE))</f>
        <v>tri anglia</v>
      </c>
      <c r="D154" s="18">
        <f>IF(F154="","",VLOOKUP(F154,Calculation!$B$3:$G$1053,5,FALSE))</f>
        <v>1</v>
      </c>
      <c r="E154" s="18">
        <f>IF(F154="","",VLOOKUP(F154,Calculation!$B$3:$G$194,6,FALSE))</f>
        <v>1</v>
      </c>
      <c r="F154" s="19">
        <f>IF(LARGE(Calculation!$B$3:$B$194,A154)=0,"",LARGE(Calculation!$B$3:$B$194,A154))</f>
        <v>7322.6460505811619</v>
      </c>
      <c r="H154" s="17"/>
      <c r="I154" s="18"/>
      <c r="J154" s="18"/>
      <c r="K154" s="18"/>
      <c r="L154" s="18"/>
      <c r="M154" s="19"/>
    </row>
    <row r="155" spans="1:13" ht="12" customHeight="1">
      <c r="A155" s="17">
        <v>144</v>
      </c>
      <c r="B155" s="18" t="str">
        <f>PROPER(IF(F155="","",VLOOKUP(F155,Calculation!$B$3:$E$194,2,FALSE)))</f>
        <v>Gareth Holsgrove</v>
      </c>
      <c r="C155" s="18" t="str">
        <f>IF(F155="","",VLOOKUP(F155,Calculation!$B$3:$E$194,3,FALSE))</f>
        <v xml:space="preserve">PACTRAC </v>
      </c>
      <c r="D155" s="18">
        <f>IF(F155="","",VLOOKUP(F155,Calculation!$B$3:$G$1053,5,FALSE))</f>
        <v>1</v>
      </c>
      <c r="E155" s="18">
        <f>IF(F155="","",VLOOKUP(F155,Calculation!$B$3:$G$194,6,FALSE))</f>
        <v>1</v>
      </c>
      <c r="F155" s="19">
        <f>IF(LARGE(Calculation!$B$3:$B$194,A155)=0,"",LARGE(Calculation!$B$3:$B$194,A155))</f>
        <v>7320.6141712656035</v>
      </c>
      <c r="H155" s="17"/>
      <c r="I155" s="18"/>
      <c r="J155" s="18"/>
      <c r="K155" s="18"/>
      <c r="L155" s="18"/>
      <c r="M155" s="19"/>
    </row>
    <row r="156" spans="1:13" ht="12" customHeight="1">
      <c r="A156" s="17">
        <v>145</v>
      </c>
      <c r="B156" s="18" t="str">
        <f>PROPER(IF(F156="","",VLOOKUP(F156,Calculation!$B$3:$E$194,2,FALSE)))</f>
        <v>Peter Fuller</v>
      </c>
      <c r="C156" s="18" t="str">
        <f>IF(F156="","",VLOOKUP(F156,Calculation!$B$3:$E$194,3,FALSE))</f>
        <v>Blackwater Tri Club</v>
      </c>
      <c r="D156" s="18">
        <f>IF(F156="","",VLOOKUP(F156,Calculation!$B$3:$G$1053,5,FALSE))</f>
        <v>1</v>
      </c>
      <c r="E156" s="18">
        <f>IF(F156="","",VLOOKUP(F156,Calculation!$B$3:$G$194,6,FALSE))</f>
        <v>1</v>
      </c>
      <c r="F156" s="19">
        <f>IF(LARGE(Calculation!$B$3:$B$194,A156)=0,"",LARGE(Calculation!$B$3:$B$194,A156))</f>
        <v>7316.1741302358732</v>
      </c>
      <c r="H156" s="17"/>
      <c r="I156" s="18"/>
      <c r="J156" s="18"/>
      <c r="K156" s="18"/>
      <c r="L156" s="18"/>
      <c r="M156" s="19"/>
    </row>
    <row r="157" spans="1:13" ht="12" customHeight="1">
      <c r="A157" s="17">
        <v>146</v>
      </c>
      <c r="B157" s="18" t="str">
        <f>PROPER(IF(F157="","",VLOOKUP(F157,Calculation!$B$3:$E$194,2,FALSE)))</f>
        <v>Matthew Padbury</v>
      </c>
      <c r="C157" s="18" t="str">
        <f>IF(F157="","",VLOOKUP(F157,Calculation!$B$3:$E$194,3,FALSE))</f>
        <v>Bedford Traktors</v>
      </c>
      <c r="D157" s="18">
        <f>IF(F157="","",VLOOKUP(F157,Calculation!$B$3:$G$1053,5,FALSE))</f>
        <v>1</v>
      </c>
      <c r="E157" s="18">
        <f>IF(F157="","",VLOOKUP(F157,Calculation!$B$3:$G$194,6,FALSE))</f>
        <v>1</v>
      </c>
      <c r="F157" s="19">
        <f>IF(LARGE(Calculation!$B$3:$B$194,A157)=0,"",LARGE(Calculation!$B$3:$B$194,A157))</f>
        <v>7307.4658185408834</v>
      </c>
      <c r="H157" s="17"/>
      <c r="I157" s="18"/>
      <c r="J157" s="18"/>
      <c r="K157" s="18"/>
      <c r="L157" s="18"/>
      <c r="M157" s="19"/>
    </row>
    <row r="158" spans="1:13" ht="12" customHeight="1">
      <c r="A158" s="17">
        <v>147</v>
      </c>
      <c r="B158" s="18" t="str">
        <f>PROPER(IF(F158="","",VLOOKUP(F158,Calculation!$B$3:$E$194,2,FALSE)))</f>
        <v>Robert Collard</v>
      </c>
      <c r="C158" s="18" t="str">
        <f>IF(F158="","",VLOOKUP(F158,Calculation!$B$3:$E$194,3,FALSE))</f>
        <v>Springfield Striders</v>
      </c>
      <c r="D158" s="18">
        <f>IF(F158="","",VLOOKUP(F158,Calculation!$B$3:$G$1053,5,FALSE))</f>
        <v>1</v>
      </c>
      <c r="E158" s="18">
        <f>IF(F158="","",VLOOKUP(F158,Calculation!$B$3:$G$194,6,FALSE))</f>
        <v>1</v>
      </c>
      <c r="F158" s="19">
        <f>IF(LARGE(Calculation!$B$3:$B$194,A158)=0,"",LARGE(Calculation!$B$3:$B$194,A158))</f>
        <v>7250.7383035023886</v>
      </c>
      <c r="H158" s="17"/>
      <c r="I158" s="18"/>
      <c r="J158" s="18"/>
      <c r="K158" s="18"/>
      <c r="L158" s="18"/>
      <c r="M158" s="19"/>
    </row>
    <row r="159" spans="1:13" ht="12" customHeight="1">
      <c r="A159" s="17">
        <v>148</v>
      </c>
      <c r="B159" s="18" t="str">
        <f>PROPER(IF(F159="","",VLOOKUP(F159,Calculation!$B$3:$E$194,2,FALSE)))</f>
        <v>Paul Hearmon</v>
      </c>
      <c r="C159" s="18" t="str">
        <f>IF(F159="","",VLOOKUP(F159,Calculation!$B$3:$E$194,3,FALSE))</f>
        <v>EAST ESSEX TRI CLUB</v>
      </c>
      <c r="D159" s="18">
        <f>IF(F159="","",VLOOKUP(F159,Calculation!$B$3:$G$1053,5,FALSE))</f>
        <v>1</v>
      </c>
      <c r="E159" s="18">
        <f>IF(F159="","",VLOOKUP(F159,Calculation!$B$3:$G$194,6,FALSE))</f>
        <v>1</v>
      </c>
      <c r="F159" s="19">
        <f>IF(LARGE(Calculation!$B$3:$B$194,A159)=0,"",LARGE(Calculation!$B$3:$B$194,A159))</f>
        <v>7238.2319694805192</v>
      </c>
      <c r="H159" s="17"/>
      <c r="I159" s="18"/>
      <c r="J159" s="18"/>
      <c r="K159" s="18"/>
      <c r="L159" s="18"/>
      <c r="M159" s="19"/>
    </row>
    <row r="160" spans="1:13" ht="12" customHeight="1">
      <c r="A160" s="17">
        <v>149</v>
      </c>
      <c r="B160" s="18" t="str">
        <f>PROPER(IF(F160="","",VLOOKUP(F160,Calculation!$B$3:$E$194,2,FALSE)))</f>
        <v>Steven Williams</v>
      </c>
      <c r="C160" s="18" t="str">
        <f>IF(F160="","",VLOOKUP(F160,Calculation!$B$3:$E$194,3,FALSE))</f>
        <v>Born2Tri</v>
      </c>
      <c r="D160" s="18">
        <f>IF(F160="","",VLOOKUP(F160,Calculation!$B$3:$G$1053,5,FALSE))</f>
        <v>1</v>
      </c>
      <c r="E160" s="18">
        <f>IF(F160="","",VLOOKUP(F160,Calculation!$B$3:$G$194,6,FALSE))</f>
        <v>1</v>
      </c>
      <c r="F160" s="19">
        <f>IF(LARGE(Calculation!$B$3:$B$194,A160)=0,"",LARGE(Calculation!$B$3:$B$194,A160))</f>
        <v>7218.5557760786196</v>
      </c>
      <c r="H160" s="17"/>
      <c r="I160" s="18"/>
      <c r="J160" s="18"/>
      <c r="K160" s="18"/>
      <c r="L160" s="18"/>
      <c r="M160" s="19"/>
    </row>
    <row r="161" spans="1:13" ht="12" customHeight="1">
      <c r="A161" s="17">
        <v>150</v>
      </c>
      <c r="B161" s="18" t="str">
        <f>PROPER(IF(F161="","",VLOOKUP(F161,Calculation!$B$3:$E$194,2,FALSE)))</f>
        <v>Rob Wicks</v>
      </c>
      <c r="C161" s="18" t="str">
        <f>IF(F161="","",VLOOKUP(F161,Calculation!$B$3:$E$194,3,FALSE))</f>
        <v>tri-anglia</v>
      </c>
      <c r="D161" s="18">
        <f>IF(F161="","",VLOOKUP(F161,Calculation!$B$3:$G$1053,5,FALSE))</f>
        <v>1</v>
      </c>
      <c r="E161" s="18">
        <f>IF(F161="","",VLOOKUP(F161,Calculation!$B$3:$G$194,6,FALSE))</f>
        <v>1</v>
      </c>
      <c r="F161" s="19">
        <f>IF(LARGE(Calculation!$B$3:$B$194,A161)=0,"",LARGE(Calculation!$B$3:$B$194,A161))</f>
        <v>7205.6802331847757</v>
      </c>
      <c r="H161" s="17"/>
      <c r="I161" s="18"/>
      <c r="J161" s="18"/>
      <c r="K161" s="18"/>
      <c r="L161" s="18"/>
      <c r="M161" s="19"/>
    </row>
    <row r="162" spans="1:13" ht="12" customHeight="1">
      <c r="A162" s="17">
        <v>151</v>
      </c>
      <c r="B162" s="18" t="str">
        <f>PROPER(IF(F162="","",VLOOKUP(F162,Calculation!$B$3:$E$194,2,FALSE)))</f>
        <v>Nick Robinson</v>
      </c>
      <c r="C162" s="18" t="str">
        <f>IF(F162="","",VLOOKUP(F162,Calculation!$B$3:$E$194,3,FALSE))</f>
        <v>tri-anglia</v>
      </c>
      <c r="D162" s="18">
        <f>IF(F162="","",VLOOKUP(F162,Calculation!$B$3:$G$1053,5,FALSE))</f>
        <v>1</v>
      </c>
      <c r="E162" s="18">
        <f>IF(F162="","",VLOOKUP(F162,Calculation!$B$3:$G$194,6,FALSE))</f>
        <v>1</v>
      </c>
      <c r="F162" s="19">
        <f>IF(LARGE(Calculation!$B$3:$B$194,A162)=0,"",LARGE(Calculation!$B$3:$B$194,A162))</f>
        <v>7201.4197688175</v>
      </c>
      <c r="H162" s="17"/>
      <c r="I162" s="18"/>
      <c r="J162" s="18"/>
      <c r="K162" s="18"/>
      <c r="L162" s="18"/>
      <c r="M162" s="19"/>
    </row>
    <row r="163" spans="1:13" ht="12" customHeight="1">
      <c r="A163" s="17">
        <v>152</v>
      </c>
      <c r="B163" s="18" t="str">
        <f>PROPER(IF(F163="","",VLOOKUP(F163,Calculation!$B$3:$E$194,2,FALSE)))</f>
        <v>Chris Swainsbury</v>
      </c>
      <c r="C163" s="18" t="str">
        <f>IF(F163="","",VLOOKUP(F163,Calculation!$B$3:$E$194,3,FALSE))</f>
        <v>Born 2 Tri</v>
      </c>
      <c r="D163" s="18">
        <f>IF(F163="","",VLOOKUP(F163,Calculation!$B$3:$G$1053,5,FALSE))</f>
        <v>1</v>
      </c>
      <c r="E163" s="18">
        <f>IF(F163="","",VLOOKUP(F163,Calculation!$B$3:$G$194,6,FALSE))</f>
        <v>1</v>
      </c>
      <c r="F163" s="19">
        <f>IF(LARGE(Calculation!$B$3:$B$194,A163)=0,"",LARGE(Calculation!$B$3:$B$194,A163))</f>
        <v>7155.0914101046619</v>
      </c>
      <c r="H163" s="17"/>
      <c r="I163" s="18"/>
      <c r="J163" s="18"/>
      <c r="K163" s="18"/>
      <c r="L163" s="18"/>
      <c r="M163" s="19"/>
    </row>
    <row r="164" spans="1:13" ht="12" customHeight="1">
      <c r="A164" s="17">
        <v>153</v>
      </c>
      <c r="B164" s="18" t="str">
        <f>PROPER(IF(F164="","",VLOOKUP(F164,Calculation!$B$3:$E$194,2,FALSE)))</f>
        <v>James Walsgrove</v>
      </c>
      <c r="C164" s="18" t="str">
        <f>IF(F164="","",VLOOKUP(F164,Calculation!$B$3:$E$194,3,FALSE))</f>
        <v>tri anglia</v>
      </c>
      <c r="D164" s="18">
        <f>IF(F164="","",VLOOKUP(F164,Calculation!$B$3:$G$1053,5,FALSE))</f>
        <v>1</v>
      </c>
      <c r="E164" s="18">
        <f>IF(F164="","",VLOOKUP(F164,Calculation!$B$3:$G$194,6,FALSE))</f>
        <v>1</v>
      </c>
      <c r="F164" s="19">
        <f>IF(LARGE(Calculation!$B$3:$B$194,A164)=0,"",LARGE(Calculation!$B$3:$B$194,A164))</f>
        <v>7140.2059583097207</v>
      </c>
      <c r="H164" s="17"/>
      <c r="I164" s="18"/>
      <c r="J164" s="18"/>
      <c r="K164" s="18"/>
      <c r="L164" s="18"/>
      <c r="M164" s="19"/>
    </row>
    <row r="165" spans="1:13" ht="12" customHeight="1">
      <c r="A165" s="17">
        <v>154</v>
      </c>
      <c r="B165" s="18" t="str">
        <f>PROPER(IF(F165="","",VLOOKUP(F165,Calculation!$B$3:$E$194,2,FALSE)))</f>
        <v>Matthew Macdonald</v>
      </c>
      <c r="C165" s="18" t="str">
        <f>IF(F165="","",VLOOKUP(F165,Calculation!$B$3:$E$194,3,FALSE))</f>
        <v>TRI-SPORT EPPING</v>
      </c>
      <c r="D165" s="18">
        <f>IF(F165="","",VLOOKUP(F165,Calculation!$B$3:$G$1053,5,FALSE))</f>
        <v>1</v>
      </c>
      <c r="E165" s="18">
        <f>IF(F165="","",VLOOKUP(F165,Calculation!$B$3:$G$194,6,FALSE))</f>
        <v>1</v>
      </c>
      <c r="F165" s="19">
        <f>IF(LARGE(Calculation!$B$3:$B$194,A165)=0,"",LARGE(Calculation!$B$3:$B$194,A165))</f>
        <v>7125.7853196090755</v>
      </c>
      <c r="H165" s="17"/>
      <c r="I165" s="18"/>
      <c r="J165" s="18"/>
      <c r="K165" s="18"/>
      <c r="L165" s="18"/>
      <c r="M165" s="19"/>
    </row>
    <row r="166" spans="1:13" ht="12" customHeight="1">
      <c r="A166" s="17">
        <v>155</v>
      </c>
      <c r="B166" s="18" t="str">
        <f>PROPER(IF(F166="","",VLOOKUP(F166,Calculation!$B$3:$E$194,2,FALSE)))</f>
        <v>John Daly</v>
      </c>
      <c r="C166" s="18" t="str">
        <f>IF(F166="","",VLOOKUP(F166,Calculation!$B$3:$E$194,3,FALSE))</f>
        <v>Springfield Striders</v>
      </c>
      <c r="D166" s="18">
        <f>IF(F166="","",VLOOKUP(F166,Calculation!$B$3:$G$1053,5,FALSE))</f>
        <v>1</v>
      </c>
      <c r="E166" s="18">
        <f>IF(F166="","",VLOOKUP(F166,Calculation!$B$3:$G$194,6,FALSE))</f>
        <v>1</v>
      </c>
      <c r="F166" s="19">
        <f>IF(LARGE(Calculation!$B$3:$B$194,A166)=0,"",LARGE(Calculation!$B$3:$B$194,A166))</f>
        <v>7081.5976482072665</v>
      </c>
      <c r="H166" s="17"/>
      <c r="I166" s="18"/>
      <c r="J166" s="18"/>
      <c r="K166" s="18"/>
      <c r="L166" s="18"/>
      <c r="M166" s="19"/>
    </row>
    <row r="167" spans="1:13" ht="12" customHeight="1">
      <c r="A167" s="17">
        <v>156</v>
      </c>
      <c r="B167" s="18" t="str">
        <f>PROPER(IF(F167="","",VLOOKUP(F167,Calculation!$B$3:$E$194,2,FALSE)))</f>
        <v>James Tully</v>
      </c>
      <c r="C167" s="18" t="str">
        <f>IF(F167="","",VLOOKUP(F167,Calculation!$B$3:$E$194,3,FALSE))</f>
        <v>tri-anglia</v>
      </c>
      <c r="D167" s="18">
        <f>IF(F167="","",VLOOKUP(F167,Calculation!$B$3:$G$1053,5,FALSE))</f>
        <v>1</v>
      </c>
      <c r="E167" s="18">
        <f>IF(F167="","",VLOOKUP(F167,Calculation!$B$3:$G$194,6,FALSE))</f>
        <v>1</v>
      </c>
      <c r="F167" s="19">
        <f>IF(LARGE(Calculation!$B$3:$B$194,A167)=0,"",LARGE(Calculation!$B$3:$B$194,A167))</f>
        <v>6973.9487857915838</v>
      </c>
      <c r="H167" s="17"/>
      <c r="I167" s="18"/>
      <c r="J167" s="18"/>
      <c r="K167" s="18"/>
      <c r="L167" s="18"/>
      <c r="M167" s="19"/>
    </row>
    <row r="168" spans="1:13" ht="12" customHeight="1">
      <c r="A168" s="17">
        <v>157</v>
      </c>
      <c r="B168" s="18" t="str">
        <f>PROPER(IF(F168="","",VLOOKUP(F168,Calculation!$B$3:$E$194,2,FALSE)))</f>
        <v>Stuart Bennett</v>
      </c>
      <c r="C168" s="18" t="str">
        <f>IF(F168="","",VLOOKUP(F168,Calculation!$B$3:$E$194,3,FALSE))</f>
        <v>tri-anglia</v>
      </c>
      <c r="D168" s="18">
        <f>IF(F168="","",VLOOKUP(F168,Calculation!$B$3:$G$1053,5,FALSE))</f>
        <v>1</v>
      </c>
      <c r="E168" s="18">
        <f>IF(F168="","",VLOOKUP(F168,Calculation!$B$3:$G$194,6,FALSE))</f>
        <v>1</v>
      </c>
      <c r="F168" s="19">
        <f>IF(LARGE(Calculation!$B$3:$B$194,A168)=0,"",LARGE(Calculation!$B$3:$B$194,A168))</f>
        <v>6969.2930598531366</v>
      </c>
      <c r="H168" s="17"/>
      <c r="I168" s="18"/>
      <c r="J168" s="18"/>
      <c r="K168" s="18"/>
      <c r="L168" s="18"/>
      <c r="M168" s="19"/>
    </row>
    <row r="169" spans="1:13" ht="12" customHeight="1">
      <c r="A169" s="17">
        <v>158</v>
      </c>
      <c r="B169" s="18" t="str">
        <f>PROPER(IF(F169="","",VLOOKUP(F169,Calculation!$B$3:$E$194,2,FALSE)))</f>
        <v>Robert Gibbons</v>
      </c>
      <c r="C169" s="18" t="str">
        <f>IF(F169="","",VLOOKUP(F169,Calculation!$B$3:$E$194,3,FALSE))</f>
        <v>tri-anglia</v>
      </c>
      <c r="D169" s="18">
        <f>IF(F169="","",VLOOKUP(F169,Calculation!$B$3:$G$1053,5,FALSE))</f>
        <v>1</v>
      </c>
      <c r="E169" s="18">
        <f>IF(F169="","",VLOOKUP(F169,Calculation!$B$3:$G$194,6,FALSE))</f>
        <v>1</v>
      </c>
      <c r="F169" s="19">
        <f>IF(LARGE(Calculation!$B$3:$B$194,A169)=0,"",LARGE(Calculation!$B$3:$B$194,A169))</f>
        <v>6789.9293586081931</v>
      </c>
      <c r="H169" s="17"/>
      <c r="I169" s="18"/>
      <c r="J169" s="18"/>
      <c r="K169" s="18"/>
      <c r="L169" s="18"/>
      <c r="M169" s="19"/>
    </row>
    <row r="170" spans="1:13" ht="12" customHeight="1">
      <c r="A170" s="17">
        <v>159</v>
      </c>
      <c r="B170" s="18" t="str">
        <f>PROPER(IF(F170="","",VLOOKUP(F170,Calculation!$B$3:$E$194,2,FALSE)))</f>
        <v>Simon Bryant</v>
      </c>
      <c r="C170" s="18" t="str">
        <f>IF(F170="","",VLOOKUP(F170,Calculation!$B$3:$E$194,3,FALSE))</f>
        <v>tri-anglia</v>
      </c>
      <c r="D170" s="18">
        <f>IF(F170="","",VLOOKUP(F170,Calculation!$B$3:$G$1053,5,FALSE))</f>
        <v>1</v>
      </c>
      <c r="E170" s="18">
        <f>IF(F170="","",VLOOKUP(F170,Calculation!$B$3:$G$194,6,FALSE))</f>
        <v>1</v>
      </c>
      <c r="F170" s="19">
        <f>IF(LARGE(Calculation!$B$3:$B$194,A170)=0,"",LARGE(Calculation!$B$3:$B$194,A170))</f>
        <v>6760.407820527289</v>
      </c>
      <c r="H170" s="17"/>
      <c r="I170" s="18"/>
      <c r="J170" s="18"/>
      <c r="K170" s="18"/>
      <c r="L170" s="18"/>
      <c r="M170" s="19"/>
    </row>
    <row r="171" spans="1:13" ht="12" customHeight="1">
      <c r="A171" s="17">
        <v>160</v>
      </c>
      <c r="B171" s="18" t="str">
        <f>PROPER(IF(F171="","",VLOOKUP(F171,Calculation!$B$3:$E$194,2,FALSE)))</f>
        <v>Paul Smith</v>
      </c>
      <c r="C171" s="18" t="str">
        <f>IF(F171="","",VLOOKUP(F171,Calculation!$B$3:$E$194,3,FALSE))</f>
        <v>Ipswich Tri Club</v>
      </c>
      <c r="D171" s="18">
        <f>IF(F171="","",VLOOKUP(F171,Calculation!$B$3:$G$1053,5,FALSE))</f>
        <v>1</v>
      </c>
      <c r="E171" s="18">
        <f>IF(F171="","",VLOOKUP(F171,Calculation!$B$3:$G$194,6,FALSE))</f>
        <v>1</v>
      </c>
      <c r="F171" s="19">
        <f>IF(LARGE(Calculation!$B$3:$B$194,A171)=0,"",LARGE(Calculation!$B$3:$B$194,A171))</f>
        <v>6557.8425129590678</v>
      </c>
      <c r="H171" s="17"/>
      <c r="I171" s="18"/>
      <c r="J171" s="18"/>
      <c r="K171" s="18"/>
      <c r="L171" s="18"/>
      <c r="M171" s="19"/>
    </row>
    <row r="172" spans="1:13" ht="12" customHeight="1">
      <c r="A172" s="17">
        <v>161</v>
      </c>
      <c r="B172" s="18" t="str">
        <f>PROPER(IF(F172="","",VLOOKUP(F172,Calculation!$B$3:$E$194,2,FALSE)))</f>
        <v>Chris Hawes</v>
      </c>
      <c r="C172" s="18" t="str">
        <f>IF(F172="","",VLOOKUP(F172,Calculation!$B$3:$E$194,3,FALSE))</f>
        <v>Blackwater Tri Club</v>
      </c>
      <c r="D172" s="18">
        <f>IF(F172="","",VLOOKUP(F172,Calculation!$B$3:$G$1053,5,FALSE))</f>
        <v>1</v>
      </c>
      <c r="E172" s="18">
        <f>IF(F172="","",VLOOKUP(F172,Calculation!$B$3:$G$194,6,FALSE))</f>
        <v>1</v>
      </c>
      <c r="F172" s="19">
        <f>IF(LARGE(Calculation!$B$3:$B$194,A172)=0,"",LARGE(Calculation!$B$3:$B$194,A172))</f>
        <v>6556.3841554149431</v>
      </c>
      <c r="H172" s="17"/>
      <c r="I172" s="18"/>
      <c r="J172" s="18"/>
      <c r="K172" s="18"/>
      <c r="L172" s="18"/>
      <c r="M172" s="19"/>
    </row>
    <row r="173" spans="1:13" ht="12" customHeight="1">
      <c r="A173" s="17">
        <v>162</v>
      </c>
      <c r="B173" s="18" t="str">
        <f>PROPER(IF(F173="","",VLOOKUP(F173,Calculation!$B$3:$E$194,2,FALSE)))</f>
        <v>Phillip Scott</v>
      </c>
      <c r="C173" s="18" t="str">
        <f>IF(F173="","",VLOOKUP(F173,Calculation!$B$3:$E$194,3,FALSE))</f>
        <v>EAST ESSEX TRI CLUB</v>
      </c>
      <c r="D173" s="18">
        <f>IF(F173="","",VLOOKUP(F173,Calculation!$B$3:$G$1053,5,FALSE))</f>
        <v>1</v>
      </c>
      <c r="E173" s="18">
        <f>IF(F173="","",VLOOKUP(F173,Calculation!$B$3:$G$194,6,FALSE))</f>
        <v>1</v>
      </c>
      <c r="F173" s="19">
        <f>IF(LARGE(Calculation!$B$3:$B$194,A173)=0,"",LARGE(Calculation!$B$3:$B$194,A173))</f>
        <v>6507.5846457417683</v>
      </c>
      <c r="H173" s="17"/>
      <c r="I173" s="18"/>
      <c r="J173" s="18"/>
      <c r="K173" s="18"/>
      <c r="L173" s="18"/>
      <c r="M173" s="19"/>
    </row>
    <row r="174" spans="1:13" ht="12" customHeight="1">
      <c r="A174" s="17">
        <v>163</v>
      </c>
      <c r="B174" s="18" t="str">
        <f>PROPER(IF(F174="","",VLOOKUP(F174,Calculation!$B$3:$E$194,2,FALSE)))</f>
        <v>Daniel Smith</v>
      </c>
      <c r="C174" s="18" t="str">
        <f>IF(F174="","",VLOOKUP(F174,Calculation!$B$3:$E$194,3,FALSE))</f>
        <v>Halstead Road Runners</v>
      </c>
      <c r="D174" s="18">
        <f>IF(F174="","",VLOOKUP(F174,Calculation!$B$3:$G$1053,5,FALSE))</f>
        <v>1</v>
      </c>
      <c r="E174" s="18">
        <f>IF(F174="","",VLOOKUP(F174,Calculation!$B$3:$G$194,6,FALSE))</f>
        <v>1</v>
      </c>
      <c r="F174" s="19">
        <f>IF(LARGE(Calculation!$B$3:$B$194,A174)=0,"",LARGE(Calculation!$B$3:$B$194,A174))</f>
        <v>6419.4196952821812</v>
      </c>
      <c r="H174" s="17"/>
      <c r="I174" s="18"/>
      <c r="J174" s="18"/>
      <c r="K174" s="18"/>
      <c r="L174" s="18"/>
      <c r="M174" s="19"/>
    </row>
    <row r="175" spans="1:13" ht="12" customHeight="1">
      <c r="A175" s="17">
        <v>164</v>
      </c>
      <c r="B175" s="18" t="str">
        <f>PROPER(IF(F175="","",VLOOKUP(F175,Calculation!$B$3:$E$194,2,FALSE)))</f>
        <v>James Cooke</v>
      </c>
      <c r="C175" s="18" t="str">
        <f>IF(F175="","",VLOOKUP(F175,Calculation!$B$3:$E$194,3,FALSE))</f>
        <v>tri-anglia</v>
      </c>
      <c r="D175" s="18">
        <f>IF(F175="","",VLOOKUP(F175,Calculation!$B$3:$G$1053,5,FALSE))</f>
        <v>1</v>
      </c>
      <c r="E175" s="18">
        <f>IF(F175="","",VLOOKUP(F175,Calculation!$B$3:$G$194,6,FALSE))</f>
        <v>1</v>
      </c>
      <c r="F175" s="19">
        <f>IF(LARGE(Calculation!$B$3:$B$194,A175)=0,"",LARGE(Calculation!$B$3:$B$194,A175))</f>
        <v>6292.4065172378159</v>
      </c>
      <c r="H175" s="17"/>
      <c r="I175" s="18"/>
      <c r="J175" s="18"/>
      <c r="K175" s="18"/>
      <c r="L175" s="18"/>
      <c r="M175" s="19"/>
    </row>
    <row r="176" spans="1:13" ht="12" customHeight="1">
      <c r="A176" s="17">
        <v>165</v>
      </c>
      <c r="B176" s="18" t="str">
        <f>PROPER(IF(F176="","",VLOOKUP(F176,Calculation!$B$3:$E$194,2,FALSE)))</f>
        <v>Rob Snowling</v>
      </c>
      <c r="C176" s="18" t="str">
        <f>IF(F176="","",VLOOKUP(F176,Calculation!$B$3:$E$194,3,FALSE))</f>
        <v>tri-anglia</v>
      </c>
      <c r="D176" s="18">
        <f>IF(F176="","",VLOOKUP(F176,Calculation!$B$3:$G$1053,5,FALSE))</f>
        <v>1</v>
      </c>
      <c r="E176" s="18">
        <f>IF(F176="","",VLOOKUP(F176,Calculation!$B$3:$G$194,6,FALSE))</f>
        <v>1</v>
      </c>
      <c r="F176" s="19">
        <f>IF(LARGE(Calculation!$B$3:$B$194,A176)=0,"",LARGE(Calculation!$B$3:$B$194,A176))</f>
        <v>6246.6885610898362</v>
      </c>
      <c r="H176" s="17"/>
      <c r="I176" s="18"/>
      <c r="J176" s="18"/>
      <c r="K176" s="18"/>
      <c r="L176" s="18"/>
      <c r="M176" s="19"/>
    </row>
    <row r="177" spans="1:13" ht="12" customHeight="1">
      <c r="A177" s="17">
        <v>166</v>
      </c>
      <c r="B177" s="18" t="str">
        <f>PROPER(IF(F177="","",VLOOKUP(F177,Calculation!$B$3:$E$194,2,FALSE)))</f>
        <v>Darren Amott</v>
      </c>
      <c r="C177" s="18" t="str">
        <f>IF(F177="","",VLOOKUP(F177,Calculation!$B$3:$E$194,3,FALSE))</f>
        <v>Dunmow Tri</v>
      </c>
      <c r="D177" s="18">
        <f>IF(F177="","",VLOOKUP(F177,Calculation!$B$3:$G$1053,5,FALSE))</f>
        <v>1</v>
      </c>
      <c r="E177" s="18">
        <f>IF(F177="","",VLOOKUP(F177,Calculation!$B$3:$G$194,6,FALSE))</f>
        <v>1</v>
      </c>
      <c r="F177" s="19">
        <f>IF(LARGE(Calculation!$B$3:$B$194,A177)=0,"",LARGE(Calculation!$B$3:$B$194,A177))</f>
        <v>6173.2135646579536</v>
      </c>
      <c r="H177" s="17"/>
      <c r="I177" s="18"/>
      <c r="J177" s="18"/>
      <c r="K177" s="18"/>
      <c r="L177" s="18"/>
      <c r="M177" s="19"/>
    </row>
    <row r="178" spans="1:13" ht="12" customHeight="1">
      <c r="A178" s="17">
        <v>167</v>
      </c>
      <c r="B178" s="18" t="str">
        <f>PROPER(IF(F178="","",VLOOKUP(F178,Calculation!$B$3:$E$194,2,FALSE)))</f>
        <v>Matthew Brady</v>
      </c>
      <c r="C178" s="18" t="str">
        <f>IF(F178="","",VLOOKUP(F178,Calculation!$B$3:$E$194,3,FALSE))</f>
        <v>Tri-Anglia</v>
      </c>
      <c r="D178" s="18">
        <f>IF(F178="","",VLOOKUP(F178,Calculation!$B$3:$G$1053,5,FALSE))</f>
        <v>1</v>
      </c>
      <c r="E178" s="18">
        <f>IF(F178="","",VLOOKUP(F178,Calculation!$B$3:$G$194,6,FALSE))</f>
        <v>1</v>
      </c>
      <c r="F178" s="19">
        <f>IF(LARGE(Calculation!$B$3:$B$194,A178)=0,"",LARGE(Calculation!$B$3:$B$194,A178))</f>
        <v>6009.9910499900097</v>
      </c>
      <c r="H178" s="17"/>
      <c r="I178" s="18"/>
      <c r="J178" s="18"/>
      <c r="K178" s="18"/>
      <c r="L178" s="18"/>
      <c r="M178" s="19"/>
    </row>
    <row r="179" spans="1:13" ht="12" customHeight="1">
      <c r="A179" s="17">
        <v>168</v>
      </c>
      <c r="B179" s="18" t="str">
        <f>PROPER(IF(F179="","",VLOOKUP(F179,Calculation!$B$3:$E$194,2,FALSE)))</f>
        <v>Brenda Clayton</v>
      </c>
      <c r="C179" s="18" t="str">
        <f>IF(F179="","",VLOOKUP(F179,Calculation!$B$3:$E$194,3,FALSE))</f>
        <v>Walden Tri</v>
      </c>
      <c r="D179" s="18">
        <f>IF(F179="","",VLOOKUP(F179,Calculation!$B$3:$G$1053,5,FALSE))</f>
        <v>1</v>
      </c>
      <c r="E179" s="18">
        <f>IF(F179="","",VLOOKUP(F179,Calculation!$B$3:$G$194,6,FALSE))</f>
        <v>1</v>
      </c>
      <c r="F179" s="19">
        <f>IF(LARGE(Calculation!$B$3:$B$194,A179)=0,"",LARGE(Calculation!$B$3:$B$194,A179))</f>
        <v>5813.6847136335518</v>
      </c>
      <c r="H179" s="17"/>
      <c r="I179" s="18"/>
      <c r="J179" s="18"/>
      <c r="K179" s="18"/>
      <c r="L179" s="18"/>
      <c r="M179" s="19"/>
    </row>
    <row r="180" spans="1:13" ht="12" customHeight="1">
      <c r="A180" s="17">
        <v>169</v>
      </c>
      <c r="B180" s="18" t="str">
        <f>PROPER(IF(F180="","",VLOOKUP(F180,Calculation!$B$3:$E$194,2,FALSE)))</f>
        <v>Tony Harvey</v>
      </c>
      <c r="C180" s="18" t="str">
        <f>IF(F180="","",VLOOKUP(F180,Calculation!$B$3:$E$194,3,FALSE))</f>
        <v>Freedom Tri</v>
      </c>
      <c r="D180" s="18">
        <f>IF(F180="","",VLOOKUP(F180,Calculation!$B$3:$G$1053,5,FALSE))</f>
        <v>1</v>
      </c>
      <c r="E180" s="18">
        <f>IF(F180="","",VLOOKUP(F180,Calculation!$B$3:$G$194,6,FALSE))</f>
        <v>1</v>
      </c>
      <c r="F180" s="19">
        <f>IF(LARGE(Calculation!$B$3:$B$194,A180)=0,"",LARGE(Calculation!$B$3:$B$194,A180))</f>
        <v>5017.6746081783576</v>
      </c>
      <c r="H180" s="17"/>
      <c r="I180" s="18"/>
      <c r="J180" s="18"/>
      <c r="K180" s="18"/>
      <c r="L180" s="18"/>
      <c r="M180" s="19"/>
    </row>
    <row r="181" spans="1:13" ht="12" customHeight="1">
      <c r="A181" s="17">
        <v>170</v>
      </c>
      <c r="B181" s="18" t="str">
        <f>PROPER(IF(F181="","",VLOOKUP(F181,Calculation!$B$3:$E$194,2,FALSE)))</f>
        <v/>
      </c>
      <c r="C181" s="18">
        <f>IF(F181="","",VLOOKUP(F181,Calculation!$B$3:$E$194,3,FALSE))</f>
        <v>0</v>
      </c>
      <c r="D181" s="18">
        <f>IF(F181="","",VLOOKUP(F181,Calculation!$B$3:$G$1053,5,FALSE))</f>
        <v>0</v>
      </c>
      <c r="E181" s="18">
        <f>IF(F181="","",VLOOKUP(F181,Calculation!$B$3:$G$194,6,FALSE))</f>
        <v>0</v>
      </c>
      <c r="F181" s="19">
        <f>IF(LARGE(Calculation!$B$3:$B$194,A181)=0,"",LARGE(Calculation!$B$3:$B$194,A181))</f>
        <v>2.16E-3</v>
      </c>
      <c r="H181" s="17"/>
      <c r="I181" s="18"/>
      <c r="J181" s="18"/>
      <c r="K181" s="18"/>
      <c r="L181" s="18"/>
      <c r="M181" s="19"/>
    </row>
    <row r="182" spans="1:13" ht="12" customHeight="1">
      <c r="A182" s="17">
        <v>171</v>
      </c>
      <c r="B182" s="18" t="str">
        <f>PROPER(IF(F182="","",VLOOKUP(F182,Calculation!$B$3:$E$194,2,FALSE)))</f>
        <v/>
      </c>
      <c r="C182" s="18">
        <f>IF(F182="","",VLOOKUP(F182,Calculation!$B$3:$E$194,3,FALSE))</f>
        <v>0</v>
      </c>
      <c r="D182" s="18">
        <f>IF(F182="","",VLOOKUP(F182,Calculation!$B$3:$G$1053,5,FALSE))</f>
        <v>0</v>
      </c>
      <c r="E182" s="18">
        <f>IF(F182="","",VLOOKUP(F182,Calculation!$B$3:$G$194,6,FALSE))</f>
        <v>0</v>
      </c>
      <c r="F182" s="19">
        <f>IF(LARGE(Calculation!$B$3:$B$194,A182)=0,"",LARGE(Calculation!$B$3:$B$194,A182))</f>
        <v>2.15E-3</v>
      </c>
      <c r="H182" s="17"/>
      <c r="I182" s="18"/>
      <c r="J182" s="18"/>
      <c r="K182" s="18"/>
      <c r="L182" s="18"/>
      <c r="M182" s="19"/>
    </row>
    <row r="183" spans="1:13" ht="12" customHeight="1">
      <c r="A183" s="17">
        <v>172</v>
      </c>
      <c r="B183" s="18" t="str">
        <f>PROPER(IF(F183="","",VLOOKUP(F183,Calculation!$B$3:$E$194,2,FALSE)))</f>
        <v/>
      </c>
      <c r="C183" s="18">
        <f>IF(F183="","",VLOOKUP(F183,Calculation!$B$3:$E$194,3,FALSE))</f>
        <v>0</v>
      </c>
      <c r="D183" s="18">
        <f>IF(F183="","",VLOOKUP(F183,Calculation!$B$3:$G$1053,5,FALSE))</f>
        <v>0</v>
      </c>
      <c r="E183" s="18">
        <f>IF(F183="","",VLOOKUP(F183,Calculation!$B$3:$G$194,6,FALSE))</f>
        <v>0</v>
      </c>
      <c r="F183" s="19">
        <f>IF(LARGE(Calculation!$B$3:$B$194,A183)=0,"",LARGE(Calculation!$B$3:$B$194,A183))</f>
        <v>2.1400000000000004E-3</v>
      </c>
      <c r="H183" s="17"/>
      <c r="I183" s="18"/>
      <c r="J183" s="18"/>
      <c r="K183" s="18"/>
      <c r="L183" s="18"/>
      <c r="M183" s="19"/>
    </row>
    <row r="184" spans="1:13" ht="12" customHeight="1">
      <c r="A184" s="17">
        <v>173</v>
      </c>
      <c r="B184" s="18" t="str">
        <f>PROPER(IF(F184="","",VLOOKUP(F184,Calculation!$B$3:$E$194,2,FALSE)))</f>
        <v/>
      </c>
      <c r="C184" s="18">
        <f>IF(F184="","",VLOOKUP(F184,Calculation!$B$3:$E$194,3,FALSE))</f>
        <v>0</v>
      </c>
      <c r="D184" s="18">
        <f>IF(F184="","",VLOOKUP(F184,Calculation!$B$3:$G$1053,5,FALSE))</f>
        <v>0</v>
      </c>
      <c r="E184" s="18">
        <f>IF(F184="","",VLOOKUP(F184,Calculation!$B$3:$G$194,6,FALSE))</f>
        <v>0</v>
      </c>
      <c r="F184" s="19">
        <f>IF(LARGE(Calculation!$B$3:$B$194,A184)=0,"",LARGE(Calculation!$B$3:$B$194,A184))</f>
        <v>2.1300000000000004E-3</v>
      </c>
      <c r="H184" s="17"/>
      <c r="I184" s="18"/>
      <c r="J184" s="18"/>
      <c r="K184" s="18"/>
      <c r="L184" s="18"/>
      <c r="M184" s="19"/>
    </row>
    <row r="185" spans="1:13" ht="12" customHeight="1">
      <c r="A185" s="17">
        <v>174</v>
      </c>
      <c r="B185" s="18" t="str">
        <f>PROPER(IF(F185="","",VLOOKUP(F185,Calculation!$B$3:$E$194,2,FALSE)))</f>
        <v/>
      </c>
      <c r="C185" s="18">
        <f>IF(F185="","",VLOOKUP(F185,Calculation!$B$3:$E$194,3,FALSE))</f>
        <v>0</v>
      </c>
      <c r="D185" s="18">
        <f>IF(F185="","",VLOOKUP(F185,Calculation!$B$3:$G$1053,5,FALSE))</f>
        <v>0</v>
      </c>
      <c r="E185" s="18">
        <f>IF(F185="","",VLOOKUP(F185,Calculation!$B$3:$G$194,6,FALSE))</f>
        <v>0</v>
      </c>
      <c r="F185" s="19">
        <f>IF(LARGE(Calculation!$B$3:$B$194,A185)=0,"",LARGE(Calculation!$B$3:$B$194,A185))</f>
        <v>2.1200000000000004E-3</v>
      </c>
      <c r="H185" s="17"/>
      <c r="I185" s="18"/>
      <c r="J185" s="18"/>
      <c r="K185" s="18"/>
      <c r="L185" s="18"/>
      <c r="M185" s="19"/>
    </row>
    <row r="186" spans="1:13" ht="12" customHeight="1">
      <c r="A186" s="17">
        <v>175</v>
      </c>
      <c r="B186" s="18" t="str">
        <f>PROPER(IF(F186="","",VLOOKUP(F186,Calculation!$B$3:$E$194,2,FALSE)))</f>
        <v/>
      </c>
      <c r="C186" s="18">
        <f>IF(F186="","",VLOOKUP(F186,Calculation!$B$3:$E$194,3,FALSE))</f>
        <v>0</v>
      </c>
      <c r="D186" s="18">
        <f>IF(F186="","",VLOOKUP(F186,Calculation!$B$3:$G$1053,5,FALSE))</f>
        <v>0</v>
      </c>
      <c r="E186" s="18">
        <f>IF(F186="","",VLOOKUP(F186,Calculation!$B$3:$G$194,6,FALSE))</f>
        <v>0</v>
      </c>
      <c r="F186" s="19">
        <f>IF(LARGE(Calculation!$B$3:$B$194,A186)=0,"",LARGE(Calculation!$B$3:$B$194,A186))</f>
        <v>2.1100000000000003E-3</v>
      </c>
      <c r="H186" s="17"/>
      <c r="I186" s="18"/>
      <c r="J186" s="18"/>
      <c r="K186" s="18"/>
      <c r="L186" s="18"/>
      <c r="M186" s="19"/>
    </row>
    <row r="187" spans="1:13" ht="12" customHeight="1">
      <c r="A187" s="17">
        <v>176</v>
      </c>
      <c r="B187" s="18" t="str">
        <f>PROPER(IF(F187="","",VLOOKUP(F187,Calculation!$B$3:$E$194,2,FALSE)))</f>
        <v/>
      </c>
      <c r="C187" s="18">
        <f>IF(F187="","",VLOOKUP(F187,Calculation!$B$3:$E$194,3,FALSE))</f>
        <v>0</v>
      </c>
      <c r="D187" s="18">
        <f>IF(F187="","",VLOOKUP(F187,Calculation!$B$3:$G$1053,5,FALSE))</f>
        <v>0</v>
      </c>
      <c r="E187" s="18">
        <f>IF(F187="","",VLOOKUP(F187,Calculation!$B$3:$G$194,6,FALSE))</f>
        <v>0</v>
      </c>
      <c r="F187" s="19">
        <f>IF(LARGE(Calculation!$B$3:$B$194,A187)=0,"",LARGE(Calculation!$B$3:$B$194,A187))</f>
        <v>2.1000000000000003E-3</v>
      </c>
      <c r="H187" s="17"/>
      <c r="I187" s="18"/>
      <c r="J187" s="18"/>
      <c r="K187" s="18"/>
      <c r="L187" s="18"/>
      <c r="M187" s="19"/>
    </row>
    <row r="188" spans="1:13" ht="12" customHeight="1">
      <c r="A188" s="17">
        <v>177</v>
      </c>
      <c r="B188" s="18" t="str">
        <f>PROPER(IF(F188="","",VLOOKUP(F188,Calculation!$B$3:$E$194,2,FALSE)))</f>
        <v/>
      </c>
      <c r="C188" s="18">
        <f>IF(F188="","",VLOOKUP(F188,Calculation!$B$3:$E$194,3,FALSE))</f>
        <v>0</v>
      </c>
      <c r="D188" s="18">
        <f>IF(F188="","",VLOOKUP(F188,Calculation!$B$3:$G$1053,5,FALSE))</f>
        <v>0</v>
      </c>
      <c r="E188" s="18">
        <f>IF(F188="","",VLOOKUP(F188,Calculation!$B$3:$G$194,6,FALSE))</f>
        <v>0</v>
      </c>
      <c r="F188" s="19">
        <f>IF(LARGE(Calculation!$B$3:$B$194,A188)=0,"",LARGE(Calculation!$B$3:$B$194,A188))</f>
        <v>2.0900000000000003E-3</v>
      </c>
      <c r="H188" s="17"/>
      <c r="I188" s="18"/>
      <c r="J188" s="18"/>
      <c r="K188" s="18"/>
      <c r="L188" s="18"/>
      <c r="M188" s="19"/>
    </row>
    <row r="189" spans="1:13" ht="12" customHeight="1">
      <c r="A189" s="17">
        <v>178</v>
      </c>
      <c r="B189" s="18" t="str">
        <f>PROPER(IF(F189="","",VLOOKUP(F189,Calculation!$B$3:$E$194,2,FALSE)))</f>
        <v/>
      </c>
      <c r="C189" s="18">
        <f>IF(F189="","",VLOOKUP(F189,Calculation!$B$3:$E$194,3,FALSE))</f>
        <v>0</v>
      </c>
      <c r="D189" s="18">
        <f>IF(F189="","",VLOOKUP(F189,Calculation!$B$3:$G$1053,5,FALSE))</f>
        <v>0</v>
      </c>
      <c r="E189" s="18">
        <f>IF(F189="","",VLOOKUP(F189,Calculation!$B$3:$G$194,6,FALSE))</f>
        <v>0</v>
      </c>
      <c r="F189" s="19">
        <f>IF(LARGE(Calculation!$B$3:$B$194,A189)=0,"",LARGE(Calculation!$B$3:$B$194,A189))</f>
        <v>2.0800000000000003E-3</v>
      </c>
      <c r="H189" s="17"/>
      <c r="I189" s="18"/>
      <c r="J189" s="18"/>
      <c r="K189" s="18"/>
      <c r="L189" s="18"/>
      <c r="M189" s="19"/>
    </row>
    <row r="190" spans="1:13" ht="12" customHeight="1">
      <c r="A190" s="17">
        <v>179</v>
      </c>
      <c r="B190" s="18" t="str">
        <f>PROPER(IF(F190="","",VLOOKUP(F190,Calculation!$B$3:$E$194,2,FALSE)))</f>
        <v/>
      </c>
      <c r="C190" s="18">
        <f>IF(F190="","",VLOOKUP(F190,Calculation!$B$3:$E$194,3,FALSE))</f>
        <v>0</v>
      </c>
      <c r="D190" s="18">
        <f>IF(F190="","",VLOOKUP(F190,Calculation!$B$3:$G$1053,5,FALSE))</f>
        <v>0</v>
      </c>
      <c r="E190" s="18">
        <f>IF(F190="","",VLOOKUP(F190,Calculation!$B$3:$G$194,6,FALSE))</f>
        <v>0</v>
      </c>
      <c r="F190" s="19">
        <f>IF(LARGE(Calculation!$B$3:$B$194,A190)=0,"",LARGE(Calculation!$B$3:$B$194,A190))</f>
        <v>2.0700000000000002E-3</v>
      </c>
      <c r="H190" s="17"/>
      <c r="I190" s="18"/>
      <c r="J190" s="18"/>
      <c r="K190" s="18"/>
      <c r="L190" s="18"/>
      <c r="M190" s="19"/>
    </row>
    <row r="191" spans="1:13" ht="12" customHeight="1">
      <c r="A191" s="17">
        <v>180</v>
      </c>
      <c r="B191" s="18" t="str">
        <f>PROPER(IF(F191="","",VLOOKUP(F191,Calculation!$B$3:$E$194,2,FALSE)))</f>
        <v/>
      </c>
      <c r="C191" s="18">
        <f>IF(F191="","",VLOOKUP(F191,Calculation!$B$3:$E$194,3,FALSE))</f>
        <v>0</v>
      </c>
      <c r="D191" s="18">
        <f>IF(F191="","",VLOOKUP(F191,Calculation!$B$3:$G$1053,5,FALSE))</f>
        <v>0</v>
      </c>
      <c r="E191" s="18">
        <f>IF(F191="","",VLOOKUP(F191,Calculation!$B$3:$G$194,6,FALSE))</f>
        <v>0</v>
      </c>
      <c r="F191" s="19">
        <f>IF(LARGE(Calculation!$B$3:$B$194,A191)=0,"",LARGE(Calculation!$B$3:$B$194,A191))</f>
        <v>2.0600000000000002E-3</v>
      </c>
      <c r="H191" s="17"/>
      <c r="I191" s="18"/>
      <c r="J191" s="18"/>
      <c r="K191" s="18"/>
      <c r="L191" s="18"/>
      <c r="M191" s="19"/>
    </row>
    <row r="192" spans="1:13" ht="12" customHeight="1">
      <c r="A192" s="17">
        <v>181</v>
      </c>
      <c r="B192" s="18" t="str">
        <f>PROPER(IF(F192="","",VLOOKUP(F192,Calculation!$B$3:$E$194,2,FALSE)))</f>
        <v/>
      </c>
      <c r="C192" s="18">
        <f>IF(F192="","",VLOOKUP(F192,Calculation!$B$3:$E$194,3,FALSE))</f>
        <v>0</v>
      </c>
      <c r="D192" s="18">
        <f>IF(F192="","",VLOOKUP(F192,Calculation!$B$3:$G$1053,5,FALSE))</f>
        <v>0</v>
      </c>
      <c r="E192" s="18">
        <f>IF(F192="","",VLOOKUP(F192,Calculation!$B$3:$G$194,6,FALSE))</f>
        <v>0</v>
      </c>
      <c r="F192" s="19">
        <f>IF(LARGE(Calculation!$B$3:$B$194,A192)=0,"",LARGE(Calculation!$B$3:$B$194,A192))</f>
        <v>2.0500000000000002E-3</v>
      </c>
      <c r="H192" s="17"/>
      <c r="I192" s="18"/>
      <c r="J192" s="18"/>
      <c r="K192" s="18"/>
      <c r="L192" s="18"/>
      <c r="M192" s="19"/>
    </row>
    <row r="193" spans="1:13" ht="12" customHeight="1">
      <c r="A193" s="17">
        <v>182</v>
      </c>
      <c r="B193" s="18" t="str">
        <f>PROPER(IF(F193="","",VLOOKUP(F193,Calculation!$B$3:$E$194,2,FALSE)))</f>
        <v/>
      </c>
      <c r="C193" s="18">
        <f>IF(F193="","",VLOOKUP(F193,Calculation!$B$3:$E$194,3,FALSE))</f>
        <v>0</v>
      </c>
      <c r="D193" s="18">
        <f>IF(F193="","",VLOOKUP(F193,Calculation!$B$3:$G$1053,5,FALSE))</f>
        <v>0</v>
      </c>
      <c r="E193" s="18">
        <f>IF(F193="","",VLOOKUP(F193,Calculation!$B$3:$G$194,6,FALSE))</f>
        <v>0</v>
      </c>
      <c r="F193" s="19">
        <f>IF(LARGE(Calculation!$B$3:$B$194,A193)=0,"",LARGE(Calculation!$B$3:$B$194,A193))</f>
        <v>2.0400000000000001E-3</v>
      </c>
      <c r="H193" s="17"/>
      <c r="I193" s="18"/>
      <c r="J193" s="18"/>
      <c r="K193" s="18"/>
      <c r="L193" s="18"/>
      <c r="M193" s="19"/>
    </row>
    <row r="194" spans="1:13" ht="12" customHeight="1">
      <c r="A194" s="17">
        <v>183</v>
      </c>
      <c r="B194" s="18" t="str">
        <f>PROPER(IF(F194="","",VLOOKUP(F194,Calculation!$B$3:$E$194,2,FALSE)))</f>
        <v/>
      </c>
      <c r="C194" s="18">
        <f>IF(F194="","",VLOOKUP(F194,Calculation!$B$3:$E$194,3,FALSE))</f>
        <v>0</v>
      </c>
      <c r="D194" s="18">
        <f>IF(F194="","",VLOOKUP(F194,Calculation!$B$3:$G$1053,5,FALSE))</f>
        <v>0</v>
      </c>
      <c r="E194" s="18">
        <f>IF(F194="","",VLOOKUP(F194,Calculation!$B$3:$G$194,6,FALSE))</f>
        <v>0</v>
      </c>
      <c r="F194" s="19">
        <f>IF(LARGE(Calculation!$B$3:$B$194,A194)=0,"",LARGE(Calculation!$B$3:$B$194,A194))</f>
        <v>2.0300000000000001E-3</v>
      </c>
      <c r="H194" s="17"/>
      <c r="I194" s="18"/>
      <c r="J194" s="18"/>
      <c r="K194" s="18"/>
      <c r="L194" s="18"/>
      <c r="M194" s="19"/>
    </row>
    <row r="195" spans="1:13" ht="12" customHeight="1">
      <c r="A195" s="17">
        <v>184</v>
      </c>
      <c r="B195" s="18" t="str">
        <f>PROPER(IF(F195="","",VLOOKUP(F195,Calculation!$B$3:$E$194,2,FALSE)))</f>
        <v/>
      </c>
      <c r="C195" s="18">
        <f>IF(F195="","",VLOOKUP(F195,Calculation!$B$3:$E$194,3,FALSE))</f>
        <v>0</v>
      </c>
      <c r="D195" s="18">
        <f>IF(F195="","",VLOOKUP(F195,Calculation!$B$3:$G$1053,5,FALSE))</f>
        <v>0</v>
      </c>
      <c r="E195" s="18">
        <f>IF(F195="","",VLOOKUP(F195,Calculation!$B$3:$G$194,6,FALSE))</f>
        <v>0</v>
      </c>
      <c r="F195" s="19">
        <f>IF(LARGE(Calculation!$B$3:$B$194,A195)=0,"",LARGE(Calculation!$B$3:$B$194,A195))</f>
        <v>2.0200000000000001E-3</v>
      </c>
      <c r="H195" s="17"/>
      <c r="I195" s="18"/>
      <c r="J195" s="18"/>
      <c r="K195" s="18"/>
      <c r="L195" s="18"/>
      <c r="M195" s="19"/>
    </row>
    <row r="196" spans="1:13" ht="12" customHeight="1">
      <c r="A196" s="17">
        <v>185</v>
      </c>
      <c r="B196" s="18" t="str">
        <f>PROPER(IF(F196="","",VLOOKUP(F196,Calculation!$B$3:$E$194,2,FALSE)))</f>
        <v/>
      </c>
      <c r="C196" s="18">
        <f>IF(F196="","",VLOOKUP(F196,Calculation!$B$3:$E$194,3,FALSE))</f>
        <v>0</v>
      </c>
      <c r="D196" s="18">
        <f>IF(F196="","",VLOOKUP(F196,Calculation!$B$3:$G$1053,5,FALSE))</f>
        <v>0</v>
      </c>
      <c r="E196" s="18">
        <f>IF(F196="","",VLOOKUP(F196,Calculation!$B$3:$G$194,6,FALSE))</f>
        <v>0</v>
      </c>
      <c r="F196" s="19">
        <f>IF(LARGE(Calculation!$B$3:$B$194,A196)=0,"",LARGE(Calculation!$B$3:$B$194,A196))</f>
        <v>2.0100000000000001E-3</v>
      </c>
      <c r="H196" s="17"/>
      <c r="I196" s="18"/>
      <c r="J196" s="18"/>
      <c r="K196" s="18"/>
      <c r="L196" s="18"/>
      <c r="M196" s="19"/>
    </row>
    <row r="197" spans="1:13" ht="12" customHeight="1">
      <c r="A197" s="17">
        <v>186</v>
      </c>
      <c r="B197" s="18" t="str">
        <f>PROPER(IF(F197="","",VLOOKUP(F197,Calculation!$B$3:$E$194,2,FALSE)))</f>
        <v/>
      </c>
      <c r="C197" s="18">
        <f>IF(F197="","",VLOOKUP(F197,Calculation!$B$3:$E$194,3,FALSE))</f>
        <v>0</v>
      </c>
      <c r="D197" s="18">
        <f>IF(F197="","",VLOOKUP(F197,Calculation!$B$3:$G$1053,5,FALSE))</f>
        <v>0</v>
      </c>
      <c r="E197" s="18">
        <f>IF(F197="","",VLOOKUP(F197,Calculation!$B$3:$G$194,6,FALSE))</f>
        <v>0</v>
      </c>
      <c r="F197" s="19">
        <f>IF(LARGE(Calculation!$B$3:$B$194,A197)=0,"",LARGE(Calculation!$B$3:$B$194,A197))</f>
        <v>2E-3</v>
      </c>
      <c r="H197" s="17"/>
      <c r="I197" s="18"/>
      <c r="J197" s="18"/>
      <c r="K197" s="18"/>
      <c r="L197" s="18"/>
      <c r="M197" s="19"/>
    </row>
    <row r="198" spans="1:13" ht="12" customHeight="1">
      <c r="A198" s="17">
        <v>187</v>
      </c>
      <c r="B198" s="18" t="str">
        <f>PROPER(IF(F198="","",VLOOKUP(F198,Calculation!$B$3:$E$194,2,FALSE)))</f>
        <v/>
      </c>
      <c r="C198" s="18">
        <f>IF(F198="","",VLOOKUP(F198,Calculation!$B$3:$E$194,3,FALSE))</f>
        <v>0</v>
      </c>
      <c r="D198" s="18">
        <f>IF(F198="","",VLOOKUP(F198,Calculation!$B$3:$G$1053,5,FALSE))</f>
        <v>0</v>
      </c>
      <c r="E198" s="18">
        <f>IF(F198="","",VLOOKUP(F198,Calculation!$B$3:$G$194,6,FALSE))</f>
        <v>0</v>
      </c>
      <c r="F198" s="19">
        <f>IF(LARGE(Calculation!$B$3:$B$194,A198)=0,"",LARGE(Calculation!$B$3:$B$194,A198))</f>
        <v>1.99E-3</v>
      </c>
      <c r="H198" s="17"/>
      <c r="I198" s="18"/>
      <c r="J198" s="18"/>
      <c r="K198" s="18"/>
      <c r="L198" s="18"/>
      <c r="M198" s="19"/>
    </row>
    <row r="199" spans="1:13" ht="12" customHeight="1" thickBot="1">
      <c r="A199" s="20"/>
      <c r="B199" s="21"/>
      <c r="C199" s="21"/>
      <c r="D199" s="21"/>
      <c r="E199" s="21"/>
      <c r="F199" s="22"/>
      <c r="H199" s="20"/>
      <c r="I199" s="21"/>
      <c r="J199" s="21"/>
      <c r="K199" s="21"/>
      <c r="L199" s="21"/>
      <c r="M199" s="22"/>
    </row>
    <row r="200" spans="1:13" ht="12" customHeight="1">
      <c r="A200"/>
      <c r="B200"/>
    </row>
    <row r="201" spans="1:13" ht="13.5" thickBot="1"/>
    <row r="202" spans="1:13" ht="15.75">
      <c r="A202" s="194" t="s">
        <v>104</v>
      </c>
      <c r="B202" s="195"/>
      <c r="C202" s="195"/>
      <c r="D202" s="9"/>
      <c r="E202" s="9"/>
      <c r="F202" s="10"/>
      <c r="H202" s="194" t="s">
        <v>105</v>
      </c>
      <c r="I202" s="195"/>
      <c r="J202" s="195"/>
      <c r="K202" s="195"/>
      <c r="L202" s="11"/>
      <c r="M202" s="12"/>
    </row>
    <row r="203" spans="1:13" ht="15.75">
      <c r="A203" s="63"/>
      <c r="B203" s="64"/>
      <c r="D203" s="65" t="s">
        <v>10</v>
      </c>
      <c r="E203" s="66" t="s">
        <v>12</v>
      </c>
      <c r="F203" s="67"/>
      <c r="G203" s="16"/>
      <c r="H203" s="63"/>
      <c r="I203" s="64"/>
      <c r="J203" s="64"/>
      <c r="K203" s="65" t="s">
        <v>10</v>
      </c>
      <c r="L203" s="66" t="s">
        <v>12</v>
      </c>
      <c r="M203" s="23"/>
    </row>
    <row r="204" spans="1:13">
      <c r="A204" s="13" t="s">
        <v>3</v>
      </c>
      <c r="B204" s="14" t="s">
        <v>2</v>
      </c>
      <c r="C204" s="14" t="s">
        <v>21</v>
      </c>
      <c r="D204" s="14" t="s">
        <v>11</v>
      </c>
      <c r="E204" s="14" t="s">
        <v>11</v>
      </c>
      <c r="F204" s="15" t="s">
        <v>4</v>
      </c>
      <c r="H204" s="13" t="s">
        <v>3</v>
      </c>
      <c r="I204" s="14" t="s">
        <v>2</v>
      </c>
      <c r="J204" s="14" t="s">
        <v>21</v>
      </c>
      <c r="K204" s="14" t="s">
        <v>11</v>
      </c>
      <c r="L204" s="14" t="s">
        <v>11</v>
      </c>
      <c r="M204" s="15" t="s">
        <v>4</v>
      </c>
    </row>
    <row r="205" spans="1:13">
      <c r="A205" s="17">
        <v>1</v>
      </c>
      <c r="B205" s="18" t="str">
        <f>PROPER(IF(F205="","",VLOOKUP(F205,Calculation!$B$196:$E$581,2,FALSE)))</f>
        <v>Alasdair Bruce</v>
      </c>
      <c r="C205" s="18" t="str">
        <f>IF(F205="","",VLOOKUP(F205,Calculation!$B$196:$E$581,3,FALSE))</f>
        <v>Stortford Tri</v>
      </c>
      <c r="D205" s="18">
        <f>IF(F205="","",VLOOKUP(F205,Calculation!$B$196:$G$581,5,FALSE))</f>
        <v>5</v>
      </c>
      <c r="E205" s="18">
        <f>IF(F205="","",VLOOKUP(F205,Calculation!$B$196:$G$581,6,FALSE))</f>
        <v>5</v>
      </c>
      <c r="F205" s="19">
        <f>IF(LARGE(Calculation!$B$196:$B$581,A205)=0,"",LARGE(Calculation!$B$196:$B$581,A205))</f>
        <v>46530.764025984965</v>
      </c>
      <c r="H205" s="17">
        <v>1</v>
      </c>
      <c r="I205" s="18" t="str">
        <f>PROPER(IF(M205="","",VLOOKUP(M205,Calculation!$B$665:$E$754,2,FALSE)))</f>
        <v>Elisabeth Ross</v>
      </c>
      <c r="J205" s="18" t="str">
        <f>IF(M205="","",VLOOKUP(M205,Calculation!$B$665:$E$754,3,FALSE))</f>
        <v>tri sport epping</v>
      </c>
      <c r="K205" s="18">
        <f>IF(M205="","",VLOOKUP(M205,Calculation!$B$665:$G$754,5,FALSE))</f>
        <v>4</v>
      </c>
      <c r="L205" s="18">
        <f>IF(M205="","",VLOOKUP(M205,Calculation!$B$665:$G$754,6,FALSE))</f>
        <v>4</v>
      </c>
      <c r="M205" s="19">
        <f>IF(LARGE(Calculation!$B$665:$B$754,H205)=0,"",LARGE(Calculation!$B$665:$B$754,H205))</f>
        <v>32601.778135100591</v>
      </c>
    </row>
    <row r="206" spans="1:13">
      <c r="A206" s="17">
        <v>2</v>
      </c>
      <c r="B206" s="18" t="str">
        <f>PROPER(IF(F206="","",VLOOKUP(F206,Calculation!$B$196:$E$581,2,FALSE)))</f>
        <v>Pete Binks</v>
      </c>
      <c r="C206" s="18" t="str">
        <f>IF(F206="","",VLOOKUP(F206,Calculation!$B$196:$E$581,3,FALSE))</f>
        <v>Stortford Tri</v>
      </c>
      <c r="D206" s="18">
        <f>IF(F206="","",VLOOKUP(F206,Calculation!$B$196:$G$581,5,FALSE))</f>
        <v>6</v>
      </c>
      <c r="E206" s="18">
        <f>IF(F206="","",VLOOKUP(F206,Calculation!$B$196:$G$581,6,FALSE))</f>
        <v>5</v>
      </c>
      <c r="F206" s="19">
        <f>IF(LARGE(Calculation!$B$196:$B$581,A206)=0,"",LARGE(Calculation!$B$196:$B$581,A206))</f>
        <v>41681.982705089133</v>
      </c>
      <c r="H206" s="17">
        <v>2</v>
      </c>
      <c r="I206" s="18" t="str">
        <f>PROPER(IF(M206="","",VLOOKUP(M206,Calculation!$B$665:$E$754,2,FALSE)))</f>
        <v>Julia Fonnereau</v>
      </c>
      <c r="J206" s="18" t="str">
        <f>IF(M206="","",VLOOKUP(M206,Calculation!$B$665:$E$754,3,FALSE))</f>
        <v>Stortford Tri</v>
      </c>
      <c r="K206" s="18">
        <f>IF(M206="","",VLOOKUP(M206,Calculation!$B$665:$G$754,5,FALSE))</f>
        <v>4</v>
      </c>
      <c r="L206" s="18">
        <f>IF(M206="","",VLOOKUP(M206,Calculation!$B$665:$G$754,6,FALSE))</f>
        <v>4</v>
      </c>
      <c r="M206" s="19">
        <f>IF(LARGE(Calculation!$B$665:$B$754,H206)=0,"",LARGE(Calculation!$B$665:$B$754,H206))</f>
        <v>30072.554948772995</v>
      </c>
    </row>
    <row r="207" spans="1:13">
      <c r="A207" s="17">
        <v>3</v>
      </c>
      <c r="B207" s="18" t="str">
        <f>PROPER(IF(F207="","",VLOOKUP(F207,Calculation!$B$196:$E$581,2,FALSE)))</f>
        <v>Alan Findlay</v>
      </c>
      <c r="C207" s="18" t="str">
        <f>IF(F207="","",VLOOKUP(F207,Calculation!$B$196:$E$581,3,FALSE))</f>
        <v>Stortford Tri</v>
      </c>
      <c r="D207" s="18">
        <f>IF(F207="","",VLOOKUP(F207,Calculation!$B$196:$G$581,5,FALSE))</f>
        <v>5</v>
      </c>
      <c r="E207" s="18">
        <f>IF(F207="","",VLOOKUP(F207,Calculation!$B$196:$G$581,6,FALSE))</f>
        <v>5</v>
      </c>
      <c r="F207" s="19">
        <f>IF(LARGE(Calculation!$B$196:$B$581,A207)=0,"",LARGE(Calculation!$B$196:$B$581,A207))</f>
        <v>40480.652571123122</v>
      </c>
      <c r="H207" s="17">
        <v>3</v>
      </c>
      <c r="I207" s="18" t="str">
        <f>PROPER(IF(M207="","",VLOOKUP(M207,Calculation!$B$665:$E$754,2,FALSE)))</f>
        <v>Louise Baker</v>
      </c>
      <c r="J207" s="18" t="str">
        <f>IF(M207="","",VLOOKUP(M207,Calculation!$B$665:$E$754,3,FALSE))</f>
        <v>Stortford Tri</v>
      </c>
      <c r="K207" s="18">
        <f>IF(M207="","",VLOOKUP(M207,Calculation!$B$665:$G$754,5,FALSE))</f>
        <v>4</v>
      </c>
      <c r="L207" s="18">
        <f>IF(M207="","",VLOOKUP(M207,Calculation!$B$665:$G$754,6,FALSE))</f>
        <v>4</v>
      </c>
      <c r="M207" s="19">
        <f>IF(LARGE(Calculation!$B$665:$B$754,H207)=0,"",LARGE(Calculation!$B$665:$B$754,H207))</f>
        <v>29954.768960485959</v>
      </c>
    </row>
    <row r="208" spans="1:13">
      <c r="A208" s="17">
        <v>4</v>
      </c>
      <c r="B208" s="18" t="str">
        <f>PROPER(IF(F208="","",VLOOKUP(F208,Calculation!$B$196:$E$581,2,FALSE)))</f>
        <v>Richard Hanley</v>
      </c>
      <c r="C208" s="18" t="str">
        <f>IF(F208="","",VLOOKUP(F208,Calculation!$B$196:$E$581,3,FALSE))</f>
        <v>Hadleigh Hares  AC</v>
      </c>
      <c r="D208" s="18">
        <f>IF(F208="","",VLOOKUP(F208,Calculation!$B$196:$G$581,5,FALSE))</f>
        <v>4</v>
      </c>
      <c r="E208" s="18">
        <f>IF(F208="","",VLOOKUP(F208,Calculation!$B$196:$G$581,6,FALSE))</f>
        <v>4</v>
      </c>
      <c r="F208" s="19">
        <f>IF(LARGE(Calculation!$B$196:$B$581,A208)=0,"",LARGE(Calculation!$B$196:$B$581,A208))</f>
        <v>34856.904775367737</v>
      </c>
      <c r="H208" s="17">
        <v>4</v>
      </c>
      <c r="I208" s="18" t="str">
        <f>PROPER(IF(M208="","",VLOOKUP(M208,Calculation!$B$665:$E$754,2,FALSE)))</f>
        <v>Teresa Harman</v>
      </c>
      <c r="J208" s="18" t="str">
        <f>IF(M208="","",VLOOKUP(M208,Calculation!$B$665:$E$754,3,FALSE))</f>
        <v>Born2Tri</v>
      </c>
      <c r="K208" s="18">
        <f>IF(M208="","",VLOOKUP(M208,Calculation!$B$665:$G$754,5,FALSE))</f>
        <v>3</v>
      </c>
      <c r="L208" s="18">
        <f>IF(M208="","",VLOOKUP(M208,Calculation!$B$665:$G$754,6,FALSE))</f>
        <v>3</v>
      </c>
      <c r="M208" s="19">
        <f>IF(LARGE(Calculation!$B$665:$B$754,H208)=0,"",LARGE(Calculation!$B$665:$B$754,H208))</f>
        <v>25976.514342358842</v>
      </c>
    </row>
    <row r="209" spans="1:13">
      <c r="A209" s="17">
        <v>5</v>
      </c>
      <c r="B209" s="18" t="str">
        <f>PROPER(IF(F209="","",VLOOKUP(F209,Calculation!$B$196:$E$581,2,FALSE)))</f>
        <v>Richard Fuller</v>
      </c>
      <c r="C209" s="18" t="str">
        <f>IF(F209="","",VLOOKUP(F209,Calculation!$B$196:$E$581,3,FALSE))</f>
        <v>East Essex Triathlon Club</v>
      </c>
      <c r="D209" s="18">
        <f>IF(F209="","",VLOOKUP(F209,Calculation!$B$196:$G$581,5,FALSE))</f>
        <v>4</v>
      </c>
      <c r="E209" s="18">
        <f>IF(F209="","",VLOOKUP(F209,Calculation!$B$196:$G$581,6,FALSE))</f>
        <v>4</v>
      </c>
      <c r="F209" s="19">
        <f>IF(LARGE(Calculation!$B$196:$B$581,A209)=0,"",LARGE(Calculation!$B$196:$B$581,A209))</f>
        <v>33786.879481595002</v>
      </c>
      <c r="H209" s="17">
        <v>5</v>
      </c>
      <c r="I209" s="18" t="str">
        <f>PROPER(IF(M209="","",VLOOKUP(M209,Calculation!$B$665:$E$754,2,FALSE)))</f>
        <v>Catherine Brooks</v>
      </c>
      <c r="J209" s="18" t="str">
        <f>IF(M209="","",VLOOKUP(M209,Calculation!$B$665:$E$754,3,FALSE))</f>
        <v>Ipswich Triathlon Club</v>
      </c>
      <c r="K209" s="18">
        <f>IF(M209="","",VLOOKUP(M209,Calculation!$B$665:$G$754,5,FALSE))</f>
        <v>3</v>
      </c>
      <c r="L209" s="18">
        <f>IF(M209="","",VLOOKUP(M209,Calculation!$B$665:$G$754,6,FALSE))</f>
        <v>3</v>
      </c>
      <c r="M209" s="19">
        <f>IF(LARGE(Calculation!$B$665:$B$754,H209)=0,"",LARGE(Calculation!$B$665:$B$754,H209))</f>
        <v>24614.529068230782</v>
      </c>
    </row>
    <row r="210" spans="1:13">
      <c r="A210" s="17">
        <v>6</v>
      </c>
      <c r="B210" s="18" t="str">
        <f>PROPER(IF(F210="","",VLOOKUP(F210,Calculation!$B$196:$E$581,2,FALSE)))</f>
        <v>Kevin Rowe</v>
      </c>
      <c r="C210" s="18" t="str">
        <f>IF(F210="","",VLOOKUP(F210,Calculation!$B$196:$E$581,3,FALSE))</f>
        <v>Tri Anglia</v>
      </c>
      <c r="D210" s="18">
        <f>IF(F210="","",VLOOKUP(F210,Calculation!$B$196:$G$581,5,FALSE))</f>
        <v>4</v>
      </c>
      <c r="E210" s="18">
        <f>IF(F210="","",VLOOKUP(F210,Calculation!$B$196:$G$581,6,FALSE))</f>
        <v>4</v>
      </c>
      <c r="F210" s="19">
        <f>IF(LARGE(Calculation!$B$196:$B$581,A210)=0,"",LARGE(Calculation!$B$196:$B$581,A210))</f>
        <v>28159.098633742098</v>
      </c>
      <c r="H210" s="17">
        <v>6</v>
      </c>
      <c r="I210" s="18" t="str">
        <f>PROPER(IF(M210="","",VLOOKUP(M210,Calculation!$B$665:$E$754,2,FALSE)))</f>
        <v>Jayne Nunn</v>
      </c>
      <c r="J210" s="18" t="str">
        <f>IF(M210="","",VLOOKUP(M210,Calculation!$B$665:$E$754,3,FALSE))</f>
        <v>Walden TRI</v>
      </c>
      <c r="K210" s="18">
        <f>IF(M210="","",VLOOKUP(M210,Calculation!$B$665:$G$754,5,FALSE))</f>
        <v>3</v>
      </c>
      <c r="L210" s="18">
        <f>IF(M210="","",VLOOKUP(M210,Calculation!$B$665:$G$754,6,FALSE))</f>
        <v>3</v>
      </c>
      <c r="M210" s="19">
        <f>IF(LARGE(Calculation!$B$665:$B$754,H210)=0,"",LARGE(Calculation!$B$665:$B$754,H210))</f>
        <v>22638.770094405725</v>
      </c>
    </row>
    <row r="211" spans="1:13">
      <c r="A211" s="17">
        <v>7</v>
      </c>
      <c r="B211" s="18" t="str">
        <f>PROPER(IF(F211="","",VLOOKUP(F211,Calculation!$B$196:$E$581,2,FALSE)))</f>
        <v>Stuart Hope</v>
      </c>
      <c r="C211" s="18" t="str">
        <f>IF(F211="","",VLOOKUP(F211,Calculation!$B$196:$E$581,3,FALSE))</f>
        <v>born 2 tri</v>
      </c>
      <c r="D211" s="18">
        <f>IF(F211="","",VLOOKUP(F211,Calculation!$B$196:$G$581,5,FALSE))</f>
        <v>3</v>
      </c>
      <c r="E211" s="18">
        <f>IF(F211="","",VLOOKUP(F211,Calculation!$B$196:$G$581,6,FALSE))</f>
        <v>3</v>
      </c>
      <c r="F211" s="19">
        <f>IF(LARGE(Calculation!$B$196:$B$581,A211)=0,"",LARGE(Calculation!$B$196:$B$581,A211))</f>
        <v>28044.485814750402</v>
      </c>
      <c r="H211" s="17">
        <v>7</v>
      </c>
      <c r="I211" s="18" t="str">
        <f>PROPER(IF(M211="","",VLOOKUP(M211,Calculation!$B$665:$E$754,2,FALSE)))</f>
        <v>Janis Swallow</v>
      </c>
      <c r="J211" s="18" t="str">
        <f>IF(M211="","",VLOOKUP(M211,Calculation!$B$665:$E$754,3,FALSE))</f>
        <v>trisportepping</v>
      </c>
      <c r="K211" s="18">
        <f>IF(M211="","",VLOOKUP(M211,Calculation!$B$665:$G$754,5,FALSE))</f>
        <v>3</v>
      </c>
      <c r="L211" s="18">
        <f>IF(M211="","",VLOOKUP(M211,Calculation!$B$665:$G$754,6,FALSE))</f>
        <v>3</v>
      </c>
      <c r="M211" s="19">
        <f>IF(LARGE(Calculation!$B$665:$B$754,H211)=0,"",LARGE(Calculation!$B$665:$B$754,H211))</f>
        <v>22088.40444925904</v>
      </c>
    </row>
    <row r="212" spans="1:13">
      <c r="A212" s="17">
        <v>8</v>
      </c>
      <c r="B212" s="18" t="str">
        <f>PROPER(IF(F212="","",VLOOKUP(F212,Calculation!$B$196:$E$581,2,FALSE)))</f>
        <v>Chris Brolly</v>
      </c>
      <c r="C212" s="18" t="str">
        <f>IF(F212="","",VLOOKUP(F212,Calculation!$B$196:$E$581,3,FALSE))</f>
        <v>Stortford Tri</v>
      </c>
      <c r="D212" s="18">
        <f>IF(F212="","",VLOOKUP(F212,Calculation!$B$196:$G$581,5,FALSE))</f>
        <v>4</v>
      </c>
      <c r="E212" s="18">
        <f>IF(F212="","",VLOOKUP(F212,Calculation!$B$196:$G$581,6,FALSE))</f>
        <v>4</v>
      </c>
      <c r="F212" s="19">
        <f>IF(LARGE(Calculation!$B$196:$B$581,A212)=0,"",LARGE(Calculation!$B$196:$B$581,A212))</f>
        <v>27004.430391708895</v>
      </c>
      <c r="H212" s="17">
        <v>8</v>
      </c>
      <c r="I212" s="18" t="str">
        <f>PROPER(IF(M212="","",VLOOKUP(M212,Calculation!$B$665:$E$754,2,FALSE)))</f>
        <v>Eleanor Cowan</v>
      </c>
      <c r="J212" s="18" t="str">
        <f>IF(M212="","",VLOOKUP(M212,Calculation!$B$665:$E$754,3,FALSE))</f>
        <v>Stortford Tri</v>
      </c>
      <c r="K212" s="18">
        <f>IF(M212="","",VLOOKUP(M212,Calculation!$B$665:$G$754,5,FALSE))</f>
        <v>3</v>
      </c>
      <c r="L212" s="18">
        <f>IF(M212="","",VLOOKUP(M212,Calculation!$B$665:$G$754,6,FALSE))</f>
        <v>3</v>
      </c>
      <c r="M212" s="19">
        <f>IF(LARGE(Calculation!$B$665:$B$754,H212)=0,"",LARGE(Calculation!$B$665:$B$754,H212))</f>
        <v>21751.079080044809</v>
      </c>
    </row>
    <row r="213" spans="1:13">
      <c r="A213" s="17">
        <v>9</v>
      </c>
      <c r="B213" s="18" t="str">
        <f>PROPER(IF(F213="","",VLOOKUP(F213,Calculation!$B$196:$E$581,2,FALSE)))</f>
        <v>Andrew Wood</v>
      </c>
      <c r="C213" s="18" t="str">
        <f>IF(F213="","",VLOOKUP(F213,Calculation!$B$196:$E$581,3,FALSE))</f>
        <v>East Essex Triathlon Club</v>
      </c>
      <c r="D213" s="18">
        <f>IF(F213="","",VLOOKUP(F213,Calculation!$B$196:$G$581,5,FALSE))</f>
        <v>3</v>
      </c>
      <c r="E213" s="18">
        <f>IF(F213="","",VLOOKUP(F213,Calculation!$B$196:$G$581,6,FALSE))</f>
        <v>3</v>
      </c>
      <c r="F213" s="19">
        <f>IF(LARGE(Calculation!$B$196:$B$581,A213)=0,"",LARGE(Calculation!$B$196:$B$581,A213))</f>
        <v>26817.659134907914</v>
      </c>
      <c r="H213" s="17">
        <v>9</v>
      </c>
      <c r="I213" s="18" t="str">
        <f>PROPER(IF(M213="","",VLOOKUP(M213,Calculation!$B$665:$E$754,2,FALSE)))</f>
        <v>Debbie Binks</v>
      </c>
      <c r="J213" s="18" t="str">
        <f>IF(M213="","",VLOOKUP(M213,Calculation!$B$665:$E$754,3,FALSE))</f>
        <v>Stortford Tri</v>
      </c>
      <c r="K213" s="18">
        <f>IF(M213="","",VLOOKUP(M213,Calculation!$B$665:$G$754,5,FALSE))</f>
        <v>3</v>
      </c>
      <c r="L213" s="18">
        <f>IF(M213="","",VLOOKUP(M213,Calculation!$B$665:$G$754,6,FALSE))</f>
        <v>3</v>
      </c>
      <c r="M213" s="19">
        <f>IF(LARGE(Calculation!$B$665:$B$754,H213)=0,"",LARGE(Calculation!$B$665:$B$754,H213))</f>
        <v>20705.322348168109</v>
      </c>
    </row>
    <row r="214" spans="1:13">
      <c r="A214" s="17">
        <v>10</v>
      </c>
      <c r="B214" s="18" t="str">
        <f>PROPER(IF(F214="","",VLOOKUP(F214,Calculation!$B$196:$E$581,2,FALSE)))</f>
        <v>Doug Grimwade</v>
      </c>
      <c r="C214" s="18" t="str">
        <f>IF(F214="","",VLOOKUP(F214,Calculation!$B$196:$E$581,3,FALSE))</f>
        <v>hadleigh hares ac</v>
      </c>
      <c r="D214" s="18">
        <f>IF(F214="","",VLOOKUP(F214,Calculation!$B$196:$G$581,5,FALSE))</f>
        <v>3</v>
      </c>
      <c r="E214" s="18">
        <f>IF(F214="","",VLOOKUP(F214,Calculation!$B$196:$G$581,6,FALSE))</f>
        <v>3</v>
      </c>
      <c r="F214" s="19">
        <f>IF(LARGE(Calculation!$B$196:$B$581,A214)=0,"",LARGE(Calculation!$B$196:$B$581,A214))</f>
        <v>25940.026067195908</v>
      </c>
      <c r="H214" s="17">
        <v>10</v>
      </c>
      <c r="I214" s="18" t="str">
        <f>PROPER(IF(M214="","",VLOOKUP(M214,Calculation!$B$665:$E$754,2,FALSE)))</f>
        <v>Janice Brown</v>
      </c>
      <c r="J214" s="18" t="str">
        <f>IF(M214="","",VLOOKUP(M214,Calculation!$B$665:$E$754,3,FALSE))</f>
        <v>East Essex Triathlon Club</v>
      </c>
      <c r="K214" s="18">
        <f>IF(M214="","",VLOOKUP(M214,Calculation!$B$665:$G$754,5,FALSE))</f>
        <v>2</v>
      </c>
      <c r="L214" s="18">
        <f>IF(M214="","",VLOOKUP(M214,Calculation!$B$665:$G$754,6,FALSE))</f>
        <v>2</v>
      </c>
      <c r="M214" s="19">
        <f>IF(LARGE(Calculation!$B$665:$B$754,H214)=0,"",LARGE(Calculation!$B$665:$B$754,H214))</f>
        <v>19161.327725944037</v>
      </c>
    </row>
    <row r="215" spans="1:13">
      <c r="A215" s="17">
        <v>11</v>
      </c>
      <c r="B215" s="18" t="str">
        <f>PROPER(IF(F215="","",VLOOKUP(F215,Calculation!$B$196:$E$581,2,FALSE)))</f>
        <v>James Heath</v>
      </c>
      <c r="C215" s="18" t="str">
        <f>IF(F215="","",VLOOKUP(F215,Calculation!$B$196:$E$581,3,FALSE))</f>
        <v>west suffolk wheelers&amp;tri</v>
      </c>
      <c r="D215" s="18">
        <f>IF(F215="","",VLOOKUP(F215,Calculation!$B$196:$G$581,5,FALSE))</f>
        <v>3</v>
      </c>
      <c r="E215" s="18">
        <f>IF(F215="","",VLOOKUP(F215,Calculation!$B$196:$G$581,6,FALSE))</f>
        <v>3</v>
      </c>
      <c r="F215" s="19">
        <f>IF(LARGE(Calculation!$B$196:$B$581,A215)=0,"",LARGE(Calculation!$B$196:$B$581,A215))</f>
        <v>25564.901797131817</v>
      </c>
      <c r="H215" s="17">
        <v>11</v>
      </c>
      <c r="I215" s="18" t="str">
        <f>PROPER(IF(M215="","",VLOOKUP(M215,Calculation!$B$665:$E$754,2,FALSE)))</f>
        <v>Penny Wylie</v>
      </c>
      <c r="J215" s="18" t="str">
        <f>IF(M215="","",VLOOKUP(M215,Calculation!$B$665:$E$754,3,FALSE))</f>
        <v>Freedom Tri</v>
      </c>
      <c r="K215" s="18">
        <f>IF(M215="","",VLOOKUP(M215,Calculation!$B$665:$G$754,5,FALSE))</f>
        <v>2</v>
      </c>
      <c r="L215" s="18">
        <f>IF(M215="","",VLOOKUP(M215,Calculation!$B$665:$G$754,6,FALSE))</f>
        <v>2</v>
      </c>
      <c r="M215" s="19">
        <f>IF(LARGE(Calculation!$B$665:$B$754,H215)=0,"",LARGE(Calculation!$B$665:$B$754,H215))</f>
        <v>18185.082924302165</v>
      </c>
    </row>
    <row r="216" spans="1:13">
      <c r="A216" s="17">
        <v>12</v>
      </c>
      <c r="B216" s="18" t="str">
        <f>PROPER(IF(F216="","",VLOOKUP(F216,Calculation!$B$196:$E$581,2,FALSE)))</f>
        <v>Nick Beales</v>
      </c>
      <c r="C216" s="18" t="str">
        <f>IF(F216="","",VLOOKUP(F216,Calculation!$B$196:$E$581,3,FALSE))</f>
        <v>Harwich Runners</v>
      </c>
      <c r="D216" s="18">
        <f>IF(F216="","",VLOOKUP(F216,Calculation!$B$196:$G$581,5,FALSE))</f>
        <v>3</v>
      </c>
      <c r="E216" s="18">
        <f>IF(F216="","",VLOOKUP(F216,Calculation!$B$196:$G$581,6,FALSE))</f>
        <v>3</v>
      </c>
      <c r="F216" s="19">
        <f>IF(LARGE(Calculation!$B$196:$B$581,A216)=0,"",LARGE(Calculation!$B$196:$B$581,A216))</f>
        <v>24749.87955626738</v>
      </c>
      <c r="H216" s="17">
        <v>12</v>
      </c>
      <c r="I216" s="18" t="str">
        <f>PROPER(IF(M216="","",VLOOKUP(M216,Calculation!$B$665:$E$754,2,FALSE)))</f>
        <v>Tracy Kettridge</v>
      </c>
      <c r="J216" s="18" t="str">
        <f>IF(M216="","",VLOOKUP(M216,Calculation!$B$665:$E$754,3,FALSE))</f>
        <v>Walden TRI</v>
      </c>
      <c r="K216" s="18">
        <f>IF(M216="","",VLOOKUP(M216,Calculation!$B$665:$G$754,5,FALSE))</f>
        <v>2</v>
      </c>
      <c r="L216" s="18">
        <f>IF(M216="","",VLOOKUP(M216,Calculation!$B$665:$G$754,6,FALSE))</f>
        <v>2</v>
      </c>
      <c r="M216" s="19">
        <f>IF(LARGE(Calculation!$B$665:$B$754,H216)=0,"",LARGE(Calculation!$B$665:$B$754,H216))</f>
        <v>18154.396354110533</v>
      </c>
    </row>
    <row r="217" spans="1:13">
      <c r="A217" s="17">
        <v>13</v>
      </c>
      <c r="B217" s="18" t="str">
        <f>PROPER(IF(F217="","",VLOOKUP(F217,Calculation!$B$196:$E$581,2,FALSE)))</f>
        <v>Keith Muggleton</v>
      </c>
      <c r="C217" s="18" t="str">
        <f>IF(F217="","",VLOOKUP(F217,Calculation!$B$196:$E$581,3,FALSE))</f>
        <v>East Essex Triathlon Club</v>
      </c>
      <c r="D217" s="18">
        <f>IF(F217="","",VLOOKUP(F217,Calculation!$B$196:$G$581,5,FALSE))</f>
        <v>3</v>
      </c>
      <c r="E217" s="18">
        <f>IF(F217="","",VLOOKUP(F217,Calculation!$B$196:$G$581,6,FALSE))</f>
        <v>3</v>
      </c>
      <c r="F217" s="19">
        <f>IF(LARGE(Calculation!$B$196:$B$581,A217)=0,"",LARGE(Calculation!$B$196:$B$581,A217))</f>
        <v>24233.583127529924</v>
      </c>
      <c r="H217" s="17">
        <v>13</v>
      </c>
      <c r="I217" s="18" t="str">
        <f>PROPER(IF(M217="","",VLOOKUP(M217,Calculation!$B$665:$E$754,2,FALSE)))</f>
        <v>Donna Dale</v>
      </c>
      <c r="J217" s="18" t="str">
        <f>IF(M217="","",VLOOKUP(M217,Calculation!$B$665:$E$754,3,FALSE))</f>
        <v>Walden TRI</v>
      </c>
      <c r="K217" s="18">
        <f>IF(M217="","",VLOOKUP(M217,Calculation!$B$665:$G$754,5,FALSE))</f>
        <v>2</v>
      </c>
      <c r="L217" s="18">
        <f>IF(M217="","",VLOOKUP(M217,Calculation!$B$665:$G$754,6,FALSE))</f>
        <v>2</v>
      </c>
      <c r="M217" s="19">
        <f>IF(LARGE(Calculation!$B$665:$B$754,H217)=0,"",LARGE(Calculation!$B$665:$B$754,H217))</f>
        <v>17487.200585131854</v>
      </c>
    </row>
    <row r="218" spans="1:13">
      <c r="A218" s="17">
        <v>14</v>
      </c>
      <c r="B218" s="18" t="str">
        <f>PROPER(IF(F218="","",VLOOKUP(F218,Calculation!$B$196:$E$581,2,FALSE)))</f>
        <v>John Lowery</v>
      </c>
      <c r="C218" s="18" t="str">
        <f>IF(F218="","",VLOOKUP(F218,Calculation!$B$196:$E$581,3,FALSE))</f>
        <v>Springfield Striders</v>
      </c>
      <c r="D218" s="18">
        <f>IF(F218="","",VLOOKUP(F218,Calculation!$B$196:$G$581,5,FALSE))</f>
        <v>3</v>
      </c>
      <c r="E218" s="18">
        <f>IF(F218="","",VLOOKUP(F218,Calculation!$B$196:$G$581,6,FALSE))</f>
        <v>3</v>
      </c>
      <c r="F218" s="19">
        <f>IF(LARGE(Calculation!$B$196:$B$581,A218)=0,"",LARGE(Calculation!$B$196:$B$581,A218))</f>
        <v>21061.420072669323</v>
      </c>
      <c r="H218" s="17">
        <v>14</v>
      </c>
      <c r="I218" s="18" t="str">
        <f>PROPER(IF(M218="","",VLOOKUP(M218,Calculation!$B$665:$E$754,2,FALSE)))</f>
        <v>Heather Hobbs</v>
      </c>
      <c r="J218" s="18" t="str">
        <f>IF(M218="","",VLOOKUP(M218,Calculation!$B$665:$E$754,3,FALSE))</f>
        <v xml:space="preserve">Triforce </v>
      </c>
      <c r="K218" s="18">
        <f>IF(M218="","",VLOOKUP(M218,Calculation!$B$665:$G$754,5,FALSE))</f>
        <v>2</v>
      </c>
      <c r="L218" s="18">
        <f>IF(M218="","",VLOOKUP(M218,Calculation!$B$665:$G$754,6,FALSE))</f>
        <v>2</v>
      </c>
      <c r="M218" s="19">
        <f>IF(LARGE(Calculation!$B$665:$B$754,H218)=0,"",LARGE(Calculation!$B$665:$B$754,H218))</f>
        <v>17447.194238643318</v>
      </c>
    </row>
    <row r="219" spans="1:13">
      <c r="A219" s="17">
        <v>15</v>
      </c>
      <c r="B219" s="18" t="str">
        <f>PROPER(IF(F219="","",VLOOKUP(F219,Calculation!$B$196:$E$581,2,FALSE)))</f>
        <v>Steve Bull</v>
      </c>
      <c r="C219" s="18" t="str">
        <f>IF(F219="","",VLOOKUP(F219,Calculation!$B$196:$E$581,3,FALSE))</f>
        <v>West Suffolk Wheelers &amp; Tri</v>
      </c>
      <c r="D219" s="18">
        <f>IF(F219="","",VLOOKUP(F219,Calculation!$B$196:$G$581,5,FALSE))</f>
        <v>3</v>
      </c>
      <c r="E219" s="18">
        <f>IF(F219="","",VLOOKUP(F219,Calculation!$B$196:$G$581,6,FALSE))</f>
        <v>3</v>
      </c>
      <c r="F219" s="19">
        <f>IF(LARGE(Calculation!$B$196:$B$581,A219)=0,"",LARGE(Calculation!$B$196:$B$581,A219))</f>
        <v>20764.169209310639</v>
      </c>
      <c r="H219" s="17">
        <v>15</v>
      </c>
      <c r="I219" s="18" t="str">
        <f>PROPER(IF(M219="","",VLOOKUP(M219,Calculation!$B$665:$E$754,2,FALSE)))</f>
        <v>Lyn Foster</v>
      </c>
      <c r="J219" s="18" t="str">
        <f>IF(M219="","",VLOOKUP(M219,Calculation!$B$665:$E$754,3,FALSE))</f>
        <v>Great Bentley</v>
      </c>
      <c r="K219" s="18">
        <f>IF(M219="","",VLOOKUP(M219,Calculation!$B$665:$G$754,5,FALSE))</f>
        <v>2</v>
      </c>
      <c r="L219" s="18">
        <f>IF(M219="","",VLOOKUP(M219,Calculation!$B$665:$G$754,6,FALSE))</f>
        <v>2</v>
      </c>
      <c r="M219" s="19">
        <f>IF(LARGE(Calculation!$B$665:$B$754,H219)=0,"",LARGE(Calculation!$B$665:$B$754,H219))</f>
        <v>15864.180259112849</v>
      </c>
    </row>
    <row r="220" spans="1:13">
      <c r="A220" s="17">
        <v>16</v>
      </c>
      <c r="B220" s="18" t="str">
        <f>PROPER(IF(F220="","",VLOOKUP(F220,Calculation!$B$196:$E$581,2,FALSE)))</f>
        <v>Mark Eden</v>
      </c>
      <c r="C220" s="18" t="str">
        <f>IF(F220="","",VLOOKUP(F220,Calculation!$B$196:$E$581,3,FALSE))</f>
        <v>Born2Tri</v>
      </c>
      <c r="D220" s="18">
        <f>IF(F220="","",VLOOKUP(F220,Calculation!$B$196:$G$581,5,FALSE))</f>
        <v>2</v>
      </c>
      <c r="E220" s="18">
        <f>IF(F220="","",VLOOKUP(F220,Calculation!$B$196:$G$581,6,FALSE))</f>
        <v>2</v>
      </c>
      <c r="F220" s="19">
        <f>IF(LARGE(Calculation!$B$196:$B$581,A220)=0,"",LARGE(Calculation!$B$196:$B$581,A220))</f>
        <v>19152.353736679775</v>
      </c>
      <c r="H220" s="17">
        <v>16</v>
      </c>
      <c r="I220" s="18" t="str">
        <f>PROPER(IF(M220="","",VLOOKUP(M220,Calculation!$B$665:$E$754,2,FALSE)))</f>
        <v>Tracey Whelan</v>
      </c>
      <c r="J220" s="18" t="str">
        <f>IF(M220="","",VLOOKUP(M220,Calculation!$B$665:$E$754,3,FALSE))</f>
        <v>Born 2 Tri</v>
      </c>
      <c r="K220" s="18">
        <f>IF(M220="","",VLOOKUP(M220,Calculation!$B$665:$G$754,5,FALSE))</f>
        <v>2</v>
      </c>
      <c r="L220" s="18">
        <f>IF(M220="","",VLOOKUP(M220,Calculation!$B$665:$G$754,6,FALSE))</f>
        <v>2</v>
      </c>
      <c r="M220" s="19">
        <f>IF(LARGE(Calculation!$B$665:$B$754,H220)=0,"",LARGE(Calculation!$B$665:$B$754,H220))</f>
        <v>15419.784132561554</v>
      </c>
    </row>
    <row r="221" spans="1:13">
      <c r="A221" s="17">
        <v>17</v>
      </c>
      <c r="B221" s="18" t="str">
        <f>PROPER(IF(F221="","",VLOOKUP(F221,Calculation!$B$196:$E$581,2,FALSE)))</f>
        <v>James Farren</v>
      </c>
      <c r="C221" s="18" t="str">
        <f>IF(F221="","",VLOOKUP(F221,Calculation!$B$196:$E$581,3,FALSE))</f>
        <v>Witham Running Club</v>
      </c>
      <c r="D221" s="18">
        <f>IF(F221="","",VLOOKUP(F221,Calculation!$B$196:$G$581,5,FALSE))</f>
        <v>2</v>
      </c>
      <c r="E221" s="18">
        <f>IF(F221="","",VLOOKUP(F221,Calculation!$B$196:$G$581,6,FALSE))</f>
        <v>2</v>
      </c>
      <c r="F221" s="19">
        <f>IF(LARGE(Calculation!$B$196:$B$581,A221)=0,"",LARGE(Calculation!$B$196:$B$581,A221))</f>
        <v>19121.936493693443</v>
      </c>
      <c r="H221" s="17">
        <v>17</v>
      </c>
      <c r="I221" s="18" t="str">
        <f>PROPER(IF(M221="","",VLOOKUP(M221,Calculation!$B$665:$E$754,2,FALSE)))</f>
        <v>Cathy Lambert</v>
      </c>
      <c r="J221" s="18" t="str">
        <f>IF(M221="","",VLOOKUP(M221,Calculation!$B$665:$E$754,3,FALSE))</f>
        <v>Newmarket Cycling &amp;amp; T</v>
      </c>
      <c r="K221" s="18">
        <f>IF(M221="","",VLOOKUP(M221,Calculation!$B$665:$G$754,5,FALSE))</f>
        <v>2</v>
      </c>
      <c r="L221" s="18">
        <f>IF(M221="","",VLOOKUP(M221,Calculation!$B$665:$G$754,6,FALSE))</f>
        <v>2</v>
      </c>
      <c r="M221" s="19">
        <f>IF(LARGE(Calculation!$B$665:$B$754,H221)=0,"",LARGE(Calculation!$B$665:$B$754,H221))</f>
        <v>14878.278728602814</v>
      </c>
    </row>
    <row r="222" spans="1:13">
      <c r="A222" s="17">
        <v>18</v>
      </c>
      <c r="B222" s="18" t="str">
        <f>PROPER(IF(F222="","",VLOOKUP(F222,Calculation!$B$196:$E$581,2,FALSE)))</f>
        <v>Pete Eggleston</v>
      </c>
      <c r="C222" s="18" t="str">
        <f>IF(F222="","",VLOOKUP(F222,Calculation!$B$196:$E$581,3,FALSE))</f>
        <v xml:space="preserve">Tri-force </v>
      </c>
      <c r="D222" s="18">
        <f>IF(F222="","",VLOOKUP(F222,Calculation!$B$196:$G$581,5,FALSE))</f>
        <v>2</v>
      </c>
      <c r="E222" s="18">
        <f>IF(F222="","",VLOOKUP(F222,Calculation!$B$196:$G$581,6,FALSE))</f>
        <v>2</v>
      </c>
      <c r="F222" s="19">
        <f>IF(LARGE(Calculation!$B$196:$B$581,A222)=0,"",LARGE(Calculation!$B$196:$B$581,A222))</f>
        <v>19028.841075644526</v>
      </c>
      <c r="H222" s="17">
        <v>18</v>
      </c>
      <c r="I222" s="18" t="str">
        <f>PROPER(IF(M222="","",VLOOKUP(M222,Calculation!$B$665:$E$754,2,FALSE)))</f>
        <v>Pauline Stroud</v>
      </c>
      <c r="J222" s="18" t="str">
        <f>IF(M222="","",VLOOKUP(M222,Calculation!$B$665:$E$754,3,FALSE))</f>
        <v>stortford tri</v>
      </c>
      <c r="K222" s="18">
        <f>IF(M222="","",VLOOKUP(M222,Calculation!$B$665:$G$754,5,FALSE))</f>
        <v>2</v>
      </c>
      <c r="L222" s="18">
        <f>IF(M222="","",VLOOKUP(M222,Calculation!$B$665:$G$754,6,FALSE))</f>
        <v>2</v>
      </c>
      <c r="M222" s="19">
        <f>IF(LARGE(Calculation!$B$665:$B$754,H222)=0,"",LARGE(Calculation!$B$665:$B$754,H222))</f>
        <v>13231.530993721984</v>
      </c>
    </row>
    <row r="223" spans="1:13">
      <c r="A223" s="17">
        <v>19</v>
      </c>
      <c r="B223" s="18" t="str">
        <f>PROPER(IF(F223="","",VLOOKUP(F223,Calculation!$B$196:$E$581,2,FALSE)))</f>
        <v>Ian Mackerness</v>
      </c>
      <c r="C223" s="18" t="str">
        <f>IF(F223="","",VLOOKUP(F223,Calculation!$B$196:$E$581,3,FALSE))</f>
        <v xml:space="preserve">Team Trisports </v>
      </c>
      <c r="D223" s="18">
        <f>IF(F223="","",VLOOKUP(F223,Calculation!$B$196:$G$581,5,FALSE))</f>
        <v>2</v>
      </c>
      <c r="E223" s="18">
        <f>IF(F223="","",VLOOKUP(F223,Calculation!$B$196:$G$581,6,FALSE))</f>
        <v>2</v>
      </c>
      <c r="F223" s="19">
        <f>IF(LARGE(Calculation!$B$196:$B$581,A223)=0,"",LARGE(Calculation!$B$196:$B$581,A223))</f>
        <v>18617.938540902043</v>
      </c>
      <c r="H223" s="17">
        <v>19</v>
      </c>
      <c r="I223" s="18" t="str">
        <f>PROPER(IF(M223="","",VLOOKUP(M223,Calculation!$B$665:$E$754,2,FALSE)))</f>
        <v>Sandra Stanton</v>
      </c>
      <c r="J223" s="18" t="str">
        <f>IF(M223="","",VLOOKUP(M223,Calculation!$B$665:$E$754,3,FALSE))</f>
        <v>Springfield Striders</v>
      </c>
      <c r="K223" s="18">
        <f>IF(M223="","",VLOOKUP(M223,Calculation!$B$665:$G$754,5,FALSE))</f>
        <v>2</v>
      </c>
      <c r="L223" s="18">
        <f>IF(M223="","",VLOOKUP(M223,Calculation!$B$665:$G$754,6,FALSE))</f>
        <v>2</v>
      </c>
      <c r="M223" s="19">
        <f>IF(LARGE(Calculation!$B$665:$B$754,H223)=0,"",LARGE(Calculation!$B$665:$B$754,H223))</f>
        <v>13205.482720002328</v>
      </c>
    </row>
    <row r="224" spans="1:13">
      <c r="A224" s="17">
        <v>20</v>
      </c>
      <c r="B224" s="18" t="str">
        <f>PROPER(IF(F224="","",VLOOKUP(F224,Calculation!$B$196:$E$581,2,FALSE)))</f>
        <v>Dave Copland</v>
      </c>
      <c r="C224" s="18" t="str">
        <f>IF(F224="","",VLOOKUP(F224,Calculation!$B$196:$E$581,3,FALSE))</f>
        <v>Ipswich Triathlon Club</v>
      </c>
      <c r="D224" s="18">
        <f>IF(F224="","",VLOOKUP(F224,Calculation!$B$196:$G$581,5,FALSE))</f>
        <v>2</v>
      </c>
      <c r="E224" s="18">
        <f>IF(F224="","",VLOOKUP(F224,Calculation!$B$196:$G$581,6,FALSE))</f>
        <v>2</v>
      </c>
      <c r="F224" s="19">
        <f>IF(LARGE(Calculation!$B$196:$B$581,A224)=0,"",LARGE(Calculation!$B$196:$B$581,A224))</f>
        <v>18548.177540983757</v>
      </c>
      <c r="H224" s="17">
        <v>20</v>
      </c>
      <c r="I224" s="18" t="str">
        <f>PROPER(IF(M224="","",VLOOKUP(M224,Calculation!$B$665:$E$754,2,FALSE)))</f>
        <v>Loretta Sollars</v>
      </c>
      <c r="J224" s="18" t="str">
        <f>IF(M224="","",VLOOKUP(M224,Calculation!$B$665:$E$754,3,FALSE))</f>
        <v>EAST ESSEX TRI CLUB</v>
      </c>
      <c r="K224" s="18">
        <f>IF(M224="","",VLOOKUP(M224,Calculation!$B$665:$G$754,5,FALSE))</f>
        <v>1</v>
      </c>
      <c r="L224" s="18">
        <f>IF(M224="","",VLOOKUP(M224,Calculation!$B$665:$G$754,6,FALSE))</f>
        <v>1</v>
      </c>
      <c r="M224" s="19">
        <f>IF(LARGE(Calculation!$B$665:$B$754,H224)=0,"",LARGE(Calculation!$B$665:$B$754,H224))</f>
        <v>10000.008</v>
      </c>
    </row>
    <row r="225" spans="1:13">
      <c r="A225" s="17">
        <v>21</v>
      </c>
      <c r="B225" s="18" t="str">
        <f>PROPER(IF(F225="","",VLOOKUP(F225,Calculation!$B$196:$E$581,2,FALSE)))</f>
        <v>Darren Thomas</v>
      </c>
      <c r="C225" s="18" t="str">
        <f>IF(F225="","",VLOOKUP(F225,Calculation!$B$196:$E$581,3,FALSE))</f>
        <v>great dunmow</v>
      </c>
      <c r="D225" s="18">
        <f>IF(F225="","",VLOOKUP(F225,Calculation!$B$196:$G$581,5,FALSE))</f>
        <v>2</v>
      </c>
      <c r="E225" s="18">
        <f>IF(F225="","",VLOOKUP(F225,Calculation!$B$196:$G$581,6,FALSE))</f>
        <v>2</v>
      </c>
      <c r="F225" s="19">
        <f>IF(LARGE(Calculation!$B$196:$B$581,A225)=0,"",LARGE(Calculation!$B$196:$B$581,A225))</f>
        <v>18219.965291530851</v>
      </c>
      <c r="H225" s="17">
        <v>21</v>
      </c>
      <c r="I225" s="18" t="str">
        <f>PROPER(IF(M225="","",VLOOKUP(M225,Calculation!$B$665:$E$754,2,FALSE)))</f>
        <v>Zena Shean</v>
      </c>
      <c r="J225" s="18" t="str">
        <f>IF(M225="","",VLOOKUP(M225,Calculation!$B$665:$E$754,3,FALSE))</f>
        <v>East Essex Tri</v>
      </c>
      <c r="K225" s="18">
        <f>IF(M225="","",VLOOKUP(M225,Calculation!$B$665:$G$754,5,FALSE))</f>
        <v>1</v>
      </c>
      <c r="L225" s="18">
        <f>IF(M225="","",VLOOKUP(M225,Calculation!$B$665:$G$754,6,FALSE))</f>
        <v>1</v>
      </c>
      <c r="M225" s="19">
        <f>IF(LARGE(Calculation!$B$665:$B$754,H225)=0,"",LARGE(Calculation!$B$665:$B$754,H225))</f>
        <v>9639.4065693982448</v>
      </c>
    </row>
    <row r="226" spans="1:13">
      <c r="A226" s="17">
        <v>22</v>
      </c>
      <c r="B226" s="18" t="str">
        <f>PROPER(IF(F226="","",VLOOKUP(F226,Calculation!$B$196:$E$581,2,FALSE)))</f>
        <v>Mark Brown</v>
      </c>
      <c r="C226" s="18" t="str">
        <f>IF(F226="","",VLOOKUP(F226,Calculation!$B$196:$E$581,3,FALSE))</f>
        <v>East Essex Triathlon Club</v>
      </c>
      <c r="D226" s="18">
        <f>IF(F226="","",VLOOKUP(F226,Calculation!$B$196:$G$581,5,FALSE))</f>
        <v>2</v>
      </c>
      <c r="E226" s="18">
        <f>IF(F226="","",VLOOKUP(F226,Calculation!$B$196:$G$581,6,FALSE))</f>
        <v>2</v>
      </c>
      <c r="F226" s="19">
        <f>IF(LARGE(Calculation!$B$196:$B$581,A226)=0,"",LARGE(Calculation!$B$196:$B$581,A226))</f>
        <v>17352.639585321009</v>
      </c>
      <c r="H226" s="17">
        <v>22</v>
      </c>
      <c r="I226" s="18" t="str">
        <f>PROPER(IF(M226="","",VLOOKUP(M226,Calculation!$B$665:$E$754,2,FALSE)))</f>
        <v>Geraldine Howard</v>
      </c>
      <c r="J226" s="18" t="str">
        <f>IF(M226="","",VLOOKUP(M226,Calculation!$B$665:$E$754,3,FALSE))</f>
        <v>Tri Sport Epping</v>
      </c>
      <c r="K226" s="18">
        <f>IF(M226="","",VLOOKUP(M226,Calculation!$B$665:$G$754,5,FALSE))</f>
        <v>1</v>
      </c>
      <c r="L226" s="18">
        <f>IF(M226="","",VLOOKUP(M226,Calculation!$B$665:$G$754,6,FALSE))</f>
        <v>1</v>
      </c>
      <c r="M226" s="19">
        <f>IF(LARGE(Calculation!$B$665:$B$754,H226)=0,"",LARGE(Calculation!$B$665:$B$754,H226))</f>
        <v>9609.083797813013</v>
      </c>
    </row>
    <row r="227" spans="1:13">
      <c r="A227" s="17">
        <v>23</v>
      </c>
      <c r="B227" s="18" t="str">
        <f>PROPER(IF(F227="","",VLOOKUP(F227,Calculation!$B$196:$E$581,2,FALSE)))</f>
        <v>Paul Gammon</v>
      </c>
      <c r="C227" s="18" t="str">
        <f>IF(F227="","",VLOOKUP(F227,Calculation!$B$196:$E$581,3,FALSE))</f>
        <v>East Essex Tri</v>
      </c>
      <c r="D227" s="18">
        <f>IF(F227="","",VLOOKUP(F227,Calculation!$B$196:$G$581,5,FALSE))</f>
        <v>2</v>
      </c>
      <c r="E227" s="18">
        <f>IF(F227="","",VLOOKUP(F227,Calculation!$B$196:$G$581,6,FALSE))</f>
        <v>2</v>
      </c>
      <c r="F227" s="19">
        <f>IF(LARGE(Calculation!$B$196:$B$581,A227)=0,"",LARGE(Calculation!$B$196:$B$581,A227))</f>
        <v>17109.427887597933</v>
      </c>
      <c r="H227" s="17">
        <v>23</v>
      </c>
      <c r="I227" s="18" t="str">
        <f>PROPER(IF(M227="","",VLOOKUP(M227,Calculation!$B$665:$E$754,2,FALSE)))</f>
        <v>Mary Twitchett</v>
      </c>
      <c r="J227" s="18" t="str">
        <f>IF(M227="","",VLOOKUP(M227,Calculation!$B$665:$E$754,3,FALSE))</f>
        <v>Cambridge Triathlon</v>
      </c>
      <c r="K227" s="18">
        <f>IF(M227="","",VLOOKUP(M227,Calculation!$B$665:$G$754,5,FALSE))</f>
        <v>1</v>
      </c>
      <c r="L227" s="18">
        <f>IF(M227="","",VLOOKUP(M227,Calculation!$B$665:$G$754,6,FALSE))</f>
        <v>1</v>
      </c>
      <c r="M227" s="19">
        <f>IF(LARGE(Calculation!$B$665:$B$754,H227)=0,"",LARGE(Calculation!$B$665:$B$754,H227))</f>
        <v>9484.588727767954</v>
      </c>
    </row>
    <row r="228" spans="1:13">
      <c r="A228" s="17">
        <v>24</v>
      </c>
      <c r="B228" s="18" t="str">
        <f>PROPER(IF(F228="","",VLOOKUP(F228,Calculation!$B$196:$E$581,2,FALSE)))</f>
        <v>Chris Wiseman</v>
      </c>
      <c r="C228" s="18" t="str">
        <f>IF(F228="","",VLOOKUP(F228,Calculation!$B$196:$E$581,3,FALSE))</f>
        <v>West Suffolk Wheelers &amp; Tri</v>
      </c>
      <c r="D228" s="18">
        <f>IF(F228="","",VLOOKUP(F228,Calculation!$B$196:$G$581,5,FALSE))</f>
        <v>2</v>
      </c>
      <c r="E228" s="18">
        <f>IF(F228="","",VLOOKUP(F228,Calculation!$B$196:$G$581,6,FALSE))</f>
        <v>2</v>
      </c>
      <c r="F228" s="19">
        <f>IF(LARGE(Calculation!$B$196:$B$581,A228)=0,"",LARGE(Calculation!$B$196:$B$581,A228))</f>
        <v>17095.828371130385</v>
      </c>
      <c r="H228" s="17">
        <v>24</v>
      </c>
      <c r="I228" s="18" t="str">
        <f>PROPER(IF(M228="","",VLOOKUP(M228,Calculation!$B$665:$E$754,2,FALSE)))</f>
        <v>Lisa I'Anson</v>
      </c>
      <c r="J228" s="18" t="str">
        <f>IF(M228="","",VLOOKUP(M228,Calculation!$B$665:$E$754,3,FALSE))</f>
        <v>Tri-Anglia Tri Club</v>
      </c>
      <c r="K228" s="18">
        <f>IF(M228="","",VLOOKUP(M228,Calculation!$B$665:$G$754,5,FALSE))</f>
        <v>1</v>
      </c>
      <c r="L228" s="18">
        <f>IF(M228="","",VLOOKUP(M228,Calculation!$B$665:$G$754,6,FALSE))</f>
        <v>1</v>
      </c>
      <c r="M228" s="19">
        <f>IF(LARGE(Calculation!$B$665:$B$754,H228)=0,"",LARGE(Calculation!$B$665:$B$754,H228))</f>
        <v>9387.3835776237629</v>
      </c>
    </row>
    <row r="229" spans="1:13">
      <c r="A229" s="17">
        <v>25</v>
      </c>
      <c r="B229" s="18" t="str">
        <f>PROPER(IF(F229="","",VLOOKUP(F229,Calculation!$B$196:$E$581,2,FALSE)))</f>
        <v>Marc Miller</v>
      </c>
      <c r="C229" s="18" t="str">
        <f>IF(F229="","",VLOOKUP(F229,Calculation!$B$196:$E$581,3,FALSE))</f>
        <v>East Essex Tri</v>
      </c>
      <c r="D229" s="18">
        <f>IF(F229="","",VLOOKUP(F229,Calculation!$B$196:$G$581,5,FALSE))</f>
        <v>2</v>
      </c>
      <c r="E229" s="18">
        <f>IF(F229="","",VLOOKUP(F229,Calculation!$B$196:$G$581,6,FALSE))</f>
        <v>2</v>
      </c>
      <c r="F229" s="19">
        <f>IF(LARGE(Calculation!$B$196:$B$581,A229)=0,"",LARGE(Calculation!$B$196:$B$581,A229))</f>
        <v>17084.967289381086</v>
      </c>
      <c r="H229" s="17">
        <v>25</v>
      </c>
      <c r="I229" s="18" t="str">
        <f>PROPER(IF(M229="","",VLOOKUP(M229,Calculation!$B$665:$E$754,2,FALSE)))</f>
        <v>Rebecca Horne</v>
      </c>
      <c r="J229" s="18" t="str">
        <f>IF(M229="","",VLOOKUP(M229,Calculation!$B$665:$E$754,3,FALSE))</f>
        <v>tri-anglia</v>
      </c>
      <c r="K229" s="18">
        <f>IF(M229="","",VLOOKUP(M229,Calculation!$B$665:$G$754,5,FALSE))</f>
        <v>1</v>
      </c>
      <c r="L229" s="18">
        <f>IF(M229="","",VLOOKUP(M229,Calculation!$B$665:$G$754,6,FALSE))</f>
        <v>1</v>
      </c>
      <c r="M229" s="19">
        <f>IF(LARGE(Calculation!$B$665:$B$754,H229)=0,"",LARGE(Calculation!$B$665:$B$754,H229))</f>
        <v>9200.1290169511576</v>
      </c>
    </row>
    <row r="230" spans="1:13">
      <c r="A230" s="17">
        <v>26</v>
      </c>
      <c r="B230" s="18" t="str">
        <f>PROPER(IF(F230="","",VLOOKUP(F230,Calculation!$B$196:$E$581,2,FALSE)))</f>
        <v>John Juckes</v>
      </c>
      <c r="C230" s="18" t="str">
        <f>IF(F230="","",VLOOKUP(F230,Calculation!$B$196:$E$581,3,FALSE))</f>
        <v>Cambridge Triathlon Club</v>
      </c>
      <c r="D230" s="18">
        <f>IF(F230="","",VLOOKUP(F230,Calculation!$B$196:$G$581,5,FALSE))</f>
        <v>2</v>
      </c>
      <c r="E230" s="18">
        <f>IF(F230="","",VLOOKUP(F230,Calculation!$B$196:$G$581,6,FALSE))</f>
        <v>2</v>
      </c>
      <c r="F230" s="19">
        <f>IF(LARGE(Calculation!$B$196:$B$581,A230)=0,"",LARGE(Calculation!$B$196:$B$581,A230))</f>
        <v>16588.30927809963</v>
      </c>
      <c r="H230" s="17">
        <v>26</v>
      </c>
      <c r="I230" s="18" t="str">
        <f>PROPER(IF(M230="","",VLOOKUP(M230,Calculation!$B$665:$E$754,2,FALSE)))</f>
        <v>Ros Goatly</v>
      </c>
      <c r="J230" s="18" t="str">
        <f>IF(M230="","",VLOOKUP(M230,Calculation!$B$665:$E$754,3,FALSE))</f>
        <v>pactrac</v>
      </c>
      <c r="K230" s="18">
        <f>IF(M230="","",VLOOKUP(M230,Calculation!$B$665:$G$754,5,FALSE))</f>
        <v>1</v>
      </c>
      <c r="L230" s="18">
        <f>IF(M230="","",VLOOKUP(M230,Calculation!$B$665:$G$754,6,FALSE))</f>
        <v>1</v>
      </c>
      <c r="M230" s="19">
        <f>IF(LARGE(Calculation!$B$665:$B$754,H230)=0,"",LARGE(Calculation!$B$665:$B$754,H230))</f>
        <v>9170.1499748206843</v>
      </c>
    </row>
    <row r="231" spans="1:13">
      <c r="A231" s="17">
        <v>27</v>
      </c>
      <c r="B231" s="18" t="str">
        <f>PROPER(IF(F231="","",VLOOKUP(F231,Calculation!$B$196:$E$581,2,FALSE)))</f>
        <v>Brendan Moran</v>
      </c>
      <c r="C231" s="18" t="str">
        <f>IF(F231="","",VLOOKUP(F231,Calculation!$B$196:$E$581,3,FALSE))</f>
        <v>Walden Tri</v>
      </c>
      <c r="D231" s="18">
        <f>IF(F231="","",VLOOKUP(F231,Calculation!$B$196:$G$581,5,FALSE))</f>
        <v>2</v>
      </c>
      <c r="E231" s="18">
        <f>IF(F231="","",VLOOKUP(F231,Calculation!$B$196:$G$581,6,FALSE))</f>
        <v>2</v>
      </c>
      <c r="F231" s="19">
        <f>IF(LARGE(Calculation!$B$196:$B$581,A231)=0,"",LARGE(Calculation!$B$196:$B$581,A231))</f>
        <v>16580.817322190022</v>
      </c>
      <c r="H231" s="17">
        <v>27</v>
      </c>
      <c r="I231" s="18" t="str">
        <f>PROPER(IF(M231="","",VLOOKUP(M231,Calculation!$B$665:$E$754,2,FALSE)))</f>
        <v>Karen Robertson</v>
      </c>
      <c r="J231" s="18" t="str">
        <f>IF(M231="","",VLOOKUP(M231,Calculation!$B$665:$E$754,3,FALSE))</f>
        <v>Bedford Harriers</v>
      </c>
      <c r="K231" s="18">
        <f>IF(M231="","",VLOOKUP(M231,Calculation!$B$665:$G$754,5,FALSE))</f>
        <v>1</v>
      </c>
      <c r="L231" s="18">
        <f>IF(M231="","",VLOOKUP(M231,Calculation!$B$665:$G$754,6,FALSE))</f>
        <v>1</v>
      </c>
      <c r="M231" s="19">
        <f>IF(LARGE(Calculation!$B$665:$B$754,H231)=0,"",LARGE(Calculation!$B$665:$B$754,H231))</f>
        <v>9081.1562487301253</v>
      </c>
    </row>
    <row r="232" spans="1:13">
      <c r="A232" s="17">
        <v>28</v>
      </c>
      <c r="B232" s="18" t="str">
        <f>PROPER(IF(F232="","",VLOOKUP(F232,Calculation!$B$196:$E$581,2,FALSE)))</f>
        <v>Tony Wallen</v>
      </c>
      <c r="C232" s="18" t="str">
        <f>IF(F232="","",VLOOKUP(F232,Calculation!$B$196:$E$581,3,FALSE))</f>
        <v>Witham RC/Born2tri</v>
      </c>
      <c r="D232" s="18">
        <f>IF(F232="","",VLOOKUP(F232,Calculation!$B$196:$G$581,5,FALSE))</f>
        <v>2</v>
      </c>
      <c r="E232" s="18">
        <f>IF(F232="","",VLOOKUP(F232,Calculation!$B$196:$G$581,6,FALSE))</f>
        <v>2</v>
      </c>
      <c r="F232" s="19">
        <f>IF(LARGE(Calculation!$B$196:$B$581,A232)=0,"",LARGE(Calculation!$B$196:$B$581,A232))</f>
        <v>16576.05767156756</v>
      </c>
      <c r="H232" s="17">
        <v>28</v>
      </c>
      <c r="I232" s="18" t="str">
        <f>PROPER(IF(M232="","",VLOOKUP(M232,Calculation!$B$665:$E$754,2,FALSE)))</f>
        <v>Allison Carter</v>
      </c>
      <c r="J232" s="18" t="str">
        <f>IF(M232="","",VLOOKUP(M232,Calculation!$B$665:$E$754,3,FALSE))</f>
        <v>tri-anglia</v>
      </c>
      <c r="K232" s="18">
        <f>IF(M232="","",VLOOKUP(M232,Calculation!$B$665:$G$754,5,FALSE))</f>
        <v>1</v>
      </c>
      <c r="L232" s="18">
        <f>IF(M232="","",VLOOKUP(M232,Calculation!$B$665:$G$754,6,FALSE))</f>
        <v>1</v>
      </c>
      <c r="M232" s="19">
        <f>IF(LARGE(Calculation!$B$665:$B$754,H232)=0,"",LARGE(Calculation!$B$665:$B$754,H232))</f>
        <v>9067.1792965038876</v>
      </c>
    </row>
    <row r="233" spans="1:13">
      <c r="A233" s="17">
        <v>29</v>
      </c>
      <c r="B233" s="18" t="str">
        <f>PROPER(IF(F233="","",VLOOKUP(F233,Calculation!$B$196:$E$581,2,FALSE)))</f>
        <v>Bjorn Alsos</v>
      </c>
      <c r="C233" s="18" t="str">
        <f>IF(F233="","",VLOOKUP(F233,Calculation!$B$196:$E$581,3,FALSE))</f>
        <v>Walden TRI</v>
      </c>
      <c r="D233" s="18">
        <f>IF(F233="","",VLOOKUP(F233,Calculation!$B$196:$G$581,5,FALSE))</f>
        <v>2</v>
      </c>
      <c r="E233" s="18">
        <f>IF(F233="","",VLOOKUP(F233,Calculation!$B$196:$G$581,6,FALSE))</f>
        <v>2</v>
      </c>
      <c r="F233" s="19">
        <f>IF(LARGE(Calculation!$B$196:$B$581,A233)=0,"",LARGE(Calculation!$B$196:$B$581,A233))</f>
        <v>16565.730606494879</v>
      </c>
      <c r="H233" s="17">
        <v>29</v>
      </c>
      <c r="I233" s="18" t="str">
        <f>PROPER(IF(M233="","",VLOOKUP(M233,Calculation!$B$665:$E$754,2,FALSE)))</f>
        <v>Veronica Shadbolt</v>
      </c>
      <c r="J233" s="18" t="str">
        <f>IF(M233="","",VLOOKUP(M233,Calculation!$B$665:$E$754,3,FALSE))</f>
        <v xml:space="preserve">Tri Force </v>
      </c>
      <c r="K233" s="18">
        <f>IF(M233="","",VLOOKUP(M233,Calculation!$B$665:$G$754,5,FALSE))</f>
        <v>1</v>
      </c>
      <c r="L233" s="18">
        <f>IF(M233="","",VLOOKUP(M233,Calculation!$B$665:$G$754,6,FALSE))</f>
        <v>1</v>
      </c>
      <c r="M233" s="19">
        <f>IF(LARGE(Calculation!$B$665:$B$754,H233)=0,"",LARGE(Calculation!$B$665:$B$754,H233))</f>
        <v>9047.5270940260143</v>
      </c>
    </row>
    <row r="234" spans="1:13">
      <c r="A234" s="17">
        <v>30</v>
      </c>
      <c r="B234" s="18" t="str">
        <f>PROPER(IF(F234="","",VLOOKUP(F234,Calculation!$B$196:$E$581,2,FALSE)))</f>
        <v>Simon Rawlings</v>
      </c>
      <c r="C234" s="18" t="str">
        <f>IF(F234="","",VLOOKUP(F234,Calculation!$B$196:$E$581,3,FALSE))</f>
        <v>East Essex Tri</v>
      </c>
      <c r="D234" s="18">
        <f>IF(F234="","",VLOOKUP(F234,Calculation!$B$196:$G$581,5,FALSE))</f>
        <v>2</v>
      </c>
      <c r="E234" s="18">
        <f>IF(F234="","",VLOOKUP(F234,Calculation!$B$196:$G$581,6,FALSE))</f>
        <v>2</v>
      </c>
      <c r="F234" s="19">
        <f>IF(LARGE(Calculation!$B$196:$B$581,A234)=0,"",LARGE(Calculation!$B$196:$B$581,A234))</f>
        <v>16528.966659260113</v>
      </c>
      <c r="H234" s="17">
        <v>30</v>
      </c>
      <c r="I234" s="18" t="str">
        <f>PROPER(IF(M234="","",VLOOKUP(M234,Calculation!$B$665:$E$754,2,FALSE)))</f>
        <v>Alison Cooper</v>
      </c>
      <c r="J234" s="18" t="str">
        <f>IF(M234="","",VLOOKUP(M234,Calculation!$B$665:$E$754,3,FALSE))</f>
        <v>Bedford Harriers AC</v>
      </c>
      <c r="K234" s="18">
        <f>IF(M234="","",VLOOKUP(M234,Calculation!$B$665:$G$754,5,FALSE))</f>
        <v>1</v>
      </c>
      <c r="L234" s="18">
        <f>IF(M234="","",VLOOKUP(M234,Calculation!$B$665:$G$754,6,FALSE))</f>
        <v>1</v>
      </c>
      <c r="M234" s="19">
        <f>IF(LARGE(Calculation!$B$665:$B$754,H234)=0,"",LARGE(Calculation!$B$665:$B$754,H234))</f>
        <v>8970.026566108505</v>
      </c>
    </row>
    <row r="235" spans="1:13">
      <c r="A235" s="17">
        <v>31</v>
      </c>
      <c r="B235" s="18" t="str">
        <f>PROPER(IF(F235="","",VLOOKUP(F235,Calculation!$B$196:$E$581,2,FALSE)))</f>
        <v>Martyn Wisken</v>
      </c>
      <c r="C235" s="18" t="str">
        <f>IF(F235="","",VLOOKUP(F235,Calculation!$B$196:$E$581,3,FALSE))</f>
        <v xml:space="preserve">Hemel Hempstead CC </v>
      </c>
      <c r="D235" s="18">
        <f>IF(F235="","",VLOOKUP(F235,Calculation!$B$196:$G$581,5,FALSE))</f>
        <v>2</v>
      </c>
      <c r="E235" s="18">
        <f>IF(F235="","",VLOOKUP(F235,Calculation!$B$196:$G$581,6,FALSE))</f>
        <v>2</v>
      </c>
      <c r="F235" s="19">
        <f>IF(LARGE(Calculation!$B$196:$B$581,A235)=0,"",LARGE(Calculation!$B$196:$B$581,A235))</f>
        <v>16508.375762068994</v>
      </c>
      <c r="H235" s="17">
        <v>31</v>
      </c>
      <c r="I235" s="18" t="str">
        <f>PROPER(IF(M235="","",VLOOKUP(M235,Calculation!$B$665:$E$754,2,FALSE)))</f>
        <v>Paula Purtell</v>
      </c>
      <c r="J235" s="18" t="str">
        <f>IF(M235="","",VLOOKUP(M235,Calculation!$B$665:$E$754,3,FALSE))</f>
        <v>Blackwater Tri</v>
      </c>
      <c r="K235" s="18">
        <f>IF(M235="","",VLOOKUP(M235,Calculation!$B$665:$G$754,5,FALSE))</f>
        <v>1</v>
      </c>
      <c r="L235" s="18">
        <f>IF(M235="","",VLOOKUP(M235,Calculation!$B$665:$G$754,6,FALSE))</f>
        <v>1</v>
      </c>
      <c r="M235" s="19">
        <f>IF(LARGE(Calculation!$B$665:$B$754,H235)=0,"",LARGE(Calculation!$B$665:$B$754,H235))</f>
        <v>8953.1406897554771</v>
      </c>
    </row>
    <row r="236" spans="1:13">
      <c r="A236" s="17">
        <v>32</v>
      </c>
      <c r="B236" s="18" t="str">
        <f>PROPER(IF(F236="","",VLOOKUP(F236,Calculation!$B$196:$E$581,2,FALSE)))</f>
        <v>Graham Chapman</v>
      </c>
      <c r="C236" s="18" t="str">
        <f>IF(F236="","",VLOOKUP(F236,Calculation!$B$196:$E$581,3,FALSE))</f>
        <v>ely tri</v>
      </c>
      <c r="D236" s="18">
        <f>IF(F236="","",VLOOKUP(F236,Calculation!$B$196:$G$581,5,FALSE))</f>
        <v>2</v>
      </c>
      <c r="E236" s="18">
        <f>IF(F236="","",VLOOKUP(F236,Calculation!$B$196:$G$581,6,FALSE))</f>
        <v>2</v>
      </c>
      <c r="F236" s="19">
        <f>IF(LARGE(Calculation!$B$196:$B$581,A236)=0,"",LARGE(Calculation!$B$196:$B$581,A236))</f>
        <v>16465.867359992761</v>
      </c>
      <c r="H236" s="17">
        <v>32</v>
      </c>
      <c r="I236" s="18" t="str">
        <f>PROPER(IF(M236="","",VLOOKUP(M236,Calculation!$B$665:$E$754,2,FALSE)))</f>
        <v>Hayley Brewis</v>
      </c>
      <c r="J236" s="18" t="str">
        <f>IF(M236="","",VLOOKUP(M236,Calculation!$B$665:$E$754,3,FALSE))</f>
        <v>Newmarket Tri</v>
      </c>
      <c r="K236" s="18">
        <f>IF(M236="","",VLOOKUP(M236,Calculation!$B$665:$G$754,5,FALSE))</f>
        <v>1</v>
      </c>
      <c r="L236" s="18">
        <f>IF(M236="","",VLOOKUP(M236,Calculation!$B$665:$G$754,6,FALSE))</f>
        <v>1</v>
      </c>
      <c r="M236" s="19">
        <f>IF(LARGE(Calculation!$B$665:$B$754,H236)=0,"",LARGE(Calculation!$B$665:$B$754,H236))</f>
        <v>8840.5510695573448</v>
      </c>
    </row>
    <row r="237" spans="1:13">
      <c r="A237" s="17">
        <v>33</v>
      </c>
      <c r="B237" s="18" t="str">
        <f>PROPER(IF(F237="","",VLOOKUP(F237,Calculation!$B$196:$E$581,2,FALSE)))</f>
        <v>Andrew Glessing</v>
      </c>
      <c r="C237" s="18" t="str">
        <f>IF(F237="","",VLOOKUP(F237,Calculation!$B$196:$E$581,3,FALSE))</f>
        <v>Farrow Tri Club</v>
      </c>
      <c r="D237" s="18">
        <f>IF(F237="","",VLOOKUP(F237,Calculation!$B$196:$G$581,5,FALSE))</f>
        <v>2</v>
      </c>
      <c r="E237" s="18">
        <f>IF(F237="","",VLOOKUP(F237,Calculation!$B$196:$G$581,6,FALSE))</f>
        <v>2</v>
      </c>
      <c r="F237" s="19">
        <f>IF(LARGE(Calculation!$B$196:$B$581,A237)=0,"",LARGE(Calculation!$B$196:$B$581,A237))</f>
        <v>16426.237201318327</v>
      </c>
      <c r="H237" s="17">
        <v>33</v>
      </c>
      <c r="I237" s="18" t="str">
        <f>PROPER(IF(M237="","",VLOOKUP(M237,Calculation!$B$665:$E$754,2,FALSE)))</f>
        <v>Michaela Bailey</v>
      </c>
      <c r="J237" s="18" t="str">
        <f>IF(M237="","",VLOOKUP(M237,Calculation!$B$665:$E$754,3,FALSE))</f>
        <v>Tri-Anglia</v>
      </c>
      <c r="K237" s="18">
        <f>IF(M237="","",VLOOKUP(M237,Calculation!$B$665:$G$754,5,FALSE))</f>
        <v>1</v>
      </c>
      <c r="L237" s="18">
        <f>IF(M237="","",VLOOKUP(M237,Calculation!$B$665:$G$754,6,FALSE))</f>
        <v>1</v>
      </c>
      <c r="M237" s="19">
        <f>IF(LARGE(Calculation!$B$665:$B$754,H237)=0,"",LARGE(Calculation!$B$665:$B$754,H237))</f>
        <v>8838.3281619663103</v>
      </c>
    </row>
    <row r="238" spans="1:13">
      <c r="A238" s="17">
        <v>34</v>
      </c>
      <c r="B238" s="18" t="str">
        <f>PROPER(IF(F238="","",VLOOKUP(F238,Calculation!$B$196:$E$581,2,FALSE)))</f>
        <v>Paul Martin</v>
      </c>
      <c r="C238" s="18" t="str">
        <f>IF(F238="","",VLOOKUP(F238,Calculation!$B$196:$E$581,3,FALSE))</f>
        <v>Ely Tri Club</v>
      </c>
      <c r="D238" s="18">
        <f>IF(F238="","",VLOOKUP(F238,Calculation!$B$196:$G$581,5,FALSE))</f>
        <v>2</v>
      </c>
      <c r="E238" s="18">
        <f>IF(F238="","",VLOOKUP(F238,Calculation!$B$196:$G$581,6,FALSE))</f>
        <v>2</v>
      </c>
      <c r="F238" s="19">
        <f>IF(LARGE(Calculation!$B$196:$B$581,A238)=0,"",LARGE(Calculation!$B$196:$B$581,A238))</f>
        <v>16424.661799134625</v>
      </c>
      <c r="H238" s="17">
        <v>34</v>
      </c>
      <c r="I238" s="18" t="str">
        <f>PROPER(IF(M238="","",VLOOKUP(M238,Calculation!$B$665:$E$754,2,FALSE)))</f>
        <v>Mary Armitage</v>
      </c>
      <c r="J238" s="18" t="str">
        <f>IF(M238="","",VLOOKUP(M238,Calculation!$B$665:$E$754,3,FALSE))</f>
        <v>East London Triathletes</v>
      </c>
      <c r="K238" s="18">
        <f>IF(M238="","",VLOOKUP(M238,Calculation!$B$665:$G$754,5,FALSE))</f>
        <v>1</v>
      </c>
      <c r="L238" s="18">
        <f>IF(M238="","",VLOOKUP(M238,Calculation!$B$665:$G$754,6,FALSE))</f>
        <v>1</v>
      </c>
      <c r="M238" s="19">
        <f>IF(LARGE(Calculation!$B$665:$B$754,H238)=0,"",LARGE(Calculation!$B$665:$B$754,H238))</f>
        <v>8821.5883269197966</v>
      </c>
    </row>
    <row r="239" spans="1:13">
      <c r="A239" s="17">
        <v>35</v>
      </c>
      <c r="B239" s="18" t="str">
        <f>PROPER(IF(F239="","",VLOOKUP(F239,Calculation!$B$196:$E$581,2,FALSE)))</f>
        <v>Howard Williams</v>
      </c>
      <c r="C239" s="18" t="str">
        <f>IF(F239="","",VLOOKUP(F239,Calculation!$B$196:$E$581,3,FALSE))</f>
        <v>Walden TRI</v>
      </c>
      <c r="D239" s="18">
        <f>IF(F239="","",VLOOKUP(F239,Calculation!$B$196:$G$581,5,FALSE))</f>
        <v>2</v>
      </c>
      <c r="E239" s="18">
        <f>IF(F239="","",VLOOKUP(F239,Calculation!$B$196:$G$581,6,FALSE))</f>
        <v>2</v>
      </c>
      <c r="F239" s="19">
        <f>IF(LARGE(Calculation!$B$196:$B$581,A239)=0,"",LARGE(Calculation!$B$196:$B$581,A239))</f>
        <v>16319.529905995834</v>
      </c>
      <c r="H239" s="17">
        <v>35</v>
      </c>
      <c r="I239" s="18" t="str">
        <f>PROPER(IF(M239="","",VLOOKUP(M239,Calculation!$B$665:$E$754,2,FALSE)))</f>
        <v>Gillian Peck</v>
      </c>
      <c r="J239" s="18" t="str">
        <f>IF(M239="","",VLOOKUP(M239,Calculation!$B$665:$E$754,3,FALSE))</f>
        <v xml:space="preserve">Tri BRJ </v>
      </c>
      <c r="K239" s="18">
        <f>IF(M239="","",VLOOKUP(M239,Calculation!$B$665:$G$754,5,FALSE))</f>
        <v>1</v>
      </c>
      <c r="L239" s="18">
        <f>IF(M239="","",VLOOKUP(M239,Calculation!$B$665:$G$754,6,FALSE))</f>
        <v>1</v>
      </c>
      <c r="M239" s="19">
        <f>IF(LARGE(Calculation!$B$665:$B$754,H239)=0,"",LARGE(Calculation!$B$665:$B$754,H239))</f>
        <v>8727.9982253673352</v>
      </c>
    </row>
    <row r="240" spans="1:13">
      <c r="A240" s="17">
        <v>36</v>
      </c>
      <c r="B240" s="18" t="str">
        <f>PROPER(IF(F240="","",VLOOKUP(F240,Calculation!$B$196:$E$581,2,FALSE)))</f>
        <v>Chris Arnold</v>
      </c>
      <c r="C240" s="18" t="str">
        <f>IF(F240="","",VLOOKUP(F240,Calculation!$B$196:$E$581,3,FALSE))</f>
        <v>tri-anglia</v>
      </c>
      <c r="D240" s="18">
        <f>IF(F240="","",VLOOKUP(F240,Calculation!$B$196:$G$581,5,FALSE))</f>
        <v>2</v>
      </c>
      <c r="E240" s="18">
        <f>IF(F240="","",VLOOKUP(F240,Calculation!$B$196:$G$581,6,FALSE))</f>
        <v>2</v>
      </c>
      <c r="F240" s="19">
        <f>IF(LARGE(Calculation!$B$196:$B$581,A240)=0,"",LARGE(Calculation!$B$196:$B$581,A240))</f>
        <v>16314.323940770068</v>
      </c>
      <c r="H240" s="17">
        <v>36</v>
      </c>
      <c r="I240" s="18" t="str">
        <f>PROPER(IF(M240="","",VLOOKUP(M240,Calculation!$B$665:$E$754,2,FALSE)))</f>
        <v>Kim Reader</v>
      </c>
      <c r="J240" s="18" t="str">
        <f>IF(M240="","",VLOOKUP(M240,Calculation!$B$665:$E$754,3,FALSE))</f>
        <v xml:space="preserve">Tri Anglia </v>
      </c>
      <c r="K240" s="18">
        <f>IF(M240="","",VLOOKUP(M240,Calculation!$B$665:$G$754,5,FALSE))</f>
        <v>1</v>
      </c>
      <c r="L240" s="18">
        <f>IF(M240="","",VLOOKUP(M240,Calculation!$B$665:$G$754,6,FALSE))</f>
        <v>1</v>
      </c>
      <c r="M240" s="19">
        <f>IF(LARGE(Calculation!$B$665:$B$754,H240)=0,"",LARGE(Calculation!$B$665:$B$754,H240))</f>
        <v>8719.1749236393061</v>
      </c>
    </row>
    <row r="241" spans="1:13">
      <c r="A241" s="17">
        <v>37</v>
      </c>
      <c r="B241" s="18" t="str">
        <f>PROPER(IF(F241="","",VLOOKUP(F241,Calculation!$B$196:$E$581,2,FALSE)))</f>
        <v>Michael Norton</v>
      </c>
      <c r="C241" s="18" t="str">
        <f>IF(F241="","",VLOOKUP(F241,Calculation!$B$196:$E$581,3,FALSE))</f>
        <v>Born2Tri</v>
      </c>
      <c r="D241" s="18">
        <f>IF(F241="","",VLOOKUP(F241,Calculation!$B$196:$G$581,5,FALSE))</f>
        <v>2</v>
      </c>
      <c r="E241" s="18">
        <f>IF(F241="","",VLOOKUP(F241,Calculation!$B$196:$G$581,6,FALSE))</f>
        <v>2</v>
      </c>
      <c r="F241" s="19">
        <f>IF(LARGE(Calculation!$B$196:$B$581,A241)=0,"",LARGE(Calculation!$B$196:$B$581,A241))</f>
        <v>16097.51571158546</v>
      </c>
      <c r="H241" s="17">
        <v>37</v>
      </c>
      <c r="I241" s="18" t="str">
        <f>PROPER(IF(M241="","",VLOOKUP(M241,Calculation!$B$665:$E$754,2,FALSE)))</f>
        <v>Janet Burrows</v>
      </c>
      <c r="J241" s="18" t="str">
        <f>IF(M241="","",VLOOKUP(M241,Calculation!$B$665:$E$754,3,FALSE))</f>
        <v>East Essex Tri</v>
      </c>
      <c r="K241" s="18">
        <f>IF(M241="","",VLOOKUP(M241,Calculation!$B$665:$G$754,5,FALSE))</f>
        <v>1</v>
      </c>
      <c r="L241" s="18">
        <f>IF(M241="","",VLOOKUP(M241,Calculation!$B$665:$G$754,6,FALSE))</f>
        <v>1</v>
      </c>
      <c r="M241" s="19">
        <f>IF(LARGE(Calculation!$B$665:$B$754,H241)=0,"",LARGE(Calculation!$B$665:$B$754,H241))</f>
        <v>8708.9191210891095</v>
      </c>
    </row>
    <row r="242" spans="1:13">
      <c r="A242" s="17">
        <v>38</v>
      </c>
      <c r="B242" s="18" t="str">
        <f>PROPER(IF(F242="","",VLOOKUP(F242,Calculation!$B$196:$E$581,2,FALSE)))</f>
        <v>Robert Jeeves</v>
      </c>
      <c r="C242" s="18" t="str">
        <f>IF(F242="","",VLOOKUP(F242,Calculation!$B$196:$E$581,3,FALSE))</f>
        <v>Hadleigh Hares</v>
      </c>
      <c r="D242" s="18">
        <f>IF(F242="","",VLOOKUP(F242,Calculation!$B$196:$G$581,5,FALSE))</f>
        <v>2</v>
      </c>
      <c r="E242" s="18">
        <f>IF(F242="","",VLOOKUP(F242,Calculation!$B$196:$G$581,6,FALSE))</f>
        <v>2</v>
      </c>
      <c r="F242" s="19">
        <f>IF(LARGE(Calculation!$B$196:$B$581,A242)=0,"",LARGE(Calculation!$B$196:$B$581,A242))</f>
        <v>15931.315592402472</v>
      </c>
      <c r="H242" s="17">
        <v>38</v>
      </c>
      <c r="I242" s="18" t="str">
        <f>PROPER(IF(M242="","",VLOOKUP(M242,Calculation!$B$665:$E$754,2,FALSE)))</f>
        <v>Kate Stannett</v>
      </c>
      <c r="J242" s="18" t="str">
        <f>IF(M242="","",VLOOKUP(M242,Calculation!$B$665:$E$754,3,FALSE))</f>
        <v xml:space="preserve">Ipswich triathlon club </v>
      </c>
      <c r="K242" s="18">
        <f>IF(M242="","",VLOOKUP(M242,Calculation!$B$665:$G$754,5,FALSE))</f>
        <v>1</v>
      </c>
      <c r="L242" s="18">
        <f>IF(M242="","",VLOOKUP(M242,Calculation!$B$665:$G$754,6,FALSE))</f>
        <v>1</v>
      </c>
      <c r="M242" s="19">
        <f>IF(LARGE(Calculation!$B$665:$B$754,H242)=0,"",LARGE(Calculation!$B$665:$B$754,H242))</f>
        <v>8576.1240980133261</v>
      </c>
    </row>
    <row r="243" spans="1:13">
      <c r="A243" s="17">
        <v>39</v>
      </c>
      <c r="B243" s="18" t="str">
        <f>PROPER(IF(F243="","",VLOOKUP(F243,Calculation!$B$196:$E$581,2,FALSE)))</f>
        <v>Paul Stevens</v>
      </c>
      <c r="C243" s="18" t="str">
        <f>IF(F243="","",VLOOKUP(F243,Calculation!$B$196:$E$581,3,FALSE))</f>
        <v>Born 2 Tri</v>
      </c>
      <c r="D243" s="18">
        <f>IF(F243="","",VLOOKUP(F243,Calculation!$B$196:$G$581,5,FALSE))</f>
        <v>2</v>
      </c>
      <c r="E243" s="18">
        <f>IF(F243="","",VLOOKUP(F243,Calculation!$B$196:$G$581,6,FALSE))</f>
        <v>2</v>
      </c>
      <c r="F243" s="19">
        <f>IF(LARGE(Calculation!$B$196:$B$581,A243)=0,"",LARGE(Calculation!$B$196:$B$581,A243))</f>
        <v>15901.021924640472</v>
      </c>
      <c r="H243" s="17">
        <v>39</v>
      </c>
      <c r="I243" s="18" t="str">
        <f>PROPER(IF(M243="","",VLOOKUP(M243,Calculation!$B$665:$E$754,2,FALSE)))</f>
        <v>Elizabeth Jeeves</v>
      </c>
      <c r="J243" s="18" t="str">
        <f>IF(M243="","",VLOOKUP(M243,Calculation!$B$665:$E$754,3,FALSE))</f>
        <v>Hadleigh Hares</v>
      </c>
      <c r="K243" s="18">
        <f>IF(M243="","",VLOOKUP(M243,Calculation!$B$665:$G$754,5,FALSE))</f>
        <v>1</v>
      </c>
      <c r="L243" s="18">
        <f>IF(M243="","",VLOOKUP(M243,Calculation!$B$665:$G$754,6,FALSE))</f>
        <v>1</v>
      </c>
      <c r="M243" s="19">
        <f>IF(LARGE(Calculation!$B$665:$B$754,H243)=0,"",LARGE(Calculation!$B$665:$B$754,H243))</f>
        <v>8494.4494993040116</v>
      </c>
    </row>
    <row r="244" spans="1:13">
      <c r="A244" s="17">
        <v>40</v>
      </c>
      <c r="B244" s="18" t="str">
        <f>PROPER(IF(F244="","",VLOOKUP(F244,Calculation!$B$196:$E$581,2,FALSE)))</f>
        <v>Stewart Tanner</v>
      </c>
      <c r="C244" s="18" t="str">
        <f>IF(F244="","",VLOOKUP(F244,Calculation!$B$196:$E$581,3,FALSE))</f>
        <v>Born 2 Tri</v>
      </c>
      <c r="D244" s="18">
        <f>IF(F244="","",VLOOKUP(F244,Calculation!$B$196:$G$581,5,FALSE))</f>
        <v>2</v>
      </c>
      <c r="E244" s="18">
        <f>IF(F244="","",VLOOKUP(F244,Calculation!$B$196:$G$581,6,FALSE))</f>
        <v>2</v>
      </c>
      <c r="F244" s="19">
        <f>IF(LARGE(Calculation!$B$196:$B$581,A244)=0,"",LARGE(Calculation!$B$196:$B$581,A244))</f>
        <v>15692.564910760591</v>
      </c>
      <c r="H244" s="17">
        <v>40</v>
      </c>
      <c r="I244" s="18" t="str">
        <f>PROPER(IF(M244="","",VLOOKUP(M244,Calculation!$B$665:$E$754,2,FALSE)))</f>
        <v>Allison Cook</v>
      </c>
      <c r="J244" s="18" t="str">
        <f>IF(M244="","",VLOOKUP(M244,Calculation!$B$665:$E$754,3,FALSE))</f>
        <v>Springfield Striders</v>
      </c>
      <c r="K244" s="18">
        <f>IF(M244="","",VLOOKUP(M244,Calculation!$B$665:$G$754,5,FALSE))</f>
        <v>1</v>
      </c>
      <c r="L244" s="18">
        <f>IF(M244="","",VLOOKUP(M244,Calculation!$B$665:$G$754,6,FALSE))</f>
        <v>1</v>
      </c>
      <c r="M244" s="19">
        <f>IF(LARGE(Calculation!$B$665:$B$754,H244)=0,"",LARGE(Calculation!$B$665:$B$754,H244))</f>
        <v>8440.4725670657463</v>
      </c>
    </row>
    <row r="245" spans="1:13">
      <c r="A245" s="17">
        <v>41</v>
      </c>
      <c r="B245" s="18" t="str">
        <f>PROPER(IF(F245="","",VLOOKUP(F245,Calculation!$B$196:$E$581,2,FALSE)))</f>
        <v>Lee Dickinson</v>
      </c>
      <c r="C245" s="18" t="str">
        <f>IF(F245="","",VLOOKUP(F245,Calculation!$B$196:$E$581,3,FALSE))</f>
        <v>Newmarket Cycling &amp; Triathlon Club</v>
      </c>
      <c r="D245" s="18">
        <f>IF(F245="","",VLOOKUP(F245,Calculation!$B$196:$G$581,5,FALSE))</f>
        <v>2</v>
      </c>
      <c r="E245" s="18">
        <f>IF(F245="","",VLOOKUP(F245,Calculation!$B$196:$G$581,6,FALSE))</f>
        <v>2</v>
      </c>
      <c r="F245" s="19">
        <f>IF(LARGE(Calculation!$B$196:$B$581,A245)=0,"",LARGE(Calculation!$B$196:$B$581,A245))</f>
        <v>15621.804150094817</v>
      </c>
      <c r="H245" s="17">
        <v>41</v>
      </c>
      <c r="I245" s="18" t="str">
        <f>PROPER(IF(M245="","",VLOOKUP(M245,Calculation!$B$665:$E$754,2,FALSE)))</f>
        <v>Mandy Bunn</v>
      </c>
      <c r="J245" s="18" t="str">
        <f>IF(M245="","",VLOOKUP(M245,Calculation!$B$665:$E$754,3,FALSE))</f>
        <v>West Suffolk Tri</v>
      </c>
      <c r="K245" s="18">
        <f>IF(M245="","",VLOOKUP(M245,Calculation!$B$665:$G$754,5,FALSE))</f>
        <v>1</v>
      </c>
      <c r="L245" s="18">
        <f>IF(M245="","",VLOOKUP(M245,Calculation!$B$665:$G$754,6,FALSE))</f>
        <v>1</v>
      </c>
      <c r="M245" s="19">
        <f>IF(LARGE(Calculation!$B$665:$B$754,H245)=0,"",LARGE(Calculation!$B$665:$B$754,H245))</f>
        <v>8439.3835003001204</v>
      </c>
    </row>
    <row r="246" spans="1:13">
      <c r="A246" s="17">
        <v>42</v>
      </c>
      <c r="B246" s="18" t="str">
        <f>PROPER(IF(F246="","",VLOOKUP(F246,Calculation!$B$196:$E$581,2,FALSE)))</f>
        <v>David Butler</v>
      </c>
      <c r="C246" s="18" t="str">
        <f>IF(F246="","",VLOOKUP(F246,Calculation!$B$196:$E$581,3,FALSE))</f>
        <v>East Essex Triathlon Club</v>
      </c>
      <c r="D246" s="18">
        <f>IF(F246="","",VLOOKUP(F246,Calculation!$B$196:$G$581,5,FALSE))</f>
        <v>2</v>
      </c>
      <c r="E246" s="18">
        <f>IF(F246="","",VLOOKUP(F246,Calculation!$B$196:$G$581,6,FALSE))</f>
        <v>2</v>
      </c>
      <c r="F246" s="19">
        <f>IF(LARGE(Calculation!$B$196:$B$581,A246)=0,"",LARGE(Calculation!$B$196:$B$581,A246))</f>
        <v>15478.731726287206</v>
      </c>
      <c r="H246" s="17">
        <v>42</v>
      </c>
      <c r="I246" s="18" t="str">
        <f>PROPER(IF(M246="","",VLOOKUP(M246,Calculation!$B$665:$E$754,2,FALSE)))</f>
        <v>Kate Thomas</v>
      </c>
      <c r="J246" s="18" t="str">
        <f>IF(M246="","",VLOOKUP(M246,Calculation!$B$665:$E$754,3,FALSE))</f>
        <v>Hadleigh Hares</v>
      </c>
      <c r="K246" s="18">
        <f>IF(M246="","",VLOOKUP(M246,Calculation!$B$665:$G$754,5,FALSE))</f>
        <v>1</v>
      </c>
      <c r="L246" s="18">
        <f>IF(M246="","",VLOOKUP(M246,Calculation!$B$665:$G$754,6,FALSE))</f>
        <v>1</v>
      </c>
      <c r="M246" s="19">
        <f>IF(LARGE(Calculation!$B$665:$B$754,H246)=0,"",LARGE(Calculation!$B$665:$B$754,H246))</f>
        <v>8417.1533538697331</v>
      </c>
    </row>
    <row r="247" spans="1:13">
      <c r="A247" s="17">
        <v>43</v>
      </c>
      <c r="B247" s="18" t="str">
        <f>PROPER(IF(F247="","",VLOOKUP(F247,Calculation!$B$196:$E$581,2,FALSE)))</f>
        <v>Terry Stroud</v>
      </c>
      <c r="C247" s="18" t="str">
        <f>IF(F247="","",VLOOKUP(F247,Calculation!$B$196:$E$581,3,FALSE))</f>
        <v>Born2Tri</v>
      </c>
      <c r="D247" s="18">
        <f>IF(F247="","",VLOOKUP(F247,Calculation!$B$196:$G$581,5,FALSE))</f>
        <v>2</v>
      </c>
      <c r="E247" s="18">
        <f>IF(F247="","",VLOOKUP(F247,Calculation!$B$196:$G$581,6,FALSE))</f>
        <v>2</v>
      </c>
      <c r="F247" s="19">
        <f>IF(LARGE(Calculation!$B$196:$B$581,A247)=0,"",LARGE(Calculation!$B$196:$B$581,A247))</f>
        <v>15467.121708822595</v>
      </c>
      <c r="H247" s="17">
        <v>43</v>
      </c>
      <c r="I247" s="18" t="str">
        <f>PROPER(IF(M247="","",VLOOKUP(M247,Calculation!$B$665:$E$754,2,FALSE)))</f>
        <v>Marion Walker</v>
      </c>
      <c r="J247" s="18" t="str">
        <f>IF(M247="","",VLOOKUP(M247,Calculation!$B$665:$E$754,3,FALSE))</f>
        <v>Tri-Anglia</v>
      </c>
      <c r="K247" s="18">
        <f>IF(M247="","",VLOOKUP(M247,Calculation!$B$665:$G$754,5,FALSE))</f>
        <v>1</v>
      </c>
      <c r="L247" s="18">
        <f>IF(M247="","",VLOOKUP(M247,Calculation!$B$665:$G$754,6,FALSE))</f>
        <v>1</v>
      </c>
      <c r="M247" s="19">
        <f>IF(LARGE(Calculation!$B$665:$B$754,H247)=0,"",LARGE(Calculation!$B$665:$B$754,H247))</f>
        <v>8415.1383564184835</v>
      </c>
    </row>
    <row r="248" spans="1:13">
      <c r="A248" s="17">
        <v>44</v>
      </c>
      <c r="B248" s="18" t="str">
        <f>PROPER(IF(F248="","",VLOOKUP(F248,Calculation!$B$196:$E$581,2,FALSE)))</f>
        <v>Ian Bartram</v>
      </c>
      <c r="C248" s="18" t="str">
        <f>IF(F248="","",VLOOKUP(F248,Calculation!$B$196:$E$581,3,FALSE))</f>
        <v>East Essex Triathlon Club</v>
      </c>
      <c r="D248" s="18">
        <f>IF(F248="","",VLOOKUP(F248,Calculation!$B$196:$G$581,5,FALSE))</f>
        <v>2</v>
      </c>
      <c r="E248" s="18">
        <f>IF(F248="","",VLOOKUP(F248,Calculation!$B$196:$G$581,6,FALSE))</f>
        <v>2</v>
      </c>
      <c r="F248" s="19">
        <f>IF(LARGE(Calculation!$B$196:$B$581,A248)=0,"",LARGE(Calculation!$B$196:$B$581,A248))</f>
        <v>15378.733718794845</v>
      </c>
      <c r="H248" s="17">
        <v>44</v>
      </c>
      <c r="I248" s="18" t="str">
        <f>PROPER(IF(M248="","",VLOOKUP(M248,Calculation!$B$665:$E$754,2,FALSE)))</f>
        <v>Jan Harvey</v>
      </c>
      <c r="J248" s="18" t="str">
        <f>IF(M248="","",VLOOKUP(M248,Calculation!$B$665:$E$754,3,FALSE))</f>
        <v>EAST ESSEX TRI CLUB</v>
      </c>
      <c r="K248" s="18">
        <f>IF(M248="","",VLOOKUP(M248,Calculation!$B$665:$G$754,5,FALSE))</f>
        <v>1</v>
      </c>
      <c r="L248" s="18">
        <f>IF(M248="","",VLOOKUP(M248,Calculation!$B$665:$G$754,6,FALSE))</f>
        <v>1</v>
      </c>
      <c r="M248" s="19">
        <f>IF(LARGE(Calculation!$B$665:$B$754,H248)=0,"",LARGE(Calculation!$B$665:$B$754,H248))</f>
        <v>8372.1263223096994</v>
      </c>
    </row>
    <row r="249" spans="1:13">
      <c r="A249" s="17">
        <v>45</v>
      </c>
      <c r="B249" s="18" t="str">
        <f>PROPER(IF(F249="","",VLOOKUP(F249,Calculation!$B$196:$E$581,2,FALSE)))</f>
        <v>Simon Green</v>
      </c>
      <c r="C249" s="18" t="str">
        <f>IF(F249="","",VLOOKUP(F249,Calculation!$B$196:$E$581,3,FALSE))</f>
        <v>Ipswich Triathlon Club</v>
      </c>
      <c r="D249" s="18">
        <f>IF(F249="","",VLOOKUP(F249,Calculation!$B$196:$G$581,5,FALSE))</f>
        <v>2</v>
      </c>
      <c r="E249" s="18">
        <f>IF(F249="","",VLOOKUP(F249,Calculation!$B$196:$G$581,6,FALSE))</f>
        <v>2</v>
      </c>
      <c r="F249" s="19">
        <f>IF(LARGE(Calculation!$B$196:$B$581,A249)=0,"",LARGE(Calculation!$B$196:$B$581,A249))</f>
        <v>15271.214280293805</v>
      </c>
      <c r="H249" s="17">
        <v>45</v>
      </c>
      <c r="I249" s="18" t="str">
        <f>PROPER(IF(M249="","",VLOOKUP(M249,Calculation!$B$665:$E$754,2,FALSE)))</f>
        <v>Tracey Marsh</v>
      </c>
      <c r="J249" s="18" t="str">
        <f>IF(M249="","",VLOOKUP(M249,Calculation!$B$665:$E$754,3,FALSE))</f>
        <v>tri-anglia</v>
      </c>
      <c r="K249" s="18">
        <f>IF(M249="","",VLOOKUP(M249,Calculation!$B$665:$G$754,5,FALSE))</f>
        <v>1</v>
      </c>
      <c r="L249" s="18">
        <f>IF(M249="","",VLOOKUP(M249,Calculation!$B$665:$G$754,6,FALSE))</f>
        <v>1</v>
      </c>
      <c r="M249" s="19">
        <f>IF(LARGE(Calculation!$B$665:$B$754,H249)=0,"",LARGE(Calculation!$B$665:$B$754,H249))</f>
        <v>8361.3715352348117</v>
      </c>
    </row>
    <row r="250" spans="1:13">
      <c r="A250" s="17">
        <v>46</v>
      </c>
      <c r="B250" s="18" t="str">
        <f>PROPER(IF(F250="","",VLOOKUP(F250,Calculation!$B$196:$E$581,2,FALSE)))</f>
        <v>Brett Bayliss</v>
      </c>
      <c r="C250" s="18" t="str">
        <f>IF(F250="","",VLOOKUP(F250,Calculation!$B$196:$E$581,3,FALSE))</f>
        <v>Newmarket Tri</v>
      </c>
      <c r="D250" s="18">
        <f>IF(F250="","",VLOOKUP(F250,Calculation!$B$196:$G$581,5,FALSE))</f>
        <v>2</v>
      </c>
      <c r="E250" s="18">
        <f>IF(F250="","",VLOOKUP(F250,Calculation!$B$196:$G$581,6,FALSE))</f>
        <v>2</v>
      </c>
      <c r="F250" s="19">
        <f>IF(LARGE(Calculation!$B$196:$B$581,A250)=0,"",LARGE(Calculation!$B$196:$B$581,A250))</f>
        <v>15243.575949071357</v>
      </c>
      <c r="H250" s="17">
        <v>46</v>
      </c>
      <c r="I250" s="18" t="str">
        <f>PROPER(IF(M250="","",VLOOKUP(M250,Calculation!$B$665:$E$754,2,FALSE)))</f>
        <v>Vicky Haywood</v>
      </c>
      <c r="J250" s="18" t="str">
        <f>IF(M250="","",VLOOKUP(M250,Calculation!$B$665:$E$754,3,FALSE))</f>
        <v>Born2Tri</v>
      </c>
      <c r="K250" s="18">
        <f>IF(M250="","",VLOOKUP(M250,Calculation!$B$665:$G$754,5,FALSE))</f>
        <v>1</v>
      </c>
      <c r="L250" s="18">
        <f>IF(M250="","",VLOOKUP(M250,Calculation!$B$665:$G$754,6,FALSE))</f>
        <v>1</v>
      </c>
      <c r="M250" s="19">
        <f>IF(LARGE(Calculation!$B$665:$B$754,H250)=0,"",LARGE(Calculation!$B$665:$B$754,H250))</f>
        <v>8356.0563394526725</v>
      </c>
    </row>
    <row r="251" spans="1:13">
      <c r="A251" s="17">
        <v>47</v>
      </c>
      <c r="B251" s="18" t="str">
        <f>PROPER(IF(F251="","",VLOOKUP(F251,Calculation!$B$196:$E$581,2,FALSE)))</f>
        <v>Matthew Finch</v>
      </c>
      <c r="C251" s="18" t="str">
        <f>IF(F251="","",VLOOKUP(F251,Calculation!$B$196:$E$581,3,FALSE))</f>
        <v>Born 2 Tri</v>
      </c>
      <c r="D251" s="18">
        <f>IF(F251="","",VLOOKUP(F251,Calculation!$B$196:$G$581,5,FALSE))</f>
        <v>2</v>
      </c>
      <c r="E251" s="18">
        <f>IF(F251="","",VLOOKUP(F251,Calculation!$B$196:$G$581,6,FALSE))</f>
        <v>2</v>
      </c>
      <c r="F251" s="19">
        <f>IF(LARGE(Calculation!$B$196:$B$581,A251)=0,"",LARGE(Calculation!$B$196:$B$581,A251))</f>
        <v>15226.300445751895</v>
      </c>
      <c r="H251" s="17">
        <v>47</v>
      </c>
      <c r="I251" s="18" t="str">
        <f>PROPER(IF(M251="","",VLOOKUP(M251,Calculation!$B$665:$E$754,2,FALSE)))</f>
        <v>Juliet Smith</v>
      </c>
      <c r="J251" s="18" t="str">
        <f>IF(M251="","",VLOOKUP(M251,Calculation!$B$665:$E$754,3,FALSE))</f>
        <v>Bedford Harriers</v>
      </c>
      <c r="K251" s="18">
        <f>IF(M251="","",VLOOKUP(M251,Calculation!$B$665:$G$754,5,FALSE))</f>
        <v>1</v>
      </c>
      <c r="L251" s="18">
        <f>IF(M251="","",VLOOKUP(M251,Calculation!$B$665:$G$754,6,FALSE))</f>
        <v>1</v>
      </c>
      <c r="M251" s="19">
        <f>IF(LARGE(Calculation!$B$665:$B$754,H251)=0,"",LARGE(Calculation!$B$665:$B$754,H251))</f>
        <v>8334.2890813871509</v>
      </c>
    </row>
    <row r="252" spans="1:13">
      <c r="A252" s="17">
        <v>48</v>
      </c>
      <c r="B252" s="18" t="str">
        <f>PROPER(IF(F252="","",VLOOKUP(F252,Calculation!$B$196:$E$581,2,FALSE)))</f>
        <v>Simon Tippett</v>
      </c>
      <c r="C252" s="18" t="str">
        <f>IF(F252="","",VLOOKUP(F252,Calculation!$B$196:$E$581,3,FALSE))</f>
        <v>East Essex Triathlon Club</v>
      </c>
      <c r="D252" s="18">
        <f>IF(F252="","",VLOOKUP(F252,Calculation!$B$196:$G$581,5,FALSE))</f>
        <v>2</v>
      </c>
      <c r="E252" s="18">
        <f>IF(F252="","",VLOOKUP(F252,Calculation!$B$196:$G$581,6,FALSE))</f>
        <v>2</v>
      </c>
      <c r="F252" s="19">
        <f>IF(LARGE(Calculation!$B$196:$B$581,A252)=0,"",LARGE(Calculation!$B$196:$B$581,A252))</f>
        <v>14978.764441331923</v>
      </c>
      <c r="H252" s="17">
        <v>48</v>
      </c>
      <c r="I252" s="18" t="str">
        <f>PROPER(IF(M252="","",VLOOKUP(M252,Calculation!$B$665:$E$754,2,FALSE)))</f>
        <v>Della Brown</v>
      </c>
      <c r="J252" s="18" t="str">
        <f>IF(M252="","",VLOOKUP(M252,Calculation!$B$665:$E$754,3,FALSE))</f>
        <v>tri-anglia</v>
      </c>
      <c r="K252" s="18">
        <f>IF(M252="","",VLOOKUP(M252,Calculation!$B$665:$G$754,5,FALSE))</f>
        <v>1</v>
      </c>
      <c r="L252" s="18">
        <f>IF(M252="","",VLOOKUP(M252,Calculation!$B$665:$G$754,6,FALSE))</f>
        <v>1</v>
      </c>
      <c r="M252" s="19">
        <f>IF(LARGE(Calculation!$B$665:$B$754,H252)=0,"",LARGE(Calculation!$B$665:$B$754,H252))</f>
        <v>8326.1722465361036</v>
      </c>
    </row>
    <row r="253" spans="1:13">
      <c r="A253" s="17">
        <v>49</v>
      </c>
      <c r="B253" s="18" t="str">
        <f>PROPER(IF(F253="","",VLOOKUP(F253,Calculation!$B$196:$E$581,2,FALSE)))</f>
        <v>Colin Hussey</v>
      </c>
      <c r="C253" s="18" t="str">
        <f>IF(F253="","",VLOOKUP(F253,Calculation!$B$196:$E$581,3,FALSE))</f>
        <v>Stortford Tri</v>
      </c>
      <c r="D253" s="18">
        <f>IF(F253="","",VLOOKUP(F253,Calculation!$B$196:$G$581,5,FALSE))</f>
        <v>2</v>
      </c>
      <c r="E253" s="18">
        <f>IF(F253="","",VLOOKUP(F253,Calculation!$B$196:$G$581,6,FALSE))</f>
        <v>2</v>
      </c>
      <c r="F253" s="19">
        <f>IF(LARGE(Calculation!$B$196:$B$581,A253)=0,"",LARGE(Calculation!$B$196:$B$581,A253))</f>
        <v>14948.255624513336</v>
      </c>
      <c r="H253" s="17">
        <v>49</v>
      </c>
      <c r="I253" s="18" t="str">
        <f>PROPER(IF(M253="","",VLOOKUP(M253,Calculation!$B$665:$E$754,2,FALSE)))</f>
        <v>Anne Fish</v>
      </c>
      <c r="J253" s="18" t="str">
        <f>IF(M253="","",VLOOKUP(M253,Calculation!$B$665:$E$754,3,FALSE))</f>
        <v>Tri-Anglia</v>
      </c>
      <c r="K253" s="18">
        <f>IF(M253="","",VLOOKUP(M253,Calculation!$B$665:$G$754,5,FALSE))</f>
        <v>1</v>
      </c>
      <c r="L253" s="18">
        <f>IF(M253="","",VLOOKUP(M253,Calculation!$B$665:$G$754,6,FALSE))</f>
        <v>1</v>
      </c>
      <c r="M253" s="19">
        <f>IF(LARGE(Calculation!$B$665:$B$754,H253)=0,"",LARGE(Calculation!$B$665:$B$754,H253))</f>
        <v>8195.3914392865499</v>
      </c>
    </row>
    <row r="254" spans="1:13">
      <c r="A254" s="17">
        <v>50</v>
      </c>
      <c r="B254" s="18" t="str">
        <f>PROPER(IF(F254="","",VLOOKUP(F254,Calculation!$B$196:$E$581,2,FALSE)))</f>
        <v>Paul Thorby</v>
      </c>
      <c r="C254" s="18" t="str">
        <f>IF(F254="","",VLOOKUP(F254,Calculation!$B$196:$E$581,3,FALSE))</f>
        <v>Cambridge Triathlon Club</v>
      </c>
      <c r="D254" s="18">
        <f>IF(F254="","",VLOOKUP(F254,Calculation!$B$196:$G$581,5,FALSE))</f>
        <v>2</v>
      </c>
      <c r="E254" s="18">
        <f>IF(F254="","",VLOOKUP(F254,Calculation!$B$196:$G$581,6,FALSE))</f>
        <v>2</v>
      </c>
      <c r="F254" s="19">
        <f>IF(LARGE(Calculation!$B$196:$B$581,A254)=0,"",LARGE(Calculation!$B$196:$B$581,A254))</f>
        <v>14803.825569280671</v>
      </c>
      <c r="H254" s="17">
        <v>50</v>
      </c>
      <c r="I254" s="18" t="str">
        <f>PROPER(IF(M254="","",VLOOKUP(M254,Calculation!$B$665:$E$754,2,FALSE)))</f>
        <v>Lorraine Garnham</v>
      </c>
      <c r="J254" s="18" t="str">
        <f>IF(M254="","",VLOOKUP(M254,Calculation!$B$665:$E$754,3,FALSE))</f>
        <v>Halstead Road Runners</v>
      </c>
      <c r="K254" s="18">
        <f>IF(M254="","",VLOOKUP(M254,Calculation!$B$665:$G$754,5,FALSE))</f>
        <v>1</v>
      </c>
      <c r="L254" s="18">
        <f>IF(M254="","",VLOOKUP(M254,Calculation!$B$665:$G$754,6,FALSE))</f>
        <v>1</v>
      </c>
      <c r="M254" s="19">
        <f>IF(LARGE(Calculation!$B$665:$B$754,H254)=0,"",LARGE(Calculation!$B$665:$B$754,H254))</f>
        <v>8045.0947090612499</v>
      </c>
    </row>
    <row r="255" spans="1:13">
      <c r="A255" s="17">
        <v>51</v>
      </c>
      <c r="B255" s="18" t="str">
        <f>PROPER(IF(F255="","",VLOOKUP(F255,Calculation!$B$196:$E$581,2,FALSE)))</f>
        <v>Jeff Higgon</v>
      </c>
      <c r="C255" s="18" t="str">
        <f>IF(F255="","",VLOOKUP(F255,Calculation!$B$196:$E$581,3,FALSE))</f>
        <v>Harwich Runners</v>
      </c>
      <c r="D255" s="18">
        <f>IF(F255="","",VLOOKUP(F255,Calculation!$B$196:$G$581,5,FALSE))</f>
        <v>2</v>
      </c>
      <c r="E255" s="18">
        <f>IF(F255="","",VLOOKUP(F255,Calculation!$B$196:$G$581,6,FALSE))</f>
        <v>2</v>
      </c>
      <c r="F255" s="19">
        <f>IF(LARGE(Calculation!$B$196:$B$581,A255)=0,"",LARGE(Calculation!$B$196:$B$581,A255))</f>
        <v>14728.295576473452</v>
      </c>
      <c r="H255" s="17">
        <v>51</v>
      </c>
      <c r="I255" s="18" t="str">
        <f>PROPER(IF(M255="","",VLOOKUP(M255,Calculation!$B$665:$E$754,2,FALSE)))</f>
        <v>Julie Peacock</v>
      </c>
      <c r="J255" s="18" t="str">
        <f>IF(M255="","",VLOOKUP(M255,Calculation!$B$665:$E$754,3,FALSE))</f>
        <v>Blackwater Tri</v>
      </c>
      <c r="K255" s="18">
        <f>IF(M255="","",VLOOKUP(M255,Calculation!$B$665:$G$754,5,FALSE))</f>
        <v>1</v>
      </c>
      <c r="L255" s="18">
        <f>IF(M255="","",VLOOKUP(M255,Calculation!$B$665:$G$754,6,FALSE))</f>
        <v>1</v>
      </c>
      <c r="M255" s="19">
        <f>IF(LARGE(Calculation!$B$665:$B$754,H255)=0,"",LARGE(Calculation!$B$665:$B$754,H255))</f>
        <v>8037.9680703818885</v>
      </c>
    </row>
    <row r="256" spans="1:13">
      <c r="A256" s="17">
        <v>52</v>
      </c>
      <c r="B256" s="18" t="str">
        <f>PROPER(IF(F256="","",VLOOKUP(F256,Calculation!$B$196:$E$581,2,FALSE)))</f>
        <v>Nigel Cooper</v>
      </c>
      <c r="C256" s="18" t="str">
        <f>IF(F256="","",VLOOKUP(F256,Calculation!$B$196:$E$581,3,FALSE))</f>
        <v>EAST ESSEX TRI CLUB</v>
      </c>
      <c r="D256" s="18">
        <f>IF(F256="","",VLOOKUP(F256,Calculation!$B$196:$G$581,5,FALSE))</f>
        <v>2</v>
      </c>
      <c r="E256" s="18">
        <f>IF(F256="","",VLOOKUP(F256,Calculation!$B$196:$G$581,6,FALSE))</f>
        <v>2</v>
      </c>
      <c r="F256" s="19">
        <f>IF(LARGE(Calculation!$B$196:$B$581,A256)=0,"",LARGE(Calculation!$B$196:$B$581,A256))</f>
        <v>14363.139497444612</v>
      </c>
      <c r="H256" s="17">
        <v>52</v>
      </c>
      <c r="I256" s="18" t="str">
        <f>PROPER(IF(M256="","",VLOOKUP(M256,Calculation!$B$665:$E$754,2,FALSE)))</f>
        <v>Chloe Brown</v>
      </c>
      <c r="J256" s="18" t="str">
        <f>IF(M256="","",VLOOKUP(M256,Calculation!$B$665:$E$754,3,FALSE))</f>
        <v>Walden Tri</v>
      </c>
      <c r="K256" s="18">
        <f>IF(M256="","",VLOOKUP(M256,Calculation!$B$665:$G$754,5,FALSE))</f>
        <v>1</v>
      </c>
      <c r="L256" s="18">
        <f>IF(M256="","",VLOOKUP(M256,Calculation!$B$665:$G$754,6,FALSE))</f>
        <v>1</v>
      </c>
      <c r="M256" s="19">
        <f>IF(LARGE(Calculation!$B$665:$B$754,H256)=0,"",LARGE(Calculation!$B$665:$B$754,H256))</f>
        <v>8036.1304122953834</v>
      </c>
    </row>
    <row r="257" spans="1:13">
      <c r="A257" s="17">
        <v>53</v>
      </c>
      <c r="B257" s="18" t="str">
        <f>PROPER(IF(F257="","",VLOOKUP(F257,Calculation!$B$196:$E$581,2,FALSE)))</f>
        <v>Shaun Godfrey</v>
      </c>
      <c r="C257" s="18" t="str">
        <f>IF(F257="","",VLOOKUP(F257,Calculation!$B$196:$E$581,3,FALSE))</f>
        <v>Walden TRI</v>
      </c>
      <c r="D257" s="18">
        <f>IF(F257="","",VLOOKUP(F257,Calculation!$B$196:$G$581,5,FALSE))</f>
        <v>2</v>
      </c>
      <c r="E257" s="18">
        <f>IF(F257="","",VLOOKUP(F257,Calculation!$B$196:$G$581,6,FALSE))</f>
        <v>2</v>
      </c>
      <c r="F257" s="19">
        <f>IF(LARGE(Calculation!$B$196:$B$581,A257)=0,"",LARGE(Calculation!$B$196:$B$581,A257))</f>
        <v>13937.764591733114</v>
      </c>
      <c r="H257" s="17">
        <v>53</v>
      </c>
      <c r="I257" s="18" t="str">
        <f>PROPER(IF(M257="","",VLOOKUP(M257,Calculation!$B$665:$E$754,2,FALSE)))</f>
        <v>Elizabeth Finn</v>
      </c>
      <c r="J257" s="18" t="str">
        <f>IF(M257="","",VLOOKUP(M257,Calculation!$B$665:$E$754,3,FALSE))</f>
        <v>Blackwater Tri</v>
      </c>
      <c r="K257" s="18">
        <f>IF(M257="","",VLOOKUP(M257,Calculation!$B$665:$G$754,5,FALSE))</f>
        <v>1</v>
      </c>
      <c r="L257" s="18">
        <f>IF(M257="","",VLOOKUP(M257,Calculation!$B$665:$G$754,6,FALSE))</f>
        <v>1</v>
      </c>
      <c r="M257" s="19">
        <f>IF(LARGE(Calculation!$B$665:$B$754,H257)=0,"",LARGE(Calculation!$B$665:$B$754,H257))</f>
        <v>8034.2934842857157</v>
      </c>
    </row>
    <row r="258" spans="1:13">
      <c r="A258" s="17">
        <v>54</v>
      </c>
      <c r="B258" s="18" t="str">
        <f>PROPER(IF(F258="","",VLOOKUP(F258,Calculation!$B$196:$E$581,2,FALSE)))</f>
        <v>Eddie Bowers</v>
      </c>
      <c r="C258" s="18" t="str">
        <f>IF(F258="","",VLOOKUP(F258,Calculation!$B$196:$E$581,3,FALSE))</f>
        <v xml:space="preserve">Saffron Walden </v>
      </c>
      <c r="D258" s="18">
        <f>IF(F258="","",VLOOKUP(F258,Calculation!$B$196:$G$581,5,FALSE))</f>
        <v>2</v>
      </c>
      <c r="E258" s="18">
        <f>IF(F258="","",VLOOKUP(F258,Calculation!$B$196:$G$581,6,FALSE))</f>
        <v>2</v>
      </c>
      <c r="F258" s="19">
        <f>IF(LARGE(Calculation!$B$196:$B$581,A258)=0,"",LARGE(Calculation!$B$196:$B$581,A258))</f>
        <v>13769.193143186485</v>
      </c>
      <c r="H258" s="17">
        <v>54</v>
      </c>
      <c r="I258" s="18" t="str">
        <f>PROPER(IF(M258="","",VLOOKUP(M258,Calculation!$B$665:$E$754,2,FALSE)))</f>
        <v>Paula Blizard</v>
      </c>
      <c r="J258" s="18" t="str">
        <f>IF(M258="","",VLOOKUP(M258,Calculation!$B$665:$E$754,3,FALSE))</f>
        <v>Bedford Harriers</v>
      </c>
      <c r="K258" s="18">
        <f>IF(M258="","",VLOOKUP(M258,Calculation!$B$665:$G$754,5,FALSE))</f>
        <v>1</v>
      </c>
      <c r="L258" s="18">
        <f>IF(M258="","",VLOOKUP(M258,Calculation!$B$665:$G$754,6,FALSE))</f>
        <v>1</v>
      </c>
      <c r="M258" s="19">
        <f>IF(LARGE(Calculation!$B$665:$B$754,H258)=0,"",LARGE(Calculation!$B$665:$B$754,H258))</f>
        <v>8006.5620457400319</v>
      </c>
    </row>
    <row r="259" spans="1:13">
      <c r="A259" s="17">
        <v>55</v>
      </c>
      <c r="B259" s="18" t="str">
        <f>PROPER(IF(F259="","",VLOOKUP(F259,Calculation!$B$196:$E$581,2,FALSE)))</f>
        <v>Charlie Stannett</v>
      </c>
      <c r="C259" s="18" t="str">
        <f>IF(F259="","",VLOOKUP(F259,Calculation!$B$196:$E$581,3,FALSE))</f>
        <v xml:space="preserve">Ipswich triathlon club </v>
      </c>
      <c r="D259" s="18">
        <f>IF(F259="","",VLOOKUP(F259,Calculation!$B$196:$G$581,5,FALSE))</f>
        <v>2</v>
      </c>
      <c r="E259" s="18">
        <f>IF(F259="","",VLOOKUP(F259,Calculation!$B$196:$G$581,6,FALSE))</f>
        <v>2</v>
      </c>
      <c r="F259" s="19">
        <f>IF(LARGE(Calculation!$B$196:$B$581,A259)=0,"",LARGE(Calculation!$B$196:$B$581,A259))</f>
        <v>13379.812674634088</v>
      </c>
      <c r="H259" s="17">
        <v>55</v>
      </c>
      <c r="I259" s="18" t="str">
        <f>PROPER(IF(M259="","",VLOOKUP(M259,Calculation!$B$665:$E$754,2,FALSE)))</f>
        <v>Sarah Chamberlain</v>
      </c>
      <c r="J259" s="18" t="str">
        <f>IF(M259="","",VLOOKUP(M259,Calculation!$B$665:$E$754,3,FALSE))</f>
        <v>Cambridge Triathlon Club</v>
      </c>
      <c r="K259" s="18">
        <f>IF(M259="","",VLOOKUP(M259,Calculation!$B$665:$G$754,5,FALSE))</f>
        <v>1</v>
      </c>
      <c r="L259" s="18">
        <f>IF(M259="","",VLOOKUP(M259,Calculation!$B$665:$G$754,6,FALSE))</f>
        <v>1</v>
      </c>
      <c r="M259" s="19">
        <f>IF(LARGE(Calculation!$B$665:$B$754,H259)=0,"",LARGE(Calculation!$B$665:$B$754,H259))</f>
        <v>7981.0130236351742</v>
      </c>
    </row>
    <row r="260" spans="1:13">
      <c r="A260" s="17">
        <v>56</v>
      </c>
      <c r="B260" s="18" t="str">
        <f>PROPER(IF(F260="","",VLOOKUP(F260,Calculation!$B$196:$E$581,2,FALSE)))</f>
        <v>Stuart Warren</v>
      </c>
      <c r="C260" s="18" t="str">
        <f>IF(F260="","",VLOOKUP(F260,Calculation!$B$196:$E$581,3,FALSE))</f>
        <v>Born2Tri</v>
      </c>
      <c r="D260" s="18">
        <f>IF(F260="","",VLOOKUP(F260,Calculation!$B$196:$G$581,5,FALSE))</f>
        <v>2</v>
      </c>
      <c r="E260" s="18">
        <f>IF(F260="","",VLOOKUP(F260,Calculation!$B$196:$G$581,6,FALSE))</f>
        <v>2</v>
      </c>
      <c r="F260" s="19">
        <f>IF(LARGE(Calculation!$B$196:$B$581,A260)=0,"",LARGE(Calculation!$B$196:$B$581,A260))</f>
        <v>13251.941663705038</v>
      </c>
      <c r="H260" s="17">
        <v>56</v>
      </c>
      <c r="I260" s="18" t="str">
        <f>PROPER(IF(M260="","",VLOOKUP(M260,Calculation!$B$665:$E$754,2,FALSE)))</f>
        <v>Rachel Dally</v>
      </c>
      <c r="J260" s="18" t="str">
        <f>IF(M260="","",VLOOKUP(M260,Calculation!$B$665:$E$754,3,FALSE))</f>
        <v>Metropolitan Police</v>
      </c>
      <c r="K260" s="18">
        <f>IF(M260="","",VLOOKUP(M260,Calculation!$B$665:$G$754,5,FALSE))</f>
        <v>1</v>
      </c>
      <c r="L260" s="18">
        <f>IF(M260="","",VLOOKUP(M260,Calculation!$B$665:$G$754,6,FALSE))</f>
        <v>1</v>
      </c>
      <c r="M260" s="19">
        <f>IF(LARGE(Calculation!$B$665:$B$754,H260)=0,"",LARGE(Calculation!$B$665:$B$754,H260))</f>
        <v>7976.7194597480266</v>
      </c>
    </row>
    <row r="261" spans="1:13">
      <c r="A261" s="17">
        <v>57</v>
      </c>
      <c r="B261" s="18" t="str">
        <f>PROPER(IF(F261="","",VLOOKUP(F261,Calculation!$B$196:$E$581,2,FALSE)))</f>
        <v>Tony Brooks</v>
      </c>
      <c r="C261" s="18" t="str">
        <f>IF(F261="","",VLOOKUP(F261,Calculation!$B$196:$E$581,3,FALSE))</f>
        <v>cambridge triathlon club</v>
      </c>
      <c r="D261" s="18">
        <f>IF(F261="","",VLOOKUP(F261,Calculation!$B$196:$G$581,5,FALSE))</f>
        <v>2</v>
      </c>
      <c r="E261" s="18">
        <f>IF(F261="","",VLOOKUP(F261,Calculation!$B$196:$G$581,6,FALSE))</f>
        <v>2</v>
      </c>
      <c r="F261" s="19">
        <f>IF(LARGE(Calculation!$B$196:$B$581,A261)=0,"",LARGE(Calculation!$B$196:$B$581,A261))</f>
        <v>13062.894542266991</v>
      </c>
      <c r="H261" s="17">
        <v>57</v>
      </c>
      <c r="I261" s="18" t="str">
        <f>PROPER(IF(M261="","",VLOOKUP(M261,Calculation!$B$665:$E$754,2,FALSE)))</f>
        <v>Charlotte Wootton</v>
      </c>
      <c r="J261" s="18" t="str">
        <f>IF(M261="","",VLOOKUP(M261,Calculation!$B$665:$E$754,3,FALSE))</f>
        <v>tri anglia</v>
      </c>
      <c r="K261" s="18">
        <f>IF(M261="","",VLOOKUP(M261,Calculation!$B$665:$G$754,5,FALSE))</f>
        <v>1</v>
      </c>
      <c r="L261" s="18">
        <f>IF(M261="","",VLOOKUP(M261,Calculation!$B$665:$G$754,6,FALSE))</f>
        <v>1</v>
      </c>
      <c r="M261" s="19">
        <f>IF(LARGE(Calculation!$B$665:$B$754,H261)=0,"",LARGE(Calculation!$B$665:$B$754,H261))</f>
        <v>7971.6190304240781</v>
      </c>
    </row>
    <row r="262" spans="1:13">
      <c r="A262" s="17">
        <v>58</v>
      </c>
      <c r="B262" s="18" t="str">
        <f>PROPER(IF(F262="","",VLOOKUP(F262,Calculation!$B$196:$E$581,2,FALSE)))</f>
        <v>David Pearce</v>
      </c>
      <c r="C262" s="18" t="str">
        <f>IF(F262="","",VLOOKUP(F262,Calculation!$B$196:$E$581,3,FALSE))</f>
        <v>Dunmow Tri Club</v>
      </c>
      <c r="D262" s="18">
        <f>IF(F262="","",VLOOKUP(F262,Calculation!$B$196:$G$581,5,FALSE))</f>
        <v>2</v>
      </c>
      <c r="E262" s="18">
        <f>IF(F262="","",VLOOKUP(F262,Calculation!$B$196:$G$581,6,FALSE))</f>
        <v>2</v>
      </c>
      <c r="F262" s="19">
        <f>IF(LARGE(Calculation!$B$196:$B$581,A262)=0,"",LARGE(Calculation!$B$196:$B$581,A262))</f>
        <v>13056.76444199145</v>
      </c>
      <c r="H262" s="17">
        <v>58</v>
      </c>
      <c r="I262" s="18" t="str">
        <f>PROPER(IF(M262="","",VLOOKUP(M262,Calculation!$B$665:$E$754,2,FALSE)))</f>
        <v>Jacqueline Chubb</v>
      </c>
      <c r="J262" s="18" t="str">
        <f>IF(M262="","",VLOOKUP(M262,Calculation!$B$665:$E$754,3,FALSE))</f>
        <v>Ipswich Tri</v>
      </c>
      <c r="K262" s="18">
        <f>IF(M262="","",VLOOKUP(M262,Calculation!$B$665:$G$754,5,FALSE))</f>
        <v>1</v>
      </c>
      <c r="L262" s="18">
        <f>IF(M262="","",VLOOKUP(M262,Calculation!$B$665:$G$754,6,FALSE))</f>
        <v>1</v>
      </c>
      <c r="M262" s="19">
        <f>IF(LARGE(Calculation!$B$665:$B$754,H262)=0,"",LARGE(Calculation!$B$665:$B$754,H262))</f>
        <v>7954.2961305204799</v>
      </c>
    </row>
    <row r="263" spans="1:13">
      <c r="A263" s="17">
        <v>59</v>
      </c>
      <c r="B263" s="18" t="str">
        <f>PROPER(IF(F263="","",VLOOKUP(F263,Calculation!$B$196:$E$581,2,FALSE)))</f>
        <v>Bruce Philp</v>
      </c>
      <c r="C263" s="18" t="str">
        <f>IF(F263="","",VLOOKUP(F263,Calculation!$B$196:$E$581,3,FALSE))</f>
        <v>Born2Tri</v>
      </c>
      <c r="D263" s="18">
        <f>IF(F263="","",VLOOKUP(F263,Calculation!$B$196:$G$581,5,FALSE))</f>
        <v>2</v>
      </c>
      <c r="E263" s="18">
        <f>IF(F263="","",VLOOKUP(F263,Calculation!$B$196:$G$581,6,FALSE))</f>
        <v>2</v>
      </c>
      <c r="F263" s="19">
        <f>IF(LARGE(Calculation!$B$196:$B$581,A263)=0,"",LARGE(Calculation!$B$196:$B$581,A263))</f>
        <v>12377.937471555028</v>
      </c>
      <c r="H263" s="17">
        <v>59</v>
      </c>
      <c r="I263" s="18" t="str">
        <f>PROPER(IF(M263="","",VLOOKUP(M263,Calculation!$B$665:$E$754,2,FALSE)))</f>
        <v>Jenny Harley</v>
      </c>
      <c r="J263" s="18" t="str">
        <f>IF(M263="","",VLOOKUP(M263,Calculation!$B$665:$E$754,3,FALSE))</f>
        <v>East Essex Tri</v>
      </c>
      <c r="K263" s="18">
        <f>IF(M263="","",VLOOKUP(M263,Calculation!$B$665:$G$754,5,FALSE))</f>
        <v>1</v>
      </c>
      <c r="L263" s="18">
        <f>IF(M263="","",VLOOKUP(M263,Calculation!$B$665:$G$754,6,FALSE))</f>
        <v>1</v>
      </c>
      <c r="M263" s="19">
        <f>IF(LARGE(Calculation!$B$665:$B$754,H263)=0,"",LARGE(Calculation!$B$665:$B$754,H263))</f>
        <v>7932.6147791585217</v>
      </c>
    </row>
    <row r="264" spans="1:13">
      <c r="A264" s="17">
        <v>60</v>
      </c>
      <c r="B264" s="18" t="str">
        <f>PROPER(IF(F264="","",VLOOKUP(F264,Calculation!$B$196:$E$581,2,FALSE)))</f>
        <v>Ian Chatten</v>
      </c>
      <c r="C264" s="18" t="str">
        <f>IF(F264="","",VLOOKUP(F264,Calculation!$B$196:$E$581,3,FALSE))</f>
        <v>Tri-Anglia Tri Club</v>
      </c>
      <c r="D264" s="18">
        <f>IF(F264="","",VLOOKUP(F264,Calculation!$B$196:$G$581,5,FALSE))</f>
        <v>2</v>
      </c>
      <c r="E264" s="18">
        <f>IF(F264="","",VLOOKUP(F264,Calculation!$B$196:$G$581,6,FALSE))</f>
        <v>2</v>
      </c>
      <c r="F264" s="19">
        <f>IF(LARGE(Calculation!$B$196:$B$581,A264)=0,"",LARGE(Calculation!$B$196:$B$581,A264))</f>
        <v>12094.049506839763</v>
      </c>
      <c r="H264" s="17">
        <v>60</v>
      </c>
      <c r="I264" s="18" t="str">
        <f>PROPER(IF(M264="","",VLOOKUP(M264,Calculation!$B$665:$E$754,2,FALSE)))</f>
        <v>Karen Payne</v>
      </c>
      <c r="J264" s="18" t="str">
        <f>IF(M264="","",VLOOKUP(M264,Calculation!$B$665:$E$754,3,FALSE))</f>
        <v>Newmarket Tri</v>
      </c>
      <c r="K264" s="18">
        <f>IF(M264="","",VLOOKUP(M264,Calculation!$B$665:$G$754,5,FALSE))</f>
        <v>1</v>
      </c>
      <c r="L264" s="18">
        <f>IF(M264="","",VLOOKUP(M264,Calculation!$B$665:$G$754,6,FALSE))</f>
        <v>1</v>
      </c>
      <c r="M264" s="19">
        <f>IF(LARGE(Calculation!$B$665:$B$754,H264)=0,"",LARGE(Calculation!$B$665:$B$754,H264))</f>
        <v>7920.2421197927006</v>
      </c>
    </row>
    <row r="265" spans="1:13">
      <c r="A265" s="17">
        <v>61</v>
      </c>
      <c r="B265" s="18" t="str">
        <f>PROPER(IF(F265="","",VLOOKUP(F265,Calculation!$B$196:$E$581,2,FALSE)))</f>
        <v>Benjamin Mickleburgh</v>
      </c>
      <c r="C265" s="18" t="str">
        <f>IF(F265="","",VLOOKUP(F265,Calculation!$B$196:$E$581,3,FALSE))</f>
        <v>West Suffolk Wheelers &amp; Tri</v>
      </c>
      <c r="D265" s="18">
        <f>IF(F265="","",VLOOKUP(F265,Calculation!$B$196:$G$581,5,FALSE))</f>
        <v>1</v>
      </c>
      <c r="E265" s="18">
        <f>IF(F265="","",VLOOKUP(F265,Calculation!$B$196:$G$581,6,FALSE))</f>
        <v>1</v>
      </c>
      <c r="F265" s="19">
        <f>IF(LARGE(Calculation!$B$196:$B$581,A265)=0,"",LARGE(Calculation!$B$196:$B$581,A265))</f>
        <v>10000.002180000001</v>
      </c>
      <c r="H265" s="17">
        <v>61</v>
      </c>
      <c r="I265" s="18" t="str">
        <f>PROPER(IF(M265="","",VLOOKUP(M265,Calculation!$B$665:$E$754,2,FALSE)))</f>
        <v>Tracey Patmore</v>
      </c>
      <c r="J265" s="18" t="str">
        <f>IF(M265="","",VLOOKUP(M265,Calculation!$B$665:$E$754,3,FALSE))</f>
        <v>Nice Tri</v>
      </c>
      <c r="K265" s="18">
        <f>IF(M265="","",VLOOKUP(M265,Calculation!$B$665:$G$754,5,FALSE))</f>
        <v>1</v>
      </c>
      <c r="L265" s="18">
        <f>IF(M265="","",VLOOKUP(M265,Calculation!$B$665:$G$754,6,FALSE))</f>
        <v>1</v>
      </c>
      <c r="M265" s="19">
        <f>IF(LARGE(Calculation!$B$665:$B$754,H265)=0,"",LARGE(Calculation!$B$665:$B$754,H265))</f>
        <v>7860.5980723324383</v>
      </c>
    </row>
    <row r="266" spans="1:13">
      <c r="A266" s="17">
        <v>62</v>
      </c>
      <c r="B266" s="18" t="str">
        <f>PROPER(IF(F266="","",VLOOKUP(F266,Calculation!$B$196:$E$581,2,FALSE)))</f>
        <v>Graeme Hall</v>
      </c>
      <c r="C266" s="18" t="str">
        <f>IF(F266="","",VLOOKUP(F266,Calculation!$B$196:$E$581,3,FALSE))</f>
        <v>PACTRAC</v>
      </c>
      <c r="D266" s="18">
        <f>IF(F266="","",VLOOKUP(F266,Calculation!$B$196:$G$581,5,FALSE))</f>
        <v>1</v>
      </c>
      <c r="E266" s="18">
        <f>IF(F266="","",VLOOKUP(F266,Calculation!$B$196:$G$581,6,FALSE))</f>
        <v>1</v>
      </c>
      <c r="F266" s="19">
        <f>IF(LARGE(Calculation!$B$196:$B$581,A266)=0,"",LARGE(Calculation!$B$196:$B$581,A266))</f>
        <v>9899.8392223898172</v>
      </c>
      <c r="H266" s="17">
        <v>62</v>
      </c>
      <c r="I266" s="18" t="str">
        <f>PROPER(IF(M266="","",VLOOKUP(M266,Calculation!$B$665:$E$754,2,FALSE)))</f>
        <v>Lucy Morgan</v>
      </c>
      <c r="J266" s="18" t="str">
        <f>IF(M266="","",VLOOKUP(M266,Calculation!$B$665:$E$754,3,FALSE))</f>
        <v>Walden TRI</v>
      </c>
      <c r="K266" s="18">
        <f>IF(M266="","",VLOOKUP(M266,Calculation!$B$665:$G$754,5,FALSE))</f>
        <v>1</v>
      </c>
      <c r="L266" s="18">
        <f>IF(M266="","",VLOOKUP(M266,Calculation!$B$665:$G$754,6,FALSE))</f>
        <v>1</v>
      </c>
      <c r="M266" s="19">
        <f>IF(LARGE(Calculation!$B$665:$B$754,H266)=0,"",LARGE(Calculation!$B$665:$B$754,H266))</f>
        <v>7767.065241929703</v>
      </c>
    </row>
    <row r="267" spans="1:13">
      <c r="A267" s="17">
        <v>63</v>
      </c>
      <c r="B267" s="18" t="str">
        <f>PROPER(IF(F267="","",VLOOKUP(F267,Calculation!$B$196:$E$581,2,FALSE)))</f>
        <v>John Mc Andrew</v>
      </c>
      <c r="C267" s="18" t="str">
        <f>IF(F267="","",VLOOKUP(F267,Calculation!$B$196:$E$581,3,FALSE))</f>
        <v>ELY TRI CLUB</v>
      </c>
      <c r="D267" s="18">
        <f>IF(F267="","",VLOOKUP(F267,Calculation!$B$196:$G$581,5,FALSE))</f>
        <v>1</v>
      </c>
      <c r="E267" s="18">
        <f>IF(F267="","",VLOOKUP(F267,Calculation!$B$196:$G$581,6,FALSE))</f>
        <v>1</v>
      </c>
      <c r="F267" s="19">
        <f>IF(LARGE(Calculation!$B$196:$B$581,A267)=0,"",LARGE(Calculation!$B$196:$B$581,A267))</f>
        <v>9452.0744170206999</v>
      </c>
      <c r="H267" s="17">
        <v>63</v>
      </c>
      <c r="I267" s="18" t="str">
        <f>PROPER(IF(M267="","",VLOOKUP(M267,Calculation!$B$665:$E$754,2,FALSE)))</f>
        <v>Lynne Greenard</v>
      </c>
      <c r="J267" s="18" t="str">
        <f>IF(M267="","",VLOOKUP(M267,Calculation!$B$665:$E$754,3,FALSE))</f>
        <v>Bedford Harriers</v>
      </c>
      <c r="K267" s="18">
        <f>IF(M267="","",VLOOKUP(M267,Calculation!$B$665:$G$754,5,FALSE))</f>
        <v>1</v>
      </c>
      <c r="L267" s="18">
        <f>IF(M267="","",VLOOKUP(M267,Calculation!$B$665:$G$754,6,FALSE))</f>
        <v>1</v>
      </c>
      <c r="M267" s="19">
        <f>IF(LARGE(Calculation!$B$665:$B$754,H267)=0,"",LARGE(Calculation!$B$665:$B$754,H267))</f>
        <v>7762.0979276067774</v>
      </c>
    </row>
    <row r="268" spans="1:13">
      <c r="A268" s="17">
        <v>64</v>
      </c>
      <c r="B268" s="18" t="str">
        <f>PROPER(IF(F268="","",VLOOKUP(F268,Calculation!$B$196:$E$581,2,FALSE)))</f>
        <v>Andrew Goodchild</v>
      </c>
      <c r="C268" s="18" t="str">
        <f>IF(F268="","",VLOOKUP(F268,Calculation!$B$196:$E$581,3,FALSE))</f>
        <v>Tri-Anglia Tri Club</v>
      </c>
      <c r="D268" s="18">
        <f>IF(F268="","",VLOOKUP(F268,Calculation!$B$196:$G$581,5,FALSE))</f>
        <v>1</v>
      </c>
      <c r="E268" s="18">
        <f>IF(F268="","",VLOOKUP(F268,Calculation!$B$196:$G$581,6,FALSE))</f>
        <v>1</v>
      </c>
      <c r="F268" s="19">
        <f>IF(LARGE(Calculation!$B$196:$B$581,A268)=0,"",LARGE(Calculation!$B$196:$B$581,A268))</f>
        <v>9364.5744399716023</v>
      </c>
      <c r="H268" s="17">
        <v>64</v>
      </c>
      <c r="I268" s="18" t="str">
        <f>PROPER(IF(M268="","",VLOOKUP(M268,Calculation!$B$665:$E$754,2,FALSE)))</f>
        <v>Vicky Lockie</v>
      </c>
      <c r="J268" s="18" t="str">
        <f>IF(M268="","",VLOOKUP(M268,Calculation!$B$665:$E$754,3,FALSE))</f>
        <v>Born2tri</v>
      </c>
      <c r="K268" s="18">
        <f>IF(M268="","",VLOOKUP(M268,Calculation!$B$665:$G$754,5,FALSE))</f>
        <v>1</v>
      </c>
      <c r="L268" s="18">
        <f>IF(M268="","",VLOOKUP(M268,Calculation!$B$665:$G$754,6,FALSE))</f>
        <v>1</v>
      </c>
      <c r="M268" s="19">
        <f>IF(LARGE(Calculation!$B$665:$B$754,H268)=0,"",LARGE(Calculation!$B$665:$B$754,H268))</f>
        <v>7757.2941991676553</v>
      </c>
    </row>
    <row r="269" spans="1:13">
      <c r="A269" s="17">
        <v>65</v>
      </c>
      <c r="B269" s="18" t="str">
        <f>PROPER(IF(F269="","",VLOOKUP(F269,Calculation!$B$196:$E$581,2,FALSE)))</f>
        <v>John Sweeney</v>
      </c>
      <c r="C269" s="18" t="str">
        <f>IF(F269="","",VLOOKUP(F269,Calculation!$B$196:$E$581,3,FALSE))</f>
        <v xml:space="preserve">Tri sport Epping </v>
      </c>
      <c r="D269" s="18">
        <f>IF(F269="","",VLOOKUP(F269,Calculation!$B$196:$G$581,5,FALSE))</f>
        <v>1</v>
      </c>
      <c r="E269" s="18">
        <f>IF(F269="","",VLOOKUP(F269,Calculation!$B$196:$G$581,6,FALSE))</f>
        <v>1</v>
      </c>
      <c r="F269" s="19">
        <f>IF(LARGE(Calculation!$B$196:$B$581,A269)=0,"",LARGE(Calculation!$B$196:$B$581,A269))</f>
        <v>9301.0999670535166</v>
      </c>
      <c r="H269" s="17">
        <v>65</v>
      </c>
      <c r="I269" s="18" t="str">
        <f>PROPER(IF(M269="","",VLOOKUP(M269,Calculation!$B$665:$E$754,2,FALSE)))</f>
        <v>Jill Whelan</v>
      </c>
      <c r="J269" s="18" t="str">
        <f>IF(M269="","",VLOOKUP(M269,Calculation!$B$665:$E$754,3,FALSE))</f>
        <v>Dunmow Tri Club</v>
      </c>
      <c r="K269" s="18">
        <f>IF(M269="","",VLOOKUP(M269,Calculation!$B$665:$G$754,5,FALSE))</f>
        <v>1</v>
      </c>
      <c r="L269" s="18">
        <f>IF(M269="","",VLOOKUP(M269,Calculation!$B$665:$G$754,6,FALSE))</f>
        <v>1</v>
      </c>
      <c r="M269" s="19">
        <f>IF(LARGE(Calculation!$B$665:$B$754,H269)=0,"",LARGE(Calculation!$B$665:$B$754,H269))</f>
        <v>7665.3711134977038</v>
      </c>
    </row>
    <row r="270" spans="1:13">
      <c r="A270" s="17">
        <v>66</v>
      </c>
      <c r="B270" s="18" t="str">
        <f>PROPER(IF(F270="","",VLOOKUP(F270,Calculation!$B$196:$E$581,2,FALSE)))</f>
        <v>Paul Neaves</v>
      </c>
      <c r="C270" s="18" t="str">
        <f>IF(F270="","",VLOOKUP(F270,Calculation!$B$196:$E$581,3,FALSE))</f>
        <v>Walden TRI</v>
      </c>
      <c r="D270" s="18">
        <f>IF(F270="","",VLOOKUP(F270,Calculation!$B$196:$G$581,5,FALSE))</f>
        <v>1</v>
      </c>
      <c r="E270" s="18">
        <f>IF(F270="","",VLOOKUP(F270,Calculation!$B$196:$G$581,6,FALSE))</f>
        <v>1</v>
      </c>
      <c r="F270" s="19">
        <f>IF(LARGE(Calculation!$B$196:$B$581,A270)=0,"",LARGE(Calculation!$B$196:$B$581,A270))</f>
        <v>9287.6627027760314</v>
      </c>
      <c r="H270" s="17">
        <v>66</v>
      </c>
      <c r="I270" s="18" t="str">
        <f>PROPER(IF(M270="","",VLOOKUP(M270,Calculation!$B$665:$E$754,2,FALSE)))</f>
        <v>Fiona Cowie</v>
      </c>
      <c r="J270" s="18" t="str">
        <f>IF(M270="","",VLOOKUP(M270,Calculation!$B$665:$E$754,3,FALSE))</f>
        <v>Born2Tri</v>
      </c>
      <c r="K270" s="18">
        <f>IF(M270="","",VLOOKUP(M270,Calculation!$B$665:$G$754,5,FALSE))</f>
        <v>1</v>
      </c>
      <c r="L270" s="18">
        <f>IF(M270="","",VLOOKUP(M270,Calculation!$B$665:$G$754,6,FALSE))</f>
        <v>1</v>
      </c>
      <c r="M270" s="19">
        <f>IF(LARGE(Calculation!$B$665:$B$754,H270)=0,"",LARGE(Calculation!$B$665:$B$754,H270))</f>
        <v>7586.3126657856046</v>
      </c>
    </row>
    <row r="271" spans="1:13">
      <c r="A271" s="17">
        <v>67</v>
      </c>
      <c r="B271" s="18" t="str">
        <f>PROPER(IF(F271="","",VLOOKUP(F271,Calculation!$B$196:$E$581,2,FALSE)))</f>
        <v>Mark Nowell</v>
      </c>
      <c r="C271" s="18" t="str">
        <f>IF(F271="","",VLOOKUP(F271,Calculation!$B$196:$E$581,3,FALSE))</f>
        <v>Tri-Anglia</v>
      </c>
      <c r="D271" s="18">
        <f>IF(F271="","",VLOOKUP(F271,Calculation!$B$196:$G$581,5,FALSE))</f>
        <v>1</v>
      </c>
      <c r="E271" s="18">
        <f>IF(F271="","",VLOOKUP(F271,Calculation!$B$196:$G$581,6,FALSE))</f>
        <v>1</v>
      </c>
      <c r="F271" s="19">
        <f>IF(LARGE(Calculation!$B$196:$B$581,A271)=0,"",LARGE(Calculation!$B$196:$B$581,A271))</f>
        <v>9272.5067526140556</v>
      </c>
      <c r="H271" s="17">
        <v>67</v>
      </c>
      <c r="I271" s="18" t="str">
        <f>PROPER(IF(M271="","",VLOOKUP(M271,Calculation!$B$665:$E$754,2,FALSE)))</f>
        <v>Joanne Baker</v>
      </c>
      <c r="J271" s="18" t="str">
        <f>IF(M271="","",VLOOKUP(M271,Calculation!$B$665:$E$754,3,FALSE))</f>
        <v>Hadleigh Hares</v>
      </c>
      <c r="K271" s="18">
        <f>IF(M271="","",VLOOKUP(M271,Calculation!$B$665:$G$754,5,FALSE))</f>
        <v>1</v>
      </c>
      <c r="L271" s="18">
        <f>IF(M271="","",VLOOKUP(M271,Calculation!$B$665:$G$754,6,FALSE))</f>
        <v>1</v>
      </c>
      <c r="M271" s="19">
        <f>IF(LARGE(Calculation!$B$665:$B$754,H271)=0,"",LARGE(Calculation!$B$665:$B$754,H271))</f>
        <v>7581.9750031147551</v>
      </c>
    </row>
    <row r="272" spans="1:13">
      <c r="A272" s="17">
        <v>68</v>
      </c>
      <c r="B272" s="18" t="str">
        <f>PROPER(IF(F272="","",VLOOKUP(F272,Calculation!$B$196:$E$581,2,FALSE)))</f>
        <v>Kevin Partridge</v>
      </c>
      <c r="C272" s="18" t="str">
        <f>IF(F272="","",VLOOKUP(F272,Calculation!$B$196:$E$581,3,FALSE))</f>
        <v>tri sport epping</v>
      </c>
      <c r="D272" s="18">
        <f>IF(F272="","",VLOOKUP(F272,Calculation!$B$196:$G$581,5,FALSE))</f>
        <v>1</v>
      </c>
      <c r="E272" s="18">
        <f>IF(F272="","",VLOOKUP(F272,Calculation!$B$196:$G$581,6,FALSE))</f>
        <v>1</v>
      </c>
      <c r="F272" s="19">
        <f>IF(LARGE(Calculation!$B$196:$B$581,A272)=0,"",LARGE(Calculation!$B$196:$B$581,A272))</f>
        <v>9258.9272274172636</v>
      </c>
      <c r="H272" s="17">
        <v>68</v>
      </c>
      <c r="I272" s="18" t="str">
        <f>PROPER(IF(M272="","",VLOOKUP(M272,Calculation!$B$665:$E$754,2,FALSE)))</f>
        <v>Kate Barnard</v>
      </c>
      <c r="J272" s="18" t="str">
        <f>IF(M272="","",VLOOKUP(M272,Calculation!$B$665:$E$754,3,FALSE))</f>
        <v>Bedford Harriers AC</v>
      </c>
      <c r="K272" s="18">
        <f>IF(M272="","",VLOOKUP(M272,Calculation!$B$665:$G$754,5,FALSE))</f>
        <v>1</v>
      </c>
      <c r="L272" s="18">
        <f>IF(M272="","",VLOOKUP(M272,Calculation!$B$665:$G$754,6,FALSE))</f>
        <v>1</v>
      </c>
      <c r="M272" s="19">
        <f>IF(LARGE(Calculation!$B$665:$B$754,H272)=0,"",LARGE(Calculation!$B$665:$B$754,H272))</f>
        <v>7567.1108264556087</v>
      </c>
    </row>
    <row r="273" spans="1:13">
      <c r="A273" s="17">
        <v>69</v>
      </c>
      <c r="B273" s="18" t="str">
        <f>PROPER(IF(F273="","",VLOOKUP(F273,Calculation!$B$196:$E$581,2,FALSE)))</f>
        <v>Ian George</v>
      </c>
      <c r="C273" s="18" t="str">
        <f>IF(F273="","",VLOOKUP(F273,Calculation!$B$196:$E$581,3,FALSE))</f>
        <v xml:space="preserve">East Essex Triathlon Club </v>
      </c>
      <c r="D273" s="18">
        <f>IF(F273="","",VLOOKUP(F273,Calculation!$B$196:$G$581,5,FALSE))</f>
        <v>1</v>
      </c>
      <c r="E273" s="18">
        <f>IF(F273="","",VLOOKUP(F273,Calculation!$B$196:$G$581,6,FALSE))</f>
        <v>1</v>
      </c>
      <c r="F273" s="19">
        <f>IF(LARGE(Calculation!$B$196:$B$581,A273)=0,"",LARGE(Calculation!$B$196:$B$581,A273))</f>
        <v>9222.6097148842873</v>
      </c>
      <c r="H273" s="17">
        <v>69</v>
      </c>
      <c r="I273" s="18" t="str">
        <f>PROPER(IF(M273="","",VLOOKUP(M273,Calculation!$B$665:$E$754,2,FALSE)))</f>
        <v>Carol Nokes</v>
      </c>
      <c r="J273" s="18" t="str">
        <f>IF(M273="","",VLOOKUP(M273,Calculation!$B$665:$E$754,3,FALSE))</f>
        <v>Hadleigh Hares  AC</v>
      </c>
      <c r="K273" s="18">
        <f>IF(M273="","",VLOOKUP(M273,Calculation!$B$665:$G$754,5,FALSE))</f>
        <v>1</v>
      </c>
      <c r="L273" s="18">
        <f>IF(M273="","",VLOOKUP(M273,Calculation!$B$665:$G$754,6,FALSE))</f>
        <v>1</v>
      </c>
      <c r="M273" s="19">
        <f>IF(LARGE(Calculation!$B$665:$B$754,H273)=0,"",LARGE(Calculation!$B$665:$B$754,H273))</f>
        <v>7563.6890978832007</v>
      </c>
    </row>
    <row r="274" spans="1:13">
      <c r="A274" s="17">
        <v>70</v>
      </c>
      <c r="B274" s="18" t="str">
        <f>PROPER(IF(F274="","",VLOOKUP(F274,Calculation!$B$196:$E$581,2,FALSE)))</f>
        <v>Tom Watt</v>
      </c>
      <c r="C274" s="18" t="str">
        <f>IF(F274="","",VLOOKUP(F274,Calculation!$B$196:$E$581,3,FALSE))</f>
        <v>Cambridge Triathlon Club</v>
      </c>
      <c r="D274" s="18">
        <f>IF(F274="","",VLOOKUP(F274,Calculation!$B$196:$G$581,5,FALSE))</f>
        <v>1</v>
      </c>
      <c r="E274" s="18">
        <f>IF(F274="","",VLOOKUP(F274,Calculation!$B$196:$G$581,6,FALSE))</f>
        <v>1</v>
      </c>
      <c r="F274" s="19">
        <f>IF(LARGE(Calculation!$B$196:$B$581,A274)=0,"",LARGE(Calculation!$B$196:$B$581,A274))</f>
        <v>9218.1357379143283</v>
      </c>
      <c r="H274" s="17">
        <v>70</v>
      </c>
      <c r="I274" s="18" t="str">
        <f>PROPER(IF(M274="","",VLOOKUP(M274,Calculation!$B$665:$E$754,2,FALSE)))</f>
        <v>Melisande Parsons</v>
      </c>
      <c r="J274" s="18" t="str">
        <f>IF(M274="","",VLOOKUP(M274,Calculation!$B$665:$E$754,3,FALSE))</f>
        <v>Tri-Anglia Tri Club</v>
      </c>
      <c r="K274" s="18">
        <f>IF(M274="","",VLOOKUP(M274,Calculation!$B$665:$G$754,5,FALSE))</f>
        <v>1</v>
      </c>
      <c r="L274" s="18">
        <f>IF(M274="","",VLOOKUP(M274,Calculation!$B$665:$G$754,6,FALSE))</f>
        <v>1</v>
      </c>
      <c r="M274" s="19">
        <f>IF(LARGE(Calculation!$B$665:$B$754,H274)=0,"",LARGE(Calculation!$B$665:$B$754,H274))</f>
        <v>7539.7688114115317</v>
      </c>
    </row>
    <row r="275" spans="1:13">
      <c r="A275" s="17">
        <v>71</v>
      </c>
      <c r="B275" s="18" t="str">
        <f>PROPER(IF(F275="","",VLOOKUP(F275,Calculation!$B$196:$E$581,2,FALSE)))</f>
        <v>Phil Doel</v>
      </c>
      <c r="C275" s="18" t="str">
        <f>IF(F275="","",VLOOKUP(F275,Calculation!$B$196:$E$581,3,FALSE))</f>
        <v>Walden TRI</v>
      </c>
      <c r="D275" s="18">
        <f>IF(F275="","",VLOOKUP(F275,Calculation!$B$196:$G$581,5,FALSE))</f>
        <v>1</v>
      </c>
      <c r="E275" s="18">
        <f>IF(F275="","",VLOOKUP(F275,Calculation!$B$196:$G$581,6,FALSE))</f>
        <v>1</v>
      </c>
      <c r="F275" s="19">
        <f>IF(LARGE(Calculation!$B$196:$B$581,A275)=0,"",LARGE(Calculation!$B$196:$B$581,A275))</f>
        <v>9210.4745993102006</v>
      </c>
      <c r="H275" s="17">
        <v>71</v>
      </c>
      <c r="I275" s="18" t="str">
        <f>PROPER(IF(M275="","",VLOOKUP(M275,Calculation!$B$665:$E$754,2,FALSE)))</f>
        <v>Anne Florence</v>
      </c>
      <c r="J275" s="18" t="str">
        <f>IF(M275="","",VLOOKUP(M275,Calculation!$B$665:$E$754,3,FALSE))</f>
        <v>Tri-Anglia</v>
      </c>
      <c r="K275" s="18">
        <f>IF(M275="","",VLOOKUP(M275,Calculation!$B$665:$G$754,5,FALSE))</f>
        <v>1</v>
      </c>
      <c r="L275" s="18">
        <f>IF(M275="","",VLOOKUP(M275,Calculation!$B$665:$G$754,6,FALSE))</f>
        <v>1</v>
      </c>
      <c r="M275" s="19">
        <f>IF(LARGE(Calculation!$B$665:$B$754,H275)=0,"",LARGE(Calculation!$B$665:$B$754,H275))</f>
        <v>7429.7267655020087</v>
      </c>
    </row>
    <row r="276" spans="1:13">
      <c r="A276" s="17">
        <v>72</v>
      </c>
      <c r="B276" s="18" t="str">
        <f>PROPER(IF(F276="","",VLOOKUP(F276,Calculation!$B$196:$E$581,2,FALSE)))</f>
        <v>Lars Hyllested</v>
      </c>
      <c r="C276" s="18" t="str">
        <f>IF(F276="","",VLOOKUP(F276,Calculation!$B$196:$E$581,3,FALSE))</f>
        <v>stortford tri</v>
      </c>
      <c r="D276" s="18">
        <f>IF(F276="","",VLOOKUP(F276,Calculation!$B$196:$G$581,5,FALSE))</f>
        <v>1</v>
      </c>
      <c r="E276" s="18">
        <f>IF(F276="","",VLOOKUP(F276,Calculation!$B$196:$G$581,6,FALSE))</f>
        <v>1</v>
      </c>
      <c r="F276" s="19">
        <f>IF(LARGE(Calculation!$B$196:$B$581,A276)=0,"",LARGE(Calculation!$B$196:$B$581,A276))</f>
        <v>9206.4268383486233</v>
      </c>
      <c r="H276" s="17">
        <v>72</v>
      </c>
      <c r="I276" s="18" t="str">
        <f>PROPER(IF(M276="","",VLOOKUP(M276,Calculation!$B$665:$E$754,2,FALSE)))</f>
        <v>Michaela Ridley</v>
      </c>
      <c r="J276" s="18" t="str">
        <f>IF(M276="","",VLOOKUP(M276,Calculation!$B$665:$E$754,3,FALSE))</f>
        <v>Nicetri St Neots</v>
      </c>
      <c r="K276" s="18">
        <f>IF(M276="","",VLOOKUP(M276,Calculation!$B$665:$G$754,5,FALSE))</f>
        <v>1</v>
      </c>
      <c r="L276" s="18">
        <f>IF(M276="","",VLOOKUP(M276,Calculation!$B$665:$G$754,6,FALSE))</f>
        <v>1</v>
      </c>
      <c r="M276" s="19">
        <f>IF(LARGE(Calculation!$B$665:$B$754,H276)=0,"",LARGE(Calculation!$B$665:$B$754,H276))</f>
        <v>7422.7227537688532</v>
      </c>
    </row>
    <row r="277" spans="1:13">
      <c r="A277" s="17">
        <v>73</v>
      </c>
      <c r="B277" s="18" t="str">
        <f>PROPER(IF(F277="","",VLOOKUP(F277,Calculation!$B$196:$E$581,2,FALSE)))</f>
        <v>Christian Trotter</v>
      </c>
      <c r="C277" s="18" t="str">
        <f>IF(F277="","",VLOOKUP(F277,Calculation!$B$196:$E$581,3,FALSE))</f>
        <v>Tri-Anglia Triathlon Club</v>
      </c>
      <c r="D277" s="18">
        <f>IF(F277="","",VLOOKUP(F277,Calculation!$B$196:$G$581,5,FALSE))</f>
        <v>1</v>
      </c>
      <c r="E277" s="18">
        <f>IF(F277="","",VLOOKUP(F277,Calculation!$B$196:$G$581,6,FALSE))</f>
        <v>1</v>
      </c>
      <c r="F277" s="19">
        <f>IF(LARGE(Calculation!$B$196:$B$581,A277)=0,"",LARGE(Calculation!$B$196:$B$581,A277))</f>
        <v>9181.858810927919</v>
      </c>
      <c r="H277" s="17">
        <v>73</v>
      </c>
      <c r="I277" s="18" t="str">
        <f>PROPER(IF(M277="","",VLOOKUP(M277,Calculation!$B$665:$E$754,2,FALSE)))</f>
        <v>Jane Meggitt</v>
      </c>
      <c r="J277" s="18" t="str">
        <f>IF(M277="","",VLOOKUP(M277,Calculation!$B$665:$E$754,3,FALSE))</f>
        <v>Cambridge tri club</v>
      </c>
      <c r="K277" s="18">
        <f>IF(M277="","",VLOOKUP(M277,Calculation!$B$665:$G$754,5,FALSE))</f>
        <v>1</v>
      </c>
      <c r="L277" s="18">
        <f>IF(M277="","",VLOOKUP(M277,Calculation!$B$665:$G$754,6,FALSE))</f>
        <v>1</v>
      </c>
      <c r="M277" s="19">
        <f>IF(LARGE(Calculation!$B$665:$B$754,H277)=0,"",LARGE(Calculation!$B$665:$B$754,H277))</f>
        <v>7314.1609692166967</v>
      </c>
    </row>
    <row r="278" spans="1:13">
      <c r="A278" s="17">
        <v>74</v>
      </c>
      <c r="B278" s="18" t="str">
        <f>PROPER(IF(F278="","",VLOOKUP(F278,Calculation!$B$196:$E$581,2,FALSE)))</f>
        <v>Paul Veitch</v>
      </c>
      <c r="C278" s="18" t="str">
        <f>IF(F278="","",VLOOKUP(F278,Calculation!$B$196:$E$581,3,FALSE))</f>
        <v>NiceTri</v>
      </c>
      <c r="D278" s="18">
        <f>IF(F278="","",VLOOKUP(F278,Calculation!$B$196:$G$581,5,FALSE))</f>
        <v>1</v>
      </c>
      <c r="E278" s="18">
        <f>IF(F278="","",VLOOKUP(F278,Calculation!$B$196:$G$581,6,FALSE))</f>
        <v>1</v>
      </c>
      <c r="F278" s="19">
        <f>IF(LARGE(Calculation!$B$196:$B$581,A278)=0,"",LARGE(Calculation!$B$196:$B$581,A278))</f>
        <v>9156.4074097547673</v>
      </c>
      <c r="H278" s="17">
        <v>74</v>
      </c>
      <c r="I278" s="18" t="str">
        <f>PROPER(IF(M278="","",VLOOKUP(M278,Calculation!$B$665:$E$754,2,FALSE)))</f>
        <v>Deborah Stewart</v>
      </c>
      <c r="J278" s="18" t="str">
        <f>IF(M278="","",VLOOKUP(M278,Calculation!$B$665:$E$754,3,FALSE))</f>
        <v>Hadleigh Hares  AC</v>
      </c>
      <c r="K278" s="18">
        <f>IF(M278="","",VLOOKUP(M278,Calculation!$B$665:$G$754,5,FALSE))</f>
        <v>1</v>
      </c>
      <c r="L278" s="18">
        <f>IF(M278="","",VLOOKUP(M278,Calculation!$B$665:$G$754,6,FALSE))</f>
        <v>1</v>
      </c>
      <c r="M278" s="19">
        <f>IF(LARGE(Calculation!$B$665:$B$754,H278)=0,"",LARGE(Calculation!$B$665:$B$754,H278))</f>
        <v>7273.3221122491123</v>
      </c>
    </row>
    <row r="279" spans="1:13">
      <c r="A279" s="17">
        <v>75</v>
      </c>
      <c r="B279" s="18" t="str">
        <f>PROPER(IF(F279="","",VLOOKUP(F279,Calculation!$B$196:$E$581,2,FALSE)))</f>
        <v>Andy Bourne</v>
      </c>
      <c r="C279" s="18" t="str">
        <f>IF(F279="","",VLOOKUP(F279,Calculation!$B$196:$E$581,3,FALSE))</f>
        <v>tri sport epping</v>
      </c>
      <c r="D279" s="18">
        <f>IF(F279="","",VLOOKUP(F279,Calculation!$B$196:$G$581,5,FALSE))</f>
        <v>1</v>
      </c>
      <c r="E279" s="18">
        <f>IF(F279="","",VLOOKUP(F279,Calculation!$B$196:$G$581,6,FALSE))</f>
        <v>1</v>
      </c>
      <c r="F279" s="19">
        <f>IF(LARGE(Calculation!$B$196:$B$581,A279)=0,"",LARGE(Calculation!$B$196:$B$581,A279))</f>
        <v>9155.5486078439426</v>
      </c>
      <c r="H279" s="17">
        <v>75</v>
      </c>
      <c r="I279" s="18" t="str">
        <f>PROPER(IF(M279="","",VLOOKUP(M279,Calculation!$B$665:$E$754,2,FALSE)))</f>
        <v>Muriel Austin</v>
      </c>
      <c r="J279" s="18" t="str">
        <f>IF(M279="","",VLOOKUP(M279,Calculation!$B$665:$E$754,3,FALSE))</f>
        <v>Born2Tri</v>
      </c>
      <c r="K279" s="18">
        <f>IF(M279="","",VLOOKUP(M279,Calculation!$B$665:$G$754,5,FALSE))</f>
        <v>1</v>
      </c>
      <c r="L279" s="18">
        <f>IF(M279="","",VLOOKUP(M279,Calculation!$B$665:$G$754,6,FALSE))</f>
        <v>1</v>
      </c>
      <c r="M279" s="19">
        <f>IF(LARGE(Calculation!$B$665:$B$754,H279)=0,"",LARGE(Calculation!$B$665:$B$754,H279))</f>
        <v>7218.5829698879106</v>
      </c>
    </row>
    <row r="280" spans="1:13">
      <c r="A280" s="17">
        <v>76</v>
      </c>
      <c r="B280" s="18" t="str">
        <f>PROPER(IF(F280="","",VLOOKUP(F280,Calculation!$B$196:$E$581,2,FALSE)))</f>
        <v>Vince Legg</v>
      </c>
      <c r="C280" s="18" t="str">
        <f>IF(F280="","",VLOOKUP(F280,Calculation!$B$196:$E$581,3,FALSE))</f>
        <v>Walden TRI</v>
      </c>
      <c r="D280" s="18">
        <f>IF(F280="","",VLOOKUP(F280,Calculation!$B$196:$G$581,5,FALSE))</f>
        <v>1</v>
      </c>
      <c r="E280" s="18">
        <f>IF(F280="","",VLOOKUP(F280,Calculation!$B$196:$G$581,6,FALSE))</f>
        <v>1</v>
      </c>
      <c r="F280" s="19">
        <f>IF(LARGE(Calculation!$B$196:$B$581,A280)=0,"",LARGE(Calculation!$B$196:$B$581,A280))</f>
        <v>9140.209355567009</v>
      </c>
      <c r="H280" s="17">
        <v>76</v>
      </c>
      <c r="I280" s="18" t="str">
        <f>PROPER(IF(M280="","",VLOOKUP(M280,Calculation!$B$665:$E$754,2,FALSE)))</f>
        <v>Jakie Livings</v>
      </c>
      <c r="J280" s="18" t="str">
        <f>IF(M280="","",VLOOKUP(M280,Calculation!$B$665:$E$754,3,FALSE))</f>
        <v>Freedom Tri</v>
      </c>
      <c r="K280" s="18">
        <f>IF(M280="","",VLOOKUP(M280,Calculation!$B$665:$G$754,5,FALSE))</f>
        <v>1</v>
      </c>
      <c r="L280" s="18">
        <f>IF(M280="","",VLOOKUP(M280,Calculation!$B$665:$G$754,6,FALSE))</f>
        <v>1</v>
      </c>
      <c r="M280" s="19">
        <f>IF(LARGE(Calculation!$B$665:$B$754,H280)=0,"",LARGE(Calculation!$B$665:$B$754,H280))</f>
        <v>6986.5055400158853</v>
      </c>
    </row>
    <row r="281" spans="1:13">
      <c r="A281" s="17">
        <v>77</v>
      </c>
      <c r="B281" s="18" t="str">
        <f>PROPER(IF(F281="","",VLOOKUP(F281,Calculation!$B$196:$E$581,2,FALSE)))</f>
        <v>Ben Bailey</v>
      </c>
      <c r="C281" s="18" t="str">
        <f>IF(F281="","",VLOOKUP(F281,Calculation!$B$196:$E$581,3,FALSE))</f>
        <v>Tri-Anglia</v>
      </c>
      <c r="D281" s="18">
        <f>IF(F281="","",VLOOKUP(F281,Calculation!$B$196:$G$581,5,FALSE))</f>
        <v>1</v>
      </c>
      <c r="E281" s="18">
        <f>IF(F281="","",VLOOKUP(F281,Calculation!$B$196:$G$581,6,FALSE))</f>
        <v>1</v>
      </c>
      <c r="F281" s="19">
        <f>IF(LARGE(Calculation!$B$196:$B$581,A281)=0,"",LARGE(Calculation!$B$196:$B$581,A281))</f>
        <v>9134.5045305588774</v>
      </c>
      <c r="H281" s="17">
        <v>77</v>
      </c>
      <c r="I281" s="18" t="str">
        <f>PROPER(IF(M281="","",VLOOKUP(M281,Calculation!$B$665:$E$754,2,FALSE)))</f>
        <v>Debbie Ives</v>
      </c>
      <c r="J281" s="18" t="str">
        <f>IF(M281="","",VLOOKUP(M281,Calculation!$B$665:$E$754,3,FALSE))</f>
        <v>Walden TRI</v>
      </c>
      <c r="K281" s="18">
        <f>IF(M281="","",VLOOKUP(M281,Calculation!$B$665:$G$754,5,FALSE))</f>
        <v>1</v>
      </c>
      <c r="L281" s="18">
        <f>IF(M281="","",VLOOKUP(M281,Calculation!$B$665:$G$754,6,FALSE))</f>
        <v>1</v>
      </c>
      <c r="M281" s="19">
        <f>IF(LARGE(Calculation!$B$665:$B$754,H281)=0,"",LARGE(Calculation!$B$665:$B$754,H281))</f>
        <v>6958.946063809818</v>
      </c>
    </row>
    <row r="282" spans="1:13">
      <c r="A282" s="17">
        <v>78</v>
      </c>
      <c r="B282" s="18" t="str">
        <f>PROPER(IF(F282="","",VLOOKUP(F282,Calculation!$B$196:$E$581,2,FALSE)))</f>
        <v>Iain Downie</v>
      </c>
      <c r="C282" s="18" t="str">
        <f>IF(F282="","",VLOOKUP(F282,Calculation!$B$196:$E$581,3,FALSE))</f>
        <v>Ipswich Triathlon Club</v>
      </c>
      <c r="D282" s="18">
        <f>IF(F282="","",VLOOKUP(F282,Calculation!$B$196:$G$581,5,FALSE))</f>
        <v>1</v>
      </c>
      <c r="E282" s="18">
        <f>IF(F282="","",VLOOKUP(F282,Calculation!$B$196:$G$581,6,FALSE))</f>
        <v>1</v>
      </c>
      <c r="F282" s="19">
        <f>IF(LARGE(Calculation!$B$196:$B$581,A282)=0,"",LARGE(Calculation!$B$196:$B$581,A282))</f>
        <v>9124.872497097891</v>
      </c>
      <c r="H282" s="17">
        <v>78</v>
      </c>
      <c r="I282" s="18" t="str">
        <f>PROPER(IF(M282="","",VLOOKUP(M282,Calculation!$B$665:$E$754,2,FALSE)))</f>
        <v>Marie Unsworth</v>
      </c>
      <c r="J282" s="18" t="str">
        <f>IF(M282="","",VLOOKUP(M282,Calculation!$B$665:$E$754,3,FALSE))</f>
        <v>West Suffolk Wheelers &amp; Tri</v>
      </c>
      <c r="K282" s="18">
        <f>IF(M282="","",VLOOKUP(M282,Calculation!$B$665:$G$754,5,FALSE))</f>
        <v>1</v>
      </c>
      <c r="L282" s="18">
        <f>IF(M282="","",VLOOKUP(M282,Calculation!$B$665:$G$754,6,FALSE))</f>
        <v>1</v>
      </c>
      <c r="M282" s="19">
        <f>IF(LARGE(Calculation!$B$665:$B$754,H282)=0,"",LARGE(Calculation!$B$665:$B$754,H282))</f>
        <v>6933.2797848811715</v>
      </c>
    </row>
    <row r="283" spans="1:13">
      <c r="A283" s="17">
        <v>79</v>
      </c>
      <c r="B283" s="18" t="str">
        <f>PROPER(IF(F283="","",VLOOKUP(F283,Calculation!$B$196:$E$581,2,FALSE)))</f>
        <v>Paul Haxell</v>
      </c>
      <c r="C283" s="18" t="str">
        <f>IF(F283="","",VLOOKUP(F283,Calculation!$B$196:$E$581,3,FALSE))</f>
        <v>Born2Tri</v>
      </c>
      <c r="D283" s="18">
        <f>IF(F283="","",VLOOKUP(F283,Calculation!$B$196:$G$581,5,FALSE))</f>
        <v>1</v>
      </c>
      <c r="E283" s="18">
        <f>IF(F283="","",VLOOKUP(F283,Calculation!$B$196:$G$581,6,FALSE))</f>
        <v>1</v>
      </c>
      <c r="F283" s="19">
        <f>IF(LARGE(Calculation!$B$196:$B$581,A283)=0,"",LARGE(Calculation!$B$196:$B$581,A283))</f>
        <v>9120.6592267280175</v>
      </c>
      <c r="H283" s="17">
        <v>79</v>
      </c>
      <c r="I283" s="18" t="str">
        <f>PROPER(IF(M283="","",VLOOKUP(M283,Calculation!$B$665:$E$754,2,FALSE)))</f>
        <v>Sandie Jardine</v>
      </c>
      <c r="J283" s="18" t="str">
        <f>IF(M283="","",VLOOKUP(M283,Calculation!$B$665:$E$754,3,FALSE))</f>
        <v>ELY TRI CLUB</v>
      </c>
      <c r="K283" s="18">
        <f>IF(M283="","",VLOOKUP(M283,Calculation!$B$665:$G$754,5,FALSE))</f>
        <v>1</v>
      </c>
      <c r="L283" s="18">
        <f>IF(M283="","",VLOOKUP(M283,Calculation!$B$665:$G$754,6,FALSE))</f>
        <v>1</v>
      </c>
      <c r="M283" s="19">
        <f>IF(LARGE(Calculation!$B$665:$B$754,H283)=0,"",LARGE(Calculation!$B$665:$B$754,H283))</f>
        <v>6905.434346589147</v>
      </c>
    </row>
    <row r="284" spans="1:13">
      <c r="A284" s="17">
        <v>80</v>
      </c>
      <c r="B284" s="18" t="str">
        <f>PROPER(IF(F284="","",VLOOKUP(F284,Calculation!$B$196:$E$581,2,FALSE)))</f>
        <v>Jim Rourke</v>
      </c>
      <c r="C284" s="18" t="str">
        <f>IF(F284="","",VLOOKUP(F284,Calculation!$B$196:$E$581,3,FALSE))</f>
        <v>Tri Sport Epping</v>
      </c>
      <c r="D284" s="18">
        <f>IF(F284="","",VLOOKUP(F284,Calculation!$B$196:$G$581,5,FALSE))</f>
        <v>1</v>
      </c>
      <c r="E284" s="18">
        <f>IF(F284="","",VLOOKUP(F284,Calculation!$B$196:$G$581,6,FALSE))</f>
        <v>1</v>
      </c>
      <c r="F284" s="19">
        <f>IF(LARGE(Calculation!$B$196:$B$581,A284)=0,"",LARGE(Calculation!$B$196:$B$581,A284))</f>
        <v>9027.7078073492357</v>
      </c>
      <c r="H284" s="17">
        <v>80</v>
      </c>
      <c r="I284" s="18" t="str">
        <f>PROPER(IF(M284="","",VLOOKUP(M284,Calculation!$B$665:$E$754,2,FALSE)))</f>
        <v>Helen Wildin</v>
      </c>
      <c r="J284" s="18" t="str">
        <f>IF(M284="","",VLOOKUP(M284,Calculation!$B$665:$E$754,3,FALSE))</f>
        <v>CHALKWELL REDCAPS</v>
      </c>
      <c r="K284" s="18">
        <f>IF(M284="","",VLOOKUP(M284,Calculation!$B$665:$G$754,5,FALSE))</f>
        <v>1</v>
      </c>
      <c r="L284" s="18">
        <f>IF(M284="","",VLOOKUP(M284,Calculation!$B$665:$G$754,6,FALSE))</f>
        <v>1</v>
      </c>
      <c r="M284" s="19">
        <f>IF(LARGE(Calculation!$B$665:$B$754,H284)=0,"",LARGE(Calculation!$B$665:$B$754,H284))</f>
        <v>6853.9002213082113</v>
      </c>
    </row>
    <row r="285" spans="1:13">
      <c r="A285" s="17">
        <v>81</v>
      </c>
      <c r="B285" s="18" t="str">
        <f>PROPER(IF(F285="","",VLOOKUP(F285,Calculation!$B$196:$E$581,2,FALSE)))</f>
        <v>Chris Brown</v>
      </c>
      <c r="C285" s="18" t="str">
        <f>IF(F285="","",VLOOKUP(F285,Calculation!$B$196:$E$581,3,FALSE))</f>
        <v>Cambridge Triathlon Club</v>
      </c>
      <c r="D285" s="18">
        <f>IF(F285="","",VLOOKUP(F285,Calculation!$B$196:$G$581,5,FALSE))</f>
        <v>1</v>
      </c>
      <c r="E285" s="18">
        <f>IF(F285="","",VLOOKUP(F285,Calculation!$B$196:$G$581,6,FALSE))</f>
        <v>1</v>
      </c>
      <c r="F285" s="19">
        <f>IF(LARGE(Calculation!$B$196:$B$581,A285)=0,"",LARGE(Calculation!$B$196:$B$581,A285))</f>
        <v>9023.0031835416248</v>
      </c>
      <c r="H285" s="17">
        <v>81</v>
      </c>
      <c r="I285" s="18" t="str">
        <f>PROPER(IF(M285="","",VLOOKUP(M285,Calculation!$B$665:$E$754,2,FALSE)))</f>
        <v>Deb Binks</v>
      </c>
      <c r="J285" s="18" t="str">
        <f>IF(M285="","",VLOOKUP(M285,Calculation!$B$665:$E$754,3,FALSE))</f>
        <v>Stortford Tri</v>
      </c>
      <c r="K285" s="18">
        <f>IF(M285="","",VLOOKUP(M285,Calculation!$B$665:$G$754,5,FALSE))</f>
        <v>1</v>
      </c>
      <c r="L285" s="18">
        <f>IF(M285="","",VLOOKUP(M285,Calculation!$B$665:$G$754,6,FALSE))</f>
        <v>1</v>
      </c>
      <c r="M285" s="19">
        <f>IF(LARGE(Calculation!$B$665:$B$754,H285)=0,"",LARGE(Calculation!$B$665:$B$754,H285))</f>
        <v>6844.0792917180188</v>
      </c>
    </row>
    <row r="286" spans="1:13">
      <c r="A286" s="17">
        <v>82</v>
      </c>
      <c r="B286" s="18" t="str">
        <f>PROPER(IF(F286="","",VLOOKUP(F286,Calculation!$B$196:$E$581,2,FALSE)))</f>
        <v>Pete Foody</v>
      </c>
      <c r="C286" s="18" t="str">
        <f>IF(F286="","",VLOOKUP(F286,Calculation!$B$196:$E$581,3,FALSE))</f>
        <v xml:space="preserve">Ely Triathlon Club </v>
      </c>
      <c r="D286" s="18">
        <f>IF(F286="","",VLOOKUP(F286,Calculation!$B$196:$G$581,5,FALSE))</f>
        <v>1</v>
      </c>
      <c r="E286" s="18">
        <f>IF(F286="","",VLOOKUP(F286,Calculation!$B$196:$G$581,6,FALSE))</f>
        <v>1</v>
      </c>
      <c r="F286" s="19">
        <f>IF(LARGE(Calculation!$B$196:$B$581,A286)=0,"",LARGE(Calculation!$B$196:$B$581,A286))</f>
        <v>8994.8911530352925</v>
      </c>
      <c r="H286" s="17">
        <v>82</v>
      </c>
      <c r="I286" s="18" t="str">
        <f>PROPER(IF(M286="","",VLOOKUP(M286,Calculation!$B$665:$E$754,2,FALSE)))</f>
        <v>Joanne Waters</v>
      </c>
      <c r="J286" s="18" t="str">
        <f>IF(M286="","",VLOOKUP(M286,Calculation!$B$665:$E$754,3,FALSE))</f>
        <v>Tri Sport Epping</v>
      </c>
      <c r="K286" s="18">
        <f>IF(M286="","",VLOOKUP(M286,Calculation!$B$665:$G$754,5,FALSE))</f>
        <v>1</v>
      </c>
      <c r="L286" s="18">
        <f>IF(M286="","",VLOOKUP(M286,Calculation!$B$665:$G$754,6,FALSE))</f>
        <v>1</v>
      </c>
      <c r="M286" s="19">
        <f>IF(LARGE(Calculation!$B$665:$B$754,H286)=0,"",LARGE(Calculation!$B$665:$B$754,H286))</f>
        <v>6722.3463345929022</v>
      </c>
    </row>
    <row r="287" spans="1:13">
      <c r="A287" s="17">
        <v>83</v>
      </c>
      <c r="B287" s="18" t="str">
        <f>PROPER(IF(F287="","",VLOOKUP(F287,Calculation!$B$196:$E$581,2,FALSE)))</f>
        <v>Stephen Morales</v>
      </c>
      <c r="C287" s="18" t="str">
        <f>IF(F287="","",VLOOKUP(F287,Calculation!$B$196:$E$581,3,FALSE))</f>
        <v>Boxfit</v>
      </c>
      <c r="D287" s="18">
        <f>IF(F287="","",VLOOKUP(F287,Calculation!$B$196:$G$581,5,FALSE))</f>
        <v>1</v>
      </c>
      <c r="E287" s="18">
        <f>IF(F287="","",VLOOKUP(F287,Calculation!$B$196:$G$581,6,FALSE))</f>
        <v>1</v>
      </c>
      <c r="F287" s="19">
        <f>IF(LARGE(Calculation!$B$196:$B$581,A287)=0,"",LARGE(Calculation!$B$196:$B$581,A287))</f>
        <v>8973.5891656603762</v>
      </c>
      <c r="H287" s="17">
        <v>83</v>
      </c>
      <c r="I287" s="18" t="str">
        <f>PROPER(IF(M287="","",VLOOKUP(M287,Calculation!$B$665:$E$754,2,FALSE)))</f>
        <v>Jane Young</v>
      </c>
      <c r="J287" s="18" t="str">
        <f>IF(M287="","",VLOOKUP(M287,Calculation!$B$665:$E$754,3,FALSE))</f>
        <v>EAST ESSEX TRI CLUB</v>
      </c>
      <c r="K287" s="18">
        <f>IF(M287="","",VLOOKUP(M287,Calculation!$B$665:$G$754,5,FALSE))</f>
        <v>1</v>
      </c>
      <c r="L287" s="18">
        <f>IF(M287="","",VLOOKUP(M287,Calculation!$B$665:$G$754,6,FALSE))</f>
        <v>1</v>
      </c>
      <c r="M287" s="19">
        <f>IF(LARGE(Calculation!$B$665:$B$754,H287)=0,"",LARGE(Calculation!$B$665:$B$754,H287))</f>
        <v>6667.8270608628745</v>
      </c>
    </row>
    <row r="288" spans="1:13">
      <c r="A288" s="17">
        <v>84</v>
      </c>
      <c r="B288" s="18" t="str">
        <f>PROPER(IF(F288="","",VLOOKUP(F288,Calculation!$B$196:$E$581,2,FALSE)))</f>
        <v>Stephen De Boltz</v>
      </c>
      <c r="C288" s="18" t="str">
        <f>IF(F288="","",VLOOKUP(F288,Calculation!$B$196:$E$581,3,FALSE))</f>
        <v>Ipswich Triathlon Club</v>
      </c>
      <c r="D288" s="18">
        <f>IF(F288="","",VLOOKUP(F288,Calculation!$B$196:$G$581,5,FALSE))</f>
        <v>1</v>
      </c>
      <c r="E288" s="18">
        <f>IF(F288="","",VLOOKUP(F288,Calculation!$B$196:$G$581,6,FALSE))</f>
        <v>1</v>
      </c>
      <c r="F288" s="19">
        <f>IF(LARGE(Calculation!$B$196:$B$581,A288)=0,"",LARGE(Calculation!$B$196:$B$581,A288))</f>
        <v>8972.7913356462614</v>
      </c>
      <c r="H288" s="17"/>
      <c r="I288" s="18"/>
      <c r="J288" s="18"/>
      <c r="K288" s="18"/>
      <c r="L288" s="18"/>
      <c r="M288" s="19"/>
    </row>
    <row r="289" spans="1:13">
      <c r="A289" s="17">
        <v>85</v>
      </c>
      <c r="B289" s="18" t="str">
        <f>PROPER(IF(F289="","",VLOOKUP(F289,Calculation!$B$196:$E$581,2,FALSE)))</f>
        <v>Rob Hammond</v>
      </c>
      <c r="C289" s="18" t="str">
        <f>IF(F289="","",VLOOKUP(F289,Calculation!$B$196:$E$581,3,FALSE))</f>
        <v xml:space="preserve">PACTRAC </v>
      </c>
      <c r="D289" s="18">
        <f>IF(F289="","",VLOOKUP(F289,Calculation!$B$196:$G$581,5,FALSE))</f>
        <v>1</v>
      </c>
      <c r="E289" s="18">
        <f>IF(F289="","",VLOOKUP(F289,Calculation!$B$196:$G$581,6,FALSE))</f>
        <v>1</v>
      </c>
      <c r="F289" s="19">
        <f>IF(LARGE(Calculation!$B$196:$B$581,A289)=0,"",LARGE(Calculation!$B$196:$B$581,A289))</f>
        <v>8902.7439841816813</v>
      </c>
      <c r="H289" s="17"/>
      <c r="I289" s="18"/>
      <c r="J289" s="18"/>
      <c r="K289" s="18"/>
      <c r="L289" s="18"/>
      <c r="M289" s="19"/>
    </row>
    <row r="290" spans="1:13">
      <c r="A290" s="17">
        <v>86</v>
      </c>
      <c r="B290" s="18" t="str">
        <f>PROPER(IF(F290="","",VLOOKUP(F290,Calculation!$B$196:$E$581,2,FALSE)))</f>
        <v>Trevor Johnson</v>
      </c>
      <c r="C290" s="18" t="str">
        <f>IF(F290="","",VLOOKUP(F290,Calculation!$B$196:$E$581,3,FALSE))</f>
        <v>Witham RC</v>
      </c>
      <c r="D290" s="18">
        <f>IF(F290="","",VLOOKUP(F290,Calculation!$B$196:$G$581,5,FALSE))</f>
        <v>1</v>
      </c>
      <c r="E290" s="18">
        <f>IF(F290="","",VLOOKUP(F290,Calculation!$B$196:$G$581,6,FALSE))</f>
        <v>1</v>
      </c>
      <c r="F290" s="19">
        <f>IF(LARGE(Calculation!$B$196:$B$581,A290)=0,"",LARGE(Calculation!$B$196:$B$581,A290))</f>
        <v>8898.2535653380619</v>
      </c>
      <c r="H290" s="17"/>
      <c r="I290" s="18"/>
      <c r="J290" s="18"/>
      <c r="K290" s="18"/>
      <c r="L290" s="18"/>
      <c r="M290" s="19"/>
    </row>
    <row r="291" spans="1:13">
      <c r="A291" s="17">
        <v>87</v>
      </c>
      <c r="B291" s="18" t="str">
        <f>PROPER(IF(F291="","",VLOOKUP(F291,Calculation!$B$196:$E$581,2,FALSE)))</f>
        <v>Richard Piron</v>
      </c>
      <c r="C291" s="18" t="str">
        <f>IF(F291="","",VLOOKUP(F291,Calculation!$B$196:$E$581,3,FALSE))</f>
        <v>bedford harriers ac</v>
      </c>
      <c r="D291" s="18">
        <f>IF(F291="","",VLOOKUP(F291,Calculation!$B$196:$G$581,5,FALSE))</f>
        <v>1</v>
      </c>
      <c r="E291" s="18">
        <f>IF(F291="","",VLOOKUP(F291,Calculation!$B$196:$G$581,6,FALSE))</f>
        <v>1</v>
      </c>
      <c r="F291" s="19">
        <f>IF(LARGE(Calculation!$B$196:$B$581,A291)=0,"",LARGE(Calculation!$B$196:$B$581,A291))</f>
        <v>8865.559336534403</v>
      </c>
      <c r="H291" s="17"/>
      <c r="I291" s="18"/>
      <c r="J291" s="18"/>
      <c r="K291" s="18"/>
      <c r="L291" s="18"/>
      <c r="M291" s="19"/>
    </row>
    <row r="292" spans="1:13">
      <c r="A292" s="17">
        <v>88</v>
      </c>
      <c r="B292" s="18" t="str">
        <f>PROPER(IF(F292="","",VLOOKUP(F292,Calculation!$B$196:$E$581,2,FALSE)))</f>
        <v>Lee Sole</v>
      </c>
      <c r="C292" s="18">
        <f>IF(F292="","",VLOOKUP(F292,Calculation!$B$196:$E$581,3,FALSE))</f>
        <v>0</v>
      </c>
      <c r="D292" s="18">
        <f>IF(F292="","",VLOOKUP(F292,Calculation!$B$196:$G$581,5,FALSE))</f>
        <v>1</v>
      </c>
      <c r="E292" s="18">
        <f>IF(F292="","",VLOOKUP(F292,Calculation!$B$196:$G$581,6,FALSE))</f>
        <v>1</v>
      </c>
      <c r="F292" s="19">
        <f>IF(LARGE(Calculation!$B$196:$B$581,A292)=0,"",LARGE(Calculation!$B$196:$B$581,A292))</f>
        <v>8853.607953065708</v>
      </c>
      <c r="H292" s="17"/>
      <c r="I292" s="18"/>
      <c r="J292" s="18"/>
      <c r="K292" s="18"/>
      <c r="L292" s="18"/>
      <c r="M292" s="19"/>
    </row>
    <row r="293" spans="1:13">
      <c r="A293" s="17">
        <v>89</v>
      </c>
      <c r="B293" s="18" t="str">
        <f>PROPER(IF(F293="","",VLOOKUP(F293,Calculation!$B$196:$E$581,2,FALSE)))</f>
        <v>Richard Boley</v>
      </c>
      <c r="C293" s="18" t="str">
        <f>IF(F293="","",VLOOKUP(F293,Calculation!$B$196:$E$581,3,FALSE))</f>
        <v>Hemel Hempstead CC</v>
      </c>
      <c r="D293" s="18">
        <f>IF(F293="","",VLOOKUP(F293,Calculation!$B$196:$G$581,5,FALSE))</f>
        <v>1</v>
      </c>
      <c r="E293" s="18">
        <f>IF(F293="","",VLOOKUP(F293,Calculation!$B$196:$G$581,6,FALSE))</f>
        <v>1</v>
      </c>
      <c r="F293" s="19">
        <f>IF(LARGE(Calculation!$B$196:$B$581,A293)=0,"",LARGE(Calculation!$B$196:$B$581,A293))</f>
        <v>8853.4471224394329</v>
      </c>
      <c r="H293" s="17"/>
      <c r="I293" s="18"/>
      <c r="J293" s="18"/>
      <c r="K293" s="18"/>
      <c r="L293" s="18"/>
      <c r="M293" s="19"/>
    </row>
    <row r="294" spans="1:13">
      <c r="A294" s="17">
        <v>90</v>
      </c>
      <c r="B294" s="18" t="str">
        <f>PROPER(IF(F294="","",VLOOKUP(F294,Calculation!$B$196:$E$581,2,FALSE)))</f>
        <v>Jason Haigh</v>
      </c>
      <c r="C294" s="18" t="str">
        <f>IF(F294="","",VLOOKUP(F294,Calculation!$B$196:$E$581,3,FALSE))</f>
        <v>Dunmow Tri Club</v>
      </c>
      <c r="D294" s="18">
        <f>IF(F294="","",VLOOKUP(F294,Calculation!$B$196:$G$581,5,FALSE))</f>
        <v>1</v>
      </c>
      <c r="E294" s="18">
        <f>IF(F294="","",VLOOKUP(F294,Calculation!$B$196:$G$581,6,FALSE))</f>
        <v>1</v>
      </c>
      <c r="F294" s="19">
        <f>IF(LARGE(Calculation!$B$196:$B$581,A294)=0,"",LARGE(Calculation!$B$196:$B$581,A294))</f>
        <v>8833.6312905633804</v>
      </c>
      <c r="H294" s="17"/>
      <c r="I294" s="18"/>
      <c r="J294" s="18"/>
      <c r="K294" s="18"/>
      <c r="L294" s="18"/>
      <c r="M294" s="19"/>
    </row>
    <row r="295" spans="1:13">
      <c r="A295" s="17">
        <v>91</v>
      </c>
      <c r="B295" s="18" t="str">
        <f>PROPER(IF(F295="","",VLOOKUP(F295,Calculation!$B$196:$E$581,2,FALSE)))</f>
        <v>Derrick Smith</v>
      </c>
      <c r="C295" s="18" t="str">
        <f>IF(F295="","",VLOOKUP(F295,Calculation!$B$196:$E$581,3,FALSE))</f>
        <v>Ipswich Triathlon Club</v>
      </c>
      <c r="D295" s="18">
        <f>IF(F295="","",VLOOKUP(F295,Calculation!$B$196:$G$581,5,FALSE))</f>
        <v>1</v>
      </c>
      <c r="E295" s="18">
        <f>IF(F295="","",VLOOKUP(F295,Calculation!$B$196:$G$581,6,FALSE))</f>
        <v>1</v>
      </c>
      <c r="F295" s="19">
        <f>IF(LARGE(Calculation!$B$196:$B$581,A295)=0,"",LARGE(Calculation!$B$196:$B$581,A295))</f>
        <v>8808.015585592655</v>
      </c>
      <c r="H295" s="17"/>
      <c r="I295" s="18"/>
      <c r="J295" s="18"/>
      <c r="K295" s="18"/>
      <c r="L295" s="18"/>
      <c r="M295" s="19"/>
    </row>
    <row r="296" spans="1:13">
      <c r="A296" s="17">
        <v>92</v>
      </c>
      <c r="B296" s="18" t="str">
        <f>PROPER(IF(F296="","",VLOOKUP(F296,Calculation!$B$196:$E$581,2,FALSE)))</f>
        <v>Jonathan Wells</v>
      </c>
      <c r="C296" s="18" t="str">
        <f>IF(F296="","",VLOOKUP(F296,Calculation!$B$196:$E$581,3,FALSE))</f>
        <v>Walden TRI</v>
      </c>
      <c r="D296" s="18">
        <f>IF(F296="","",VLOOKUP(F296,Calculation!$B$196:$G$581,5,FALSE))</f>
        <v>1</v>
      </c>
      <c r="E296" s="18">
        <f>IF(F296="","",VLOOKUP(F296,Calculation!$B$196:$G$581,6,FALSE))</f>
        <v>1</v>
      </c>
      <c r="F296" s="19">
        <f>IF(LARGE(Calculation!$B$196:$B$581,A296)=0,"",LARGE(Calculation!$B$196:$B$581,A296))</f>
        <v>8799.1296475545842</v>
      </c>
      <c r="H296" s="17"/>
      <c r="I296" s="18"/>
      <c r="J296" s="18"/>
      <c r="K296" s="18"/>
      <c r="L296" s="18"/>
      <c r="M296" s="19"/>
    </row>
    <row r="297" spans="1:13">
      <c r="A297" s="17">
        <v>93</v>
      </c>
      <c r="B297" s="18" t="str">
        <f>PROPER(IF(F297="","",VLOOKUP(F297,Calculation!$B$196:$E$581,2,FALSE)))</f>
        <v>Julian Tomkinson</v>
      </c>
      <c r="C297" s="18" t="str">
        <f>IF(F297="","",VLOOKUP(F297,Calculation!$B$196:$E$581,3,FALSE))</f>
        <v>tri-anglia</v>
      </c>
      <c r="D297" s="18">
        <f>IF(F297="","",VLOOKUP(F297,Calculation!$B$196:$G$581,5,FALSE))</f>
        <v>1</v>
      </c>
      <c r="E297" s="18">
        <f>IF(F297="","",VLOOKUP(F297,Calculation!$B$196:$G$581,6,FALSE))</f>
        <v>1</v>
      </c>
      <c r="F297" s="19">
        <f>IF(LARGE(Calculation!$B$196:$B$581,A297)=0,"",LARGE(Calculation!$B$196:$B$581,A297))</f>
        <v>8796.3441362638405</v>
      </c>
      <c r="H297" s="17"/>
      <c r="I297" s="18"/>
      <c r="J297" s="18"/>
      <c r="K297" s="18"/>
      <c r="L297" s="18"/>
      <c r="M297" s="19"/>
    </row>
    <row r="298" spans="1:13">
      <c r="A298" s="17">
        <v>94</v>
      </c>
      <c r="B298" s="18" t="str">
        <f>PROPER(IF(F298="","",VLOOKUP(F298,Calculation!$B$196:$E$581,2,FALSE)))</f>
        <v>Les Henderson</v>
      </c>
      <c r="C298" s="18" t="str">
        <f>IF(F298="","",VLOOKUP(F298,Calculation!$B$196:$E$581,3,FALSE))</f>
        <v>tri sport epping</v>
      </c>
      <c r="D298" s="18">
        <f>IF(F298="","",VLOOKUP(F298,Calculation!$B$196:$G$581,5,FALSE))</f>
        <v>1</v>
      </c>
      <c r="E298" s="18">
        <f>IF(F298="","",VLOOKUP(F298,Calculation!$B$196:$G$581,6,FALSE))</f>
        <v>1</v>
      </c>
      <c r="F298" s="19">
        <f>IF(LARGE(Calculation!$B$196:$B$581,A298)=0,"",LARGE(Calculation!$B$196:$B$581,A298))</f>
        <v>8793.1690740332087</v>
      </c>
      <c r="H298" s="17"/>
      <c r="I298" s="18"/>
      <c r="J298" s="18"/>
      <c r="K298" s="18"/>
      <c r="L298" s="18"/>
      <c r="M298" s="19"/>
    </row>
    <row r="299" spans="1:13">
      <c r="A299" s="17">
        <v>95</v>
      </c>
      <c r="B299" s="18" t="str">
        <f>PROPER(IF(F299="","",VLOOKUP(F299,Calculation!$B$196:$E$581,2,FALSE)))</f>
        <v>David Wagstaff</v>
      </c>
      <c r="C299" s="18" t="str">
        <f>IF(F299="","",VLOOKUP(F299,Calculation!$B$196:$E$581,3,FALSE))</f>
        <v>pactrac</v>
      </c>
      <c r="D299" s="18">
        <f>IF(F299="","",VLOOKUP(F299,Calculation!$B$196:$G$581,5,FALSE))</f>
        <v>1</v>
      </c>
      <c r="E299" s="18">
        <f>IF(F299="","",VLOOKUP(F299,Calculation!$B$196:$G$581,6,FALSE))</f>
        <v>1</v>
      </c>
      <c r="F299" s="19">
        <f>IF(LARGE(Calculation!$B$196:$B$581,A299)=0,"",LARGE(Calculation!$B$196:$B$581,A299))</f>
        <v>8786.0084025398719</v>
      </c>
      <c r="H299" s="17"/>
      <c r="I299" s="18"/>
      <c r="J299" s="18"/>
      <c r="K299" s="18"/>
      <c r="L299" s="18"/>
      <c r="M299" s="19"/>
    </row>
    <row r="300" spans="1:13">
      <c r="A300" s="17">
        <v>96</v>
      </c>
      <c r="B300" s="18" t="str">
        <f>PROPER(IF(F300="","",VLOOKUP(F300,Calculation!$B$196:$E$581,2,FALSE)))</f>
        <v>Matthew Baldacci</v>
      </c>
      <c r="C300" s="18" t="str">
        <f>IF(F300="","",VLOOKUP(F300,Calculation!$B$196:$E$581,3,FALSE))</f>
        <v>Farrow Tri Club</v>
      </c>
      <c r="D300" s="18">
        <f>IF(F300="","",VLOOKUP(F300,Calculation!$B$196:$G$581,5,FALSE))</f>
        <v>1</v>
      </c>
      <c r="E300" s="18">
        <f>IF(F300="","",VLOOKUP(F300,Calculation!$B$196:$G$581,6,FALSE))</f>
        <v>1</v>
      </c>
      <c r="F300" s="19">
        <f>IF(LARGE(Calculation!$B$196:$B$581,A300)=0,"",LARGE(Calculation!$B$196:$B$581,A300))</f>
        <v>8695.8450945927198</v>
      </c>
      <c r="H300" s="17"/>
      <c r="I300" s="18"/>
      <c r="J300" s="18"/>
      <c r="K300" s="18"/>
      <c r="L300" s="18"/>
      <c r="M300" s="19"/>
    </row>
    <row r="301" spans="1:13">
      <c r="A301" s="17">
        <v>97</v>
      </c>
      <c r="B301" s="18" t="str">
        <f>PROPER(IF(F301="","",VLOOKUP(F301,Calculation!$B$196:$E$581,2,FALSE)))</f>
        <v>Steve Hope</v>
      </c>
      <c r="C301" s="18" t="str">
        <f>IF(F301="","",VLOOKUP(F301,Calculation!$B$196:$E$581,3,FALSE))</f>
        <v xml:space="preserve">PACTRAC </v>
      </c>
      <c r="D301" s="18">
        <f>IF(F301="","",VLOOKUP(F301,Calculation!$B$196:$G$581,5,FALSE))</f>
        <v>1</v>
      </c>
      <c r="E301" s="18">
        <f>IF(F301="","",VLOOKUP(F301,Calculation!$B$196:$G$581,6,FALSE))</f>
        <v>1</v>
      </c>
      <c r="F301" s="19">
        <f>IF(LARGE(Calculation!$B$196:$B$581,A301)=0,"",LARGE(Calculation!$B$196:$B$581,A301))</f>
        <v>8649.7222616296931</v>
      </c>
      <c r="H301" s="17"/>
      <c r="I301" s="18"/>
      <c r="J301" s="18"/>
      <c r="K301" s="18"/>
      <c r="L301" s="18"/>
      <c r="M301" s="19"/>
    </row>
    <row r="302" spans="1:13">
      <c r="A302" s="17">
        <v>98</v>
      </c>
      <c r="B302" s="18" t="str">
        <f>PROPER(IF(F302="","",VLOOKUP(F302,Calculation!$B$196:$E$581,2,FALSE)))</f>
        <v>Alan Clark</v>
      </c>
      <c r="C302" s="18" t="str">
        <f>IF(F302="","",VLOOKUP(F302,Calculation!$B$196:$E$581,3,FALSE))</f>
        <v>East Essex Triathlon Club</v>
      </c>
      <c r="D302" s="18">
        <f>IF(F302="","",VLOOKUP(F302,Calculation!$B$196:$G$581,5,FALSE))</f>
        <v>1</v>
      </c>
      <c r="E302" s="18">
        <f>IF(F302="","",VLOOKUP(F302,Calculation!$B$196:$G$581,6,FALSE))</f>
        <v>1</v>
      </c>
      <c r="F302" s="19">
        <f>IF(LARGE(Calculation!$B$196:$B$581,A302)=0,"",LARGE(Calculation!$B$196:$B$581,A302))</f>
        <v>8637.9175406432987</v>
      </c>
      <c r="H302" s="17"/>
      <c r="I302" s="18"/>
      <c r="J302" s="18"/>
      <c r="K302" s="18"/>
      <c r="L302" s="18"/>
      <c r="M302" s="19"/>
    </row>
    <row r="303" spans="1:13">
      <c r="A303" s="17">
        <v>99</v>
      </c>
      <c r="B303" s="18" t="str">
        <f>PROPER(IF(F303="","",VLOOKUP(F303,Calculation!$B$196:$E$581,2,FALSE)))</f>
        <v>Charlie Brookes</v>
      </c>
      <c r="C303" s="18" t="str">
        <f>IF(F303="","",VLOOKUP(F303,Calculation!$B$196:$E$581,3,FALSE))</f>
        <v>PACTRAC</v>
      </c>
      <c r="D303" s="18">
        <f>IF(F303="","",VLOOKUP(F303,Calculation!$B$196:$G$581,5,FALSE))</f>
        <v>1</v>
      </c>
      <c r="E303" s="18">
        <f>IF(F303="","",VLOOKUP(F303,Calculation!$B$196:$G$581,6,FALSE))</f>
        <v>1</v>
      </c>
      <c r="F303" s="19">
        <f>IF(LARGE(Calculation!$B$196:$B$581,A303)=0,"",LARGE(Calculation!$B$196:$B$581,A303))</f>
        <v>8630.5774084076438</v>
      </c>
      <c r="H303" s="17"/>
      <c r="I303" s="18"/>
      <c r="J303" s="18"/>
      <c r="K303" s="18"/>
      <c r="L303" s="18"/>
      <c r="M303" s="19"/>
    </row>
    <row r="304" spans="1:13">
      <c r="A304" s="17">
        <v>100</v>
      </c>
      <c r="B304" s="18" t="str">
        <f>PROPER(IF(F304="","",VLOOKUP(F304,Calculation!$B$196:$E$581,2,FALSE)))</f>
        <v>Justin Burls</v>
      </c>
      <c r="C304" s="18" t="str">
        <f>IF(F304="","",VLOOKUP(F304,Calculation!$B$196:$E$581,3,FALSE))</f>
        <v>Harwich Runners</v>
      </c>
      <c r="D304" s="18">
        <f>IF(F304="","",VLOOKUP(F304,Calculation!$B$196:$G$581,5,FALSE))</f>
        <v>1</v>
      </c>
      <c r="E304" s="18">
        <f>IF(F304="","",VLOOKUP(F304,Calculation!$B$196:$G$581,6,FALSE))</f>
        <v>1</v>
      </c>
      <c r="F304" s="19">
        <f>IF(LARGE(Calculation!$B$196:$B$581,A304)=0,"",LARGE(Calculation!$B$196:$B$581,A304))</f>
        <v>8614.905851934549</v>
      </c>
      <c r="H304" s="17"/>
      <c r="I304" s="18"/>
      <c r="J304" s="18"/>
      <c r="K304" s="18"/>
      <c r="L304" s="18"/>
      <c r="M304" s="19"/>
    </row>
    <row r="305" spans="1:13">
      <c r="A305" s="17">
        <v>101</v>
      </c>
      <c r="B305" s="18" t="str">
        <f>PROPER(IF(F305="","",VLOOKUP(F305,Calculation!$B$196:$E$581,2,FALSE)))</f>
        <v>Steve Giles</v>
      </c>
      <c r="C305" s="18" t="str">
        <f>IF(F305="","",VLOOKUP(F305,Calculation!$B$196:$E$581,3,FALSE))</f>
        <v xml:space="preserve">Pactrac </v>
      </c>
      <c r="D305" s="18">
        <f>IF(F305="","",VLOOKUP(F305,Calculation!$B$196:$G$581,5,FALSE))</f>
        <v>1</v>
      </c>
      <c r="E305" s="18">
        <f>IF(F305="","",VLOOKUP(F305,Calculation!$B$196:$G$581,6,FALSE))</f>
        <v>1</v>
      </c>
      <c r="F305" s="19">
        <f>IF(LARGE(Calculation!$B$196:$B$581,A305)=0,"",LARGE(Calculation!$B$196:$B$581,A305))</f>
        <v>8610.4850091452809</v>
      </c>
      <c r="H305" s="17"/>
      <c r="I305" s="18"/>
      <c r="J305" s="18"/>
      <c r="K305" s="18"/>
      <c r="L305" s="18"/>
      <c r="M305" s="19"/>
    </row>
    <row r="306" spans="1:13">
      <c r="A306" s="17">
        <v>102</v>
      </c>
      <c r="B306" s="18" t="str">
        <f>PROPER(IF(F306="","",VLOOKUP(F306,Calculation!$B$196:$E$581,2,FALSE)))</f>
        <v>Geoff Cooper</v>
      </c>
      <c r="C306" s="18" t="str">
        <f>IF(F306="","",VLOOKUP(F306,Calculation!$B$196:$E$581,3,FALSE))</f>
        <v>Bedford Harriers AC</v>
      </c>
      <c r="D306" s="18">
        <f>IF(F306="","",VLOOKUP(F306,Calculation!$B$196:$G$581,5,FALSE))</f>
        <v>1</v>
      </c>
      <c r="E306" s="18">
        <f>IF(F306="","",VLOOKUP(F306,Calculation!$B$196:$G$581,6,FALSE))</f>
        <v>1</v>
      </c>
      <c r="F306" s="19">
        <f>IF(LARGE(Calculation!$B$196:$B$581,A306)=0,"",LARGE(Calculation!$B$196:$B$581,A306))</f>
        <v>8575.7485744237929</v>
      </c>
      <c r="H306" s="17"/>
      <c r="I306" s="18"/>
      <c r="J306" s="18"/>
      <c r="K306" s="18"/>
      <c r="L306" s="18"/>
      <c r="M306" s="19"/>
    </row>
    <row r="307" spans="1:13">
      <c r="A307" s="17">
        <v>103</v>
      </c>
      <c r="B307" s="18" t="str">
        <f>PROPER(IF(F307="","",VLOOKUP(F307,Calculation!$B$196:$E$581,2,FALSE)))</f>
        <v>Steve Pleasance</v>
      </c>
      <c r="C307" s="18" t="str">
        <f>IF(F307="","",VLOOKUP(F307,Calculation!$B$196:$E$581,3,FALSE))</f>
        <v>Cambridge Triathlon Club</v>
      </c>
      <c r="D307" s="18">
        <f>IF(F307="","",VLOOKUP(F307,Calculation!$B$196:$G$581,5,FALSE))</f>
        <v>1</v>
      </c>
      <c r="E307" s="18">
        <f>IF(F307="","",VLOOKUP(F307,Calculation!$B$196:$G$581,6,FALSE))</f>
        <v>1</v>
      </c>
      <c r="F307" s="19">
        <f>IF(LARGE(Calculation!$B$196:$B$581,A307)=0,"",LARGE(Calculation!$B$196:$B$581,A307))</f>
        <v>8573.3280485518917</v>
      </c>
      <c r="H307" s="17"/>
      <c r="I307" s="18"/>
      <c r="J307" s="18"/>
      <c r="K307" s="18"/>
      <c r="L307" s="18"/>
      <c r="M307" s="19"/>
    </row>
    <row r="308" spans="1:13">
      <c r="A308" s="17">
        <v>104</v>
      </c>
      <c r="B308" s="18" t="str">
        <f>PROPER(IF(F308="","",VLOOKUP(F308,Calculation!$B$196:$E$581,2,FALSE)))</f>
        <v>Robert D'Alessandro</v>
      </c>
      <c r="C308" s="18" t="str">
        <f>IF(F308="","",VLOOKUP(F308,Calculation!$B$196:$E$581,3,FALSE))</f>
        <v>Cambridge Triathlon Club</v>
      </c>
      <c r="D308" s="18">
        <f>IF(F308="","",VLOOKUP(F308,Calculation!$B$196:$G$581,5,FALSE))</f>
        <v>1</v>
      </c>
      <c r="E308" s="18">
        <f>IF(F308="","",VLOOKUP(F308,Calculation!$B$196:$G$581,6,FALSE))</f>
        <v>1</v>
      </c>
      <c r="F308" s="19">
        <f>IF(LARGE(Calculation!$B$196:$B$581,A308)=0,"",LARGE(Calculation!$B$196:$B$581,A308))</f>
        <v>8529.9241983317297</v>
      </c>
      <c r="H308" s="17"/>
      <c r="I308" s="18"/>
      <c r="J308" s="18"/>
      <c r="K308" s="18"/>
      <c r="L308" s="18"/>
      <c r="M308" s="19"/>
    </row>
    <row r="309" spans="1:13">
      <c r="A309" s="17">
        <v>105</v>
      </c>
      <c r="B309" s="18" t="str">
        <f>PROPER(IF(F309="","",VLOOKUP(F309,Calculation!$B$196:$E$581,2,FALSE)))</f>
        <v>Stuart Woodruff</v>
      </c>
      <c r="C309" s="18" t="str">
        <f>IF(F309="","",VLOOKUP(F309,Calculation!$B$196:$E$581,3,FALSE))</f>
        <v>Shires Triers</v>
      </c>
      <c r="D309" s="18">
        <f>IF(F309="","",VLOOKUP(F309,Calculation!$B$196:$G$581,5,FALSE))</f>
        <v>1</v>
      </c>
      <c r="E309" s="18">
        <f>IF(F309="","",VLOOKUP(F309,Calculation!$B$196:$G$581,6,FALSE))</f>
        <v>1</v>
      </c>
      <c r="F309" s="19">
        <f>IF(LARGE(Calculation!$B$196:$B$581,A309)=0,"",LARGE(Calculation!$B$196:$B$581,A309))</f>
        <v>8523.3017710394251</v>
      </c>
      <c r="H309" s="17"/>
      <c r="I309" s="18"/>
      <c r="J309" s="18"/>
      <c r="K309" s="18"/>
      <c r="L309" s="18"/>
      <c r="M309" s="19"/>
    </row>
    <row r="310" spans="1:13">
      <c r="A310" s="17">
        <v>106</v>
      </c>
      <c r="B310" s="18" t="str">
        <f>PROPER(IF(F310="","",VLOOKUP(F310,Calculation!$B$196:$E$581,2,FALSE)))</f>
        <v>Matthew Spillman</v>
      </c>
      <c r="C310" s="18" t="str">
        <f>IF(F310="","",VLOOKUP(F310,Calculation!$B$196:$E$581,3,FALSE))</f>
        <v>tri-anglia/nptc</v>
      </c>
      <c r="D310" s="18">
        <f>IF(F310="","",VLOOKUP(F310,Calculation!$B$196:$G$581,5,FALSE))</f>
        <v>1</v>
      </c>
      <c r="E310" s="18">
        <f>IF(F310="","",VLOOKUP(F310,Calculation!$B$196:$G$581,6,FALSE))</f>
        <v>1</v>
      </c>
      <c r="F310" s="19">
        <f>IF(LARGE(Calculation!$B$196:$B$581,A310)=0,"",LARGE(Calculation!$B$196:$B$581,A310))</f>
        <v>8513.5169135135129</v>
      </c>
      <c r="H310" s="17"/>
      <c r="I310" s="18"/>
      <c r="J310" s="18"/>
      <c r="K310" s="18"/>
      <c r="L310" s="18"/>
      <c r="M310" s="19"/>
    </row>
    <row r="311" spans="1:13">
      <c r="A311" s="17">
        <v>107</v>
      </c>
      <c r="B311" s="18" t="str">
        <f>PROPER(IF(F311="","",VLOOKUP(F311,Calculation!$B$196:$E$581,2,FALSE)))</f>
        <v>Sean Storey</v>
      </c>
      <c r="C311" s="18" t="str">
        <f>IF(F311="","",VLOOKUP(F311,Calculation!$B$196:$E$581,3,FALSE))</f>
        <v>Team Trisports</v>
      </c>
      <c r="D311" s="18">
        <f>IF(F311="","",VLOOKUP(F311,Calculation!$B$196:$G$581,5,FALSE))</f>
        <v>1</v>
      </c>
      <c r="E311" s="18">
        <f>IF(F311="","",VLOOKUP(F311,Calculation!$B$196:$G$581,6,FALSE))</f>
        <v>1</v>
      </c>
      <c r="F311" s="19">
        <f>IF(LARGE(Calculation!$B$196:$B$581,A311)=0,"",LARGE(Calculation!$B$196:$B$581,A311))</f>
        <v>8456.6187992460891</v>
      </c>
      <c r="H311" s="17"/>
      <c r="I311" s="18"/>
      <c r="J311" s="18"/>
      <c r="K311" s="18"/>
      <c r="L311" s="18"/>
      <c r="M311" s="19"/>
    </row>
    <row r="312" spans="1:13">
      <c r="A312" s="17">
        <v>108</v>
      </c>
      <c r="B312" s="18" t="str">
        <f>PROPER(IF(F312="","",VLOOKUP(F312,Calculation!$B$196:$E$581,2,FALSE)))</f>
        <v>Simon Hemington</v>
      </c>
      <c r="C312" s="18" t="str">
        <f>IF(F312="","",VLOOKUP(F312,Calculation!$B$196:$E$581,3,FALSE))</f>
        <v xml:space="preserve">Hemel Hempstead Cycling Club </v>
      </c>
      <c r="D312" s="18">
        <f>IF(F312="","",VLOOKUP(F312,Calculation!$B$196:$G$581,5,FALSE))</f>
        <v>1</v>
      </c>
      <c r="E312" s="18">
        <f>IF(F312="","",VLOOKUP(F312,Calculation!$B$196:$G$581,6,FALSE))</f>
        <v>1</v>
      </c>
      <c r="F312" s="19">
        <f>IF(LARGE(Calculation!$B$196:$B$581,A312)=0,"",LARGE(Calculation!$B$196:$B$581,A312))</f>
        <v>8419.5206903210019</v>
      </c>
      <c r="H312" s="17"/>
      <c r="I312" s="18"/>
      <c r="J312" s="18"/>
      <c r="K312" s="18"/>
      <c r="L312" s="18"/>
      <c r="M312" s="19"/>
    </row>
    <row r="313" spans="1:13">
      <c r="A313" s="17">
        <v>109</v>
      </c>
      <c r="B313" s="18" t="str">
        <f>PROPER(IF(F313="","",VLOOKUP(F313,Calculation!$B$196:$E$581,2,FALSE)))</f>
        <v>Robert Watson</v>
      </c>
      <c r="C313" s="18" t="str">
        <f>IF(F313="","",VLOOKUP(F313,Calculation!$B$196:$E$581,3,FALSE))</f>
        <v>Newmarket Tri</v>
      </c>
      <c r="D313" s="18">
        <f>IF(F313="","",VLOOKUP(F313,Calculation!$B$196:$G$581,5,FALSE))</f>
        <v>1</v>
      </c>
      <c r="E313" s="18">
        <f>IF(F313="","",VLOOKUP(F313,Calculation!$B$196:$G$581,6,FALSE))</f>
        <v>1</v>
      </c>
      <c r="F313" s="19">
        <f>IF(LARGE(Calculation!$B$196:$B$581,A313)=0,"",LARGE(Calculation!$B$196:$B$581,A313))</f>
        <v>8388.1799809369768</v>
      </c>
      <c r="H313" s="17"/>
      <c r="I313" s="18"/>
      <c r="J313" s="18"/>
      <c r="K313" s="18"/>
      <c r="L313" s="18"/>
      <c r="M313" s="19"/>
    </row>
    <row r="314" spans="1:13">
      <c r="A314" s="17">
        <v>110</v>
      </c>
      <c r="B314" s="18" t="str">
        <f>PROPER(IF(F314="","",VLOOKUP(F314,Calculation!$B$196:$E$581,2,FALSE)))</f>
        <v>Michael Russell</v>
      </c>
      <c r="C314" s="18" t="str">
        <f>IF(F314="","",VLOOKUP(F314,Calculation!$B$196:$E$581,3,FALSE))</f>
        <v>Team Trisports</v>
      </c>
      <c r="D314" s="18">
        <f>IF(F314="","",VLOOKUP(F314,Calculation!$B$196:$G$581,5,FALSE))</f>
        <v>1</v>
      </c>
      <c r="E314" s="18">
        <f>IF(F314="","",VLOOKUP(F314,Calculation!$B$196:$G$581,6,FALSE))</f>
        <v>1</v>
      </c>
      <c r="F314" s="19">
        <f>IF(LARGE(Calculation!$B$196:$B$581,A314)=0,"",LARGE(Calculation!$B$196:$B$581,A314))</f>
        <v>8381.5497961637357</v>
      </c>
      <c r="H314" s="17"/>
      <c r="I314" s="18"/>
      <c r="J314" s="18"/>
      <c r="K314" s="18"/>
      <c r="L314" s="18"/>
      <c r="M314" s="19"/>
    </row>
    <row r="315" spans="1:13">
      <c r="A315" s="17">
        <v>111</v>
      </c>
      <c r="B315" s="18" t="str">
        <f>PROPER(IF(F315="","",VLOOKUP(F315,Calculation!$B$196:$E$581,2,FALSE)))</f>
        <v>Mike Furby</v>
      </c>
      <c r="C315" s="18" t="str">
        <f>IF(F315="","",VLOOKUP(F315,Calculation!$B$196:$E$581,3,FALSE))</f>
        <v>Bedford Harriers</v>
      </c>
      <c r="D315" s="18">
        <f>IF(F315="","",VLOOKUP(F315,Calculation!$B$196:$G$581,5,FALSE))</f>
        <v>1</v>
      </c>
      <c r="E315" s="18">
        <f>IF(F315="","",VLOOKUP(F315,Calculation!$B$196:$G$581,6,FALSE))</f>
        <v>1</v>
      </c>
      <c r="F315" s="19">
        <f>IF(LARGE(Calculation!$B$196:$B$581,A315)=0,"",LARGE(Calculation!$B$196:$B$581,A315))</f>
        <v>8363.9298577317022</v>
      </c>
      <c r="H315" s="17"/>
      <c r="I315" s="18"/>
      <c r="J315" s="18"/>
      <c r="K315" s="18"/>
      <c r="L315" s="18"/>
      <c r="M315" s="19"/>
    </row>
    <row r="316" spans="1:13">
      <c r="A316" s="17">
        <v>112</v>
      </c>
      <c r="B316" s="18" t="str">
        <f>PROPER(IF(F316="","",VLOOKUP(F316,Calculation!$B$196:$E$581,2,FALSE)))</f>
        <v>Adam Bogusz</v>
      </c>
      <c r="C316" s="18" t="str">
        <f>IF(F316="","",VLOOKUP(F316,Calculation!$B$196:$E$581,3,FALSE))</f>
        <v>PACTRAC</v>
      </c>
      <c r="D316" s="18">
        <f>IF(F316="","",VLOOKUP(F316,Calculation!$B$196:$G$581,5,FALSE))</f>
        <v>1</v>
      </c>
      <c r="E316" s="18">
        <f>IF(F316="","",VLOOKUP(F316,Calculation!$B$196:$G$581,6,FALSE))</f>
        <v>1</v>
      </c>
      <c r="F316" s="19">
        <f>IF(LARGE(Calculation!$B$196:$B$581,A316)=0,"",LARGE(Calculation!$B$196:$B$581,A316))</f>
        <v>8354.2205582259339</v>
      </c>
      <c r="H316" s="17"/>
      <c r="I316" s="18"/>
      <c r="J316" s="18"/>
      <c r="K316" s="18"/>
      <c r="L316" s="18"/>
      <c r="M316" s="19"/>
    </row>
    <row r="317" spans="1:13">
      <c r="A317" s="17">
        <v>113</v>
      </c>
      <c r="B317" s="18" t="str">
        <f>PROPER(IF(F317="","",VLOOKUP(F317,Calculation!$B$196:$E$581,2,FALSE)))</f>
        <v>Russ Andrews</v>
      </c>
      <c r="C317" s="18" t="str">
        <f>IF(F317="","",VLOOKUP(F317,Calculation!$B$196:$E$581,3,FALSE))</f>
        <v>EAST ESSEX TRI CLUB</v>
      </c>
      <c r="D317" s="18">
        <f>IF(F317="","",VLOOKUP(F317,Calculation!$B$196:$G$581,5,FALSE))</f>
        <v>1</v>
      </c>
      <c r="E317" s="18">
        <f>IF(F317="","",VLOOKUP(F317,Calculation!$B$196:$G$581,6,FALSE))</f>
        <v>1</v>
      </c>
      <c r="F317" s="19">
        <f>IF(LARGE(Calculation!$B$196:$B$581,A317)=0,"",LARGE(Calculation!$B$196:$B$581,A317))</f>
        <v>8347.7693362742812</v>
      </c>
      <c r="H317" s="17"/>
      <c r="I317" s="18"/>
      <c r="J317" s="18"/>
      <c r="K317" s="18"/>
      <c r="L317" s="18"/>
      <c r="M317" s="19"/>
    </row>
    <row r="318" spans="1:13">
      <c r="A318" s="17">
        <v>114</v>
      </c>
      <c r="B318" s="18" t="str">
        <f>PROPER(IF(F318="","",VLOOKUP(F318,Calculation!$B$196:$E$581,2,FALSE)))</f>
        <v>Matt Harris</v>
      </c>
      <c r="C318" s="18" t="str">
        <f>IF(F318="","",VLOOKUP(F318,Calculation!$B$196:$E$581,3,FALSE))</f>
        <v>HUMAN PERFORMANCE UNIT</v>
      </c>
      <c r="D318" s="18">
        <f>IF(F318="","",VLOOKUP(F318,Calculation!$B$196:$G$581,5,FALSE))</f>
        <v>1</v>
      </c>
      <c r="E318" s="18">
        <f>IF(F318="","",VLOOKUP(F318,Calculation!$B$196:$G$581,6,FALSE))</f>
        <v>1</v>
      </c>
      <c r="F318" s="19">
        <f>IF(LARGE(Calculation!$B$196:$B$581,A318)=0,"",LARGE(Calculation!$B$196:$B$581,A318))</f>
        <v>8344.4051270398504</v>
      </c>
      <c r="H318" s="17"/>
      <c r="I318" s="18"/>
      <c r="J318" s="18"/>
      <c r="K318" s="18"/>
      <c r="L318" s="18"/>
      <c r="M318" s="19"/>
    </row>
    <row r="319" spans="1:13">
      <c r="A319" s="17">
        <v>115</v>
      </c>
      <c r="B319" s="18" t="str">
        <f>PROPER(IF(F319="","",VLOOKUP(F319,Calculation!$B$196:$E$581,2,FALSE)))</f>
        <v>Martin Gale</v>
      </c>
      <c r="C319" s="18" t="str">
        <f>IF(F319="","",VLOOKUP(F319,Calculation!$B$196:$E$581,3,FALSE))</f>
        <v>West Suffolk Tri</v>
      </c>
      <c r="D319" s="18">
        <f>IF(F319="","",VLOOKUP(F319,Calculation!$B$196:$G$581,5,FALSE))</f>
        <v>1</v>
      </c>
      <c r="E319" s="18">
        <f>IF(F319="","",VLOOKUP(F319,Calculation!$B$196:$G$581,6,FALSE))</f>
        <v>1</v>
      </c>
      <c r="F319" s="19">
        <f>IF(LARGE(Calculation!$B$196:$B$581,A319)=0,"",LARGE(Calculation!$B$196:$B$581,A319))</f>
        <v>8341.6563708874091</v>
      </c>
      <c r="H319" s="17"/>
      <c r="I319" s="18"/>
      <c r="J319" s="18"/>
      <c r="K319" s="18"/>
      <c r="L319" s="18"/>
      <c r="M319" s="19"/>
    </row>
    <row r="320" spans="1:13">
      <c r="A320" s="17">
        <v>116</v>
      </c>
      <c r="B320" s="18" t="str">
        <f>PROPER(IF(F320="","",VLOOKUP(F320,Calculation!$B$196:$E$581,2,FALSE)))</f>
        <v>Paul Ridley</v>
      </c>
      <c r="C320" s="18" t="str">
        <f>IF(F320="","",VLOOKUP(F320,Calculation!$B$196:$E$581,3,FALSE))</f>
        <v>Nicetri St Neots</v>
      </c>
      <c r="D320" s="18">
        <f>IF(F320="","",VLOOKUP(F320,Calculation!$B$196:$G$581,5,FALSE))</f>
        <v>1</v>
      </c>
      <c r="E320" s="18">
        <f>IF(F320="","",VLOOKUP(F320,Calculation!$B$196:$G$581,6,FALSE))</f>
        <v>1</v>
      </c>
      <c r="F320" s="19">
        <f>IF(LARGE(Calculation!$B$196:$B$581,A320)=0,"",LARGE(Calculation!$B$196:$B$581,A320))</f>
        <v>8292.3741336077364</v>
      </c>
      <c r="H320" s="17"/>
      <c r="I320" s="18"/>
      <c r="J320" s="18"/>
      <c r="K320" s="18"/>
      <c r="L320" s="18"/>
      <c r="M320" s="19"/>
    </row>
    <row r="321" spans="1:13">
      <c r="A321" s="17">
        <v>117</v>
      </c>
      <c r="B321" s="18" t="str">
        <f>PROPER(IF(F321="","",VLOOKUP(F321,Calculation!$B$196:$E$581,2,FALSE)))</f>
        <v>Wesley Absolom</v>
      </c>
      <c r="C321" s="18" t="str">
        <f>IF(F321="","",VLOOKUP(F321,Calculation!$B$196:$E$581,3,FALSE))</f>
        <v>EAST ESSEX TRI CLUB</v>
      </c>
      <c r="D321" s="18">
        <f>IF(F321="","",VLOOKUP(F321,Calculation!$B$196:$G$581,5,FALSE))</f>
        <v>1</v>
      </c>
      <c r="E321" s="18">
        <f>IF(F321="","",VLOOKUP(F321,Calculation!$B$196:$G$581,6,FALSE))</f>
        <v>1</v>
      </c>
      <c r="F321" s="19">
        <f>IF(LARGE(Calculation!$B$196:$B$581,A321)=0,"",LARGE(Calculation!$B$196:$B$581,A321))</f>
        <v>8287.3998275736158</v>
      </c>
      <c r="H321" s="17"/>
      <c r="I321" s="18"/>
      <c r="J321" s="18"/>
      <c r="K321" s="18"/>
      <c r="L321" s="18"/>
      <c r="M321" s="19"/>
    </row>
    <row r="322" spans="1:13">
      <c r="A322" s="17">
        <v>118</v>
      </c>
      <c r="B322" s="18" t="str">
        <f>PROPER(IF(F322="","",VLOOKUP(F322,Calculation!$B$196:$E$581,2,FALSE)))</f>
        <v>Charlie Baynes</v>
      </c>
      <c r="C322" s="18" t="str">
        <f>IF(F322="","",VLOOKUP(F322,Calculation!$B$196:$E$581,3,FALSE))</f>
        <v>East Essex Tri</v>
      </c>
      <c r="D322" s="18">
        <f>IF(F322="","",VLOOKUP(F322,Calculation!$B$196:$G$581,5,FALSE))</f>
        <v>1</v>
      </c>
      <c r="E322" s="18">
        <f>IF(F322="","",VLOOKUP(F322,Calculation!$B$196:$G$581,6,FALSE))</f>
        <v>1</v>
      </c>
      <c r="F322" s="19">
        <f>IF(LARGE(Calculation!$B$196:$B$581,A322)=0,"",LARGE(Calculation!$B$196:$B$581,A322))</f>
        <v>8272.4911061894545</v>
      </c>
      <c r="H322" s="17"/>
      <c r="I322" s="18"/>
      <c r="J322" s="18"/>
      <c r="K322" s="18"/>
      <c r="L322" s="18"/>
      <c r="M322" s="19"/>
    </row>
    <row r="323" spans="1:13">
      <c r="A323" s="17">
        <v>119</v>
      </c>
      <c r="B323" s="18" t="str">
        <f>PROPER(IF(F323="","",VLOOKUP(F323,Calculation!$B$196:$E$581,2,FALSE)))</f>
        <v>Robert Butler</v>
      </c>
      <c r="C323" s="18" t="str">
        <f>IF(F323="","",VLOOKUP(F323,Calculation!$B$196:$E$581,3,FALSE))</f>
        <v>Bedford Harriers</v>
      </c>
      <c r="D323" s="18">
        <f>IF(F323="","",VLOOKUP(F323,Calculation!$B$196:$G$581,5,FALSE))</f>
        <v>1</v>
      </c>
      <c r="E323" s="18">
        <f>IF(F323="","",VLOOKUP(F323,Calculation!$B$196:$G$581,6,FALSE))</f>
        <v>1</v>
      </c>
      <c r="F323" s="19">
        <f>IF(LARGE(Calculation!$B$196:$B$581,A323)=0,"",LARGE(Calculation!$B$196:$B$581,A323))</f>
        <v>8246.2070760411079</v>
      </c>
      <c r="H323" s="17"/>
      <c r="I323" s="18"/>
      <c r="J323" s="18"/>
      <c r="K323" s="18"/>
      <c r="L323" s="18"/>
      <c r="M323" s="19"/>
    </row>
    <row r="324" spans="1:13">
      <c r="A324" s="17">
        <v>120</v>
      </c>
      <c r="B324" s="18" t="str">
        <f>PROPER(IF(F324="","",VLOOKUP(F324,Calculation!$B$196:$E$581,2,FALSE)))</f>
        <v>John James</v>
      </c>
      <c r="C324" s="18" t="str">
        <f>IF(F324="","",VLOOKUP(F324,Calculation!$B$196:$E$581,3,FALSE))</f>
        <v>Walden TRI</v>
      </c>
      <c r="D324" s="18">
        <f>IF(F324="","",VLOOKUP(F324,Calculation!$B$196:$G$581,5,FALSE))</f>
        <v>1</v>
      </c>
      <c r="E324" s="18">
        <f>IF(F324="","",VLOOKUP(F324,Calculation!$B$196:$G$581,6,FALSE))</f>
        <v>1</v>
      </c>
      <c r="F324" s="19">
        <f>IF(LARGE(Calculation!$B$196:$B$581,A324)=0,"",LARGE(Calculation!$B$196:$B$581,A324))</f>
        <v>8242.3046746611908</v>
      </c>
      <c r="H324" s="17"/>
      <c r="I324" s="18"/>
      <c r="J324" s="18"/>
      <c r="K324" s="18"/>
      <c r="L324" s="18"/>
      <c r="M324" s="19"/>
    </row>
    <row r="325" spans="1:13">
      <c r="A325" s="17">
        <v>121</v>
      </c>
      <c r="B325" s="18" t="str">
        <f>PROPER(IF(F325="","",VLOOKUP(F325,Calculation!$B$196:$E$581,2,FALSE)))</f>
        <v>Ian Bliss</v>
      </c>
      <c r="C325" s="18" t="str">
        <f>IF(F325="","",VLOOKUP(F325,Calculation!$B$196:$E$581,3,FALSE))</f>
        <v>Ipswich Tri Club</v>
      </c>
      <c r="D325" s="18">
        <f>IF(F325="","",VLOOKUP(F325,Calculation!$B$196:$G$581,5,FALSE))</f>
        <v>1</v>
      </c>
      <c r="E325" s="18">
        <f>IF(F325="","",VLOOKUP(F325,Calculation!$B$196:$G$581,6,FALSE))</f>
        <v>1</v>
      </c>
      <c r="F325" s="19">
        <f>IF(LARGE(Calculation!$B$196:$B$581,A325)=0,"",LARGE(Calculation!$B$196:$B$581,A325))</f>
        <v>8234.0763321606646</v>
      </c>
      <c r="H325" s="17"/>
      <c r="I325" s="18"/>
      <c r="J325" s="18"/>
      <c r="K325" s="18"/>
      <c r="L325" s="18"/>
      <c r="M325" s="19"/>
    </row>
    <row r="326" spans="1:13">
      <c r="A326" s="17">
        <v>122</v>
      </c>
      <c r="B326" s="18" t="str">
        <f>PROPER(IF(F326="","",VLOOKUP(F326,Calculation!$B$196:$E$581,2,FALSE)))</f>
        <v>Tom Pullinger</v>
      </c>
      <c r="C326" s="18" t="str">
        <f>IF(F326="","",VLOOKUP(F326,Calculation!$B$196:$E$581,3,FALSE))</f>
        <v>Tri-Anglia</v>
      </c>
      <c r="D326" s="18">
        <f>IF(F326="","",VLOOKUP(F326,Calculation!$B$196:$G$581,5,FALSE))</f>
        <v>1</v>
      </c>
      <c r="E326" s="18">
        <f>IF(F326="","",VLOOKUP(F326,Calculation!$B$196:$G$581,6,FALSE))</f>
        <v>1</v>
      </c>
      <c r="F326" s="19">
        <f>IF(LARGE(Calculation!$B$196:$B$581,A326)=0,"",LARGE(Calculation!$B$196:$B$581,A326))</f>
        <v>8214.1666688773748</v>
      </c>
      <c r="H326" s="17"/>
      <c r="I326" s="18"/>
      <c r="J326" s="18"/>
      <c r="K326" s="18"/>
      <c r="L326" s="18"/>
      <c r="M326" s="19"/>
    </row>
    <row r="327" spans="1:13">
      <c r="A327" s="17">
        <v>123</v>
      </c>
      <c r="B327" s="18" t="str">
        <f>PROPER(IF(F327="","",VLOOKUP(F327,Calculation!$B$196:$E$581,2,FALSE)))</f>
        <v>Mike Hill</v>
      </c>
      <c r="C327" s="18" t="str">
        <f>IF(F327="","",VLOOKUP(F327,Calculation!$B$196:$E$581,3,FALSE))</f>
        <v>Tri Anglia</v>
      </c>
      <c r="D327" s="18">
        <f>IF(F327="","",VLOOKUP(F327,Calculation!$B$196:$G$581,5,FALSE))</f>
        <v>1</v>
      </c>
      <c r="E327" s="18">
        <f>IF(F327="","",VLOOKUP(F327,Calculation!$B$196:$G$581,6,FALSE))</f>
        <v>1</v>
      </c>
      <c r="F327" s="19">
        <f>IF(LARGE(Calculation!$B$196:$B$581,A327)=0,"",LARGE(Calculation!$B$196:$B$581,A327))</f>
        <v>8208.9156915653712</v>
      </c>
      <c r="H327" s="17"/>
      <c r="I327" s="18"/>
      <c r="J327" s="18"/>
      <c r="K327" s="18"/>
      <c r="L327" s="18"/>
      <c r="M327" s="19"/>
    </row>
    <row r="328" spans="1:13">
      <c r="A328" s="17">
        <v>124</v>
      </c>
      <c r="B328" s="18" t="str">
        <f>PROPER(IF(F328="","",VLOOKUP(F328,Calculation!$B$196:$E$581,2,FALSE)))</f>
        <v>Simon Fisher</v>
      </c>
      <c r="C328" s="18" t="str">
        <f>IF(F328="","",VLOOKUP(F328,Calculation!$B$196:$E$581,3,FALSE))</f>
        <v>Bedford Harriers</v>
      </c>
      <c r="D328" s="18">
        <f>IF(F328="","",VLOOKUP(F328,Calculation!$B$196:$G$581,5,FALSE))</f>
        <v>1</v>
      </c>
      <c r="E328" s="18">
        <f>IF(F328="","",VLOOKUP(F328,Calculation!$B$196:$G$581,6,FALSE))</f>
        <v>1</v>
      </c>
      <c r="F328" s="19">
        <f>IF(LARGE(Calculation!$B$196:$B$581,A328)=0,"",LARGE(Calculation!$B$196:$B$581,A328))</f>
        <v>8202.2273422222224</v>
      </c>
      <c r="H328" s="17"/>
      <c r="I328" s="18"/>
      <c r="J328" s="18"/>
      <c r="K328" s="18"/>
      <c r="L328" s="18"/>
      <c r="M328" s="19"/>
    </row>
    <row r="329" spans="1:13">
      <c r="A329" s="17">
        <v>125</v>
      </c>
      <c r="B329" s="18" t="str">
        <f>PROPER(IF(F329="","",VLOOKUP(F329,Calculation!$B$196:$E$581,2,FALSE)))</f>
        <v>Eliot Bentley</v>
      </c>
      <c r="C329" s="18" t="str">
        <f>IF(F329="","",VLOOKUP(F329,Calculation!$B$196:$E$581,3,FALSE))</f>
        <v>Newmarket Tri</v>
      </c>
      <c r="D329" s="18">
        <f>IF(F329="","",VLOOKUP(F329,Calculation!$B$196:$G$581,5,FALSE))</f>
        <v>1</v>
      </c>
      <c r="E329" s="18">
        <f>IF(F329="","",VLOOKUP(F329,Calculation!$B$196:$G$581,6,FALSE))</f>
        <v>1</v>
      </c>
      <c r="F329" s="19">
        <f>IF(LARGE(Calculation!$B$196:$B$581,A329)=0,"",LARGE(Calculation!$B$196:$B$581,A329))</f>
        <v>8191.7247128976023</v>
      </c>
      <c r="H329" s="17"/>
      <c r="I329" s="18"/>
      <c r="J329" s="18"/>
      <c r="K329" s="18"/>
      <c r="L329" s="18"/>
      <c r="M329" s="19"/>
    </row>
    <row r="330" spans="1:13">
      <c r="A330" s="17">
        <v>126</v>
      </c>
      <c r="B330" s="18" t="str">
        <f>PROPER(IF(F330="","",VLOOKUP(F330,Calculation!$B$196:$E$581,2,FALSE)))</f>
        <v>William Newland</v>
      </c>
      <c r="C330" s="18" t="str">
        <f>IF(F330="","",VLOOKUP(F330,Calculation!$B$196:$E$581,3,FALSE))</f>
        <v>West Suffolk Tri</v>
      </c>
      <c r="D330" s="18">
        <f>IF(F330="","",VLOOKUP(F330,Calculation!$B$196:$G$581,5,FALSE))</f>
        <v>1</v>
      </c>
      <c r="E330" s="18">
        <f>IF(F330="","",VLOOKUP(F330,Calculation!$B$196:$G$581,6,FALSE))</f>
        <v>1</v>
      </c>
      <c r="F330" s="19">
        <f>IF(LARGE(Calculation!$B$196:$B$581,A330)=0,"",LARGE(Calculation!$B$196:$B$581,A330))</f>
        <v>8189.4946793901436</v>
      </c>
      <c r="H330" s="17"/>
      <c r="I330" s="18"/>
      <c r="J330" s="18"/>
      <c r="K330" s="18"/>
      <c r="L330" s="18"/>
      <c r="M330" s="19"/>
    </row>
    <row r="331" spans="1:13">
      <c r="A331" s="17">
        <v>127</v>
      </c>
      <c r="B331" s="18" t="str">
        <f>PROPER(IF(F331="","",VLOOKUP(F331,Calculation!$B$196:$E$581,2,FALSE)))</f>
        <v>Peter Burns</v>
      </c>
      <c r="C331" s="18" t="str">
        <f>IF(F331="","",VLOOKUP(F331,Calculation!$B$196:$E$581,3,FALSE))</f>
        <v>Walden Tri</v>
      </c>
      <c r="D331" s="18">
        <f>IF(F331="","",VLOOKUP(F331,Calculation!$B$196:$G$581,5,FALSE))</f>
        <v>1</v>
      </c>
      <c r="E331" s="18">
        <f>IF(F331="","",VLOOKUP(F331,Calculation!$B$196:$G$581,6,FALSE))</f>
        <v>1</v>
      </c>
      <c r="F331" s="19">
        <f>IF(LARGE(Calculation!$B$196:$B$581,A331)=0,"",LARGE(Calculation!$B$196:$B$581,A331))</f>
        <v>8158.7417499451049</v>
      </c>
      <c r="H331" s="17"/>
      <c r="I331" s="18"/>
      <c r="J331" s="18"/>
      <c r="K331" s="18"/>
      <c r="L331" s="18"/>
      <c r="M331" s="19"/>
    </row>
    <row r="332" spans="1:13">
      <c r="A332" s="17">
        <v>128</v>
      </c>
      <c r="B332" s="18" t="str">
        <f>PROPER(IF(F332="","",VLOOKUP(F332,Calculation!$B$196:$E$581,2,FALSE)))</f>
        <v>Chris Tye</v>
      </c>
      <c r="C332" s="18" t="str">
        <f>IF(F332="","",VLOOKUP(F332,Calculation!$B$196:$E$581,3,FALSE))</f>
        <v>ipswich triathlon club</v>
      </c>
      <c r="D332" s="18">
        <f>IF(F332="","",VLOOKUP(F332,Calculation!$B$196:$G$581,5,FALSE))</f>
        <v>1</v>
      </c>
      <c r="E332" s="18">
        <f>IF(F332="","",VLOOKUP(F332,Calculation!$B$196:$G$581,6,FALSE))</f>
        <v>1</v>
      </c>
      <c r="F332" s="19">
        <f>IF(LARGE(Calculation!$B$196:$B$581,A332)=0,"",LARGE(Calculation!$B$196:$B$581,A332))</f>
        <v>8143.5290110296419</v>
      </c>
      <c r="H332" s="17"/>
      <c r="I332" s="18"/>
      <c r="J332" s="18"/>
      <c r="K332" s="18"/>
      <c r="L332" s="18"/>
      <c r="M332" s="19"/>
    </row>
    <row r="333" spans="1:13">
      <c r="A333" s="17">
        <v>129</v>
      </c>
      <c r="B333" s="18" t="str">
        <f>PROPER(IF(F333="","",VLOOKUP(F333,Calculation!$B$196:$E$581,2,FALSE)))</f>
        <v>Rob Fulbrook</v>
      </c>
      <c r="C333" s="18" t="str">
        <f>IF(F333="","",VLOOKUP(F333,Calculation!$B$196:$E$581,3,FALSE))</f>
        <v>TriSportEpping</v>
      </c>
      <c r="D333" s="18">
        <f>IF(F333="","",VLOOKUP(F333,Calculation!$B$196:$G$581,5,FALSE))</f>
        <v>1</v>
      </c>
      <c r="E333" s="18">
        <f>IF(F333="","",VLOOKUP(F333,Calculation!$B$196:$G$581,6,FALSE))</f>
        <v>1</v>
      </c>
      <c r="F333" s="19">
        <f>IF(LARGE(Calculation!$B$196:$B$581,A333)=0,"",LARGE(Calculation!$B$196:$B$581,A333))</f>
        <v>8138.5001125821609</v>
      </c>
      <c r="H333" s="17"/>
      <c r="I333" s="18"/>
      <c r="J333" s="18"/>
      <c r="K333" s="18"/>
      <c r="L333" s="18"/>
      <c r="M333" s="19"/>
    </row>
    <row r="334" spans="1:13">
      <c r="A334" s="17">
        <v>130</v>
      </c>
      <c r="B334" s="18" t="str">
        <f>PROPER(IF(F334="","",VLOOKUP(F334,Calculation!$B$196:$E$581,2,FALSE)))</f>
        <v>Mick Unsworth</v>
      </c>
      <c r="C334" s="18" t="str">
        <f>IF(F334="","",VLOOKUP(F334,Calculation!$B$196:$E$581,3,FALSE))</f>
        <v>West Suffolk Wheelers &amp; Tri</v>
      </c>
      <c r="D334" s="18">
        <f>IF(F334="","",VLOOKUP(F334,Calculation!$B$196:$G$581,5,FALSE))</f>
        <v>1</v>
      </c>
      <c r="E334" s="18">
        <f>IF(F334="","",VLOOKUP(F334,Calculation!$B$196:$G$581,6,FALSE))</f>
        <v>1</v>
      </c>
      <c r="F334" s="19">
        <f>IF(LARGE(Calculation!$B$196:$B$581,A334)=0,"",LARGE(Calculation!$B$196:$B$581,A334))</f>
        <v>8109.439702360899</v>
      </c>
      <c r="H334" s="17"/>
      <c r="I334" s="18"/>
      <c r="J334" s="18"/>
      <c r="K334" s="18"/>
      <c r="L334" s="18"/>
      <c r="M334" s="19"/>
    </row>
    <row r="335" spans="1:13">
      <c r="A335" s="17">
        <v>131</v>
      </c>
      <c r="B335" s="18" t="str">
        <f>PROPER(IF(F335="","",VLOOKUP(F335,Calculation!$B$196:$E$581,2,FALSE)))</f>
        <v>Kevin Grant</v>
      </c>
      <c r="C335" s="18" t="str">
        <f>IF(F335="","",VLOOKUP(F335,Calculation!$B$196:$E$581,3,FALSE))</f>
        <v xml:space="preserve">Ipswich triathlon Club </v>
      </c>
      <c r="D335" s="18">
        <f>IF(F335="","",VLOOKUP(F335,Calculation!$B$196:$G$581,5,FALSE))</f>
        <v>1</v>
      </c>
      <c r="E335" s="18">
        <f>IF(F335="","",VLOOKUP(F335,Calculation!$B$196:$G$581,6,FALSE))</f>
        <v>1</v>
      </c>
      <c r="F335" s="19">
        <f>IF(LARGE(Calculation!$B$196:$B$581,A335)=0,"",LARGE(Calculation!$B$196:$B$581,A335))</f>
        <v>8095.4023887317635</v>
      </c>
      <c r="H335" s="17"/>
      <c r="I335" s="18"/>
      <c r="J335" s="18"/>
      <c r="K335" s="18"/>
      <c r="L335" s="18"/>
      <c r="M335" s="19"/>
    </row>
    <row r="336" spans="1:13">
      <c r="A336" s="17">
        <v>132</v>
      </c>
      <c r="B336" s="18" t="str">
        <f>PROPER(IF(F336="","",VLOOKUP(F336,Calculation!$B$196:$E$581,2,FALSE)))</f>
        <v>Chris Carradice</v>
      </c>
      <c r="C336" s="18" t="str">
        <f>IF(F336="","",VLOOKUP(F336,Calculation!$B$196:$E$581,3,FALSE))</f>
        <v>Triforce</v>
      </c>
      <c r="D336" s="18">
        <f>IF(F336="","",VLOOKUP(F336,Calculation!$B$196:$G$581,5,FALSE))</f>
        <v>1</v>
      </c>
      <c r="E336" s="18">
        <f>IF(F336="","",VLOOKUP(F336,Calculation!$B$196:$G$581,6,FALSE))</f>
        <v>1</v>
      </c>
      <c r="F336" s="19">
        <f>IF(LARGE(Calculation!$B$196:$B$581,A336)=0,"",LARGE(Calculation!$B$196:$B$581,A336))</f>
        <v>8078.359275629241</v>
      </c>
      <c r="H336" s="17"/>
      <c r="I336" s="18"/>
      <c r="J336" s="18"/>
      <c r="K336" s="18"/>
      <c r="L336" s="18"/>
      <c r="M336" s="19"/>
    </row>
    <row r="337" spans="1:13">
      <c r="A337" s="17">
        <v>133</v>
      </c>
      <c r="B337" s="18" t="str">
        <f>PROPER(IF(F337="","",VLOOKUP(F337,Calculation!$B$196:$E$581,2,FALSE)))</f>
        <v>Paul Frindle</v>
      </c>
      <c r="C337" s="18" t="str">
        <f>IF(F337="","",VLOOKUP(F337,Calculation!$B$196:$E$581,3,FALSE))</f>
        <v>Halstead Road Runners</v>
      </c>
      <c r="D337" s="18">
        <f>IF(F337="","",VLOOKUP(F337,Calculation!$B$196:$G$581,5,FALSE))</f>
        <v>1</v>
      </c>
      <c r="E337" s="18">
        <f>IF(F337="","",VLOOKUP(F337,Calculation!$B$196:$G$581,6,FALSE))</f>
        <v>1</v>
      </c>
      <c r="F337" s="19">
        <f>IF(LARGE(Calculation!$B$196:$B$581,A337)=0,"",LARGE(Calculation!$B$196:$B$581,A337))</f>
        <v>8060.2459438554206</v>
      </c>
      <c r="H337" s="17"/>
      <c r="I337" s="18"/>
      <c r="J337" s="18"/>
      <c r="K337" s="18"/>
      <c r="L337" s="18"/>
      <c r="M337" s="19"/>
    </row>
    <row r="338" spans="1:13">
      <c r="A338" s="17">
        <v>134</v>
      </c>
      <c r="B338" s="18" t="str">
        <f>PROPER(IF(F338="","",VLOOKUP(F338,Calculation!$B$196:$E$581,2,FALSE)))</f>
        <v>Ian Gowers</v>
      </c>
      <c r="C338" s="18" t="str">
        <f>IF(F338="","",VLOOKUP(F338,Calculation!$B$196:$E$581,3,FALSE))</f>
        <v>Discovery Tri</v>
      </c>
      <c r="D338" s="18">
        <f>IF(F338="","",VLOOKUP(F338,Calculation!$B$196:$G$581,5,FALSE))</f>
        <v>1</v>
      </c>
      <c r="E338" s="18">
        <f>IF(F338="","",VLOOKUP(F338,Calculation!$B$196:$G$581,6,FALSE))</f>
        <v>1</v>
      </c>
      <c r="F338" s="19">
        <f>IF(LARGE(Calculation!$B$196:$B$581,A338)=0,"",LARGE(Calculation!$B$196:$B$581,A338))</f>
        <v>8047.6336963322574</v>
      </c>
      <c r="H338" s="17"/>
      <c r="I338" s="18"/>
      <c r="J338" s="18"/>
      <c r="K338" s="18"/>
      <c r="L338" s="18"/>
      <c r="M338" s="19"/>
    </row>
    <row r="339" spans="1:13">
      <c r="A339" s="17">
        <v>135</v>
      </c>
      <c r="B339" s="18" t="str">
        <f>PROPER(IF(F339="","",VLOOKUP(F339,Calculation!$B$196:$E$581,2,FALSE)))</f>
        <v>David Southgate</v>
      </c>
      <c r="C339" s="18" t="str">
        <f>IF(F339="","",VLOOKUP(F339,Calculation!$B$196:$E$581,3,FALSE))</f>
        <v>Blackwater Triathlon Club</v>
      </c>
      <c r="D339" s="18">
        <f>IF(F339="","",VLOOKUP(F339,Calculation!$B$196:$G$581,5,FALSE))</f>
        <v>1</v>
      </c>
      <c r="E339" s="18">
        <f>IF(F339="","",VLOOKUP(F339,Calculation!$B$196:$G$581,6,FALSE))</f>
        <v>1</v>
      </c>
      <c r="F339" s="19">
        <f>IF(LARGE(Calculation!$B$196:$B$581,A339)=0,"",LARGE(Calculation!$B$196:$B$581,A339))</f>
        <v>8038.0809891749768</v>
      </c>
      <c r="H339" s="17"/>
      <c r="I339" s="18"/>
      <c r="J339" s="18"/>
      <c r="K339" s="18"/>
      <c r="L339" s="18"/>
      <c r="M339" s="19"/>
    </row>
    <row r="340" spans="1:13">
      <c r="A340" s="17">
        <v>136</v>
      </c>
      <c r="B340" s="18" t="str">
        <f>PROPER(IF(F340="","",VLOOKUP(F340,Calculation!$B$196:$E$581,2,FALSE)))</f>
        <v>Steve Bowen</v>
      </c>
      <c r="C340" s="18" t="str">
        <f>IF(F340="","",VLOOKUP(F340,Calculation!$B$196:$E$581,3,FALSE))</f>
        <v>Hadleigh Hares</v>
      </c>
      <c r="D340" s="18">
        <f>IF(F340="","",VLOOKUP(F340,Calculation!$B$196:$G$581,5,FALSE))</f>
        <v>1</v>
      </c>
      <c r="E340" s="18">
        <f>IF(F340="","",VLOOKUP(F340,Calculation!$B$196:$G$581,6,FALSE))</f>
        <v>1</v>
      </c>
      <c r="F340" s="19">
        <f>IF(LARGE(Calculation!$B$196:$B$581,A340)=0,"",LARGE(Calculation!$B$196:$B$581,A340))</f>
        <v>8019.1986913649698</v>
      </c>
      <c r="H340" s="17"/>
      <c r="I340" s="18"/>
      <c r="J340" s="18"/>
      <c r="K340" s="18"/>
      <c r="L340" s="18"/>
      <c r="M340" s="19"/>
    </row>
    <row r="341" spans="1:13">
      <c r="A341" s="17">
        <v>137</v>
      </c>
      <c r="B341" s="18" t="str">
        <f>PROPER(IF(F341="","",VLOOKUP(F341,Calculation!$B$196:$E$581,2,FALSE)))</f>
        <v>Paul Longman</v>
      </c>
      <c r="C341" s="18" t="str">
        <f>IF(F341="","",VLOOKUP(F341,Calculation!$B$196:$E$581,3,FALSE))</f>
        <v>East Essex Tri</v>
      </c>
      <c r="D341" s="18">
        <f>IF(F341="","",VLOOKUP(F341,Calculation!$B$196:$G$581,5,FALSE))</f>
        <v>1</v>
      </c>
      <c r="E341" s="18">
        <f>IF(F341="","",VLOOKUP(F341,Calculation!$B$196:$G$581,6,FALSE))</f>
        <v>1</v>
      </c>
      <c r="F341" s="19">
        <f>IF(LARGE(Calculation!$B$196:$B$581,A341)=0,"",LARGE(Calculation!$B$196:$B$581,A341))</f>
        <v>7991.2437224005989</v>
      </c>
      <c r="H341" s="17"/>
      <c r="I341" s="18"/>
      <c r="J341" s="18"/>
      <c r="K341" s="18"/>
      <c r="L341" s="18"/>
      <c r="M341" s="19"/>
    </row>
    <row r="342" spans="1:13">
      <c r="A342" s="17">
        <v>138</v>
      </c>
      <c r="B342" s="18" t="str">
        <f>PROPER(IF(F342="","",VLOOKUP(F342,Calculation!$B$196:$E$581,2,FALSE)))</f>
        <v>Terry Barnett</v>
      </c>
      <c r="C342" s="18" t="str">
        <f>IF(F342="","",VLOOKUP(F342,Calculation!$B$196:$E$581,3,FALSE))</f>
        <v>Dunmow Tri Club</v>
      </c>
      <c r="D342" s="18">
        <f>IF(F342="","",VLOOKUP(F342,Calculation!$B$196:$G$581,5,FALSE))</f>
        <v>1</v>
      </c>
      <c r="E342" s="18">
        <f>IF(F342="","",VLOOKUP(F342,Calculation!$B$196:$G$581,6,FALSE))</f>
        <v>1</v>
      </c>
      <c r="F342" s="19">
        <f>IF(LARGE(Calculation!$B$196:$B$581,A342)=0,"",LARGE(Calculation!$B$196:$B$581,A342))</f>
        <v>7984.8862391485964</v>
      </c>
      <c r="H342" s="17"/>
      <c r="I342" s="18"/>
      <c r="J342" s="18"/>
      <c r="K342" s="18"/>
      <c r="L342" s="18"/>
      <c r="M342" s="19"/>
    </row>
    <row r="343" spans="1:13">
      <c r="A343" s="17">
        <v>139</v>
      </c>
      <c r="B343" s="18" t="str">
        <f>PROPER(IF(F343="","",VLOOKUP(F343,Calculation!$B$196:$E$581,2,FALSE)))</f>
        <v>Simon Atherton</v>
      </c>
      <c r="C343" s="18" t="str">
        <f>IF(F343="","",VLOOKUP(F343,Calculation!$B$196:$E$581,3,FALSE))</f>
        <v>Norfolk Police Triathlon Club</v>
      </c>
      <c r="D343" s="18">
        <f>IF(F343="","",VLOOKUP(F343,Calculation!$B$196:$G$581,5,FALSE))</f>
        <v>1</v>
      </c>
      <c r="E343" s="18">
        <f>IF(F343="","",VLOOKUP(F343,Calculation!$B$196:$G$581,6,FALSE))</f>
        <v>1</v>
      </c>
      <c r="F343" s="19">
        <f>IF(LARGE(Calculation!$B$196:$B$581,A343)=0,"",LARGE(Calculation!$B$196:$B$581,A343))</f>
        <v>7977.0207157211989</v>
      </c>
      <c r="H343" s="17"/>
      <c r="I343" s="18"/>
      <c r="J343" s="18"/>
      <c r="K343" s="18"/>
      <c r="L343" s="18"/>
      <c r="M343" s="19"/>
    </row>
    <row r="344" spans="1:13">
      <c r="A344" s="17">
        <v>140</v>
      </c>
      <c r="B344" s="18" t="str">
        <f>PROPER(IF(F344="","",VLOOKUP(F344,Calculation!$B$196:$E$581,2,FALSE)))</f>
        <v>Ed Page</v>
      </c>
      <c r="C344" s="18" t="str">
        <f>IF(F344="","",VLOOKUP(F344,Calculation!$B$196:$E$581,3,FALSE))</f>
        <v>53-12</v>
      </c>
      <c r="D344" s="18">
        <f>IF(F344="","",VLOOKUP(F344,Calculation!$B$196:$G$581,5,FALSE))</f>
        <v>1</v>
      </c>
      <c r="E344" s="18">
        <f>IF(F344="","",VLOOKUP(F344,Calculation!$B$196:$G$581,6,FALSE))</f>
        <v>1</v>
      </c>
      <c r="F344" s="19">
        <f>IF(LARGE(Calculation!$B$196:$B$581,A344)=0,"",LARGE(Calculation!$B$196:$B$581,A344))</f>
        <v>7968.2155105298016</v>
      </c>
      <c r="H344" s="17"/>
      <c r="I344" s="18"/>
      <c r="J344" s="18"/>
      <c r="K344" s="18"/>
      <c r="L344" s="18"/>
      <c r="M344" s="19"/>
    </row>
    <row r="345" spans="1:13">
      <c r="A345" s="17">
        <v>141</v>
      </c>
      <c r="B345" s="18" t="str">
        <f>PROPER(IF(F345="","",VLOOKUP(F345,Calculation!$B$196:$E$581,2,FALSE)))</f>
        <v>Andy Matson</v>
      </c>
      <c r="C345" s="18" t="str">
        <f>IF(F345="","",VLOOKUP(F345,Calculation!$B$196:$E$581,3,FALSE))</f>
        <v xml:space="preserve">tri brj huntingdon </v>
      </c>
      <c r="D345" s="18">
        <f>IF(F345="","",VLOOKUP(F345,Calculation!$B$196:$G$581,5,FALSE))</f>
        <v>1</v>
      </c>
      <c r="E345" s="18">
        <f>IF(F345="","",VLOOKUP(F345,Calculation!$B$196:$G$581,6,FALSE))</f>
        <v>1</v>
      </c>
      <c r="F345" s="19">
        <f>IF(LARGE(Calculation!$B$196:$B$581,A345)=0,"",LARGE(Calculation!$B$196:$B$581,A345))</f>
        <v>7960.4940321399417</v>
      </c>
      <c r="H345" s="17"/>
      <c r="I345" s="18"/>
      <c r="J345" s="18"/>
      <c r="K345" s="18"/>
      <c r="L345" s="18"/>
      <c r="M345" s="19"/>
    </row>
    <row r="346" spans="1:13">
      <c r="A346" s="17">
        <v>142</v>
      </c>
      <c r="B346" s="18" t="str">
        <f>PROPER(IF(F346="","",VLOOKUP(F346,Calculation!$B$196:$E$581,2,FALSE)))</f>
        <v>Paul Sturman</v>
      </c>
      <c r="C346" s="18" t="str">
        <f>IF(F346="","",VLOOKUP(F346,Calculation!$B$196:$E$581,3,FALSE))</f>
        <v>Norfolk Police Triathlon Club</v>
      </c>
      <c r="D346" s="18">
        <f>IF(F346="","",VLOOKUP(F346,Calculation!$B$196:$G$581,5,FALSE))</f>
        <v>1</v>
      </c>
      <c r="E346" s="18">
        <f>IF(F346="","",VLOOKUP(F346,Calculation!$B$196:$G$581,6,FALSE))</f>
        <v>1</v>
      </c>
      <c r="F346" s="19">
        <f>IF(LARGE(Calculation!$B$196:$B$581,A346)=0,"",LARGE(Calculation!$B$196:$B$581,A346))</f>
        <v>7955.3701931483693</v>
      </c>
      <c r="H346" s="17"/>
      <c r="I346" s="18"/>
      <c r="J346" s="18"/>
      <c r="K346" s="18"/>
      <c r="L346" s="18"/>
      <c r="M346" s="19"/>
    </row>
    <row r="347" spans="1:13">
      <c r="A347" s="17">
        <v>143</v>
      </c>
      <c r="B347" s="18" t="str">
        <f>PROPER(IF(F347="","",VLOOKUP(F347,Calculation!$B$196:$E$581,2,FALSE)))</f>
        <v>Mark Taplin</v>
      </c>
      <c r="C347" s="18" t="str">
        <f>IF(F347="","",VLOOKUP(F347,Calculation!$B$196:$E$581,3,FALSE))</f>
        <v>Tri-Force</v>
      </c>
      <c r="D347" s="18">
        <f>IF(F347="","",VLOOKUP(F347,Calculation!$B$196:$G$581,5,FALSE))</f>
        <v>1</v>
      </c>
      <c r="E347" s="18">
        <f>IF(F347="","",VLOOKUP(F347,Calculation!$B$196:$G$581,6,FALSE))</f>
        <v>1</v>
      </c>
      <c r="F347" s="19">
        <f>IF(LARGE(Calculation!$B$196:$B$581,A347)=0,"",LARGE(Calculation!$B$196:$B$581,A347))</f>
        <v>7951.3192587548474</v>
      </c>
      <c r="H347" s="17"/>
      <c r="I347" s="18"/>
      <c r="J347" s="18"/>
      <c r="K347" s="18"/>
      <c r="L347" s="18"/>
      <c r="M347" s="19"/>
    </row>
    <row r="348" spans="1:13">
      <c r="A348" s="17">
        <v>144</v>
      </c>
      <c r="B348" s="18" t="str">
        <f>PROPER(IF(F348="","",VLOOKUP(F348,Calculation!$B$196:$E$581,2,FALSE)))</f>
        <v>Sam Hatch</v>
      </c>
      <c r="C348" s="18" t="str">
        <f>IF(F348="","",VLOOKUP(F348,Calculation!$B$196:$E$581,3,FALSE))</f>
        <v xml:space="preserve">Ely Tri Club </v>
      </c>
      <c r="D348" s="18">
        <f>IF(F348="","",VLOOKUP(F348,Calculation!$B$196:$G$581,5,FALSE))</f>
        <v>1</v>
      </c>
      <c r="E348" s="18">
        <f>IF(F348="","",VLOOKUP(F348,Calculation!$B$196:$G$581,6,FALSE))</f>
        <v>1</v>
      </c>
      <c r="F348" s="19">
        <f>IF(LARGE(Calculation!$B$196:$B$581,A348)=0,"",LARGE(Calculation!$B$196:$B$581,A348))</f>
        <v>7946.4620508637217</v>
      </c>
      <c r="H348" s="17"/>
      <c r="I348" s="18"/>
      <c r="J348" s="18"/>
      <c r="K348" s="18"/>
      <c r="L348" s="18"/>
      <c r="M348" s="19"/>
    </row>
    <row r="349" spans="1:13">
      <c r="A349" s="17">
        <v>145</v>
      </c>
      <c r="B349" s="18" t="str">
        <f>PROPER(IF(F349="","",VLOOKUP(F349,Calculation!$B$196:$E$581,2,FALSE)))</f>
        <v>John Woollatt</v>
      </c>
      <c r="C349" s="18" t="str">
        <f>IF(F349="","",VLOOKUP(F349,Calculation!$B$196:$E$581,3,FALSE))</f>
        <v>Cambridge Triathlon</v>
      </c>
      <c r="D349" s="18">
        <f>IF(F349="","",VLOOKUP(F349,Calculation!$B$196:$G$581,5,FALSE))</f>
        <v>1</v>
      </c>
      <c r="E349" s="18">
        <f>IF(F349="","",VLOOKUP(F349,Calculation!$B$196:$G$581,6,FALSE))</f>
        <v>1</v>
      </c>
      <c r="F349" s="19">
        <f>IF(LARGE(Calculation!$B$196:$B$581,A349)=0,"",LARGE(Calculation!$B$196:$B$581,A349))</f>
        <v>7942.7639490983429</v>
      </c>
      <c r="H349" s="17"/>
      <c r="I349" s="18"/>
      <c r="J349" s="18"/>
      <c r="K349" s="18"/>
      <c r="L349" s="18"/>
      <c r="M349" s="19"/>
    </row>
    <row r="350" spans="1:13">
      <c r="A350" s="17">
        <v>146</v>
      </c>
      <c r="B350" s="18" t="str">
        <f>PROPER(IF(F350="","",VLOOKUP(F350,Calculation!$B$196:$E$581,2,FALSE)))</f>
        <v>John Wright</v>
      </c>
      <c r="C350" s="18" t="str">
        <f>IF(F350="","",VLOOKUP(F350,Calculation!$B$196:$E$581,3,FALSE))</f>
        <v xml:space="preserve">tri brj huntingdon </v>
      </c>
      <c r="D350" s="18">
        <f>IF(F350="","",VLOOKUP(F350,Calculation!$B$196:$G$581,5,FALSE))</f>
        <v>1</v>
      </c>
      <c r="E350" s="18">
        <f>IF(F350="","",VLOOKUP(F350,Calculation!$B$196:$G$581,6,FALSE))</f>
        <v>1</v>
      </c>
      <c r="F350" s="19">
        <f>IF(LARGE(Calculation!$B$196:$B$581,A350)=0,"",LARGE(Calculation!$B$196:$B$581,A350))</f>
        <v>7942.0872715767455</v>
      </c>
      <c r="H350" s="17"/>
      <c r="I350" s="18"/>
      <c r="J350" s="18"/>
      <c r="K350" s="18"/>
      <c r="L350" s="18"/>
      <c r="M350" s="19"/>
    </row>
    <row r="351" spans="1:13">
      <c r="A351" s="17">
        <v>147</v>
      </c>
      <c r="B351" s="18" t="str">
        <f>PROPER(IF(F351="","",VLOOKUP(F351,Calculation!$B$196:$E$581,2,FALSE)))</f>
        <v>David Hallam</v>
      </c>
      <c r="C351" s="18" t="str">
        <f>IF(F351="","",VLOOKUP(F351,Calculation!$B$196:$E$581,3,FALSE))</f>
        <v>Tri Sport Epping</v>
      </c>
      <c r="D351" s="18">
        <f>IF(F351="","",VLOOKUP(F351,Calculation!$B$196:$G$581,5,FALSE))</f>
        <v>1</v>
      </c>
      <c r="E351" s="18">
        <f>IF(F351="","",VLOOKUP(F351,Calculation!$B$196:$G$581,6,FALSE))</f>
        <v>1</v>
      </c>
      <c r="F351" s="19">
        <f>IF(LARGE(Calculation!$B$196:$B$581,A351)=0,"",LARGE(Calculation!$B$196:$B$581,A351))</f>
        <v>7937.818771958011</v>
      </c>
      <c r="H351" s="17"/>
      <c r="I351" s="18"/>
      <c r="J351" s="18"/>
      <c r="K351" s="18"/>
      <c r="L351" s="18"/>
      <c r="M351" s="19"/>
    </row>
    <row r="352" spans="1:13">
      <c r="A352" s="17">
        <v>148</v>
      </c>
      <c r="B352" s="18" t="str">
        <f>PROPER(IF(F352="","",VLOOKUP(F352,Calculation!$B$196:$E$581,2,FALSE)))</f>
        <v>Nick Stonehouse</v>
      </c>
      <c r="C352" s="18" t="str">
        <f>IF(F352="","",VLOOKUP(F352,Calculation!$B$196:$E$581,3,FALSE))</f>
        <v>ipswich triathlon club</v>
      </c>
      <c r="D352" s="18">
        <f>IF(F352="","",VLOOKUP(F352,Calculation!$B$196:$G$581,5,FALSE))</f>
        <v>1</v>
      </c>
      <c r="E352" s="18">
        <f>IF(F352="","",VLOOKUP(F352,Calculation!$B$196:$G$581,6,FALSE))</f>
        <v>1</v>
      </c>
      <c r="F352" s="19">
        <f>IF(LARGE(Calculation!$B$196:$B$581,A352)=0,"",LARGE(Calculation!$B$196:$B$581,A352))</f>
        <v>7930.5514395333694</v>
      </c>
      <c r="H352" s="17"/>
      <c r="I352" s="18"/>
      <c r="J352" s="18"/>
      <c r="K352" s="18"/>
      <c r="L352" s="18"/>
      <c r="M352" s="19"/>
    </row>
    <row r="353" spans="1:13">
      <c r="A353" s="17">
        <v>149</v>
      </c>
      <c r="B353" s="18" t="str">
        <f>PROPER(IF(F353="","",VLOOKUP(F353,Calculation!$B$196:$E$581,2,FALSE)))</f>
        <v>Simon Foster</v>
      </c>
      <c r="C353" s="18" t="str">
        <f>IF(F353="","",VLOOKUP(F353,Calculation!$B$196:$E$581,3,FALSE))</f>
        <v>Bedford Traktors</v>
      </c>
      <c r="D353" s="18">
        <f>IF(F353="","",VLOOKUP(F353,Calculation!$B$196:$G$581,5,FALSE))</f>
        <v>1</v>
      </c>
      <c r="E353" s="18">
        <f>IF(F353="","",VLOOKUP(F353,Calculation!$B$196:$G$581,6,FALSE))</f>
        <v>1</v>
      </c>
      <c r="F353" s="19">
        <f>IF(LARGE(Calculation!$B$196:$B$581,A353)=0,"",LARGE(Calculation!$B$196:$B$581,A353))</f>
        <v>7929.1136754994623</v>
      </c>
      <c r="H353" s="17"/>
      <c r="I353" s="18"/>
      <c r="J353" s="18"/>
      <c r="K353" s="18"/>
      <c r="L353" s="18"/>
      <c r="M353" s="19"/>
    </row>
    <row r="354" spans="1:13">
      <c r="A354" s="17">
        <v>150</v>
      </c>
      <c r="B354" s="18" t="str">
        <f>PROPER(IF(F354="","",VLOOKUP(F354,Calculation!$B$196:$E$581,2,FALSE)))</f>
        <v>Paul Quantrill</v>
      </c>
      <c r="C354" s="18" t="str">
        <f>IF(F354="","",VLOOKUP(F354,Calculation!$B$196:$E$581,3,FALSE))</f>
        <v xml:space="preserve">Tri-Anglia </v>
      </c>
      <c r="D354" s="18">
        <f>IF(F354="","",VLOOKUP(F354,Calculation!$B$196:$G$581,5,FALSE))</f>
        <v>1</v>
      </c>
      <c r="E354" s="18">
        <f>IF(F354="","",VLOOKUP(F354,Calculation!$B$196:$G$581,6,FALSE))</f>
        <v>1</v>
      </c>
      <c r="F354" s="19">
        <f>IF(LARGE(Calculation!$B$196:$B$581,A354)=0,"",LARGE(Calculation!$B$196:$B$581,A354))</f>
        <v>7925.5067320118678</v>
      </c>
      <c r="H354" s="17"/>
      <c r="I354" s="18"/>
      <c r="J354" s="18"/>
      <c r="K354" s="18"/>
      <c r="L354" s="18"/>
      <c r="M354" s="19"/>
    </row>
    <row r="355" spans="1:13">
      <c r="A355" s="17">
        <v>151</v>
      </c>
      <c r="B355" s="18" t="str">
        <f>PROPER(IF(F355="","",VLOOKUP(F355,Calculation!$B$196:$E$581,2,FALSE)))</f>
        <v>Chris Milne</v>
      </c>
      <c r="C355" s="18" t="str">
        <f>IF(F355="","",VLOOKUP(F355,Calculation!$B$196:$E$581,3,FALSE))</f>
        <v>East Essex Tri Club</v>
      </c>
      <c r="D355" s="18">
        <f>IF(F355="","",VLOOKUP(F355,Calculation!$B$196:$G$581,5,FALSE))</f>
        <v>1</v>
      </c>
      <c r="E355" s="18">
        <f>IF(F355="","",VLOOKUP(F355,Calculation!$B$196:$G$581,6,FALSE))</f>
        <v>1</v>
      </c>
      <c r="F355" s="19">
        <f>IF(LARGE(Calculation!$B$196:$B$581,A355)=0,"",LARGE(Calculation!$B$196:$B$581,A355))</f>
        <v>7920.3176741718762</v>
      </c>
      <c r="H355" s="17"/>
      <c r="I355" s="18"/>
      <c r="J355" s="18"/>
      <c r="K355" s="18"/>
      <c r="L355" s="18"/>
      <c r="M355" s="19"/>
    </row>
    <row r="356" spans="1:13">
      <c r="A356" s="17">
        <v>152</v>
      </c>
      <c r="B356" s="18" t="str">
        <f>PROPER(IF(F356="","",VLOOKUP(F356,Calculation!$B$196:$E$581,2,FALSE)))</f>
        <v>Keith Taylor</v>
      </c>
      <c r="C356" s="18" t="str">
        <f>IF(F356="","",VLOOKUP(F356,Calculation!$B$196:$E$581,3,FALSE))</f>
        <v>Dunmow Tri</v>
      </c>
      <c r="D356" s="18">
        <f>IF(F356="","",VLOOKUP(F356,Calculation!$B$196:$G$581,5,FALSE))</f>
        <v>1</v>
      </c>
      <c r="E356" s="18">
        <f>IF(F356="","",VLOOKUP(F356,Calculation!$B$196:$G$581,6,FALSE))</f>
        <v>1</v>
      </c>
      <c r="F356" s="19">
        <f>IF(LARGE(Calculation!$B$196:$B$581,A356)=0,"",LARGE(Calculation!$B$196:$B$581,A356))</f>
        <v>7916.1163208655125</v>
      </c>
      <c r="H356" s="17"/>
      <c r="I356" s="18"/>
      <c r="J356" s="18"/>
      <c r="K356" s="18"/>
      <c r="L356" s="18"/>
      <c r="M356" s="19"/>
    </row>
    <row r="357" spans="1:13">
      <c r="A357" s="17">
        <v>153</v>
      </c>
      <c r="B357" s="18" t="str">
        <f>PROPER(IF(F357="","",VLOOKUP(F357,Calculation!$B$196:$E$581,2,FALSE)))</f>
        <v>Harry Druiff</v>
      </c>
      <c r="C357" s="18" t="str">
        <f>IF(F357="","",VLOOKUP(F357,Calculation!$B$196:$E$581,3,FALSE))</f>
        <v>Cambridge Triathlon Club</v>
      </c>
      <c r="D357" s="18">
        <f>IF(F357="","",VLOOKUP(F357,Calculation!$B$196:$G$581,5,FALSE))</f>
        <v>1</v>
      </c>
      <c r="E357" s="18">
        <f>IF(F357="","",VLOOKUP(F357,Calculation!$B$196:$G$581,6,FALSE))</f>
        <v>1</v>
      </c>
      <c r="F357" s="19">
        <f>IF(LARGE(Calculation!$B$196:$B$581,A357)=0,"",LARGE(Calculation!$B$196:$B$581,A357))</f>
        <v>7916.074538571429</v>
      </c>
      <c r="H357" s="17"/>
      <c r="I357" s="18"/>
      <c r="J357" s="18"/>
      <c r="K357" s="18"/>
      <c r="L357" s="18"/>
      <c r="M357" s="19"/>
    </row>
    <row r="358" spans="1:13">
      <c r="A358" s="17">
        <v>154</v>
      </c>
      <c r="B358" s="18" t="str">
        <f>PROPER(IF(F358="","",VLOOKUP(F358,Calculation!$B$196:$E$581,2,FALSE)))</f>
        <v>Timothy Lacey</v>
      </c>
      <c r="C358" s="18" t="str">
        <f>IF(F358="","",VLOOKUP(F358,Calculation!$B$196:$E$581,3,FALSE))</f>
        <v>tri anglia</v>
      </c>
      <c r="D358" s="18">
        <f>IF(F358="","",VLOOKUP(F358,Calculation!$B$196:$G$581,5,FALSE))</f>
        <v>1</v>
      </c>
      <c r="E358" s="18">
        <f>IF(F358="","",VLOOKUP(F358,Calculation!$B$196:$G$581,6,FALSE))</f>
        <v>1</v>
      </c>
      <c r="F358" s="19">
        <f>IF(LARGE(Calculation!$B$196:$B$581,A358)=0,"",LARGE(Calculation!$B$196:$B$581,A358))</f>
        <v>7904.8166926554886</v>
      </c>
      <c r="H358" s="17"/>
      <c r="I358" s="18"/>
      <c r="J358" s="18"/>
      <c r="K358" s="18"/>
      <c r="L358" s="18"/>
      <c r="M358" s="19"/>
    </row>
    <row r="359" spans="1:13">
      <c r="A359" s="17">
        <v>155</v>
      </c>
      <c r="B359" s="18" t="str">
        <f>PROPER(IF(F359="","",VLOOKUP(F359,Calculation!$B$196:$E$581,2,FALSE)))</f>
        <v>Simon Patenall</v>
      </c>
      <c r="C359" s="18" t="str">
        <f>IF(F359="","",VLOOKUP(F359,Calculation!$B$196:$E$581,3,FALSE))</f>
        <v>Cambridge Triathlon</v>
      </c>
      <c r="D359" s="18">
        <f>IF(F359="","",VLOOKUP(F359,Calculation!$B$196:$G$581,5,FALSE))</f>
        <v>1</v>
      </c>
      <c r="E359" s="18">
        <f>IF(F359="","",VLOOKUP(F359,Calculation!$B$196:$G$581,6,FALSE))</f>
        <v>1</v>
      </c>
      <c r="F359" s="19">
        <f>IF(LARGE(Calculation!$B$196:$B$581,A359)=0,"",LARGE(Calculation!$B$196:$B$581,A359))</f>
        <v>7903.6454569593152</v>
      </c>
      <c r="H359" s="17"/>
      <c r="I359" s="18"/>
      <c r="J359" s="18"/>
      <c r="K359" s="18"/>
      <c r="L359" s="18"/>
      <c r="M359" s="19"/>
    </row>
    <row r="360" spans="1:13">
      <c r="A360" s="17">
        <v>156</v>
      </c>
      <c r="B360" s="18" t="str">
        <f>PROPER(IF(F360="","",VLOOKUP(F360,Calculation!$B$196:$E$581,2,FALSE)))</f>
        <v>Chris Playford</v>
      </c>
      <c r="C360" s="18" t="str">
        <f>IF(F360="","",VLOOKUP(F360,Calculation!$B$196:$E$581,3,FALSE))</f>
        <v>tri anglia</v>
      </c>
      <c r="D360" s="18">
        <f>IF(F360="","",VLOOKUP(F360,Calculation!$B$196:$G$581,5,FALSE))</f>
        <v>1</v>
      </c>
      <c r="E360" s="18">
        <f>IF(F360="","",VLOOKUP(F360,Calculation!$B$196:$G$581,6,FALSE))</f>
        <v>1</v>
      </c>
      <c r="F360" s="19">
        <f>IF(LARGE(Calculation!$B$196:$B$581,A360)=0,"",LARGE(Calculation!$B$196:$B$581,A360))</f>
        <v>7892.0119293088537</v>
      </c>
      <c r="H360" s="17"/>
      <c r="I360" s="18"/>
      <c r="J360" s="18"/>
      <c r="K360" s="18"/>
      <c r="L360" s="18"/>
      <c r="M360" s="19"/>
    </row>
    <row r="361" spans="1:13">
      <c r="A361" s="17">
        <v>157</v>
      </c>
      <c r="B361" s="18" t="str">
        <f>PROPER(IF(F361="","",VLOOKUP(F361,Calculation!$B$196:$E$581,2,FALSE)))</f>
        <v>Mark Mcgiddy</v>
      </c>
      <c r="C361" s="18" t="str">
        <f>IF(F361="","",VLOOKUP(F361,Calculation!$B$196:$E$581,3,FALSE))</f>
        <v>Walden TRI</v>
      </c>
      <c r="D361" s="18">
        <f>IF(F361="","",VLOOKUP(F361,Calculation!$B$196:$G$581,5,FALSE))</f>
        <v>1</v>
      </c>
      <c r="E361" s="18">
        <f>IF(F361="","",VLOOKUP(F361,Calculation!$B$196:$G$581,6,FALSE))</f>
        <v>1</v>
      </c>
      <c r="F361" s="19">
        <f>IF(LARGE(Calculation!$B$196:$B$581,A361)=0,"",LARGE(Calculation!$B$196:$B$581,A361))</f>
        <v>7890.7064988735992</v>
      </c>
      <c r="H361" s="17"/>
      <c r="I361" s="18"/>
      <c r="J361" s="18"/>
      <c r="K361" s="18"/>
      <c r="L361" s="18"/>
      <c r="M361" s="19"/>
    </row>
    <row r="362" spans="1:13">
      <c r="A362" s="17">
        <v>158</v>
      </c>
      <c r="B362" s="18" t="str">
        <f>PROPER(IF(F362="","",VLOOKUP(F362,Calculation!$B$196:$E$581,2,FALSE)))</f>
        <v>Mark Harman</v>
      </c>
      <c r="C362" s="18" t="str">
        <f>IF(F362="","",VLOOKUP(F362,Calculation!$B$196:$E$581,3,FALSE))</f>
        <v>Born2Tri</v>
      </c>
      <c r="D362" s="18">
        <f>IF(F362="","",VLOOKUP(F362,Calculation!$B$196:$G$581,5,FALSE))</f>
        <v>1</v>
      </c>
      <c r="E362" s="18">
        <f>IF(F362="","",VLOOKUP(F362,Calculation!$B$196:$G$581,6,FALSE))</f>
        <v>1</v>
      </c>
      <c r="F362" s="19">
        <f>IF(LARGE(Calculation!$B$196:$B$581,A362)=0,"",LARGE(Calculation!$B$196:$B$581,A362))</f>
        <v>7887.6055974081355</v>
      </c>
      <c r="H362" s="17"/>
      <c r="I362" s="18"/>
      <c r="J362" s="18"/>
      <c r="K362" s="18"/>
      <c r="L362" s="18"/>
      <c r="M362" s="19"/>
    </row>
    <row r="363" spans="1:13">
      <c r="A363" s="17">
        <v>159</v>
      </c>
      <c r="B363" s="18" t="str">
        <f>PROPER(IF(F363="","",VLOOKUP(F363,Calculation!$B$196:$E$581,2,FALSE)))</f>
        <v>Rob Davis</v>
      </c>
      <c r="C363" s="18" t="str">
        <f>IF(F363="","",VLOOKUP(F363,Calculation!$B$196:$E$581,3,FALSE))</f>
        <v>Cambridge Triathlon</v>
      </c>
      <c r="D363" s="18">
        <f>IF(F363="","",VLOOKUP(F363,Calculation!$B$196:$G$581,5,FALSE))</f>
        <v>1</v>
      </c>
      <c r="E363" s="18">
        <f>IF(F363="","",VLOOKUP(F363,Calculation!$B$196:$G$581,6,FALSE))</f>
        <v>1</v>
      </c>
      <c r="F363" s="19">
        <f>IF(LARGE(Calculation!$B$196:$B$581,A363)=0,"",LARGE(Calculation!$B$196:$B$581,A363))</f>
        <v>7853.1967093617022</v>
      </c>
      <c r="H363" s="17"/>
      <c r="I363" s="18"/>
      <c r="J363" s="18"/>
      <c r="K363" s="18"/>
      <c r="L363" s="18"/>
      <c r="M363" s="19"/>
    </row>
    <row r="364" spans="1:13">
      <c r="A364" s="17">
        <v>160</v>
      </c>
      <c r="B364" s="18" t="str">
        <f>PROPER(IF(F364="","",VLOOKUP(F364,Calculation!$B$196:$E$581,2,FALSE)))</f>
        <v>Steve Gray</v>
      </c>
      <c r="C364" s="18" t="str">
        <f>IF(F364="","",VLOOKUP(F364,Calculation!$B$196:$E$581,3,FALSE))</f>
        <v>Stowmarket Striders</v>
      </c>
      <c r="D364" s="18">
        <f>IF(F364="","",VLOOKUP(F364,Calculation!$B$196:$G$581,5,FALSE))</f>
        <v>1</v>
      </c>
      <c r="E364" s="18">
        <f>IF(F364="","",VLOOKUP(F364,Calculation!$B$196:$G$581,6,FALSE))</f>
        <v>1</v>
      </c>
      <c r="F364" s="19">
        <f>IF(LARGE(Calculation!$B$196:$B$581,A364)=0,"",LARGE(Calculation!$B$196:$B$581,A364))</f>
        <v>7841.5053141293001</v>
      </c>
      <c r="H364" s="17"/>
      <c r="I364" s="18"/>
      <c r="J364" s="18"/>
      <c r="K364" s="18"/>
      <c r="L364" s="18"/>
      <c r="M364" s="19"/>
    </row>
    <row r="365" spans="1:13">
      <c r="A365" s="17">
        <v>161</v>
      </c>
      <c r="B365" s="18" t="str">
        <f>PROPER(IF(F365="","",VLOOKUP(F365,Calculation!$B$196:$E$581,2,FALSE)))</f>
        <v>Ashley Meggitt</v>
      </c>
      <c r="C365" s="18" t="str">
        <f>IF(F365="","",VLOOKUP(F365,Calculation!$B$196:$E$581,3,FALSE))</f>
        <v>Cambridge tri club</v>
      </c>
      <c r="D365" s="18">
        <f>IF(F365="","",VLOOKUP(F365,Calculation!$B$196:$G$581,5,FALSE))</f>
        <v>1</v>
      </c>
      <c r="E365" s="18">
        <f>IF(F365="","",VLOOKUP(F365,Calculation!$B$196:$G$581,6,FALSE))</f>
        <v>1</v>
      </c>
      <c r="F365" s="19">
        <f>IF(LARGE(Calculation!$B$196:$B$581,A365)=0,"",LARGE(Calculation!$B$196:$B$581,A365))</f>
        <v>7838.1874342896581</v>
      </c>
      <c r="H365" s="17"/>
      <c r="I365" s="18"/>
      <c r="J365" s="18"/>
      <c r="K365" s="18"/>
      <c r="L365" s="18"/>
      <c r="M365" s="19"/>
    </row>
    <row r="366" spans="1:13">
      <c r="A366" s="17">
        <v>162</v>
      </c>
      <c r="B366" s="18" t="str">
        <f>PROPER(IF(F366="","",VLOOKUP(F366,Calculation!$B$196:$E$581,2,FALSE)))</f>
        <v>Gregory Allen</v>
      </c>
      <c r="C366" s="18" t="str">
        <f>IF(F366="","",VLOOKUP(F366,Calculation!$B$196:$E$581,3,FALSE))</f>
        <v>ipswich triathlon club</v>
      </c>
      <c r="D366" s="18">
        <f>IF(F366="","",VLOOKUP(F366,Calculation!$B$196:$G$581,5,FALSE))</f>
        <v>1</v>
      </c>
      <c r="E366" s="18">
        <f>IF(F366="","",VLOOKUP(F366,Calculation!$B$196:$G$581,6,FALSE))</f>
        <v>1</v>
      </c>
      <c r="F366" s="19">
        <f>IF(LARGE(Calculation!$B$196:$B$581,A366)=0,"",LARGE(Calculation!$B$196:$B$581,A366))</f>
        <v>7836.1604504846664</v>
      </c>
      <c r="H366" s="17"/>
      <c r="I366" s="18"/>
      <c r="J366" s="18"/>
      <c r="K366" s="18"/>
      <c r="L366" s="18"/>
      <c r="M366" s="19"/>
    </row>
    <row r="367" spans="1:13">
      <c r="A367" s="17">
        <v>163</v>
      </c>
      <c r="B367" s="18" t="str">
        <f>PROPER(IF(F367="","",VLOOKUP(F367,Calculation!$B$196:$E$581,2,FALSE)))</f>
        <v>John Curtis</v>
      </c>
      <c r="C367" s="18" t="str">
        <f>IF(F367="","",VLOOKUP(F367,Calculation!$B$196:$E$581,3,FALSE))</f>
        <v>Salisbury Tri Club</v>
      </c>
      <c r="D367" s="18">
        <f>IF(F367="","",VLOOKUP(F367,Calculation!$B$196:$G$581,5,FALSE))</f>
        <v>1</v>
      </c>
      <c r="E367" s="18">
        <f>IF(F367="","",VLOOKUP(F367,Calculation!$B$196:$G$581,6,FALSE))</f>
        <v>1</v>
      </c>
      <c r="F367" s="19">
        <f>IF(LARGE(Calculation!$B$196:$B$581,A367)=0,"",LARGE(Calculation!$B$196:$B$581,A367))</f>
        <v>7809.3569377205449</v>
      </c>
      <c r="H367" s="17"/>
      <c r="I367" s="18"/>
      <c r="J367" s="18"/>
      <c r="K367" s="18"/>
      <c r="L367" s="18"/>
      <c r="M367" s="19"/>
    </row>
    <row r="368" spans="1:13">
      <c r="A368" s="17">
        <v>164</v>
      </c>
      <c r="B368" s="18" t="str">
        <f>PROPER(IF(F368="","",VLOOKUP(F368,Calculation!$B$196:$E$581,2,FALSE)))</f>
        <v>Christopher Jones</v>
      </c>
      <c r="C368" s="18" t="str">
        <f>IF(F368="","",VLOOKUP(F368,Calculation!$B$196:$E$581,3,FALSE))</f>
        <v>Newmarket Cycling &amp; Triat</v>
      </c>
      <c r="D368" s="18">
        <f>IF(F368="","",VLOOKUP(F368,Calculation!$B$196:$G$581,5,FALSE))</f>
        <v>1</v>
      </c>
      <c r="E368" s="18">
        <f>IF(F368="","",VLOOKUP(F368,Calculation!$B$196:$G$581,6,FALSE))</f>
        <v>1</v>
      </c>
      <c r="F368" s="19">
        <f>IF(LARGE(Calculation!$B$196:$B$581,A368)=0,"",LARGE(Calculation!$B$196:$B$581,A368))</f>
        <v>7784.0169091064226</v>
      </c>
      <c r="H368" s="17"/>
      <c r="I368" s="18"/>
      <c r="J368" s="18"/>
      <c r="K368" s="18"/>
      <c r="L368" s="18"/>
      <c r="M368" s="19"/>
    </row>
    <row r="369" spans="1:13">
      <c r="A369" s="17">
        <v>165</v>
      </c>
      <c r="B369" s="18" t="str">
        <f>PROPER(IF(F369="","",VLOOKUP(F369,Calculation!$B$196:$E$581,2,FALSE)))</f>
        <v>Matt Bowmer</v>
      </c>
      <c r="C369" s="18" t="str">
        <f>IF(F369="","",VLOOKUP(F369,Calculation!$B$196:$E$581,3,FALSE))</f>
        <v>Bedford traktors tri</v>
      </c>
      <c r="D369" s="18">
        <f>IF(F369="","",VLOOKUP(F369,Calculation!$B$196:$G$581,5,FALSE))</f>
        <v>1</v>
      </c>
      <c r="E369" s="18">
        <f>IF(F369="","",VLOOKUP(F369,Calculation!$B$196:$G$581,6,FALSE))</f>
        <v>1</v>
      </c>
      <c r="F369" s="19">
        <f>IF(LARGE(Calculation!$B$196:$B$581,A369)=0,"",LARGE(Calculation!$B$196:$B$581,A369))</f>
        <v>7780.3593715345714</v>
      </c>
      <c r="H369" s="17"/>
      <c r="I369" s="18"/>
      <c r="J369" s="18"/>
      <c r="K369" s="18"/>
      <c r="L369" s="18"/>
      <c r="M369" s="19"/>
    </row>
    <row r="370" spans="1:13">
      <c r="A370" s="17">
        <v>166</v>
      </c>
      <c r="B370" s="18" t="str">
        <f>PROPER(IF(F370="","",VLOOKUP(F370,Calculation!$B$196:$E$581,2,FALSE)))</f>
        <v>Brian Glazebrook</v>
      </c>
      <c r="C370" s="18" t="str">
        <f>IF(F370="","",VLOOKUP(F370,Calculation!$B$196:$E$581,3,FALSE))</f>
        <v>Stortford Tri</v>
      </c>
      <c r="D370" s="18">
        <f>IF(F370="","",VLOOKUP(F370,Calculation!$B$196:$G$581,5,FALSE))</f>
        <v>1</v>
      </c>
      <c r="E370" s="18">
        <f>IF(F370="","",VLOOKUP(F370,Calculation!$B$196:$G$581,6,FALSE))</f>
        <v>1</v>
      </c>
      <c r="F370" s="19">
        <f>IF(LARGE(Calculation!$B$196:$B$581,A370)=0,"",LARGE(Calculation!$B$196:$B$581,A370))</f>
        <v>7762.2163926317635</v>
      </c>
      <c r="H370" s="17"/>
      <c r="I370" s="18"/>
      <c r="J370" s="18"/>
      <c r="K370" s="18"/>
      <c r="L370" s="18"/>
      <c r="M370" s="19"/>
    </row>
    <row r="371" spans="1:13">
      <c r="A371" s="17">
        <v>167</v>
      </c>
      <c r="B371" s="18" t="str">
        <f>PROPER(IF(F371="","",VLOOKUP(F371,Calculation!$B$196:$E$581,2,FALSE)))</f>
        <v>John Woodhouse</v>
      </c>
      <c r="C371" s="18" t="str">
        <f>IF(F371="","",VLOOKUP(F371,Calculation!$B$196:$E$581,3,FALSE))</f>
        <v>Tri-Anglia</v>
      </c>
      <c r="D371" s="18">
        <f>IF(F371="","",VLOOKUP(F371,Calculation!$B$196:$G$581,5,FALSE))</f>
        <v>1</v>
      </c>
      <c r="E371" s="18">
        <f>IF(F371="","",VLOOKUP(F371,Calculation!$B$196:$G$581,6,FALSE))</f>
        <v>1</v>
      </c>
      <c r="F371" s="19">
        <f>IF(LARGE(Calculation!$B$196:$B$581,A371)=0,"",LARGE(Calculation!$B$196:$B$581,A371))</f>
        <v>7756.5792544094884</v>
      </c>
      <c r="H371" s="17"/>
      <c r="I371" s="18"/>
      <c r="J371" s="18"/>
      <c r="K371" s="18"/>
      <c r="L371" s="18"/>
      <c r="M371" s="19"/>
    </row>
    <row r="372" spans="1:13">
      <c r="A372" s="17">
        <v>168</v>
      </c>
      <c r="B372" s="18" t="str">
        <f>PROPER(IF(F372="","",VLOOKUP(F372,Calculation!$B$196:$E$581,2,FALSE)))</f>
        <v>Nik Bertholdt</v>
      </c>
      <c r="C372" s="18" t="str">
        <f>IF(F372="","",VLOOKUP(F372,Calculation!$B$196:$E$581,3,FALSE))</f>
        <v>tri-anglia</v>
      </c>
      <c r="D372" s="18">
        <f>IF(F372="","",VLOOKUP(F372,Calculation!$B$196:$G$581,5,FALSE))</f>
        <v>1</v>
      </c>
      <c r="E372" s="18">
        <f>IF(F372="","",VLOOKUP(F372,Calculation!$B$196:$G$581,6,FALSE))</f>
        <v>1</v>
      </c>
      <c r="F372" s="19">
        <f>IF(LARGE(Calculation!$B$196:$B$581,A372)=0,"",LARGE(Calculation!$B$196:$B$581,A372))</f>
        <v>7739.8889174539281</v>
      </c>
      <c r="H372" s="17"/>
      <c r="I372" s="18"/>
      <c r="J372" s="18"/>
      <c r="K372" s="18"/>
      <c r="L372" s="18"/>
      <c r="M372" s="19"/>
    </row>
    <row r="373" spans="1:13">
      <c r="A373" s="17">
        <v>169</v>
      </c>
      <c r="B373" s="18" t="str">
        <f>PROPER(IF(F373="","",VLOOKUP(F373,Calculation!$B$196:$E$581,2,FALSE)))</f>
        <v>Rob Thacker</v>
      </c>
      <c r="C373" s="18" t="str">
        <f>IF(F373="","",VLOOKUP(F373,Calculation!$B$196:$E$581,3,FALSE))</f>
        <v>Born 2 Tri</v>
      </c>
      <c r="D373" s="18">
        <f>IF(F373="","",VLOOKUP(F373,Calculation!$B$196:$G$581,5,FALSE))</f>
        <v>1</v>
      </c>
      <c r="E373" s="18">
        <f>IF(F373="","",VLOOKUP(F373,Calculation!$B$196:$G$581,6,FALSE))</f>
        <v>1</v>
      </c>
      <c r="F373" s="19">
        <f>IF(LARGE(Calculation!$B$196:$B$581,A373)=0,"",LARGE(Calculation!$B$196:$B$581,A373))</f>
        <v>7738.6195091510162</v>
      </c>
      <c r="H373" s="17"/>
      <c r="I373" s="18"/>
      <c r="J373" s="18"/>
      <c r="K373" s="18"/>
      <c r="L373" s="18"/>
      <c r="M373" s="19"/>
    </row>
    <row r="374" spans="1:13">
      <c r="A374" s="17">
        <v>170</v>
      </c>
      <c r="B374" s="18" t="str">
        <f>PROPER(IF(F374="","",VLOOKUP(F374,Calculation!$B$196:$E$581,2,FALSE)))</f>
        <v>Stuart Payne</v>
      </c>
      <c r="C374" s="18" t="str">
        <f>IF(F374="","",VLOOKUP(F374,Calculation!$B$196:$E$581,3,FALSE))</f>
        <v>EAST ESSEX TRI CLUB</v>
      </c>
      <c r="D374" s="18">
        <f>IF(F374="","",VLOOKUP(F374,Calculation!$B$196:$G$581,5,FALSE))</f>
        <v>1</v>
      </c>
      <c r="E374" s="18">
        <f>IF(F374="","",VLOOKUP(F374,Calculation!$B$196:$G$581,6,FALSE))</f>
        <v>1</v>
      </c>
      <c r="F374" s="19">
        <f>IF(LARGE(Calculation!$B$196:$B$581,A374)=0,"",LARGE(Calculation!$B$196:$B$581,A374))</f>
        <v>7733.5707171026597</v>
      </c>
      <c r="H374" s="17"/>
      <c r="I374" s="18"/>
      <c r="J374" s="18"/>
      <c r="K374" s="18"/>
      <c r="L374" s="18"/>
      <c r="M374" s="19"/>
    </row>
    <row r="375" spans="1:13">
      <c r="A375" s="17">
        <v>171</v>
      </c>
      <c r="B375" s="18" t="str">
        <f>PROPER(IF(F375="","",VLOOKUP(F375,Calculation!$B$196:$E$581,2,FALSE)))</f>
        <v>Steve Hynes</v>
      </c>
      <c r="C375" s="18" t="str">
        <f>IF(F375="","",VLOOKUP(F375,Calculation!$B$196:$E$581,3,FALSE))</f>
        <v>Born 2 Tri</v>
      </c>
      <c r="D375" s="18">
        <f>IF(F375="","",VLOOKUP(F375,Calculation!$B$196:$G$581,5,FALSE))</f>
        <v>1</v>
      </c>
      <c r="E375" s="18">
        <f>IF(F375="","",VLOOKUP(F375,Calculation!$B$196:$G$581,6,FALSE))</f>
        <v>1</v>
      </c>
      <c r="F375" s="19">
        <f>IF(LARGE(Calculation!$B$196:$B$581,A375)=0,"",LARGE(Calculation!$B$196:$B$581,A375))</f>
        <v>7733.3376733333344</v>
      </c>
      <c r="H375" s="17"/>
      <c r="I375" s="18"/>
      <c r="J375" s="18"/>
      <c r="K375" s="18"/>
      <c r="L375" s="18"/>
      <c r="M375" s="19"/>
    </row>
    <row r="376" spans="1:13">
      <c r="A376" s="17">
        <v>172</v>
      </c>
      <c r="B376" s="18" t="str">
        <f>PROPER(IF(F376="","",VLOOKUP(F376,Calculation!$B$196:$E$581,2,FALSE)))</f>
        <v>David Hallett</v>
      </c>
      <c r="C376" s="18" t="str">
        <f>IF(F376="","",VLOOKUP(F376,Calculation!$B$196:$E$581,3,FALSE))</f>
        <v>East Essex Tri</v>
      </c>
      <c r="D376" s="18">
        <f>IF(F376="","",VLOOKUP(F376,Calculation!$B$196:$G$581,5,FALSE))</f>
        <v>1</v>
      </c>
      <c r="E376" s="18">
        <f>IF(F376="","",VLOOKUP(F376,Calculation!$B$196:$G$581,6,FALSE))</f>
        <v>1</v>
      </c>
      <c r="F376" s="19">
        <f>IF(LARGE(Calculation!$B$196:$B$581,A376)=0,"",LARGE(Calculation!$B$196:$B$581,A376))</f>
        <v>7732.6188598574454</v>
      </c>
      <c r="H376" s="17"/>
      <c r="I376" s="18"/>
      <c r="J376" s="18"/>
      <c r="K376" s="18"/>
      <c r="L376" s="18"/>
      <c r="M376" s="19"/>
    </row>
    <row r="377" spans="1:13">
      <c r="A377" s="17">
        <v>173</v>
      </c>
      <c r="B377" s="18" t="str">
        <f>PROPER(IF(F377="","",VLOOKUP(F377,Calculation!$B$196:$E$581,2,FALSE)))</f>
        <v>Tony Benjamin</v>
      </c>
      <c r="C377" s="18" t="str">
        <f>IF(F377="","",VLOOKUP(F377,Calculation!$B$196:$E$581,3,FALSE))</f>
        <v>Born2Tri</v>
      </c>
      <c r="D377" s="18">
        <f>IF(F377="","",VLOOKUP(F377,Calculation!$B$196:$G$581,5,FALSE))</f>
        <v>1</v>
      </c>
      <c r="E377" s="18">
        <f>IF(F377="","",VLOOKUP(F377,Calculation!$B$196:$G$581,6,FALSE))</f>
        <v>1</v>
      </c>
      <c r="F377" s="19">
        <f>IF(LARGE(Calculation!$B$196:$B$581,A377)=0,"",LARGE(Calculation!$B$196:$B$581,A377))</f>
        <v>7731.4210545603546</v>
      </c>
      <c r="H377" s="17"/>
      <c r="I377" s="18"/>
      <c r="J377" s="18"/>
      <c r="K377" s="18"/>
      <c r="L377" s="18"/>
      <c r="M377" s="19"/>
    </row>
    <row r="378" spans="1:13">
      <c r="A378" s="17">
        <v>174</v>
      </c>
      <c r="B378" s="18" t="str">
        <f>PROPER(IF(F378="","",VLOOKUP(F378,Calculation!$B$196:$E$581,2,FALSE)))</f>
        <v>Buss Jeremy</v>
      </c>
      <c r="C378" s="18" t="str">
        <f>IF(F378="","",VLOOKUP(F378,Calculation!$B$196:$E$581,3,FALSE))</f>
        <v>Walden TRI</v>
      </c>
      <c r="D378" s="18">
        <f>IF(F378="","",VLOOKUP(F378,Calculation!$B$196:$G$581,5,FALSE))</f>
        <v>1</v>
      </c>
      <c r="E378" s="18">
        <f>IF(F378="","",VLOOKUP(F378,Calculation!$B$196:$G$581,6,FALSE))</f>
        <v>1</v>
      </c>
      <c r="F378" s="19">
        <f>IF(LARGE(Calculation!$B$196:$B$581,A378)=0,"",LARGE(Calculation!$B$196:$B$581,A378))</f>
        <v>7721.6544102647622</v>
      </c>
      <c r="H378" s="17"/>
      <c r="I378" s="18"/>
      <c r="J378" s="18"/>
      <c r="K378" s="18"/>
      <c r="L378" s="18"/>
      <c r="M378" s="19"/>
    </row>
    <row r="379" spans="1:13">
      <c r="A379" s="17">
        <v>175</v>
      </c>
      <c r="B379" s="18" t="str">
        <f>PROPER(IF(F379="","",VLOOKUP(F379,Calculation!$B$196:$E$581,2,FALSE)))</f>
        <v>Don English</v>
      </c>
      <c r="C379" s="18" t="str">
        <f>IF(F379="","",VLOOKUP(F379,Calculation!$B$196:$E$581,3,FALSE))</f>
        <v>Halstead Road Runners</v>
      </c>
      <c r="D379" s="18">
        <f>IF(F379="","",VLOOKUP(F379,Calculation!$B$196:$G$581,5,FALSE))</f>
        <v>1</v>
      </c>
      <c r="E379" s="18">
        <f>IF(F379="","",VLOOKUP(F379,Calculation!$B$196:$G$581,6,FALSE))</f>
        <v>1</v>
      </c>
      <c r="F379" s="19">
        <f>IF(LARGE(Calculation!$B$196:$B$581,A379)=0,"",LARGE(Calculation!$B$196:$B$581,A379))</f>
        <v>7720.7204222158107</v>
      </c>
      <c r="H379" s="17"/>
      <c r="I379" s="18"/>
      <c r="J379" s="18"/>
      <c r="K379" s="18"/>
      <c r="L379" s="18"/>
      <c r="M379" s="19"/>
    </row>
    <row r="380" spans="1:13">
      <c r="A380" s="17">
        <v>176</v>
      </c>
      <c r="B380" s="18" t="str">
        <f>PROPER(IF(F380="","",VLOOKUP(F380,Calculation!$B$196:$E$581,2,FALSE)))</f>
        <v>Julian Colman</v>
      </c>
      <c r="C380" s="18" t="str">
        <f>IF(F380="","",VLOOKUP(F380,Calculation!$B$196:$E$581,3,FALSE))</f>
        <v>West Suffolk Tri</v>
      </c>
      <c r="D380" s="18">
        <f>IF(F380="","",VLOOKUP(F380,Calculation!$B$196:$G$581,5,FALSE))</f>
        <v>1</v>
      </c>
      <c r="E380" s="18">
        <f>IF(F380="","",VLOOKUP(F380,Calculation!$B$196:$G$581,6,FALSE))</f>
        <v>1</v>
      </c>
      <c r="F380" s="19">
        <f>IF(LARGE(Calculation!$B$196:$B$581,A380)=0,"",LARGE(Calculation!$B$196:$B$581,A380))</f>
        <v>7716.7815947870695</v>
      </c>
      <c r="H380" s="17"/>
      <c r="I380" s="18"/>
      <c r="J380" s="18"/>
      <c r="K380" s="18"/>
      <c r="L380" s="18"/>
      <c r="M380" s="19"/>
    </row>
    <row r="381" spans="1:13">
      <c r="A381" s="17">
        <v>177</v>
      </c>
      <c r="B381" s="18" t="str">
        <f>PROPER(IF(F381="","",VLOOKUP(F381,Calculation!$B$196:$E$581,2,FALSE)))</f>
        <v>Shaun Woodley</v>
      </c>
      <c r="C381" s="18" t="str">
        <f>IF(F381="","",VLOOKUP(F381,Calculation!$B$196:$E$581,3,FALSE))</f>
        <v>Dunmow Triathlon Club</v>
      </c>
      <c r="D381" s="18">
        <f>IF(F381="","",VLOOKUP(F381,Calculation!$B$196:$G$581,5,FALSE))</f>
        <v>1</v>
      </c>
      <c r="E381" s="18">
        <f>IF(F381="","",VLOOKUP(F381,Calculation!$B$196:$G$581,6,FALSE))</f>
        <v>1</v>
      </c>
      <c r="F381" s="19">
        <f>IF(LARGE(Calculation!$B$196:$B$581,A381)=0,"",LARGE(Calculation!$B$196:$B$581,A381))</f>
        <v>7705.5480730783947</v>
      </c>
      <c r="H381" s="17"/>
      <c r="I381" s="18"/>
      <c r="J381" s="18"/>
      <c r="K381" s="18"/>
      <c r="L381" s="18"/>
      <c r="M381" s="19"/>
    </row>
    <row r="382" spans="1:13">
      <c r="A382" s="17">
        <v>178</v>
      </c>
      <c r="B382" s="18" t="str">
        <f>PROPER(IF(F382="","",VLOOKUP(F382,Calculation!$B$196:$E$581,2,FALSE)))</f>
        <v>Graham Pearce</v>
      </c>
      <c r="C382" s="18" t="str">
        <f>IF(F382="","",VLOOKUP(F382,Calculation!$B$196:$E$581,3,FALSE))</f>
        <v>Nicetri St Neots</v>
      </c>
      <c r="D382" s="18">
        <f>IF(F382="","",VLOOKUP(F382,Calculation!$B$196:$G$581,5,FALSE))</f>
        <v>1</v>
      </c>
      <c r="E382" s="18">
        <f>IF(F382="","",VLOOKUP(F382,Calculation!$B$196:$G$581,6,FALSE))</f>
        <v>1</v>
      </c>
      <c r="F382" s="19">
        <f>IF(LARGE(Calculation!$B$196:$B$581,A382)=0,"",LARGE(Calculation!$B$196:$B$581,A382))</f>
        <v>7700.2792070852429</v>
      </c>
      <c r="H382" s="17"/>
      <c r="I382" s="18"/>
      <c r="J382" s="18"/>
      <c r="K382" s="18"/>
      <c r="L382" s="18"/>
      <c r="M382" s="19"/>
    </row>
    <row r="383" spans="1:13">
      <c r="A383" s="17">
        <v>179</v>
      </c>
      <c r="B383" s="18" t="str">
        <f>PROPER(IF(F383="","",VLOOKUP(F383,Calculation!$B$196:$E$581,2,FALSE)))</f>
        <v>Ricky Lee</v>
      </c>
      <c r="C383" s="18" t="str">
        <f>IF(F383="","",VLOOKUP(F383,Calculation!$B$196:$E$581,3,FALSE))</f>
        <v>tri sport epping</v>
      </c>
      <c r="D383" s="18">
        <f>IF(F383="","",VLOOKUP(F383,Calculation!$B$196:$G$581,5,FALSE))</f>
        <v>1</v>
      </c>
      <c r="E383" s="18">
        <f>IF(F383="","",VLOOKUP(F383,Calculation!$B$196:$G$581,6,FALSE))</f>
        <v>1</v>
      </c>
      <c r="F383" s="19">
        <f>IF(LARGE(Calculation!$B$196:$B$581,A383)=0,"",LARGE(Calculation!$B$196:$B$581,A383))</f>
        <v>7693.3074881429957</v>
      </c>
      <c r="H383" s="17"/>
      <c r="I383" s="18"/>
      <c r="J383" s="18"/>
      <c r="K383" s="18"/>
      <c r="L383" s="18"/>
      <c r="M383" s="19"/>
    </row>
    <row r="384" spans="1:13">
      <c r="A384" s="17">
        <v>180</v>
      </c>
      <c r="B384" s="18" t="str">
        <f>PROPER(IF(F384="","",VLOOKUP(F384,Calculation!$B$196:$E$581,2,FALSE)))</f>
        <v>Roland Beton</v>
      </c>
      <c r="C384" s="18" t="str">
        <f>IF(F384="","",VLOOKUP(F384,Calculation!$B$196:$E$581,3,FALSE))</f>
        <v>Tri Force</v>
      </c>
      <c r="D384" s="18">
        <f>IF(F384="","",VLOOKUP(F384,Calculation!$B$196:$G$581,5,FALSE))</f>
        <v>1</v>
      </c>
      <c r="E384" s="18">
        <f>IF(F384="","",VLOOKUP(F384,Calculation!$B$196:$G$581,6,FALSE))</f>
        <v>1</v>
      </c>
      <c r="F384" s="19">
        <f>IF(LARGE(Calculation!$B$196:$B$581,A384)=0,"",LARGE(Calculation!$B$196:$B$581,A384))</f>
        <v>7683.1859327643642</v>
      </c>
      <c r="H384" s="17"/>
      <c r="I384" s="18"/>
      <c r="J384" s="18"/>
      <c r="K384" s="18"/>
      <c r="L384" s="18"/>
      <c r="M384" s="19"/>
    </row>
    <row r="385" spans="1:13">
      <c r="A385" s="17">
        <v>181</v>
      </c>
      <c r="B385" s="18" t="str">
        <f>PROPER(IF(F385="","",VLOOKUP(F385,Calculation!$B$196:$E$581,2,FALSE)))</f>
        <v>Raymond O'Grady</v>
      </c>
      <c r="C385" s="18" t="str">
        <f>IF(F385="","",VLOOKUP(F385,Calculation!$B$196:$E$581,3,FALSE))</f>
        <v>CHESTER TRI CLUB</v>
      </c>
      <c r="D385" s="18">
        <f>IF(F385="","",VLOOKUP(F385,Calculation!$B$196:$G$581,5,FALSE))</f>
        <v>1</v>
      </c>
      <c r="E385" s="18">
        <f>IF(F385="","",VLOOKUP(F385,Calculation!$B$196:$G$581,6,FALSE))</f>
        <v>1</v>
      </c>
      <c r="F385" s="19">
        <f>IF(LARGE(Calculation!$B$196:$B$581,A385)=0,"",LARGE(Calculation!$B$196:$B$581,A385))</f>
        <v>7670.8368449258496</v>
      </c>
      <c r="H385" s="17"/>
      <c r="I385" s="18"/>
      <c r="J385" s="18"/>
      <c r="K385" s="18"/>
      <c r="L385" s="18"/>
      <c r="M385" s="19"/>
    </row>
    <row r="386" spans="1:13">
      <c r="A386" s="17">
        <v>182</v>
      </c>
      <c r="B386" s="18" t="str">
        <f>PROPER(IF(F386="","",VLOOKUP(F386,Calculation!$B$196:$E$581,2,FALSE)))</f>
        <v>Jamie Hamilton</v>
      </c>
      <c r="C386" s="18" t="str">
        <f>IF(F386="","",VLOOKUP(F386,Calculation!$B$196:$E$581,3,FALSE))</f>
        <v xml:space="preserve">TriForce </v>
      </c>
      <c r="D386" s="18">
        <f>IF(F386="","",VLOOKUP(F386,Calculation!$B$196:$G$581,5,FALSE))</f>
        <v>1</v>
      </c>
      <c r="E386" s="18">
        <f>IF(F386="","",VLOOKUP(F386,Calculation!$B$196:$G$581,6,FALSE))</f>
        <v>1</v>
      </c>
      <c r="F386" s="19">
        <f>IF(LARGE(Calculation!$B$196:$B$581,A386)=0,"",LARGE(Calculation!$B$196:$B$581,A386))</f>
        <v>7651.4307329436733</v>
      </c>
      <c r="H386" s="17"/>
      <c r="I386" s="18"/>
      <c r="J386" s="18"/>
      <c r="K386" s="18"/>
      <c r="L386" s="18"/>
      <c r="M386" s="19"/>
    </row>
    <row r="387" spans="1:13">
      <c r="A387" s="17">
        <v>183</v>
      </c>
      <c r="B387" s="18" t="str">
        <f>PROPER(IF(F387="","",VLOOKUP(F387,Calculation!$B$196:$E$581,2,FALSE)))</f>
        <v>Peter Chapman</v>
      </c>
      <c r="C387" s="18" t="str">
        <f>IF(F387="","",VLOOKUP(F387,Calculation!$B$196:$E$581,3,FALSE))</f>
        <v>tri-anglia</v>
      </c>
      <c r="D387" s="18">
        <f>IF(F387="","",VLOOKUP(F387,Calculation!$B$196:$G$581,5,FALSE))</f>
        <v>1</v>
      </c>
      <c r="E387" s="18">
        <f>IF(F387="","",VLOOKUP(F387,Calculation!$B$196:$G$581,6,FALSE))</f>
        <v>1</v>
      </c>
      <c r="F387" s="19">
        <f>IF(LARGE(Calculation!$B$196:$B$581,A387)=0,"",LARGE(Calculation!$B$196:$B$581,A387))</f>
        <v>7638.7617114205077</v>
      </c>
      <c r="H387" s="17"/>
      <c r="I387" s="18"/>
      <c r="J387" s="18"/>
      <c r="K387" s="18"/>
      <c r="L387" s="18"/>
      <c r="M387" s="19"/>
    </row>
    <row r="388" spans="1:13">
      <c r="A388" s="17">
        <v>184</v>
      </c>
      <c r="B388" s="18" t="str">
        <f>PROPER(IF(F388="","",VLOOKUP(F388,Calculation!$B$196:$E$581,2,FALSE)))</f>
        <v>Stephen Cottis</v>
      </c>
      <c r="C388" s="18" t="str">
        <f>IF(F388="","",VLOOKUP(F388,Calculation!$B$196:$E$581,3,FALSE))</f>
        <v>Blackwater Tri</v>
      </c>
      <c r="D388" s="18">
        <f>IF(F388="","",VLOOKUP(F388,Calculation!$B$196:$G$581,5,FALSE))</f>
        <v>1</v>
      </c>
      <c r="E388" s="18">
        <f>IF(F388="","",VLOOKUP(F388,Calculation!$B$196:$G$581,6,FALSE))</f>
        <v>1</v>
      </c>
      <c r="F388" s="19">
        <f>IF(LARGE(Calculation!$B$196:$B$581,A388)=0,"",LARGE(Calculation!$B$196:$B$581,A388))</f>
        <v>7638.3987544286438</v>
      </c>
      <c r="H388" s="17"/>
      <c r="I388" s="18"/>
      <c r="J388" s="18"/>
      <c r="K388" s="18"/>
      <c r="L388" s="18"/>
      <c r="M388" s="19"/>
    </row>
    <row r="389" spans="1:13">
      <c r="A389" s="17">
        <v>185</v>
      </c>
      <c r="B389" s="18" t="str">
        <f>PROPER(IF(F389="","",VLOOKUP(F389,Calculation!$B$196:$E$581,2,FALSE)))</f>
        <v>Chris Everard</v>
      </c>
      <c r="C389" s="18" t="str">
        <f>IF(F389="","",VLOOKUP(F389,Calculation!$B$196:$E$581,3,FALSE))</f>
        <v>North Norfolk Tri Club</v>
      </c>
      <c r="D389" s="18">
        <f>IF(F389="","",VLOOKUP(F389,Calculation!$B$196:$G$581,5,FALSE))</f>
        <v>1</v>
      </c>
      <c r="E389" s="18">
        <f>IF(F389="","",VLOOKUP(F389,Calculation!$B$196:$G$581,6,FALSE))</f>
        <v>1</v>
      </c>
      <c r="F389" s="19">
        <f>IF(LARGE(Calculation!$B$196:$B$581,A389)=0,"",LARGE(Calculation!$B$196:$B$581,A389))</f>
        <v>7637.5240239548348</v>
      </c>
      <c r="H389" s="17"/>
      <c r="I389" s="18"/>
      <c r="J389" s="18"/>
      <c r="K389" s="18"/>
      <c r="L389" s="18"/>
      <c r="M389" s="19"/>
    </row>
    <row r="390" spans="1:13">
      <c r="A390" s="17">
        <v>186</v>
      </c>
      <c r="B390" s="18" t="str">
        <f>PROPER(IF(F390="","",VLOOKUP(F390,Calculation!$B$196:$E$581,2,FALSE)))</f>
        <v>Mark Winfield</v>
      </c>
      <c r="C390" s="18" t="str">
        <f>IF(F390="","",VLOOKUP(F390,Calculation!$B$196:$E$581,3,FALSE))</f>
        <v>tri-anglia</v>
      </c>
      <c r="D390" s="18">
        <f>IF(F390="","",VLOOKUP(F390,Calculation!$B$196:$G$581,5,FALSE))</f>
        <v>1</v>
      </c>
      <c r="E390" s="18">
        <f>IF(F390="","",VLOOKUP(F390,Calculation!$B$196:$G$581,6,FALSE))</f>
        <v>1</v>
      </c>
      <c r="F390" s="19">
        <f>IF(LARGE(Calculation!$B$196:$B$581,A390)=0,"",LARGE(Calculation!$B$196:$B$581,A390))</f>
        <v>7634.771383547848</v>
      </c>
      <c r="H390" s="17"/>
      <c r="I390" s="18"/>
      <c r="J390" s="18"/>
      <c r="K390" s="18"/>
      <c r="L390" s="18"/>
      <c r="M390" s="19"/>
    </row>
    <row r="391" spans="1:13">
      <c r="A391" s="17">
        <v>187</v>
      </c>
      <c r="B391" s="18" t="str">
        <f>PROPER(IF(F391="","",VLOOKUP(F391,Calculation!$B$196:$E$581,2,FALSE)))</f>
        <v>Colin Corby</v>
      </c>
      <c r="C391" s="18" t="str">
        <f>IF(F391="","",VLOOKUP(F391,Calculation!$B$196:$E$581,3,FALSE))</f>
        <v>Blackwater Tri Club</v>
      </c>
      <c r="D391" s="18">
        <f>IF(F391="","",VLOOKUP(F391,Calculation!$B$196:$G$581,5,FALSE))</f>
        <v>1</v>
      </c>
      <c r="E391" s="18">
        <f>IF(F391="","",VLOOKUP(F391,Calculation!$B$196:$G$581,6,FALSE))</f>
        <v>1</v>
      </c>
      <c r="F391" s="19">
        <f>IF(LARGE(Calculation!$B$196:$B$581,A391)=0,"",LARGE(Calculation!$B$196:$B$581,A391))</f>
        <v>7633.2165493344737</v>
      </c>
      <c r="H391" s="17"/>
      <c r="I391" s="18"/>
      <c r="J391" s="18"/>
      <c r="K391" s="18"/>
      <c r="L391" s="18"/>
      <c r="M391" s="19"/>
    </row>
    <row r="392" spans="1:13">
      <c r="A392" s="17">
        <v>188</v>
      </c>
      <c r="B392" s="18" t="str">
        <f>PROPER(IF(F392="","",VLOOKUP(F392,Calculation!$B$196:$E$581,2,FALSE)))</f>
        <v>Andrew Simister</v>
      </c>
      <c r="C392" s="18" t="str">
        <f>IF(F392="","",VLOOKUP(F392,Calculation!$B$196:$E$581,3,FALSE))</f>
        <v>Dunmow Tri Club</v>
      </c>
      <c r="D392" s="18">
        <f>IF(F392="","",VLOOKUP(F392,Calculation!$B$196:$G$581,5,FALSE))</f>
        <v>1</v>
      </c>
      <c r="E392" s="18">
        <f>IF(F392="","",VLOOKUP(F392,Calculation!$B$196:$G$581,6,FALSE))</f>
        <v>1</v>
      </c>
      <c r="F392" s="19">
        <f>IF(LARGE(Calculation!$B$196:$B$581,A392)=0,"",LARGE(Calculation!$B$196:$B$581,A392))</f>
        <v>7615.2580026237893</v>
      </c>
      <c r="H392" s="17"/>
      <c r="I392" s="18"/>
      <c r="J392" s="18"/>
      <c r="K392" s="18"/>
      <c r="L392" s="18"/>
      <c r="M392" s="19"/>
    </row>
    <row r="393" spans="1:13">
      <c r="A393" s="17">
        <v>189</v>
      </c>
      <c r="B393" s="18" t="str">
        <f>PROPER(IF(F393="","",VLOOKUP(F393,Calculation!$B$196:$E$581,2,FALSE)))</f>
        <v>Graham Stock</v>
      </c>
      <c r="C393" s="18" t="str">
        <f>IF(F393="","",VLOOKUP(F393,Calculation!$B$196:$E$581,3,FALSE))</f>
        <v>Walden TRI</v>
      </c>
      <c r="D393" s="18">
        <f>IF(F393="","",VLOOKUP(F393,Calculation!$B$196:$G$581,5,FALSE))</f>
        <v>1</v>
      </c>
      <c r="E393" s="18">
        <f>IF(F393="","",VLOOKUP(F393,Calculation!$B$196:$G$581,6,FALSE))</f>
        <v>1</v>
      </c>
      <c r="F393" s="19">
        <f>IF(LARGE(Calculation!$B$196:$B$581,A393)=0,"",LARGE(Calculation!$B$196:$B$581,A393))</f>
        <v>7610.3034591845499</v>
      </c>
      <c r="H393" s="17"/>
      <c r="I393" s="18"/>
      <c r="J393" s="18"/>
      <c r="K393" s="18"/>
      <c r="L393" s="18"/>
      <c r="M393" s="19"/>
    </row>
    <row r="394" spans="1:13">
      <c r="A394" s="17">
        <v>190</v>
      </c>
      <c r="B394" s="18" t="str">
        <f>PROPER(IF(F394="","",VLOOKUP(F394,Calculation!$B$196:$E$581,2,FALSE)))</f>
        <v>David Leaver</v>
      </c>
      <c r="C394" s="18" t="str">
        <f>IF(F394="","",VLOOKUP(F394,Calculation!$B$196:$E$581,3,FALSE))</f>
        <v>West Suffolk Tri</v>
      </c>
      <c r="D394" s="18">
        <f>IF(F394="","",VLOOKUP(F394,Calculation!$B$196:$G$581,5,FALSE))</f>
        <v>1</v>
      </c>
      <c r="E394" s="18">
        <f>IF(F394="","",VLOOKUP(F394,Calculation!$B$196:$G$581,6,FALSE))</f>
        <v>1</v>
      </c>
      <c r="F394" s="19">
        <f>IF(LARGE(Calculation!$B$196:$B$581,A394)=0,"",LARGE(Calculation!$B$196:$B$581,A394))</f>
        <v>7607.4899100354069</v>
      </c>
      <c r="H394" s="17"/>
      <c r="I394" s="18"/>
      <c r="J394" s="18"/>
      <c r="K394" s="18"/>
      <c r="L394" s="18"/>
      <c r="M394" s="19"/>
    </row>
    <row r="395" spans="1:13">
      <c r="A395" s="17">
        <v>191</v>
      </c>
      <c r="B395" s="18" t="str">
        <f>PROPER(IF(F395="","",VLOOKUP(F395,Calculation!$B$196:$E$581,2,FALSE)))</f>
        <v>David Pashley</v>
      </c>
      <c r="C395" s="18" t="str">
        <f>IF(F395="","",VLOOKUP(F395,Calculation!$B$196:$E$581,3,FALSE))</f>
        <v>Blackwater Tri Club</v>
      </c>
      <c r="D395" s="18">
        <f>IF(F395="","",VLOOKUP(F395,Calculation!$B$196:$G$581,5,FALSE))</f>
        <v>1</v>
      </c>
      <c r="E395" s="18">
        <f>IF(F395="","",VLOOKUP(F395,Calculation!$B$196:$G$581,6,FALSE))</f>
        <v>1</v>
      </c>
      <c r="F395" s="19">
        <f>IF(LARGE(Calculation!$B$196:$B$581,A395)=0,"",LARGE(Calculation!$B$196:$B$581,A395))</f>
        <v>7594.2134396189049</v>
      </c>
      <c r="H395" s="17"/>
      <c r="I395" s="18"/>
      <c r="J395" s="18"/>
      <c r="K395" s="18"/>
      <c r="L395" s="18"/>
      <c r="M395" s="19"/>
    </row>
    <row r="396" spans="1:13">
      <c r="A396" s="17">
        <v>192</v>
      </c>
      <c r="B396" s="18" t="str">
        <f>PROPER(IF(F396="","",VLOOKUP(F396,Calculation!$B$196:$E$581,2,FALSE)))</f>
        <v>Simon Jolly</v>
      </c>
      <c r="C396" s="18" t="str">
        <f>IF(F396="","",VLOOKUP(F396,Calculation!$B$196:$E$581,3,FALSE))</f>
        <v>Tri Sport Epping</v>
      </c>
      <c r="D396" s="18">
        <f>IF(F396="","",VLOOKUP(F396,Calculation!$B$196:$G$581,5,FALSE))</f>
        <v>1</v>
      </c>
      <c r="E396" s="18">
        <f>IF(F396="","",VLOOKUP(F396,Calculation!$B$196:$G$581,6,FALSE))</f>
        <v>1</v>
      </c>
      <c r="F396" s="19">
        <f>IF(LARGE(Calculation!$B$196:$B$581,A396)=0,"",LARGE(Calculation!$B$196:$B$581,A396))</f>
        <v>7584.776152522425</v>
      </c>
      <c r="H396" s="17"/>
      <c r="I396" s="18"/>
      <c r="J396" s="18"/>
      <c r="K396" s="18"/>
      <c r="L396" s="18"/>
      <c r="M396" s="19"/>
    </row>
    <row r="397" spans="1:13">
      <c r="A397" s="17">
        <v>193</v>
      </c>
      <c r="B397" s="18" t="str">
        <f>PROPER(IF(F397="","",VLOOKUP(F397,Calculation!$B$196:$E$581,2,FALSE)))</f>
        <v>Mike Grout</v>
      </c>
      <c r="C397" s="18" t="str">
        <f>IF(F397="","",VLOOKUP(F397,Calculation!$B$196:$E$581,3,FALSE))</f>
        <v>East Essex Triathlon Club</v>
      </c>
      <c r="D397" s="18">
        <f>IF(F397="","",VLOOKUP(F397,Calculation!$B$196:$G$581,5,FALSE))</f>
        <v>1</v>
      </c>
      <c r="E397" s="18">
        <f>IF(F397="","",VLOOKUP(F397,Calculation!$B$196:$G$581,6,FALSE))</f>
        <v>1</v>
      </c>
      <c r="F397" s="19">
        <f>IF(LARGE(Calculation!$B$196:$B$581,A397)=0,"",LARGE(Calculation!$B$196:$B$581,A397))</f>
        <v>7525.6706197095664</v>
      </c>
      <c r="H397" s="17"/>
      <c r="I397" s="18"/>
      <c r="J397" s="18"/>
      <c r="K397" s="18"/>
      <c r="L397" s="18"/>
      <c r="M397" s="19"/>
    </row>
    <row r="398" spans="1:13">
      <c r="A398" s="17">
        <v>194</v>
      </c>
      <c r="B398" s="18" t="str">
        <f>PROPER(IF(F398="","",VLOOKUP(F398,Calculation!$B$196:$E$581,2,FALSE)))</f>
        <v>Peter Fox Thornton</v>
      </c>
      <c r="C398" s="18" t="str">
        <f>IF(F398="","",VLOOKUP(F398,Calculation!$B$196:$E$581,3,FALSE))</f>
        <v>DUNMOW TRI CLUB</v>
      </c>
      <c r="D398" s="18">
        <f>IF(F398="","",VLOOKUP(F398,Calculation!$B$196:$G$581,5,FALSE))</f>
        <v>1</v>
      </c>
      <c r="E398" s="18">
        <f>IF(F398="","",VLOOKUP(F398,Calculation!$B$196:$G$581,6,FALSE))</f>
        <v>1</v>
      </c>
      <c r="F398" s="19">
        <f>IF(LARGE(Calculation!$B$196:$B$581,A398)=0,"",LARGE(Calculation!$B$196:$B$581,A398))</f>
        <v>7502.668673606312</v>
      </c>
      <c r="H398" s="17"/>
      <c r="I398" s="18"/>
      <c r="J398" s="18"/>
      <c r="K398" s="18"/>
      <c r="L398" s="18"/>
      <c r="M398" s="19"/>
    </row>
    <row r="399" spans="1:13">
      <c r="A399" s="17">
        <v>195</v>
      </c>
      <c r="B399" s="18" t="str">
        <f>PROPER(IF(F399="","",VLOOKUP(F399,Calculation!$B$196:$E$581,2,FALSE)))</f>
        <v>Steven Nadin</v>
      </c>
      <c r="C399" s="18" t="str">
        <f>IF(F399="","",VLOOKUP(F399,Calculation!$B$196:$E$581,3,FALSE))</f>
        <v>EAST ESSEX TRI CLUB</v>
      </c>
      <c r="D399" s="18">
        <f>IF(F399="","",VLOOKUP(F399,Calculation!$B$196:$G$581,5,FALSE))</f>
        <v>1</v>
      </c>
      <c r="E399" s="18">
        <f>IF(F399="","",VLOOKUP(F399,Calculation!$B$196:$G$581,6,FALSE))</f>
        <v>1</v>
      </c>
      <c r="F399" s="19">
        <f>IF(LARGE(Calculation!$B$196:$B$581,A399)=0,"",LARGE(Calculation!$B$196:$B$581,A399))</f>
        <v>7496.2739119774124</v>
      </c>
      <c r="H399" s="17"/>
      <c r="I399" s="18"/>
      <c r="J399" s="18"/>
      <c r="K399" s="18"/>
      <c r="L399" s="18"/>
      <c r="M399" s="19"/>
    </row>
    <row r="400" spans="1:13">
      <c r="A400" s="17">
        <v>196</v>
      </c>
      <c r="B400" s="18" t="str">
        <f>PROPER(IF(F400="","",VLOOKUP(F400,Calculation!$B$196:$E$581,2,FALSE)))</f>
        <v>Andrew Pond</v>
      </c>
      <c r="C400" s="18" t="str">
        <f>IF(F400="","",VLOOKUP(F400,Calculation!$B$196:$E$581,3,FALSE))</f>
        <v>tri-anglia</v>
      </c>
      <c r="D400" s="18">
        <f>IF(F400="","",VLOOKUP(F400,Calculation!$B$196:$G$581,5,FALSE))</f>
        <v>1</v>
      </c>
      <c r="E400" s="18">
        <f>IF(F400="","",VLOOKUP(F400,Calculation!$B$196:$G$581,6,FALSE))</f>
        <v>1</v>
      </c>
      <c r="F400" s="19">
        <f>IF(LARGE(Calculation!$B$196:$B$581,A400)=0,"",LARGE(Calculation!$B$196:$B$581,A400))</f>
        <v>7496.1568816360641</v>
      </c>
      <c r="H400" s="17"/>
      <c r="I400" s="18"/>
      <c r="J400" s="18"/>
      <c r="K400" s="18"/>
      <c r="L400" s="18"/>
      <c r="M400" s="19"/>
    </row>
    <row r="401" spans="1:13">
      <c r="A401" s="17">
        <v>197</v>
      </c>
      <c r="B401" s="18" t="str">
        <f>PROPER(IF(F401="","",VLOOKUP(F401,Calculation!$B$196:$E$581,2,FALSE)))</f>
        <v>Spencer Barrow</v>
      </c>
      <c r="C401" s="18" t="str">
        <f>IF(F401="","",VLOOKUP(F401,Calculation!$B$196:$E$581,3,FALSE))</f>
        <v>EAST ESSEX TRI CLUB</v>
      </c>
      <c r="D401" s="18">
        <f>IF(F401="","",VLOOKUP(F401,Calculation!$B$196:$G$581,5,FALSE))</f>
        <v>1</v>
      </c>
      <c r="E401" s="18">
        <f>IF(F401="","",VLOOKUP(F401,Calculation!$B$196:$G$581,6,FALSE))</f>
        <v>1</v>
      </c>
      <c r="F401" s="19">
        <f>IF(LARGE(Calculation!$B$196:$B$581,A401)=0,"",LARGE(Calculation!$B$196:$B$581,A401))</f>
        <v>7492.1278834656578</v>
      </c>
      <c r="H401" s="17"/>
      <c r="I401" s="18"/>
      <c r="J401" s="18"/>
      <c r="K401" s="18"/>
      <c r="L401" s="18"/>
      <c r="M401" s="19"/>
    </row>
    <row r="402" spans="1:13">
      <c r="A402" s="17">
        <v>198</v>
      </c>
      <c r="B402" s="18" t="str">
        <f>PROPER(IF(F402="","",VLOOKUP(F402,Calculation!$B$196:$E$581,2,FALSE)))</f>
        <v>David Lowrie</v>
      </c>
      <c r="C402" s="18" t="str">
        <f>IF(F402="","",VLOOKUP(F402,Calculation!$B$196:$E$581,3,FALSE))</f>
        <v>newmarket cycling &amp;amp; triathlon club</v>
      </c>
      <c r="D402" s="18">
        <f>IF(F402="","",VLOOKUP(F402,Calculation!$B$196:$G$581,5,FALSE))</f>
        <v>1</v>
      </c>
      <c r="E402" s="18">
        <f>IF(F402="","",VLOOKUP(F402,Calculation!$B$196:$G$581,6,FALSE))</f>
        <v>1</v>
      </c>
      <c r="F402" s="19">
        <f>IF(LARGE(Calculation!$B$196:$B$581,A402)=0,"",LARGE(Calculation!$B$196:$B$581,A402))</f>
        <v>7488.4757295265908</v>
      </c>
      <c r="H402" s="17"/>
      <c r="I402" s="18"/>
      <c r="J402" s="18"/>
      <c r="K402" s="18"/>
      <c r="L402" s="18"/>
      <c r="M402" s="19"/>
    </row>
    <row r="403" spans="1:13">
      <c r="A403" s="17">
        <v>199</v>
      </c>
      <c r="B403" s="18" t="str">
        <f>PROPER(IF(F403="","",VLOOKUP(F403,Calculation!$B$196:$E$581,2,FALSE)))</f>
        <v>Gary Nichols</v>
      </c>
      <c r="C403" s="18" t="str">
        <f>IF(F403="","",VLOOKUP(F403,Calculation!$B$196:$E$581,3,FALSE))</f>
        <v xml:space="preserve">Cambridge </v>
      </c>
      <c r="D403" s="18">
        <f>IF(F403="","",VLOOKUP(F403,Calculation!$B$196:$G$581,5,FALSE))</f>
        <v>1</v>
      </c>
      <c r="E403" s="18">
        <f>IF(F403="","",VLOOKUP(F403,Calculation!$B$196:$G$581,6,FALSE))</f>
        <v>1</v>
      </c>
      <c r="F403" s="19">
        <f>IF(LARGE(Calculation!$B$196:$B$581,A403)=0,"",LARGE(Calculation!$B$196:$B$581,A403))</f>
        <v>7485.4752498547123</v>
      </c>
      <c r="H403" s="17"/>
      <c r="I403" s="18"/>
      <c r="J403" s="18"/>
      <c r="K403" s="18"/>
      <c r="L403" s="18"/>
      <c r="M403" s="19"/>
    </row>
    <row r="404" spans="1:13">
      <c r="A404" s="17">
        <v>200</v>
      </c>
      <c r="B404" s="18" t="str">
        <f>PROPER(IF(F404="","",VLOOKUP(F404,Calculation!$B$196:$E$581,2,FALSE)))</f>
        <v>John Waterston</v>
      </c>
      <c r="C404" s="18" t="str">
        <f>IF(F404="","",VLOOKUP(F404,Calculation!$B$196:$E$581,3,FALSE))</f>
        <v>West Suffolk Tri</v>
      </c>
      <c r="D404" s="18">
        <f>IF(F404="","",VLOOKUP(F404,Calculation!$B$196:$G$581,5,FALSE))</f>
        <v>1</v>
      </c>
      <c r="E404" s="18">
        <f>IF(F404="","",VLOOKUP(F404,Calculation!$B$196:$G$581,6,FALSE))</f>
        <v>1</v>
      </c>
      <c r="F404" s="19">
        <f>IF(LARGE(Calculation!$B$196:$B$581,A404)=0,"",LARGE(Calculation!$B$196:$B$581,A404))</f>
        <v>7473.2956954658384</v>
      </c>
      <c r="H404" s="17"/>
      <c r="I404" s="18"/>
      <c r="J404" s="18"/>
      <c r="K404" s="18"/>
      <c r="L404" s="18"/>
      <c r="M404" s="19"/>
    </row>
    <row r="405" spans="1:13">
      <c r="A405" s="17">
        <v>201</v>
      </c>
      <c r="B405" s="18" t="str">
        <f>PROPER(IF(F405="","",VLOOKUP(F405,Calculation!$B$196:$E$581,2,FALSE)))</f>
        <v>Michael Edmunds</v>
      </c>
      <c r="C405" s="18" t="str">
        <f>IF(F405="","",VLOOKUP(F405,Calculation!$B$196:$E$581,3,FALSE))</f>
        <v>Tri Force</v>
      </c>
      <c r="D405" s="18">
        <f>IF(F405="","",VLOOKUP(F405,Calculation!$B$196:$G$581,5,FALSE))</f>
        <v>1</v>
      </c>
      <c r="E405" s="18">
        <f>IF(F405="","",VLOOKUP(F405,Calculation!$B$196:$G$581,6,FALSE))</f>
        <v>1</v>
      </c>
      <c r="F405" s="19">
        <f>IF(LARGE(Calculation!$B$196:$B$581,A405)=0,"",LARGE(Calculation!$B$196:$B$581,A405))</f>
        <v>7462.6012972017797</v>
      </c>
      <c r="H405" s="17"/>
      <c r="I405" s="18"/>
      <c r="J405" s="18"/>
      <c r="K405" s="18"/>
      <c r="L405" s="18"/>
      <c r="M405" s="19"/>
    </row>
    <row r="406" spans="1:13">
      <c r="A406" s="17">
        <v>202</v>
      </c>
      <c r="B406" s="18" t="str">
        <f>PROPER(IF(F406="","",VLOOKUP(F406,Calculation!$B$196:$E$581,2,FALSE)))</f>
        <v>Neill Lovett</v>
      </c>
      <c r="C406" s="18" t="str">
        <f>IF(F406="","",VLOOKUP(F406,Calculation!$B$196:$E$581,3,FALSE))</f>
        <v>EAST ESSEX TRI CLUB</v>
      </c>
      <c r="D406" s="18">
        <f>IF(F406="","",VLOOKUP(F406,Calculation!$B$196:$G$581,5,FALSE))</f>
        <v>1</v>
      </c>
      <c r="E406" s="18">
        <f>IF(F406="","",VLOOKUP(F406,Calculation!$B$196:$G$581,6,FALSE))</f>
        <v>1</v>
      </c>
      <c r="F406" s="19">
        <f>IF(LARGE(Calculation!$B$196:$B$581,A406)=0,"",LARGE(Calculation!$B$196:$B$581,A406))</f>
        <v>7456.8874354343052</v>
      </c>
      <c r="H406" s="17"/>
      <c r="I406" s="18"/>
      <c r="J406" s="18"/>
      <c r="K406" s="18"/>
      <c r="L406" s="18"/>
      <c r="M406" s="19"/>
    </row>
    <row r="407" spans="1:13">
      <c r="A407" s="17">
        <v>203</v>
      </c>
      <c r="B407" s="18" t="str">
        <f>PROPER(IF(F407="","",VLOOKUP(F407,Calculation!$B$196:$E$581,2,FALSE)))</f>
        <v>Grayhame Fish</v>
      </c>
      <c r="C407" s="18" t="str">
        <f>IF(F407="","",VLOOKUP(F407,Calculation!$B$196:$E$581,3,FALSE))</f>
        <v>Tri-Anglia</v>
      </c>
      <c r="D407" s="18">
        <f>IF(F407="","",VLOOKUP(F407,Calculation!$B$196:$G$581,5,FALSE))</f>
        <v>1</v>
      </c>
      <c r="E407" s="18">
        <f>IF(F407="","",VLOOKUP(F407,Calculation!$B$196:$G$581,6,FALSE))</f>
        <v>1</v>
      </c>
      <c r="F407" s="19">
        <f>IF(LARGE(Calculation!$B$196:$B$581,A407)=0,"",LARGE(Calculation!$B$196:$B$581,A407))</f>
        <v>7432.6700224734368</v>
      </c>
      <c r="H407" s="17"/>
      <c r="I407" s="18"/>
      <c r="J407" s="18"/>
      <c r="K407" s="18"/>
      <c r="L407" s="18"/>
      <c r="M407" s="19"/>
    </row>
    <row r="408" spans="1:13">
      <c r="A408" s="17">
        <v>204</v>
      </c>
      <c r="B408" s="18" t="str">
        <f>PROPER(IF(F408="","",VLOOKUP(F408,Calculation!$B$196:$E$581,2,FALSE)))</f>
        <v>Russel Breyer</v>
      </c>
      <c r="C408" s="18" t="str">
        <f>IF(F408="","",VLOOKUP(F408,Calculation!$B$196:$E$581,3,FALSE))</f>
        <v>ipswich triathlon club</v>
      </c>
      <c r="D408" s="18">
        <f>IF(F408="","",VLOOKUP(F408,Calculation!$B$196:$G$581,5,FALSE))</f>
        <v>1</v>
      </c>
      <c r="E408" s="18">
        <f>IF(F408="","",VLOOKUP(F408,Calculation!$B$196:$G$581,6,FALSE))</f>
        <v>1</v>
      </c>
      <c r="F408" s="19">
        <f>IF(LARGE(Calculation!$B$196:$B$581,A408)=0,"",LARGE(Calculation!$B$196:$B$581,A408))</f>
        <v>7432.1197829268795</v>
      </c>
      <c r="H408" s="17"/>
      <c r="I408" s="18"/>
      <c r="J408" s="18"/>
      <c r="K408" s="18"/>
      <c r="L408" s="18"/>
      <c r="M408" s="19"/>
    </row>
    <row r="409" spans="1:13">
      <c r="A409" s="17">
        <v>205</v>
      </c>
      <c r="B409" s="18" t="str">
        <f>PROPER(IF(F409="","",VLOOKUP(F409,Calculation!$B$196:$E$581,2,FALSE)))</f>
        <v>Will Pryke</v>
      </c>
      <c r="C409" s="18" t="str">
        <f>IF(F409="","",VLOOKUP(F409,Calculation!$B$196:$E$581,3,FALSE))</f>
        <v>ipswich triathlon club</v>
      </c>
      <c r="D409" s="18">
        <f>IF(F409="","",VLOOKUP(F409,Calculation!$B$196:$G$581,5,FALSE))</f>
        <v>1</v>
      </c>
      <c r="E409" s="18">
        <f>IF(F409="","",VLOOKUP(F409,Calculation!$B$196:$G$581,6,FALSE))</f>
        <v>1</v>
      </c>
      <c r="F409" s="19">
        <f>IF(LARGE(Calculation!$B$196:$B$581,A409)=0,"",LARGE(Calculation!$B$196:$B$581,A409))</f>
        <v>7427.5874240756166</v>
      </c>
      <c r="H409" s="17"/>
      <c r="I409" s="18"/>
      <c r="J409" s="18"/>
      <c r="K409" s="18"/>
      <c r="L409" s="18"/>
      <c r="M409" s="19"/>
    </row>
    <row r="410" spans="1:13">
      <c r="A410" s="17">
        <v>206</v>
      </c>
      <c r="B410" s="18" t="str">
        <f>PROPER(IF(F410="","",VLOOKUP(F410,Calculation!$B$196:$E$581,2,FALSE)))</f>
        <v>Phil Laycock</v>
      </c>
      <c r="C410" s="18" t="str">
        <f>IF(F410="","",VLOOKUP(F410,Calculation!$B$196:$E$581,3,FALSE))</f>
        <v xml:space="preserve">Nice Tri </v>
      </c>
      <c r="D410" s="18">
        <f>IF(F410="","",VLOOKUP(F410,Calculation!$B$196:$G$581,5,FALSE))</f>
        <v>1</v>
      </c>
      <c r="E410" s="18">
        <f>IF(F410="","",VLOOKUP(F410,Calculation!$B$196:$G$581,6,FALSE))</f>
        <v>1</v>
      </c>
      <c r="F410" s="19">
        <f>IF(LARGE(Calculation!$B$196:$B$581,A410)=0,"",LARGE(Calculation!$B$196:$B$581,A410))</f>
        <v>7420.7859430041153</v>
      </c>
      <c r="H410" s="17"/>
      <c r="I410" s="18"/>
      <c r="J410" s="18"/>
      <c r="K410" s="18"/>
      <c r="L410" s="18"/>
      <c r="M410" s="19"/>
    </row>
    <row r="411" spans="1:13">
      <c r="A411" s="17">
        <v>207</v>
      </c>
      <c r="B411" s="18" t="str">
        <f>PROPER(IF(F411="","",VLOOKUP(F411,Calculation!$B$196:$E$581,2,FALSE)))</f>
        <v>Paul Stukas</v>
      </c>
      <c r="C411" s="18" t="str">
        <f>IF(F411="","",VLOOKUP(F411,Calculation!$B$196:$E$581,3,FALSE))</f>
        <v>springfield striders</v>
      </c>
      <c r="D411" s="18">
        <f>IF(F411="","",VLOOKUP(F411,Calculation!$B$196:$G$581,5,FALSE))</f>
        <v>1</v>
      </c>
      <c r="E411" s="18">
        <f>IF(F411="","",VLOOKUP(F411,Calculation!$B$196:$G$581,6,FALSE))</f>
        <v>1</v>
      </c>
      <c r="F411" s="19">
        <f>IF(LARGE(Calculation!$B$196:$B$581,A411)=0,"",LARGE(Calculation!$B$196:$B$581,A411))</f>
        <v>7415.5286041552508</v>
      </c>
      <c r="H411" s="17"/>
      <c r="I411" s="18"/>
      <c r="J411" s="18"/>
      <c r="K411" s="18"/>
      <c r="L411" s="18"/>
      <c r="M411" s="19"/>
    </row>
    <row r="412" spans="1:13">
      <c r="A412" s="17">
        <v>208</v>
      </c>
      <c r="B412" s="18" t="str">
        <f>PROPER(IF(F412="","",VLOOKUP(F412,Calculation!$B$196:$E$581,2,FALSE)))</f>
        <v>Jeremy Buss</v>
      </c>
      <c r="C412" s="18" t="str">
        <f>IF(F412="","",VLOOKUP(F412,Calculation!$B$196:$E$581,3,FALSE))</f>
        <v>Walden Tri</v>
      </c>
      <c r="D412" s="18">
        <f>IF(F412="","",VLOOKUP(F412,Calculation!$B$196:$G$581,5,FALSE))</f>
        <v>1</v>
      </c>
      <c r="E412" s="18">
        <f>IF(F412="","",VLOOKUP(F412,Calculation!$B$196:$G$581,6,FALSE))</f>
        <v>1</v>
      </c>
      <c r="F412" s="19">
        <f>IF(LARGE(Calculation!$B$196:$B$581,A412)=0,"",LARGE(Calculation!$B$196:$B$581,A412))</f>
        <v>7402.7329073846768</v>
      </c>
      <c r="H412" s="17"/>
      <c r="I412" s="18"/>
      <c r="J412" s="18"/>
      <c r="K412" s="18"/>
      <c r="L412" s="18"/>
      <c r="M412" s="19"/>
    </row>
    <row r="413" spans="1:13">
      <c r="A413" s="17">
        <v>209</v>
      </c>
      <c r="B413" s="18" t="str">
        <f>PROPER(IF(F413="","",VLOOKUP(F413,Calculation!$B$196:$E$581,2,FALSE)))</f>
        <v>Richard Polley</v>
      </c>
      <c r="C413" s="18" t="str">
        <f>IF(F413="","",VLOOKUP(F413,Calculation!$B$196:$E$581,3,FALSE))</f>
        <v>Tri-Anglia</v>
      </c>
      <c r="D413" s="18">
        <f>IF(F413="","",VLOOKUP(F413,Calculation!$B$196:$G$581,5,FALSE))</f>
        <v>1</v>
      </c>
      <c r="E413" s="18">
        <f>IF(F413="","",VLOOKUP(F413,Calculation!$B$196:$G$581,6,FALSE))</f>
        <v>1</v>
      </c>
      <c r="F413" s="19">
        <f>IF(LARGE(Calculation!$B$196:$B$581,A413)=0,"",LARGE(Calculation!$B$196:$B$581,A413))</f>
        <v>7385.4695014167428</v>
      </c>
      <c r="H413" s="17"/>
      <c r="I413" s="18"/>
      <c r="J413" s="18"/>
      <c r="K413" s="18"/>
      <c r="L413" s="18"/>
      <c r="M413" s="19"/>
    </row>
    <row r="414" spans="1:13">
      <c r="A414" s="17">
        <v>210</v>
      </c>
      <c r="B414" s="18" t="str">
        <f>PROPER(IF(F414="","",VLOOKUP(F414,Calculation!$B$196:$E$581,2,FALSE)))</f>
        <v>Paul Blackwell</v>
      </c>
      <c r="C414" s="18" t="str">
        <f>IF(F414="","",VLOOKUP(F414,Calculation!$B$196:$E$581,3,FALSE))</f>
        <v>Great Bentley RC</v>
      </c>
      <c r="D414" s="18">
        <f>IF(F414="","",VLOOKUP(F414,Calculation!$B$196:$G$581,5,FALSE))</f>
        <v>1</v>
      </c>
      <c r="E414" s="18">
        <f>IF(F414="","",VLOOKUP(F414,Calculation!$B$196:$G$581,6,FALSE))</f>
        <v>1</v>
      </c>
      <c r="F414" s="19">
        <f>IF(LARGE(Calculation!$B$196:$B$581,A414)=0,"",LARGE(Calculation!$B$196:$B$581,A414))</f>
        <v>7381.5988020245386</v>
      </c>
      <c r="H414" s="17"/>
      <c r="I414" s="18"/>
      <c r="J414" s="18"/>
      <c r="K414" s="18"/>
      <c r="L414" s="18"/>
      <c r="M414" s="19"/>
    </row>
    <row r="415" spans="1:13">
      <c r="A415" s="17">
        <v>211</v>
      </c>
      <c r="B415" s="18" t="str">
        <f>PROPER(IF(F415="","",VLOOKUP(F415,Calculation!$B$196:$E$581,2,FALSE)))</f>
        <v>Andrew Stewart</v>
      </c>
      <c r="C415" s="18" t="str">
        <f>IF(F415="","",VLOOKUP(F415,Calculation!$B$196:$E$581,3,FALSE))</f>
        <v>Hadleigh Hares  AC</v>
      </c>
      <c r="D415" s="18">
        <f>IF(F415="","",VLOOKUP(F415,Calculation!$B$196:$G$581,5,FALSE))</f>
        <v>1</v>
      </c>
      <c r="E415" s="18">
        <f>IF(F415="","",VLOOKUP(F415,Calculation!$B$196:$G$581,6,FALSE))</f>
        <v>1</v>
      </c>
      <c r="F415" s="19">
        <f>IF(LARGE(Calculation!$B$196:$B$581,A415)=0,"",LARGE(Calculation!$B$196:$B$581,A415))</f>
        <v>7375.9696488533618</v>
      </c>
      <c r="H415" s="17"/>
      <c r="I415" s="18"/>
      <c r="J415" s="18"/>
      <c r="K415" s="18"/>
      <c r="L415" s="18"/>
      <c r="M415" s="19"/>
    </row>
    <row r="416" spans="1:13">
      <c r="A416" s="17">
        <v>212</v>
      </c>
      <c r="B416" s="18" t="str">
        <f>PROPER(IF(F416="","",VLOOKUP(F416,Calculation!$B$196:$E$581,2,FALSE)))</f>
        <v>David Sawyer</v>
      </c>
      <c r="C416" s="18" t="str">
        <f>IF(F416="","",VLOOKUP(F416,Calculation!$B$196:$E$581,3,FALSE))</f>
        <v>Great Bentley RC</v>
      </c>
      <c r="D416" s="18">
        <f>IF(F416="","",VLOOKUP(F416,Calculation!$B$196:$G$581,5,FALSE))</f>
        <v>1</v>
      </c>
      <c r="E416" s="18">
        <f>IF(F416="","",VLOOKUP(F416,Calculation!$B$196:$G$581,6,FALSE))</f>
        <v>1</v>
      </c>
      <c r="F416" s="19">
        <f>IF(LARGE(Calculation!$B$196:$B$581,A416)=0,"",LARGE(Calculation!$B$196:$B$581,A416))</f>
        <v>7374.3601799166463</v>
      </c>
      <c r="H416" s="17"/>
      <c r="I416" s="18"/>
      <c r="J416" s="18"/>
      <c r="K416" s="18"/>
      <c r="L416" s="18"/>
      <c r="M416" s="19"/>
    </row>
    <row r="417" spans="1:13">
      <c r="A417" s="17">
        <v>213</v>
      </c>
      <c r="B417" s="18" t="str">
        <f>PROPER(IF(F417="","",VLOOKUP(F417,Calculation!$B$196:$E$581,2,FALSE)))</f>
        <v>Peter Norman</v>
      </c>
      <c r="C417" s="18" t="str">
        <f>IF(F417="","",VLOOKUP(F417,Calculation!$B$196:$E$581,3,FALSE))</f>
        <v>BedfordHarriers&amp;BRCC</v>
      </c>
      <c r="D417" s="18">
        <f>IF(F417="","",VLOOKUP(F417,Calculation!$B$196:$G$581,5,FALSE))</f>
        <v>1</v>
      </c>
      <c r="E417" s="18">
        <f>IF(F417="","",VLOOKUP(F417,Calculation!$B$196:$G$581,6,FALSE))</f>
        <v>1</v>
      </c>
      <c r="F417" s="19">
        <f>IF(LARGE(Calculation!$B$196:$B$581,A417)=0,"",LARGE(Calculation!$B$196:$B$581,A417))</f>
        <v>7351.1305638498316</v>
      </c>
      <c r="H417" s="17"/>
      <c r="I417" s="18"/>
      <c r="J417" s="18"/>
      <c r="K417" s="18"/>
      <c r="L417" s="18"/>
      <c r="M417" s="19"/>
    </row>
    <row r="418" spans="1:13">
      <c r="A418" s="17">
        <v>214</v>
      </c>
      <c r="B418" s="18" t="str">
        <f>PROPER(IF(F418="","",VLOOKUP(F418,Calculation!$B$196:$E$581,2,FALSE)))</f>
        <v>Neil Lynch</v>
      </c>
      <c r="C418" s="18" t="str">
        <f>IF(F418="","",VLOOKUP(F418,Calculation!$B$196:$E$581,3,FALSE))</f>
        <v>EAST ESSEX TRI CLUB</v>
      </c>
      <c r="D418" s="18">
        <f>IF(F418="","",VLOOKUP(F418,Calculation!$B$196:$G$581,5,FALSE))</f>
        <v>1</v>
      </c>
      <c r="E418" s="18">
        <f>IF(F418="","",VLOOKUP(F418,Calculation!$B$196:$G$581,6,FALSE))</f>
        <v>1</v>
      </c>
      <c r="F418" s="19">
        <f>IF(LARGE(Calculation!$B$196:$B$581,A418)=0,"",LARGE(Calculation!$B$196:$B$581,A418))</f>
        <v>7324.5916786674998</v>
      </c>
      <c r="H418" s="17"/>
      <c r="I418" s="18"/>
      <c r="J418" s="18"/>
      <c r="K418" s="18"/>
      <c r="L418" s="18"/>
      <c r="M418" s="19"/>
    </row>
    <row r="419" spans="1:13">
      <c r="A419" s="17">
        <v>215</v>
      </c>
      <c r="B419" s="18" t="str">
        <f>PROPER(IF(F419="","",VLOOKUP(F419,Calculation!$B$196:$E$581,2,FALSE)))</f>
        <v>John Burton</v>
      </c>
      <c r="C419" s="18" t="str">
        <f>IF(F419="","",VLOOKUP(F419,Calculation!$B$196:$E$581,3,FALSE))</f>
        <v>tri-anglia</v>
      </c>
      <c r="D419" s="18">
        <f>IF(F419="","",VLOOKUP(F419,Calculation!$B$196:$G$581,5,FALSE))</f>
        <v>1</v>
      </c>
      <c r="E419" s="18">
        <f>IF(F419="","",VLOOKUP(F419,Calculation!$B$196:$G$581,6,FALSE))</f>
        <v>1</v>
      </c>
      <c r="F419" s="19">
        <f>IF(LARGE(Calculation!$B$196:$B$581,A419)=0,"",LARGE(Calculation!$B$196:$B$581,A419))</f>
        <v>7320.4483160853451</v>
      </c>
      <c r="H419" s="17"/>
      <c r="I419" s="18"/>
      <c r="J419" s="18"/>
      <c r="K419" s="18"/>
      <c r="L419" s="18"/>
      <c r="M419" s="19"/>
    </row>
    <row r="420" spans="1:13">
      <c r="A420" s="17">
        <v>216</v>
      </c>
      <c r="B420" s="18" t="str">
        <f>PROPER(IF(F420="","",VLOOKUP(F420,Calculation!$B$196:$E$581,2,FALSE)))</f>
        <v>Christopher Carrott</v>
      </c>
      <c r="C420" s="18" t="str">
        <f>IF(F420="","",VLOOKUP(F420,Calculation!$B$196:$E$581,3,FALSE))</f>
        <v>East Essex Tri</v>
      </c>
      <c r="D420" s="18">
        <f>IF(F420="","",VLOOKUP(F420,Calculation!$B$196:$G$581,5,FALSE))</f>
        <v>1</v>
      </c>
      <c r="E420" s="18">
        <f>IF(F420="","",VLOOKUP(F420,Calculation!$B$196:$G$581,6,FALSE))</f>
        <v>1</v>
      </c>
      <c r="F420" s="19">
        <f>IF(LARGE(Calculation!$B$196:$B$581,A420)=0,"",LARGE(Calculation!$B$196:$B$581,A420))</f>
        <v>7296.9529483366659</v>
      </c>
      <c r="H420" s="17"/>
      <c r="I420" s="18"/>
      <c r="J420" s="18"/>
      <c r="K420" s="18"/>
      <c r="L420" s="18"/>
      <c r="M420" s="19"/>
    </row>
    <row r="421" spans="1:13">
      <c r="A421" s="17">
        <v>217</v>
      </c>
      <c r="B421" s="18" t="str">
        <f>PROPER(IF(F421="","",VLOOKUP(F421,Calculation!$B$196:$E$581,2,FALSE)))</f>
        <v>Chris Pover</v>
      </c>
      <c r="C421" s="18" t="str">
        <f>IF(F421="","",VLOOKUP(F421,Calculation!$B$196:$E$581,3,FALSE))</f>
        <v>Farrow Tri Club</v>
      </c>
      <c r="D421" s="18">
        <f>IF(F421="","",VLOOKUP(F421,Calculation!$B$196:$G$581,5,FALSE))</f>
        <v>1</v>
      </c>
      <c r="E421" s="18">
        <f>IF(F421="","",VLOOKUP(F421,Calculation!$B$196:$G$581,6,FALSE))</f>
        <v>1</v>
      </c>
      <c r="F421" s="19">
        <f>IF(LARGE(Calculation!$B$196:$B$581,A421)=0,"",LARGE(Calculation!$B$196:$B$581,A421))</f>
        <v>7294.2079019116854</v>
      </c>
      <c r="H421" s="17"/>
      <c r="I421" s="18"/>
      <c r="J421" s="18"/>
      <c r="K421" s="18"/>
      <c r="L421" s="18"/>
      <c r="M421" s="19"/>
    </row>
    <row r="422" spans="1:13">
      <c r="A422" s="17">
        <v>218</v>
      </c>
      <c r="B422" s="18" t="str">
        <f>PROPER(IF(F422="","",VLOOKUP(F422,Calculation!$B$196:$E$581,2,FALSE)))</f>
        <v>Andrew Stoten</v>
      </c>
      <c r="C422" s="18" t="str">
        <f>IF(F422="","",VLOOKUP(F422,Calculation!$B$196:$E$581,3,FALSE))</f>
        <v>Walden TRI</v>
      </c>
      <c r="D422" s="18">
        <f>IF(F422="","",VLOOKUP(F422,Calculation!$B$196:$G$581,5,FALSE))</f>
        <v>1</v>
      </c>
      <c r="E422" s="18">
        <f>IF(F422="","",VLOOKUP(F422,Calculation!$B$196:$G$581,6,FALSE))</f>
        <v>1</v>
      </c>
      <c r="F422" s="19">
        <f>IF(LARGE(Calculation!$B$196:$B$581,A422)=0,"",LARGE(Calculation!$B$196:$B$581,A422))</f>
        <v>7262.4538919003944</v>
      </c>
      <c r="H422" s="17"/>
      <c r="I422" s="18"/>
      <c r="J422" s="18"/>
      <c r="K422" s="18"/>
      <c r="L422" s="18"/>
      <c r="M422" s="19"/>
    </row>
    <row r="423" spans="1:13">
      <c r="A423" s="17">
        <v>219</v>
      </c>
      <c r="B423" s="18" t="str">
        <f>PROPER(IF(F423="","",VLOOKUP(F423,Calculation!$B$196:$E$581,2,FALSE)))</f>
        <v>Allister Bell</v>
      </c>
      <c r="C423" s="18" t="str">
        <f>IF(F423="","",VLOOKUP(F423,Calculation!$B$196:$E$581,3,FALSE))</f>
        <v xml:space="preserve">Cambridge Triathlon Club </v>
      </c>
      <c r="D423" s="18">
        <f>IF(F423="","",VLOOKUP(F423,Calculation!$B$196:$G$581,5,FALSE))</f>
        <v>1</v>
      </c>
      <c r="E423" s="18">
        <f>IF(F423="","",VLOOKUP(F423,Calculation!$B$196:$G$581,6,FALSE))</f>
        <v>1</v>
      </c>
      <c r="F423" s="19">
        <f>IF(LARGE(Calculation!$B$196:$B$581,A423)=0,"",LARGE(Calculation!$B$196:$B$581,A423))</f>
        <v>7261.657065606566</v>
      </c>
      <c r="H423" s="17"/>
      <c r="I423" s="18"/>
      <c r="J423" s="18"/>
      <c r="K423" s="18"/>
      <c r="L423" s="18"/>
      <c r="M423" s="19"/>
    </row>
    <row r="424" spans="1:13">
      <c r="A424" s="17">
        <v>220</v>
      </c>
      <c r="B424" s="18" t="str">
        <f>PROPER(IF(F424="","",VLOOKUP(F424,Calculation!$B$196:$E$581,2,FALSE)))</f>
        <v>Tom Green</v>
      </c>
      <c r="C424" s="18" t="str">
        <f>IF(F424="","",VLOOKUP(F424,Calculation!$B$196:$E$581,3,FALSE))</f>
        <v>north norfolk tri club</v>
      </c>
      <c r="D424" s="18">
        <f>IF(F424="","",VLOOKUP(F424,Calculation!$B$196:$G$581,5,FALSE))</f>
        <v>1</v>
      </c>
      <c r="E424" s="18">
        <f>IF(F424="","",VLOOKUP(F424,Calculation!$B$196:$G$581,6,FALSE))</f>
        <v>1</v>
      </c>
      <c r="F424" s="19">
        <f>IF(LARGE(Calculation!$B$196:$B$581,A424)=0,"",LARGE(Calculation!$B$196:$B$581,A424))</f>
        <v>7255.2278425522554</v>
      </c>
      <c r="H424" s="17"/>
      <c r="I424" s="18"/>
      <c r="J424" s="18"/>
      <c r="K424" s="18"/>
      <c r="L424" s="18"/>
      <c r="M424" s="19"/>
    </row>
    <row r="425" spans="1:13">
      <c r="A425" s="17">
        <v>221</v>
      </c>
      <c r="B425" s="18" t="str">
        <f>PROPER(IF(F425="","",VLOOKUP(F425,Calculation!$B$196:$E$581,2,FALSE)))</f>
        <v>Andy Stoten</v>
      </c>
      <c r="C425" s="18" t="str">
        <f>IF(F425="","",VLOOKUP(F425,Calculation!$B$196:$E$581,3,FALSE))</f>
        <v>Walden TRI</v>
      </c>
      <c r="D425" s="18">
        <f>IF(F425="","",VLOOKUP(F425,Calculation!$B$196:$G$581,5,FALSE))</f>
        <v>1</v>
      </c>
      <c r="E425" s="18">
        <f>IF(F425="","",VLOOKUP(F425,Calculation!$B$196:$G$581,6,FALSE))</f>
        <v>1</v>
      </c>
      <c r="F425" s="19">
        <f>IF(LARGE(Calculation!$B$196:$B$581,A425)=0,"",LARGE(Calculation!$B$196:$B$581,A425))</f>
        <v>7249.4176595521039</v>
      </c>
      <c r="H425" s="17"/>
      <c r="I425" s="18"/>
      <c r="J425" s="18"/>
      <c r="K425" s="18"/>
      <c r="L425" s="18"/>
      <c r="M425" s="19"/>
    </row>
    <row r="426" spans="1:13">
      <c r="A426" s="17">
        <v>222</v>
      </c>
      <c r="B426" s="18" t="str">
        <f>PROPER(IF(F426="","",VLOOKUP(F426,Calculation!$B$196:$E$581,2,FALSE)))</f>
        <v>Sean Mcaree</v>
      </c>
      <c r="C426" s="18" t="str">
        <f>IF(F426="","",VLOOKUP(F426,Calculation!$B$196:$E$581,3,FALSE))</f>
        <v>Tri-Force</v>
      </c>
      <c r="D426" s="18">
        <f>IF(F426="","",VLOOKUP(F426,Calculation!$B$196:$G$581,5,FALSE))</f>
        <v>1</v>
      </c>
      <c r="E426" s="18">
        <f>IF(F426="","",VLOOKUP(F426,Calculation!$B$196:$G$581,6,FALSE))</f>
        <v>1</v>
      </c>
      <c r="F426" s="19">
        <f>IF(LARGE(Calculation!$B$196:$B$581,A426)=0,"",LARGE(Calculation!$B$196:$B$581,A426))</f>
        <v>7245.7846482528457</v>
      </c>
      <c r="H426" s="17"/>
      <c r="I426" s="18"/>
      <c r="J426" s="18"/>
      <c r="K426" s="18"/>
      <c r="L426" s="18"/>
      <c r="M426" s="19"/>
    </row>
    <row r="427" spans="1:13">
      <c r="A427" s="17">
        <v>223</v>
      </c>
      <c r="B427" s="18" t="str">
        <f>PROPER(IF(F427="","",VLOOKUP(F427,Calculation!$B$196:$E$581,2,FALSE)))</f>
        <v>Chris Beazeley</v>
      </c>
      <c r="C427" s="18" t="str">
        <f>IF(F427="","",VLOOKUP(F427,Calculation!$B$196:$E$581,3,FALSE))</f>
        <v>Springfield Striders</v>
      </c>
      <c r="D427" s="18">
        <f>IF(F427="","",VLOOKUP(F427,Calculation!$B$196:$G$581,5,FALSE))</f>
        <v>1</v>
      </c>
      <c r="E427" s="18">
        <f>IF(F427="","",VLOOKUP(F427,Calculation!$B$196:$G$581,6,FALSE))</f>
        <v>1</v>
      </c>
      <c r="F427" s="19">
        <f>IF(LARGE(Calculation!$B$196:$B$581,A427)=0,"",LARGE(Calculation!$B$196:$B$581,A427))</f>
        <v>7240.2644902597403</v>
      </c>
      <c r="H427" s="17"/>
      <c r="I427" s="18"/>
      <c r="J427" s="18"/>
      <c r="K427" s="18"/>
      <c r="L427" s="18"/>
      <c r="M427" s="19"/>
    </row>
    <row r="428" spans="1:13">
      <c r="A428" s="17">
        <v>224</v>
      </c>
      <c r="B428" s="18" t="str">
        <f>PROPER(IF(F428="","",VLOOKUP(F428,Calculation!$B$196:$E$581,2,FALSE)))</f>
        <v>Mike Wheatley</v>
      </c>
      <c r="C428" s="18" t="str">
        <f>IF(F428="","",VLOOKUP(F428,Calculation!$B$196:$E$581,3,FALSE))</f>
        <v>Tri Sport Epping</v>
      </c>
      <c r="D428" s="18">
        <f>IF(F428="","",VLOOKUP(F428,Calculation!$B$196:$G$581,5,FALSE))</f>
        <v>1</v>
      </c>
      <c r="E428" s="18">
        <f>IF(F428="","",VLOOKUP(F428,Calculation!$B$196:$G$581,6,FALSE))</f>
        <v>1</v>
      </c>
      <c r="F428" s="19">
        <f>IF(LARGE(Calculation!$B$196:$B$581,A428)=0,"",LARGE(Calculation!$B$196:$B$581,A428))</f>
        <v>7227.4364627996674</v>
      </c>
      <c r="H428" s="17"/>
      <c r="I428" s="18"/>
      <c r="J428" s="18"/>
      <c r="K428" s="18"/>
      <c r="L428" s="18"/>
      <c r="M428" s="19"/>
    </row>
    <row r="429" spans="1:13">
      <c r="A429" s="17">
        <v>225</v>
      </c>
      <c r="B429" s="18" t="str">
        <f>PROPER(IF(F429="","",VLOOKUP(F429,Calculation!$B$196:$E$581,2,FALSE)))</f>
        <v>Harry Cory Wright</v>
      </c>
      <c r="C429" s="18" t="str">
        <f>IF(F429="","",VLOOKUP(F429,Calculation!$B$196:$E$581,3,FALSE))</f>
        <v>North Norfolk Tri Club</v>
      </c>
      <c r="D429" s="18">
        <f>IF(F429="","",VLOOKUP(F429,Calculation!$B$196:$G$581,5,FALSE))</f>
        <v>1</v>
      </c>
      <c r="E429" s="18">
        <f>IF(F429="","",VLOOKUP(F429,Calculation!$B$196:$G$581,6,FALSE))</f>
        <v>1</v>
      </c>
      <c r="F429" s="19">
        <f>IF(LARGE(Calculation!$B$196:$B$581,A429)=0,"",LARGE(Calculation!$B$196:$B$581,A429))</f>
        <v>7227.3995902739753</v>
      </c>
      <c r="H429" s="17"/>
      <c r="I429" s="18"/>
      <c r="J429" s="18"/>
      <c r="K429" s="18"/>
      <c r="L429" s="18"/>
      <c r="M429" s="19"/>
    </row>
    <row r="430" spans="1:13">
      <c r="A430" s="17">
        <v>226</v>
      </c>
      <c r="B430" s="18" t="str">
        <f>PROPER(IF(F430="","",VLOOKUP(F430,Calculation!$B$196:$E$581,2,FALSE)))</f>
        <v>Dennis Tony</v>
      </c>
      <c r="C430" s="18" t="str">
        <f>IF(F430="","",VLOOKUP(F430,Calculation!$B$196:$E$581,3,FALSE))</f>
        <v>EAST ESSEX TRI CLUB</v>
      </c>
      <c r="D430" s="18">
        <f>IF(F430="","",VLOOKUP(F430,Calculation!$B$196:$G$581,5,FALSE))</f>
        <v>1</v>
      </c>
      <c r="E430" s="18">
        <f>IF(F430="","",VLOOKUP(F430,Calculation!$B$196:$G$581,6,FALSE))</f>
        <v>1</v>
      </c>
      <c r="F430" s="19">
        <f>IF(LARGE(Calculation!$B$196:$B$581,A430)=0,"",LARGE(Calculation!$B$196:$B$581,A430))</f>
        <v>7212.621941088868</v>
      </c>
      <c r="H430" s="17"/>
      <c r="I430" s="18"/>
      <c r="J430" s="18"/>
      <c r="K430" s="18"/>
      <c r="L430" s="18"/>
      <c r="M430" s="19"/>
    </row>
    <row r="431" spans="1:13">
      <c r="A431" s="17">
        <v>227</v>
      </c>
      <c r="B431" s="18" t="str">
        <f>PROPER(IF(F431="","",VLOOKUP(F431,Calculation!$B$196:$E$581,2,FALSE)))</f>
        <v>Andrew Baldwin</v>
      </c>
      <c r="C431" s="18" t="str">
        <f>IF(F431="","",VLOOKUP(F431,Calculation!$B$196:$E$581,3,FALSE))</f>
        <v>born 2 tri</v>
      </c>
      <c r="D431" s="18">
        <f>IF(F431="","",VLOOKUP(F431,Calculation!$B$196:$G$581,5,FALSE))</f>
        <v>1</v>
      </c>
      <c r="E431" s="18">
        <f>IF(F431="","",VLOOKUP(F431,Calculation!$B$196:$G$581,6,FALSE))</f>
        <v>1</v>
      </c>
      <c r="F431" s="19">
        <f>IF(LARGE(Calculation!$B$196:$B$581,A431)=0,"",LARGE(Calculation!$B$196:$B$581,A431))</f>
        <v>7200.0033299999996</v>
      </c>
      <c r="H431" s="17"/>
      <c r="I431" s="18"/>
      <c r="J431" s="18"/>
      <c r="K431" s="18"/>
      <c r="L431" s="18"/>
      <c r="M431" s="19"/>
    </row>
    <row r="432" spans="1:13">
      <c r="A432" s="17">
        <v>228</v>
      </c>
      <c r="B432" s="18" t="str">
        <f>PROPER(IF(F432="","",VLOOKUP(F432,Calculation!$B$196:$E$581,2,FALSE)))</f>
        <v>John Smith</v>
      </c>
      <c r="C432" s="18" t="str">
        <f>IF(F432="","",VLOOKUP(F432,Calculation!$B$196:$E$581,3,FALSE))</f>
        <v>East Essex Tri Club</v>
      </c>
      <c r="D432" s="18">
        <f>IF(F432="","",VLOOKUP(F432,Calculation!$B$196:$G$581,5,FALSE))</f>
        <v>1</v>
      </c>
      <c r="E432" s="18">
        <f>IF(F432="","",VLOOKUP(F432,Calculation!$B$196:$G$581,6,FALSE))</f>
        <v>1</v>
      </c>
      <c r="F432" s="19">
        <f>IF(LARGE(Calculation!$B$196:$B$581,A432)=0,"",LARGE(Calculation!$B$196:$B$581,A432))</f>
        <v>7198.6239797126373</v>
      </c>
      <c r="H432" s="17"/>
      <c r="I432" s="18"/>
      <c r="J432" s="18"/>
      <c r="K432" s="18"/>
      <c r="L432" s="18"/>
      <c r="M432" s="19"/>
    </row>
    <row r="433" spans="1:13">
      <c r="A433" s="17">
        <v>229</v>
      </c>
      <c r="B433" s="18" t="str">
        <f>PROPER(IF(F433="","",VLOOKUP(F433,Calculation!$B$196:$E$581,2,FALSE)))</f>
        <v>Paul Tovell</v>
      </c>
      <c r="C433" s="18" t="str">
        <f>IF(F433="","",VLOOKUP(F433,Calculation!$B$196:$E$581,3,FALSE))</f>
        <v>53 - 12 Multisports</v>
      </c>
      <c r="D433" s="18">
        <f>IF(F433="","",VLOOKUP(F433,Calculation!$B$196:$G$581,5,FALSE))</f>
        <v>1</v>
      </c>
      <c r="E433" s="18">
        <f>IF(F433="","",VLOOKUP(F433,Calculation!$B$196:$G$581,6,FALSE))</f>
        <v>1</v>
      </c>
      <c r="F433" s="19">
        <f>IF(LARGE(Calculation!$B$196:$B$581,A433)=0,"",LARGE(Calculation!$B$196:$B$581,A433))</f>
        <v>7198.067248551105</v>
      </c>
      <c r="H433" s="17"/>
      <c r="I433" s="18"/>
      <c r="J433" s="18"/>
      <c r="K433" s="18"/>
      <c r="L433" s="18"/>
      <c r="M433" s="19"/>
    </row>
    <row r="434" spans="1:13">
      <c r="A434" s="17">
        <v>230</v>
      </c>
      <c r="B434" s="18" t="str">
        <f>PROPER(IF(F434="","",VLOOKUP(F434,Calculation!$B$196:$E$581,2,FALSE)))</f>
        <v>Andy Dunlop</v>
      </c>
      <c r="C434" s="18" t="str">
        <f>IF(F434="","",VLOOKUP(F434,Calculation!$B$196:$E$581,3,FALSE))</f>
        <v>Walden TRI</v>
      </c>
      <c r="D434" s="18">
        <f>IF(F434="","",VLOOKUP(F434,Calculation!$B$196:$G$581,5,FALSE))</f>
        <v>1</v>
      </c>
      <c r="E434" s="18">
        <f>IF(F434="","",VLOOKUP(F434,Calculation!$B$196:$G$581,6,FALSE))</f>
        <v>1</v>
      </c>
      <c r="F434" s="19">
        <f>IF(LARGE(Calculation!$B$196:$B$581,A434)=0,"",LARGE(Calculation!$B$196:$B$581,A434))</f>
        <v>7190.5951019059212</v>
      </c>
      <c r="H434" s="17"/>
      <c r="I434" s="18"/>
      <c r="J434" s="18"/>
      <c r="K434" s="18"/>
      <c r="L434" s="18"/>
      <c r="M434" s="19"/>
    </row>
    <row r="435" spans="1:13">
      <c r="A435" s="17">
        <v>231</v>
      </c>
      <c r="B435" s="18" t="str">
        <f>PROPER(IF(F435="","",VLOOKUP(F435,Calculation!$B$196:$E$581,2,FALSE)))</f>
        <v>Neil Thorpe</v>
      </c>
      <c r="C435" s="18" t="str">
        <f>IF(F435="","",VLOOKUP(F435,Calculation!$B$196:$E$581,3,FALSE))</f>
        <v>Born2Tri</v>
      </c>
      <c r="D435" s="18">
        <f>IF(F435="","",VLOOKUP(F435,Calculation!$B$196:$G$581,5,FALSE))</f>
        <v>1</v>
      </c>
      <c r="E435" s="18">
        <f>IF(F435="","",VLOOKUP(F435,Calculation!$B$196:$G$581,6,FALSE))</f>
        <v>1</v>
      </c>
      <c r="F435" s="19">
        <f>IF(LARGE(Calculation!$B$196:$B$581,A435)=0,"",LARGE(Calculation!$B$196:$B$581,A435))</f>
        <v>7175.5499870289586</v>
      </c>
      <c r="H435" s="17"/>
      <c r="I435" s="18"/>
      <c r="J435" s="18"/>
      <c r="K435" s="18"/>
      <c r="L435" s="18"/>
      <c r="M435" s="19"/>
    </row>
    <row r="436" spans="1:13">
      <c r="A436" s="17">
        <v>232</v>
      </c>
      <c r="B436" s="18" t="str">
        <f>PROPER(IF(F436="","",VLOOKUP(F436,Calculation!$B$196:$E$581,2,FALSE)))</f>
        <v>Richard Long</v>
      </c>
      <c r="C436" s="18" t="str">
        <f>IF(F436="","",VLOOKUP(F436,Calculation!$B$196:$E$581,3,FALSE))</f>
        <v>Dunmow Tri</v>
      </c>
      <c r="D436" s="18">
        <f>IF(F436="","",VLOOKUP(F436,Calculation!$B$196:$G$581,5,FALSE))</f>
        <v>1</v>
      </c>
      <c r="E436" s="18">
        <f>IF(F436="","",VLOOKUP(F436,Calculation!$B$196:$G$581,6,FALSE))</f>
        <v>1</v>
      </c>
      <c r="F436" s="19">
        <f>IF(LARGE(Calculation!$B$196:$B$581,A436)=0,"",LARGE(Calculation!$B$196:$B$581,A436))</f>
        <v>7162.7818365805842</v>
      </c>
      <c r="H436" s="17"/>
      <c r="I436" s="18"/>
      <c r="J436" s="18"/>
      <c r="K436" s="18"/>
      <c r="L436" s="18"/>
      <c r="M436" s="19"/>
    </row>
    <row r="437" spans="1:13">
      <c r="A437" s="17">
        <v>233</v>
      </c>
      <c r="B437" s="18" t="str">
        <f>PROPER(IF(F437="","",VLOOKUP(F437,Calculation!$B$196:$E$581,2,FALSE)))</f>
        <v>Gareth Lewis</v>
      </c>
      <c r="C437" s="18" t="str">
        <f>IF(F437="","",VLOOKUP(F437,Calculation!$B$196:$E$581,3,FALSE))</f>
        <v>Born2Tri</v>
      </c>
      <c r="D437" s="18">
        <f>IF(F437="","",VLOOKUP(F437,Calculation!$B$196:$G$581,5,FALSE))</f>
        <v>1</v>
      </c>
      <c r="E437" s="18">
        <f>IF(F437="","",VLOOKUP(F437,Calculation!$B$196:$G$581,6,FALSE))</f>
        <v>1</v>
      </c>
      <c r="F437" s="19">
        <f>IF(LARGE(Calculation!$B$196:$B$581,A437)=0,"",LARGE(Calculation!$B$196:$B$581,A437))</f>
        <v>7162.0420123417616</v>
      </c>
      <c r="H437" s="17"/>
      <c r="I437" s="18"/>
      <c r="J437" s="18"/>
      <c r="K437" s="18"/>
      <c r="L437" s="18"/>
      <c r="M437" s="19"/>
    </row>
    <row r="438" spans="1:13">
      <c r="A438" s="17">
        <v>234</v>
      </c>
      <c r="B438" s="18" t="str">
        <f>PROPER(IF(F438="","",VLOOKUP(F438,Calculation!$B$196:$E$581,2,FALSE)))</f>
        <v>Steve Newman</v>
      </c>
      <c r="C438" s="18" t="str">
        <f>IF(F438="","",VLOOKUP(F438,Calculation!$B$196:$E$581,3,FALSE))</f>
        <v>West Suffolk Tri</v>
      </c>
      <c r="D438" s="18">
        <f>IF(F438="","",VLOOKUP(F438,Calculation!$B$196:$G$581,5,FALSE))</f>
        <v>1</v>
      </c>
      <c r="E438" s="18">
        <f>IF(F438="","",VLOOKUP(F438,Calculation!$B$196:$G$581,6,FALSE))</f>
        <v>1</v>
      </c>
      <c r="F438" s="19">
        <f>IF(LARGE(Calculation!$B$196:$B$581,A438)=0,"",LARGE(Calculation!$B$196:$B$581,A438))</f>
        <v>7161.9085419047615</v>
      </c>
      <c r="H438" s="17"/>
      <c r="I438" s="18"/>
      <c r="J438" s="18"/>
      <c r="K438" s="18"/>
      <c r="L438" s="18"/>
      <c r="M438" s="19"/>
    </row>
    <row r="439" spans="1:13">
      <c r="A439" s="17">
        <v>235</v>
      </c>
      <c r="B439" s="18" t="str">
        <f>PROPER(IF(F439="","",VLOOKUP(F439,Calculation!$B$196:$E$581,2,FALSE)))</f>
        <v>Frank Gardiner</v>
      </c>
      <c r="C439" s="18" t="str">
        <f>IF(F439="","",VLOOKUP(F439,Calculation!$B$196:$E$581,3,FALSE))</f>
        <v>Great Bentley RC</v>
      </c>
      <c r="D439" s="18">
        <f>IF(F439="","",VLOOKUP(F439,Calculation!$B$196:$G$581,5,FALSE))</f>
        <v>1</v>
      </c>
      <c r="E439" s="18">
        <f>IF(F439="","",VLOOKUP(F439,Calculation!$B$196:$G$581,6,FALSE))</f>
        <v>1</v>
      </c>
      <c r="F439" s="19">
        <f>IF(LARGE(Calculation!$B$196:$B$581,A439)=0,"",LARGE(Calculation!$B$196:$B$581,A439))</f>
        <v>7149.9919450463503</v>
      </c>
      <c r="H439" s="17"/>
      <c r="I439" s="18"/>
      <c r="J439" s="18"/>
      <c r="K439" s="18"/>
      <c r="L439" s="18"/>
      <c r="M439" s="19"/>
    </row>
    <row r="440" spans="1:13">
      <c r="A440" s="17">
        <v>236</v>
      </c>
      <c r="B440" s="18" t="str">
        <f>PROPER(IF(F440="","",VLOOKUP(F440,Calculation!$B$196:$E$581,2,FALSE)))</f>
        <v>James Kane</v>
      </c>
      <c r="C440" s="18" t="str">
        <f>IF(F440="","",VLOOKUP(F440,Calculation!$B$196:$E$581,3,FALSE))</f>
        <v>East Essex Triathlon Club</v>
      </c>
      <c r="D440" s="18">
        <f>IF(F440="","",VLOOKUP(F440,Calculation!$B$196:$G$581,5,FALSE))</f>
        <v>1</v>
      </c>
      <c r="E440" s="18">
        <f>IF(F440="","",VLOOKUP(F440,Calculation!$B$196:$G$581,6,FALSE))</f>
        <v>1</v>
      </c>
      <c r="F440" s="19">
        <f>IF(LARGE(Calculation!$B$196:$B$581,A440)=0,"",LARGE(Calculation!$B$196:$B$581,A440))</f>
        <v>7149.7830616153515</v>
      </c>
      <c r="H440" s="17"/>
      <c r="I440" s="18"/>
      <c r="J440" s="18"/>
      <c r="K440" s="18"/>
      <c r="L440" s="18"/>
      <c r="M440" s="19"/>
    </row>
    <row r="441" spans="1:13">
      <c r="A441" s="17">
        <v>237</v>
      </c>
      <c r="B441" s="18" t="str">
        <f>PROPER(IF(F441="","",VLOOKUP(F441,Calculation!$B$196:$E$581,2,FALSE)))</f>
        <v>Fraser Young</v>
      </c>
      <c r="C441" s="18" t="str">
        <f>IF(F441="","",VLOOKUP(F441,Calculation!$B$196:$E$581,3,FALSE))</f>
        <v>EAST ESSEX TRI CLUB</v>
      </c>
      <c r="D441" s="18">
        <f>IF(F441="","",VLOOKUP(F441,Calculation!$B$196:$G$581,5,FALSE))</f>
        <v>1</v>
      </c>
      <c r="E441" s="18">
        <f>IF(F441="","",VLOOKUP(F441,Calculation!$B$196:$G$581,6,FALSE))</f>
        <v>1</v>
      </c>
      <c r="F441" s="19">
        <f>IF(LARGE(Calculation!$B$196:$B$581,A441)=0,"",LARGE(Calculation!$B$196:$B$581,A441))</f>
        <v>7140.2505351816499</v>
      </c>
      <c r="H441" s="17"/>
      <c r="I441" s="18"/>
      <c r="J441" s="18"/>
      <c r="K441" s="18"/>
      <c r="L441" s="18"/>
      <c r="M441" s="19"/>
    </row>
    <row r="442" spans="1:13">
      <c r="A442" s="17">
        <v>238</v>
      </c>
      <c r="B442" s="18" t="str">
        <f>PROPER(IF(F442="","",VLOOKUP(F442,Calculation!$B$196:$E$581,2,FALSE)))</f>
        <v>Chris Cammidge</v>
      </c>
      <c r="C442" s="18" t="str">
        <f>IF(F442="","",VLOOKUP(F442,Calculation!$B$196:$E$581,3,FALSE))</f>
        <v>East Essex Tri</v>
      </c>
      <c r="D442" s="18">
        <f>IF(F442="","",VLOOKUP(F442,Calculation!$B$196:$G$581,5,FALSE))</f>
        <v>1</v>
      </c>
      <c r="E442" s="18">
        <f>IF(F442="","",VLOOKUP(F442,Calculation!$B$196:$G$581,6,FALSE))</f>
        <v>1</v>
      </c>
      <c r="F442" s="19">
        <f>IF(LARGE(Calculation!$B$196:$B$581,A442)=0,"",LARGE(Calculation!$B$196:$B$581,A442))</f>
        <v>7140.2119429359918</v>
      </c>
      <c r="H442" s="17"/>
      <c r="I442" s="18"/>
      <c r="J442" s="18"/>
      <c r="K442" s="18"/>
      <c r="L442" s="18"/>
      <c r="M442" s="19"/>
    </row>
    <row r="443" spans="1:13">
      <c r="A443" s="17">
        <v>239</v>
      </c>
      <c r="B443" s="18" t="str">
        <f>PROPER(IF(F443="","",VLOOKUP(F443,Calculation!$B$196:$E$581,2,FALSE)))</f>
        <v>Robert Blackham</v>
      </c>
      <c r="C443" s="18" t="str">
        <f>IF(F443="","",VLOOKUP(F443,Calculation!$B$196:$E$581,3,FALSE))</f>
        <v>tri-anglia</v>
      </c>
      <c r="D443" s="18">
        <f>IF(F443="","",VLOOKUP(F443,Calculation!$B$196:$G$581,5,FALSE))</f>
        <v>1</v>
      </c>
      <c r="E443" s="18">
        <f>IF(F443="","",VLOOKUP(F443,Calculation!$B$196:$G$581,6,FALSE))</f>
        <v>1</v>
      </c>
      <c r="F443" s="19">
        <f>IF(LARGE(Calculation!$B$196:$B$581,A443)=0,"",LARGE(Calculation!$B$196:$B$581,A443))</f>
        <v>7106.1877040606769</v>
      </c>
      <c r="H443" s="17"/>
      <c r="I443" s="18"/>
      <c r="J443" s="18"/>
      <c r="K443" s="18"/>
      <c r="L443" s="18"/>
      <c r="M443" s="19"/>
    </row>
    <row r="444" spans="1:13">
      <c r="A444" s="17">
        <v>240</v>
      </c>
      <c r="B444" s="18" t="str">
        <f>PROPER(IF(F444="","",VLOOKUP(F444,Calculation!$B$196:$E$581,2,FALSE)))</f>
        <v>Ian Keith Blatchford</v>
      </c>
      <c r="C444" s="18" t="str">
        <f>IF(F444="","",VLOOKUP(F444,Calculation!$B$196:$E$581,3,FALSE))</f>
        <v xml:space="preserve">Ely Tri Club </v>
      </c>
      <c r="D444" s="18">
        <f>IF(F444="","",VLOOKUP(F444,Calculation!$B$196:$G$581,5,FALSE))</f>
        <v>1</v>
      </c>
      <c r="E444" s="18">
        <f>IF(F444="","",VLOOKUP(F444,Calculation!$B$196:$G$581,6,FALSE))</f>
        <v>1</v>
      </c>
      <c r="F444" s="19">
        <f>IF(LARGE(Calculation!$B$196:$B$581,A444)=0,"",LARGE(Calculation!$B$196:$B$581,A444))</f>
        <v>7088.2509153459132</v>
      </c>
      <c r="H444" s="17"/>
      <c r="I444" s="18"/>
      <c r="J444" s="18"/>
      <c r="K444" s="18"/>
      <c r="L444" s="18"/>
      <c r="M444" s="19"/>
    </row>
    <row r="445" spans="1:13">
      <c r="A445" s="17">
        <v>241</v>
      </c>
      <c r="B445" s="18" t="str">
        <f>PROPER(IF(F445="","",VLOOKUP(F445,Calculation!$B$196:$E$581,2,FALSE)))</f>
        <v>Darren Smith</v>
      </c>
      <c r="C445" s="18" t="str">
        <f>IF(F445="","",VLOOKUP(F445,Calculation!$B$196:$E$581,3,FALSE))</f>
        <v>Witham RC</v>
      </c>
      <c r="D445" s="18">
        <f>IF(F445="","",VLOOKUP(F445,Calculation!$B$196:$G$581,5,FALSE))</f>
        <v>1</v>
      </c>
      <c r="E445" s="18">
        <f>IF(F445="","",VLOOKUP(F445,Calculation!$B$196:$G$581,6,FALSE))</f>
        <v>1</v>
      </c>
      <c r="F445" s="19">
        <f>IF(LARGE(Calculation!$B$196:$B$581,A445)=0,"",LARGE(Calculation!$B$196:$B$581,A445))</f>
        <v>7087.3734119910878</v>
      </c>
      <c r="H445" s="17"/>
      <c r="I445" s="18"/>
      <c r="J445" s="18"/>
      <c r="K445" s="18"/>
      <c r="L445" s="18"/>
      <c r="M445" s="19"/>
    </row>
    <row r="446" spans="1:13">
      <c r="A446" s="17">
        <v>242</v>
      </c>
      <c r="B446" s="18" t="str">
        <f>PROPER(IF(F446="","",VLOOKUP(F446,Calculation!$B$196:$E$581,2,FALSE)))</f>
        <v>Alan Cootes</v>
      </c>
      <c r="C446" s="18" t="str">
        <f>IF(F446="","",VLOOKUP(F446,Calculation!$B$196:$E$581,3,FALSE))</f>
        <v xml:space="preserve">TRISPORTEPPING </v>
      </c>
      <c r="D446" s="18">
        <f>IF(F446="","",VLOOKUP(F446,Calculation!$B$196:$G$581,5,FALSE))</f>
        <v>1</v>
      </c>
      <c r="E446" s="18">
        <f>IF(F446="","",VLOOKUP(F446,Calculation!$B$196:$G$581,6,FALSE))</f>
        <v>1</v>
      </c>
      <c r="F446" s="19">
        <f>IF(LARGE(Calculation!$B$196:$B$581,A446)=0,"",LARGE(Calculation!$B$196:$B$581,A446))</f>
        <v>7081.2921524111543</v>
      </c>
      <c r="H446" s="17"/>
      <c r="I446" s="18"/>
      <c r="J446" s="18"/>
      <c r="K446" s="18"/>
      <c r="L446" s="18"/>
      <c r="M446" s="19"/>
    </row>
    <row r="447" spans="1:13">
      <c r="A447" s="17">
        <v>243</v>
      </c>
      <c r="B447" s="18" t="str">
        <f>PROPER(IF(F447="","",VLOOKUP(F447,Calculation!$B$196:$E$581,2,FALSE)))</f>
        <v>Rob Adam</v>
      </c>
      <c r="C447" s="18" t="str">
        <f>IF(F447="","",VLOOKUP(F447,Calculation!$B$196:$E$581,3,FALSE))</f>
        <v>West Suffolk Tri</v>
      </c>
      <c r="D447" s="18">
        <f>IF(F447="","",VLOOKUP(F447,Calculation!$B$196:$G$581,5,FALSE))</f>
        <v>1</v>
      </c>
      <c r="E447" s="18">
        <f>IF(F447="","",VLOOKUP(F447,Calculation!$B$196:$G$581,6,FALSE))</f>
        <v>1</v>
      </c>
      <c r="F447" s="19">
        <f>IF(LARGE(Calculation!$B$196:$B$581,A447)=0,"",LARGE(Calculation!$B$196:$B$581,A447))</f>
        <v>7059.3793733959146</v>
      </c>
      <c r="H447" s="17"/>
      <c r="I447" s="18"/>
      <c r="J447" s="18"/>
      <c r="K447" s="18"/>
      <c r="L447" s="18"/>
      <c r="M447" s="19"/>
    </row>
    <row r="448" spans="1:13">
      <c r="A448" s="17">
        <v>244</v>
      </c>
      <c r="B448" s="18" t="str">
        <f>PROPER(IF(F448="","",VLOOKUP(F448,Calculation!$B$196:$E$581,2,FALSE)))</f>
        <v>Kevin Carley</v>
      </c>
      <c r="C448" s="18" t="str">
        <f>IF(F448="","",VLOOKUP(F448,Calculation!$B$196:$E$581,3,FALSE))</f>
        <v>Blackwater Tri Club</v>
      </c>
      <c r="D448" s="18">
        <f>IF(F448="","",VLOOKUP(F448,Calculation!$B$196:$G$581,5,FALSE))</f>
        <v>1</v>
      </c>
      <c r="E448" s="18">
        <f>IF(F448="","",VLOOKUP(F448,Calculation!$B$196:$G$581,6,FALSE))</f>
        <v>1</v>
      </c>
      <c r="F448" s="19">
        <f>IF(LARGE(Calculation!$B$196:$B$581,A448)=0,"",LARGE(Calculation!$B$196:$B$581,A448))</f>
        <v>7044.538912955466</v>
      </c>
      <c r="H448" s="17"/>
      <c r="I448" s="18"/>
      <c r="J448" s="18"/>
      <c r="K448" s="18"/>
      <c r="L448" s="18"/>
      <c r="M448" s="19"/>
    </row>
    <row r="449" spans="1:13">
      <c r="A449" s="17">
        <v>245</v>
      </c>
      <c r="B449" s="18" t="str">
        <f>PROPER(IF(F449="","",VLOOKUP(F449,Calculation!$B$196:$E$581,2,FALSE)))</f>
        <v>Phil Pearsons</v>
      </c>
      <c r="C449" s="18" t="str">
        <f>IF(F449="","",VLOOKUP(F449,Calculation!$B$196:$E$581,3,FALSE))</f>
        <v xml:space="preserve">BRJ TRI </v>
      </c>
      <c r="D449" s="18">
        <f>IF(F449="","",VLOOKUP(F449,Calculation!$B$196:$G$581,5,FALSE))</f>
        <v>1</v>
      </c>
      <c r="E449" s="18">
        <f>IF(F449="","",VLOOKUP(F449,Calculation!$B$196:$G$581,6,FALSE))</f>
        <v>1</v>
      </c>
      <c r="F449" s="19">
        <f>IF(LARGE(Calculation!$B$196:$B$581,A449)=0,"",LARGE(Calculation!$B$196:$B$581,A449))</f>
        <v>7026.7941433219694</v>
      </c>
      <c r="H449" s="17"/>
      <c r="I449" s="18"/>
      <c r="J449" s="18"/>
      <c r="K449" s="18"/>
      <c r="L449" s="18"/>
      <c r="M449" s="19"/>
    </row>
    <row r="450" spans="1:13">
      <c r="A450" s="17">
        <v>246</v>
      </c>
      <c r="B450" s="18" t="str">
        <f>PROPER(IF(F450="","",VLOOKUP(F450,Calculation!$B$196:$E$581,2,FALSE)))</f>
        <v>Simon Palmer</v>
      </c>
      <c r="C450" s="18" t="str">
        <f>IF(F450="","",VLOOKUP(F450,Calculation!$B$196:$E$581,3,FALSE))</f>
        <v>ipswich tri club</v>
      </c>
      <c r="D450" s="18">
        <f>IF(F450="","",VLOOKUP(F450,Calculation!$B$196:$G$581,5,FALSE))</f>
        <v>1</v>
      </c>
      <c r="E450" s="18">
        <f>IF(F450="","",VLOOKUP(F450,Calculation!$B$196:$G$581,6,FALSE))</f>
        <v>1</v>
      </c>
      <c r="F450" s="19">
        <f>IF(LARGE(Calculation!$B$196:$B$581,A450)=0,"",LARGE(Calculation!$B$196:$B$581,A450))</f>
        <v>6967.9669267276886</v>
      </c>
      <c r="H450" s="17"/>
      <c r="I450" s="18"/>
      <c r="J450" s="18"/>
      <c r="K450" s="18"/>
      <c r="L450" s="18"/>
      <c r="M450" s="19"/>
    </row>
    <row r="451" spans="1:13">
      <c r="A451" s="17">
        <v>247</v>
      </c>
      <c r="B451" s="18" t="str">
        <f>PROPER(IF(F451="","",VLOOKUP(F451,Calculation!$B$196:$E$581,2,FALSE)))</f>
        <v>Ian Hamilton</v>
      </c>
      <c r="C451" s="18" t="str">
        <f>IF(F451="","",VLOOKUP(F451,Calculation!$B$196:$E$581,3,FALSE))</f>
        <v>EAST ESSEX TRI CLUB</v>
      </c>
      <c r="D451" s="18">
        <f>IF(F451="","",VLOOKUP(F451,Calculation!$B$196:$G$581,5,FALSE))</f>
        <v>1</v>
      </c>
      <c r="E451" s="18">
        <f>IF(F451="","",VLOOKUP(F451,Calculation!$B$196:$G$581,6,FALSE))</f>
        <v>1</v>
      </c>
      <c r="F451" s="19">
        <f>IF(LARGE(Calculation!$B$196:$B$581,A451)=0,"",LARGE(Calculation!$B$196:$B$581,A451))</f>
        <v>6966.121010176741</v>
      </c>
      <c r="H451" s="17"/>
      <c r="I451" s="18"/>
      <c r="J451" s="18"/>
      <c r="K451" s="18"/>
      <c r="L451" s="18"/>
      <c r="M451" s="19"/>
    </row>
    <row r="452" spans="1:13">
      <c r="A452" s="17">
        <v>248</v>
      </c>
      <c r="B452" s="18" t="str">
        <f>PROPER(IF(F452="","",VLOOKUP(F452,Calculation!$B$196:$E$581,2,FALSE)))</f>
        <v>Jonathan Hall</v>
      </c>
      <c r="C452" s="18" t="str">
        <f>IF(F452="","",VLOOKUP(F452,Calculation!$B$196:$E$581,3,FALSE))</f>
        <v>trianglia</v>
      </c>
      <c r="D452" s="18">
        <f>IF(F452="","",VLOOKUP(F452,Calculation!$B$196:$G$581,5,FALSE))</f>
        <v>1</v>
      </c>
      <c r="E452" s="18">
        <f>IF(F452="","",VLOOKUP(F452,Calculation!$B$196:$G$581,6,FALSE))</f>
        <v>1</v>
      </c>
      <c r="F452" s="19">
        <f>IF(LARGE(Calculation!$B$196:$B$581,A452)=0,"",LARGE(Calculation!$B$196:$B$581,A452))</f>
        <v>6898.8988470263375</v>
      </c>
      <c r="H452" s="17"/>
      <c r="I452" s="18"/>
      <c r="J452" s="18"/>
      <c r="K452" s="18"/>
      <c r="L452" s="18"/>
      <c r="M452" s="19"/>
    </row>
    <row r="453" spans="1:13">
      <c r="A453" s="17">
        <v>249</v>
      </c>
      <c r="B453" s="18" t="str">
        <f>PROPER(IF(F453="","",VLOOKUP(F453,Calculation!$B$196:$E$581,2,FALSE)))</f>
        <v>George Lloyd-Williams</v>
      </c>
      <c r="C453" s="18" t="str">
        <f>IF(F453="","",VLOOKUP(F453,Calculation!$B$196:$E$581,3,FALSE))</f>
        <v>tri-anglia</v>
      </c>
      <c r="D453" s="18">
        <f>IF(F453="","",VLOOKUP(F453,Calculation!$B$196:$G$581,5,FALSE))</f>
        <v>1</v>
      </c>
      <c r="E453" s="18">
        <f>IF(F453="","",VLOOKUP(F453,Calculation!$B$196:$G$581,6,FALSE))</f>
        <v>1</v>
      </c>
      <c r="F453" s="19">
        <f>IF(LARGE(Calculation!$B$196:$B$581,A453)=0,"",LARGE(Calculation!$B$196:$B$581,A453))</f>
        <v>6898.2476492203132</v>
      </c>
      <c r="H453" s="17"/>
      <c r="I453" s="18"/>
      <c r="J453" s="18"/>
      <c r="K453" s="18"/>
      <c r="L453" s="18"/>
      <c r="M453" s="19"/>
    </row>
    <row r="454" spans="1:13">
      <c r="A454" s="17">
        <v>250</v>
      </c>
      <c r="B454" s="18" t="str">
        <f>PROPER(IF(F454="","",VLOOKUP(F454,Calculation!$B$196:$E$581,2,FALSE)))</f>
        <v>Neil Dobson</v>
      </c>
      <c r="C454" s="18" t="str">
        <f>IF(F454="","",VLOOKUP(F454,Calculation!$B$196:$E$581,3,FALSE))</f>
        <v>East Essex Triathlon Club</v>
      </c>
      <c r="D454" s="18">
        <f>IF(F454="","",VLOOKUP(F454,Calculation!$B$196:$G$581,5,FALSE))</f>
        <v>1</v>
      </c>
      <c r="E454" s="18">
        <f>IF(F454="","",VLOOKUP(F454,Calculation!$B$196:$G$581,6,FALSE))</f>
        <v>1</v>
      </c>
      <c r="F454" s="19">
        <f>IF(LARGE(Calculation!$B$196:$B$581,A454)=0,"",LARGE(Calculation!$B$196:$B$581,A454))</f>
        <v>6866.9810118713376</v>
      </c>
      <c r="H454" s="17"/>
      <c r="I454" s="18"/>
      <c r="J454" s="18"/>
      <c r="K454" s="18"/>
      <c r="L454" s="18"/>
      <c r="M454" s="19"/>
    </row>
    <row r="455" spans="1:13">
      <c r="A455" s="17">
        <v>251</v>
      </c>
      <c r="B455" s="18" t="str">
        <f>PROPER(IF(F455="","",VLOOKUP(F455,Calculation!$B$196:$E$581,2,FALSE)))</f>
        <v>Jonathan O'Hara</v>
      </c>
      <c r="C455" s="18" t="str">
        <f>IF(F455="","",VLOOKUP(F455,Calculation!$B$196:$E$581,3,FALSE))</f>
        <v>tri-anglia</v>
      </c>
      <c r="D455" s="18">
        <f>IF(F455="","",VLOOKUP(F455,Calculation!$B$196:$G$581,5,FALSE))</f>
        <v>1</v>
      </c>
      <c r="E455" s="18">
        <f>IF(F455="","",VLOOKUP(F455,Calculation!$B$196:$G$581,6,FALSE))</f>
        <v>1</v>
      </c>
      <c r="F455" s="19">
        <f>IF(LARGE(Calculation!$B$196:$B$581,A455)=0,"",LARGE(Calculation!$B$196:$B$581,A455))</f>
        <v>6860.0427955139403</v>
      </c>
      <c r="H455" s="17"/>
      <c r="I455" s="18"/>
      <c r="J455" s="18"/>
      <c r="K455" s="18"/>
      <c r="L455" s="18"/>
      <c r="M455" s="19"/>
    </row>
    <row r="456" spans="1:13">
      <c r="A456" s="17">
        <v>252</v>
      </c>
      <c r="B456" s="18" t="str">
        <f>PROPER(IF(F456="","",VLOOKUP(F456,Calculation!$B$196:$E$581,2,FALSE)))</f>
        <v>John Ford</v>
      </c>
      <c r="C456" s="18" t="str">
        <f>IF(F456="","",VLOOKUP(F456,Calculation!$B$196:$E$581,3,FALSE))</f>
        <v>Born2Tri</v>
      </c>
      <c r="D456" s="18">
        <f>IF(F456="","",VLOOKUP(F456,Calculation!$B$196:$G$581,5,FALSE))</f>
        <v>1</v>
      </c>
      <c r="E456" s="18">
        <f>IF(F456="","",VLOOKUP(F456,Calculation!$B$196:$G$581,6,FALSE))</f>
        <v>1</v>
      </c>
      <c r="F456" s="19">
        <f>IF(LARGE(Calculation!$B$196:$B$581,A456)=0,"",LARGE(Calculation!$B$196:$B$581,A456))</f>
        <v>6804.1790558927669</v>
      </c>
      <c r="H456" s="17"/>
      <c r="I456" s="18"/>
      <c r="J456" s="18"/>
      <c r="K456" s="18"/>
      <c r="L456" s="18"/>
      <c r="M456" s="19"/>
    </row>
    <row r="457" spans="1:13">
      <c r="A457" s="17">
        <v>253</v>
      </c>
      <c r="B457" s="18" t="str">
        <f>PROPER(IF(F457="","",VLOOKUP(F457,Calculation!$B$196:$E$581,2,FALSE)))</f>
        <v>Brian Abram</v>
      </c>
      <c r="C457" s="18" t="str">
        <f>IF(F457="","",VLOOKUP(F457,Calculation!$B$196:$E$581,3,FALSE))</f>
        <v>Born2Tri</v>
      </c>
      <c r="D457" s="18">
        <f>IF(F457="","",VLOOKUP(F457,Calculation!$B$196:$G$581,5,FALSE))</f>
        <v>1</v>
      </c>
      <c r="E457" s="18">
        <f>IF(F457="","",VLOOKUP(F457,Calculation!$B$196:$G$581,6,FALSE))</f>
        <v>1</v>
      </c>
      <c r="F457" s="19">
        <f>IF(LARGE(Calculation!$B$196:$B$581,A457)=0,"",LARGE(Calculation!$B$196:$B$581,A457))</f>
        <v>6780.4101854054052</v>
      </c>
      <c r="H457" s="17"/>
      <c r="I457" s="18"/>
      <c r="J457" s="18"/>
      <c r="K457" s="18"/>
      <c r="L457" s="18"/>
      <c r="M457" s="19"/>
    </row>
    <row r="458" spans="1:13">
      <c r="A458" s="17">
        <v>254</v>
      </c>
      <c r="B458" s="18" t="str">
        <f>PROPER(IF(F458="","",VLOOKUP(F458,Calculation!$B$196:$E$581,2,FALSE)))</f>
        <v>Mike Primavesi</v>
      </c>
      <c r="C458" s="18" t="str">
        <f>IF(F458="","",VLOOKUP(F458,Calculation!$B$196:$E$581,3,FALSE))</f>
        <v>pactrac</v>
      </c>
      <c r="D458" s="18">
        <f>IF(F458="","",VLOOKUP(F458,Calculation!$B$196:$G$581,5,FALSE))</f>
        <v>1</v>
      </c>
      <c r="E458" s="18">
        <f>IF(F458="","",VLOOKUP(F458,Calculation!$B$196:$G$581,6,FALSE))</f>
        <v>1</v>
      </c>
      <c r="F458" s="19">
        <f>IF(LARGE(Calculation!$B$196:$B$581,A458)=0,"",LARGE(Calculation!$B$196:$B$581,A458))</f>
        <v>6742.7893901497991</v>
      </c>
      <c r="H458" s="17"/>
      <c r="I458" s="18"/>
      <c r="J458" s="18"/>
      <c r="K458" s="18"/>
      <c r="L458" s="18"/>
      <c r="M458" s="19"/>
    </row>
    <row r="459" spans="1:13">
      <c r="A459" s="17">
        <v>255</v>
      </c>
      <c r="B459" s="18" t="str">
        <f>PROPER(IF(F459="","",VLOOKUP(F459,Calculation!$B$196:$E$581,2,FALSE)))</f>
        <v>Philip Whyte</v>
      </c>
      <c r="C459" s="18" t="str">
        <f>IF(F459="","",VLOOKUP(F459,Calculation!$B$196:$E$581,3,FALSE))</f>
        <v>tri-anglia</v>
      </c>
      <c r="D459" s="18">
        <f>IF(F459="","",VLOOKUP(F459,Calculation!$B$196:$G$581,5,FALSE))</f>
        <v>1</v>
      </c>
      <c r="E459" s="18">
        <f>IF(F459="","",VLOOKUP(F459,Calculation!$B$196:$G$581,6,FALSE))</f>
        <v>1</v>
      </c>
      <c r="F459" s="19">
        <f>IF(LARGE(Calculation!$B$196:$B$581,A459)=0,"",LARGE(Calculation!$B$196:$B$581,A459))</f>
        <v>6731.1445792263066</v>
      </c>
      <c r="H459" s="17"/>
      <c r="I459" s="18"/>
      <c r="J459" s="18"/>
      <c r="K459" s="18"/>
      <c r="L459" s="18"/>
      <c r="M459" s="19"/>
    </row>
    <row r="460" spans="1:13">
      <c r="A460" s="17">
        <v>256</v>
      </c>
      <c r="B460" s="18" t="str">
        <f>PROPER(IF(F460="","",VLOOKUP(F460,Calculation!$B$196:$E$581,2,FALSE)))</f>
        <v>Chris Slemmings</v>
      </c>
      <c r="C460" s="18" t="str">
        <f>IF(F460="","",VLOOKUP(F460,Calculation!$B$196:$E$581,3,FALSE))</f>
        <v>Ipswich Tri</v>
      </c>
      <c r="D460" s="18">
        <f>IF(F460="","",VLOOKUP(F460,Calculation!$B$196:$G$581,5,FALSE))</f>
        <v>1</v>
      </c>
      <c r="E460" s="18">
        <f>IF(F460="","",VLOOKUP(F460,Calculation!$B$196:$G$581,6,FALSE))</f>
        <v>1</v>
      </c>
      <c r="F460" s="19">
        <f>IF(LARGE(Calculation!$B$196:$B$581,A460)=0,"",LARGE(Calculation!$B$196:$B$581,A460))</f>
        <v>6723.2939806973618</v>
      </c>
      <c r="H460" s="17"/>
      <c r="I460" s="18"/>
      <c r="J460" s="18"/>
      <c r="K460" s="18"/>
      <c r="L460" s="18"/>
      <c r="M460" s="19"/>
    </row>
    <row r="461" spans="1:13">
      <c r="A461" s="17">
        <v>257</v>
      </c>
      <c r="B461" s="18" t="str">
        <f>PROPER(IF(F461="","",VLOOKUP(F461,Calculation!$B$196:$E$581,2,FALSE)))</f>
        <v>Stewart Ingram</v>
      </c>
      <c r="C461" s="18" t="str">
        <f>IF(F461="","",VLOOKUP(F461,Calculation!$B$196:$E$581,3,FALSE))</f>
        <v>Tri-Anglia</v>
      </c>
      <c r="D461" s="18">
        <f>IF(F461="","",VLOOKUP(F461,Calculation!$B$196:$G$581,5,FALSE))</f>
        <v>1</v>
      </c>
      <c r="E461" s="18">
        <f>IF(F461="","",VLOOKUP(F461,Calculation!$B$196:$G$581,6,FALSE))</f>
        <v>1</v>
      </c>
      <c r="F461" s="19">
        <f>IF(LARGE(Calculation!$B$196:$B$581,A461)=0,"",LARGE(Calculation!$B$196:$B$581,A461))</f>
        <v>6717.2883720098253</v>
      </c>
      <c r="H461" s="17"/>
      <c r="I461" s="18"/>
      <c r="J461" s="18"/>
      <c r="K461" s="18"/>
      <c r="L461" s="18"/>
      <c r="M461" s="19"/>
    </row>
    <row r="462" spans="1:13">
      <c r="A462" s="17">
        <v>258</v>
      </c>
      <c r="B462" s="18" t="str">
        <f>PROPER(IF(F462="","",VLOOKUP(F462,Calculation!$B$196:$E$581,2,FALSE)))</f>
        <v>Mike Fielding</v>
      </c>
      <c r="C462" s="18" t="str">
        <f>IF(F462="","",VLOOKUP(F462,Calculation!$B$196:$E$581,3,FALSE))</f>
        <v>Blackwater  tri cub</v>
      </c>
      <c r="D462" s="18">
        <f>IF(F462="","",VLOOKUP(F462,Calculation!$B$196:$G$581,5,FALSE))</f>
        <v>1</v>
      </c>
      <c r="E462" s="18">
        <f>IF(F462="","",VLOOKUP(F462,Calculation!$B$196:$G$581,6,FALSE))</f>
        <v>1</v>
      </c>
      <c r="F462" s="19">
        <f>IF(LARGE(Calculation!$B$196:$B$581,A462)=0,"",LARGE(Calculation!$B$196:$B$581,A462))</f>
        <v>6707.2962403637075</v>
      </c>
      <c r="H462" s="17"/>
      <c r="I462" s="18"/>
      <c r="J462" s="18"/>
      <c r="K462" s="18"/>
      <c r="L462" s="18"/>
      <c r="M462" s="19"/>
    </row>
    <row r="463" spans="1:13">
      <c r="A463" s="17">
        <v>259</v>
      </c>
      <c r="B463" s="18" t="str">
        <f>PROPER(IF(F463="","",VLOOKUP(F463,Calculation!$B$196:$E$581,2,FALSE)))</f>
        <v>Cassidy Patrick</v>
      </c>
      <c r="C463" s="18" t="str">
        <f>IF(F463="","",VLOOKUP(F463,Calculation!$B$196:$E$581,3,FALSE))</f>
        <v>East Essex Tri</v>
      </c>
      <c r="D463" s="18">
        <f>IF(F463="","",VLOOKUP(F463,Calculation!$B$196:$G$581,5,FALSE))</f>
        <v>1</v>
      </c>
      <c r="E463" s="18">
        <f>IF(F463="","",VLOOKUP(F463,Calculation!$B$196:$G$581,6,FALSE))</f>
        <v>1</v>
      </c>
      <c r="F463" s="19">
        <f>IF(LARGE(Calculation!$B$196:$B$581,A463)=0,"",LARGE(Calculation!$B$196:$B$581,A463))</f>
        <v>6675.5413079344744</v>
      </c>
      <c r="H463" s="17"/>
      <c r="I463" s="18"/>
      <c r="J463" s="18"/>
      <c r="K463" s="18"/>
      <c r="L463" s="18"/>
      <c r="M463" s="19"/>
    </row>
    <row r="464" spans="1:13">
      <c r="A464" s="17">
        <v>260</v>
      </c>
      <c r="B464" s="18" t="str">
        <f>PROPER(IF(F464="","",VLOOKUP(F464,Calculation!$B$196:$E$581,2,FALSE)))</f>
        <v>Sean Collison</v>
      </c>
      <c r="C464" s="18" t="str">
        <f>IF(F464="","",VLOOKUP(F464,Calculation!$B$196:$E$581,3,FALSE))</f>
        <v>EAST ESSEX TRI CLUB</v>
      </c>
      <c r="D464" s="18">
        <f>IF(F464="","",VLOOKUP(F464,Calculation!$B$196:$G$581,5,FALSE))</f>
        <v>1</v>
      </c>
      <c r="E464" s="18">
        <f>IF(F464="","",VLOOKUP(F464,Calculation!$B$196:$G$581,6,FALSE))</f>
        <v>1</v>
      </c>
      <c r="F464" s="19">
        <f>IF(LARGE(Calculation!$B$196:$B$581,A464)=0,"",LARGE(Calculation!$B$196:$B$581,A464))</f>
        <v>6652.3729492092507</v>
      </c>
      <c r="H464" s="17"/>
      <c r="I464" s="18"/>
      <c r="J464" s="18"/>
      <c r="K464" s="18"/>
      <c r="L464" s="18"/>
      <c r="M464" s="19"/>
    </row>
    <row r="465" spans="1:13">
      <c r="A465" s="17">
        <v>261</v>
      </c>
      <c r="B465" s="18" t="str">
        <f>PROPER(IF(F465="","",VLOOKUP(F465,Calculation!$B$196:$E$581,2,FALSE)))</f>
        <v>Simon Bradford</v>
      </c>
      <c r="C465" s="18" t="str">
        <f>IF(F465="","",VLOOKUP(F465,Calculation!$B$196:$E$581,3,FALSE))</f>
        <v>Cambridge Triathlon Club</v>
      </c>
      <c r="D465" s="18">
        <f>IF(F465="","",VLOOKUP(F465,Calculation!$B$196:$G$581,5,FALSE))</f>
        <v>1</v>
      </c>
      <c r="E465" s="18">
        <f>IF(F465="","",VLOOKUP(F465,Calculation!$B$196:$G$581,6,FALSE))</f>
        <v>1</v>
      </c>
      <c r="F465" s="19">
        <f>IF(LARGE(Calculation!$B$196:$B$581,A465)=0,"",LARGE(Calculation!$B$196:$B$581,A465))</f>
        <v>6594.7665232549834</v>
      </c>
      <c r="H465" s="17"/>
      <c r="I465" s="18"/>
      <c r="J465" s="18"/>
      <c r="K465" s="18"/>
      <c r="L465" s="18"/>
      <c r="M465" s="19"/>
    </row>
    <row r="466" spans="1:13">
      <c r="A466" s="17">
        <v>262</v>
      </c>
      <c r="B466" s="18" t="str">
        <f>PROPER(IF(F466="","",VLOOKUP(F466,Calculation!$B$196:$E$581,2,FALSE)))</f>
        <v>Dave Watson</v>
      </c>
      <c r="C466" s="18" t="str">
        <f>IF(F466="","",VLOOKUP(F466,Calculation!$B$196:$E$581,3,FALSE))</f>
        <v>Born2Tri</v>
      </c>
      <c r="D466" s="18">
        <f>IF(F466="","",VLOOKUP(F466,Calculation!$B$196:$G$581,5,FALSE))</f>
        <v>1</v>
      </c>
      <c r="E466" s="18">
        <f>IF(F466="","",VLOOKUP(F466,Calculation!$B$196:$G$581,6,FALSE))</f>
        <v>1</v>
      </c>
      <c r="F466" s="19">
        <f>IF(LARGE(Calculation!$B$196:$B$581,A466)=0,"",LARGE(Calculation!$B$196:$B$581,A466))</f>
        <v>6556.4807769364024</v>
      </c>
      <c r="H466" s="17"/>
      <c r="I466" s="18"/>
      <c r="J466" s="18"/>
      <c r="K466" s="18"/>
      <c r="L466" s="18"/>
      <c r="M466" s="19"/>
    </row>
    <row r="467" spans="1:13">
      <c r="A467" s="17">
        <v>263</v>
      </c>
      <c r="B467" s="18" t="str">
        <f>PROPER(IF(F467="","",VLOOKUP(F467,Calculation!$B$196:$E$581,2,FALSE)))</f>
        <v>Daniel Nolan</v>
      </c>
      <c r="C467" s="18" t="str">
        <f>IF(F467="","",VLOOKUP(F467,Calculation!$B$196:$E$581,3,FALSE))</f>
        <v>tri-anglia</v>
      </c>
      <c r="D467" s="18">
        <f>IF(F467="","",VLOOKUP(F467,Calculation!$B$196:$G$581,5,FALSE))</f>
        <v>1</v>
      </c>
      <c r="E467" s="18">
        <f>IF(F467="","",VLOOKUP(F467,Calculation!$B$196:$G$581,6,FALSE))</f>
        <v>1</v>
      </c>
      <c r="F467" s="19">
        <f>IF(LARGE(Calculation!$B$196:$B$581,A467)=0,"",LARGE(Calculation!$B$196:$B$581,A467))</f>
        <v>6536.0914564394961</v>
      </c>
      <c r="H467" s="17"/>
      <c r="I467" s="18"/>
      <c r="J467" s="18"/>
      <c r="K467" s="18"/>
      <c r="L467" s="18"/>
      <c r="M467" s="19"/>
    </row>
    <row r="468" spans="1:13">
      <c r="A468" s="17">
        <v>264</v>
      </c>
      <c r="B468" s="18" t="str">
        <f>PROPER(IF(F468="","",VLOOKUP(F468,Calculation!$B$196:$E$581,2,FALSE)))</f>
        <v>Andrew Hansler</v>
      </c>
      <c r="C468" s="18" t="str">
        <f>IF(F468="","",VLOOKUP(F468,Calculation!$B$196:$E$581,3,FALSE))</f>
        <v>Ipswich Tri</v>
      </c>
      <c r="D468" s="18">
        <f>IF(F468="","",VLOOKUP(F468,Calculation!$B$196:$G$581,5,FALSE))</f>
        <v>1</v>
      </c>
      <c r="E468" s="18">
        <f>IF(F468="","",VLOOKUP(F468,Calculation!$B$196:$G$581,6,FALSE))</f>
        <v>1</v>
      </c>
      <c r="F468" s="19">
        <f>IF(LARGE(Calculation!$B$196:$B$581,A468)=0,"",LARGE(Calculation!$B$196:$B$581,A468))</f>
        <v>6532.0340517372406</v>
      </c>
      <c r="H468" s="17"/>
      <c r="I468" s="18"/>
      <c r="J468" s="18"/>
      <c r="K468" s="18"/>
      <c r="L468" s="18"/>
      <c r="M468" s="19"/>
    </row>
    <row r="469" spans="1:13">
      <c r="A469" s="17">
        <v>265</v>
      </c>
      <c r="B469" s="18" t="str">
        <f>PROPER(IF(F469="","",VLOOKUP(F469,Calculation!$B$196:$E$581,2,FALSE)))</f>
        <v>Jonathan Davies</v>
      </c>
      <c r="C469" s="18" t="str">
        <f>IF(F469="","",VLOOKUP(F469,Calculation!$B$196:$E$581,3,FALSE))</f>
        <v>Born2Tri</v>
      </c>
      <c r="D469" s="18">
        <f>IF(F469="","",VLOOKUP(F469,Calculation!$B$196:$G$581,5,FALSE))</f>
        <v>1</v>
      </c>
      <c r="E469" s="18">
        <f>IF(F469="","",VLOOKUP(F469,Calculation!$B$196:$G$581,6,FALSE))</f>
        <v>1</v>
      </c>
      <c r="F469" s="19">
        <f>IF(LARGE(Calculation!$B$196:$B$581,A469)=0,"",LARGE(Calculation!$B$196:$B$581,A469))</f>
        <v>6472.1105723315059</v>
      </c>
      <c r="H469" s="17"/>
      <c r="I469" s="18"/>
      <c r="J469" s="18"/>
      <c r="K469" s="18"/>
      <c r="L469" s="18"/>
      <c r="M469" s="19"/>
    </row>
    <row r="470" spans="1:13">
      <c r="A470" s="17">
        <v>266</v>
      </c>
      <c r="B470" s="18" t="str">
        <f>PROPER(IF(F470="","",VLOOKUP(F470,Calculation!$B$196:$E$581,2,FALSE)))</f>
        <v>Alistair Gillan</v>
      </c>
      <c r="C470" s="18" t="str">
        <f>IF(F470="","",VLOOKUP(F470,Calculation!$B$196:$E$581,3,FALSE))</f>
        <v>Springfield Striders</v>
      </c>
      <c r="D470" s="18">
        <f>IF(F470="","",VLOOKUP(F470,Calculation!$B$196:$G$581,5,FALSE))</f>
        <v>1</v>
      </c>
      <c r="E470" s="18">
        <f>IF(F470="","",VLOOKUP(F470,Calculation!$B$196:$G$581,6,FALSE))</f>
        <v>1</v>
      </c>
      <c r="F470" s="19">
        <f>IF(LARGE(Calculation!$B$196:$B$581,A470)=0,"",LARGE(Calculation!$B$196:$B$581,A470))</f>
        <v>6458.7669249503533</v>
      </c>
      <c r="H470" s="17"/>
      <c r="I470" s="18"/>
      <c r="J470" s="18"/>
      <c r="K470" s="18"/>
      <c r="L470" s="18"/>
      <c r="M470" s="19"/>
    </row>
    <row r="471" spans="1:13">
      <c r="A471" s="17">
        <v>267</v>
      </c>
      <c r="B471" s="18" t="str">
        <f>PROPER(IF(F471="","",VLOOKUP(F471,Calculation!$B$196:$E$581,2,FALSE)))</f>
        <v>Bruno Delacave</v>
      </c>
      <c r="C471" s="18" t="str">
        <f>IF(F471="","",VLOOKUP(F471,Calculation!$B$196:$E$581,3,FALSE))</f>
        <v>tri-anglia</v>
      </c>
      <c r="D471" s="18">
        <f>IF(F471="","",VLOOKUP(F471,Calculation!$B$196:$G$581,5,FALSE))</f>
        <v>1</v>
      </c>
      <c r="E471" s="18">
        <f>IF(F471="","",VLOOKUP(F471,Calculation!$B$196:$G$581,6,FALSE))</f>
        <v>1</v>
      </c>
      <c r="F471" s="19">
        <f>IF(LARGE(Calculation!$B$196:$B$581,A471)=0,"",LARGE(Calculation!$B$196:$B$581,A471))</f>
        <v>6403.7889889589896</v>
      </c>
      <c r="H471" s="17"/>
      <c r="I471" s="18"/>
      <c r="J471" s="18"/>
      <c r="K471" s="18"/>
      <c r="L471" s="18"/>
      <c r="M471" s="19"/>
    </row>
    <row r="472" spans="1:13">
      <c r="A472" s="17">
        <v>268</v>
      </c>
      <c r="B472" s="18" t="str">
        <f>PROPER(IF(F472="","",VLOOKUP(F472,Calculation!$B$196:$E$581,2,FALSE)))</f>
        <v>Ian Potter</v>
      </c>
      <c r="C472" s="18" t="str">
        <f>IF(F472="","",VLOOKUP(F472,Calculation!$B$196:$E$581,3,FALSE))</f>
        <v>Blackwater Tri</v>
      </c>
      <c r="D472" s="18">
        <f>IF(F472="","",VLOOKUP(F472,Calculation!$B$196:$G$581,5,FALSE))</f>
        <v>1</v>
      </c>
      <c r="E472" s="18">
        <f>IF(F472="","",VLOOKUP(F472,Calculation!$B$196:$G$581,6,FALSE))</f>
        <v>1</v>
      </c>
      <c r="F472" s="19">
        <f>IF(LARGE(Calculation!$B$196:$B$581,A472)=0,"",LARGE(Calculation!$B$196:$B$581,A472))</f>
        <v>6379.6431085683989</v>
      </c>
      <c r="H472" s="17"/>
      <c r="I472" s="18"/>
      <c r="J472" s="18"/>
      <c r="K472" s="18"/>
      <c r="L472" s="18"/>
      <c r="M472" s="19"/>
    </row>
    <row r="473" spans="1:13">
      <c r="A473" s="17">
        <v>269</v>
      </c>
      <c r="B473" s="18" t="str">
        <f>PROPER(IF(F473="","",VLOOKUP(F473,Calculation!$B$196:$E$581,2,FALSE)))</f>
        <v>Neil Kirsh</v>
      </c>
      <c r="C473" s="18" t="str">
        <f>IF(F473="","",VLOOKUP(F473,Calculation!$B$196:$E$581,3,FALSE))</f>
        <v>East Essex Triathlon Club</v>
      </c>
      <c r="D473" s="18">
        <f>IF(F473="","",VLOOKUP(F473,Calculation!$B$196:$G$581,5,FALSE))</f>
        <v>1</v>
      </c>
      <c r="E473" s="18">
        <f>IF(F473="","",VLOOKUP(F473,Calculation!$B$196:$G$581,6,FALSE))</f>
        <v>1</v>
      </c>
      <c r="F473" s="19">
        <f>IF(LARGE(Calculation!$B$196:$B$581,A473)=0,"",LARGE(Calculation!$B$196:$B$581,A473))</f>
        <v>6325.3754441772644</v>
      </c>
      <c r="H473" s="17"/>
      <c r="I473" s="18"/>
      <c r="J473" s="18"/>
      <c r="K473" s="18"/>
      <c r="L473" s="18"/>
      <c r="M473" s="19"/>
    </row>
    <row r="474" spans="1:13">
      <c r="A474" s="17">
        <v>270</v>
      </c>
      <c r="B474" s="18" t="str">
        <f>PROPER(IF(F474="","",VLOOKUP(F474,Calculation!$B$196:$E$581,2,FALSE)))</f>
        <v>Richard Schofield</v>
      </c>
      <c r="C474" s="18" t="str">
        <f>IF(F474="","",VLOOKUP(F474,Calculation!$B$196:$E$581,3,FALSE))</f>
        <v>Born2tri</v>
      </c>
      <c r="D474" s="18">
        <f>IF(F474="","",VLOOKUP(F474,Calculation!$B$196:$G$581,5,FALSE))</f>
        <v>1</v>
      </c>
      <c r="E474" s="18">
        <f>IF(F474="","",VLOOKUP(F474,Calculation!$B$196:$G$581,6,FALSE))</f>
        <v>1</v>
      </c>
      <c r="F474" s="19">
        <f>IF(LARGE(Calculation!$B$196:$B$581,A474)=0,"",LARGE(Calculation!$B$196:$B$581,A474))</f>
        <v>6126.9600078934727</v>
      </c>
      <c r="H474" s="17"/>
      <c r="I474" s="18"/>
      <c r="J474" s="18"/>
      <c r="K474" s="18"/>
      <c r="L474" s="18"/>
      <c r="M474" s="19"/>
    </row>
    <row r="475" spans="1:13">
      <c r="A475" s="17">
        <v>271</v>
      </c>
      <c r="B475" s="18" t="str">
        <f>PROPER(IF(F475="","",VLOOKUP(F475,Calculation!$B$196:$E$581,2,FALSE)))</f>
        <v>David Mumford</v>
      </c>
      <c r="C475" s="18" t="str">
        <f>IF(F475="","",VLOOKUP(F475,Calculation!$B$196:$E$581,3,FALSE))</f>
        <v>Great Bentley RC</v>
      </c>
      <c r="D475" s="18">
        <f>IF(F475="","",VLOOKUP(F475,Calculation!$B$196:$G$581,5,FALSE))</f>
        <v>1</v>
      </c>
      <c r="E475" s="18">
        <f>IF(F475="","",VLOOKUP(F475,Calculation!$B$196:$G$581,6,FALSE))</f>
        <v>1</v>
      </c>
      <c r="F475" s="19">
        <f>IF(LARGE(Calculation!$B$196:$B$581,A475)=0,"",LARGE(Calculation!$B$196:$B$581,A475))</f>
        <v>6043.80527683946</v>
      </c>
      <c r="H475" s="17"/>
      <c r="I475" s="18"/>
      <c r="J475" s="18"/>
      <c r="K475" s="18"/>
      <c r="L475" s="18"/>
      <c r="M475" s="19"/>
    </row>
    <row r="476" spans="1:13">
      <c r="A476" s="17">
        <v>272</v>
      </c>
      <c r="B476" s="18" t="str">
        <f>PROPER(IF(F476="","",VLOOKUP(F476,Calculation!$B$196:$E$581,2,FALSE)))</f>
        <v>Roger Wise</v>
      </c>
      <c r="C476" s="18" t="str">
        <f>IF(F476="","",VLOOKUP(F476,Calculation!$B$196:$E$581,3,FALSE))</f>
        <v>Bishops Stortford Running Club</v>
      </c>
      <c r="D476" s="18">
        <f>IF(F476="","",VLOOKUP(F476,Calculation!$B$196:$G$581,5,FALSE))</f>
        <v>1</v>
      </c>
      <c r="E476" s="18">
        <f>IF(F476="","",VLOOKUP(F476,Calculation!$B$196:$G$581,6,FALSE))</f>
        <v>1</v>
      </c>
      <c r="F476" s="19">
        <f>IF(LARGE(Calculation!$B$196:$B$581,A476)=0,"",LARGE(Calculation!$B$196:$B$581,A476))</f>
        <v>5990.1555337725704</v>
      </c>
      <c r="H476" s="17"/>
      <c r="I476" s="18"/>
      <c r="J476" s="18"/>
      <c r="K476" s="18"/>
      <c r="L476" s="18"/>
      <c r="M476" s="19"/>
    </row>
    <row r="477" spans="1:13">
      <c r="A477" s="17">
        <v>273</v>
      </c>
      <c r="B477" s="18" t="str">
        <f>PROPER(IF(F477="","",VLOOKUP(F477,Calculation!$B$196:$E$581,2,FALSE)))</f>
        <v>John Thackray</v>
      </c>
      <c r="C477" s="18" t="str">
        <f>IF(F477="","",VLOOKUP(F477,Calculation!$B$196:$E$581,3,FALSE))</f>
        <v>Tri-Anglia</v>
      </c>
      <c r="D477" s="18">
        <f>IF(F477="","",VLOOKUP(F477,Calculation!$B$196:$G$581,5,FALSE))</f>
        <v>1</v>
      </c>
      <c r="E477" s="18">
        <f>IF(F477="","",VLOOKUP(F477,Calculation!$B$196:$G$581,6,FALSE))</f>
        <v>1</v>
      </c>
      <c r="F477" s="19">
        <f>IF(LARGE(Calculation!$B$196:$B$581,A477)=0,"",LARGE(Calculation!$B$196:$B$581,A477))</f>
        <v>5986.0734917412938</v>
      </c>
      <c r="H477" s="17"/>
      <c r="I477" s="18"/>
      <c r="J477" s="18"/>
      <c r="K477" s="18"/>
      <c r="L477" s="18"/>
      <c r="M477" s="19"/>
    </row>
    <row r="478" spans="1:13">
      <c r="A478" s="17">
        <v>274</v>
      </c>
      <c r="B478" s="18" t="str">
        <f>PROPER(IF(F478="","",VLOOKUP(F478,Calculation!$B$196:$E$581,2,FALSE)))</f>
        <v>Ray Charlton</v>
      </c>
      <c r="C478" s="18" t="str">
        <f>IF(F478="","",VLOOKUP(F478,Calculation!$B$196:$E$581,3,FALSE))</f>
        <v>Springfield Striders</v>
      </c>
      <c r="D478" s="18">
        <f>IF(F478="","",VLOOKUP(F478,Calculation!$B$196:$G$581,5,FALSE))</f>
        <v>1</v>
      </c>
      <c r="E478" s="18">
        <f>IF(F478="","",VLOOKUP(F478,Calculation!$B$196:$G$581,6,FALSE))</f>
        <v>1</v>
      </c>
      <c r="F478" s="19">
        <f>IF(LARGE(Calculation!$B$196:$B$581,A478)=0,"",LARGE(Calculation!$B$196:$B$581,A478))</f>
        <v>5865.8159841539218</v>
      </c>
      <c r="H478" s="17"/>
      <c r="I478" s="18"/>
      <c r="J478" s="18"/>
      <c r="K478" s="18"/>
      <c r="L478" s="18"/>
      <c r="M478" s="19"/>
    </row>
    <row r="479" spans="1:13">
      <c r="A479" s="17">
        <v>275</v>
      </c>
      <c r="B479" s="18" t="str">
        <f>PROPER(IF(F479="","",VLOOKUP(F479,Calculation!$B$196:$E$581,2,FALSE)))</f>
        <v>Brandon Lewis</v>
      </c>
      <c r="C479" s="18" t="str">
        <f>IF(F479="","",VLOOKUP(F479,Calculation!$B$196:$E$581,3,FALSE))</f>
        <v>Born2Tri</v>
      </c>
      <c r="D479" s="18">
        <f>IF(F479="","",VLOOKUP(F479,Calculation!$B$196:$G$581,5,FALSE))</f>
        <v>1</v>
      </c>
      <c r="E479" s="18">
        <f>IF(F479="","",VLOOKUP(F479,Calculation!$B$196:$G$581,6,FALSE))</f>
        <v>1</v>
      </c>
      <c r="F479" s="19">
        <f>IF(LARGE(Calculation!$B$196:$B$581,A479)=0,"",LARGE(Calculation!$B$196:$B$581,A479))</f>
        <v>5813.9953072551643</v>
      </c>
      <c r="H479" s="17"/>
      <c r="I479" s="18"/>
      <c r="J479" s="18"/>
      <c r="K479" s="18"/>
      <c r="L479" s="18"/>
      <c r="M479" s="19"/>
    </row>
    <row r="480" spans="1:13">
      <c r="A480" s="17">
        <v>276</v>
      </c>
      <c r="B480" s="18" t="str">
        <f>PROPER(IF(F480="","",VLOOKUP(F480,Calculation!$B$196:$E$581,2,FALSE)))</f>
        <v>Harvey French</v>
      </c>
      <c r="C480" s="18" t="str">
        <f>IF(F480="","",VLOOKUP(F480,Calculation!$B$196:$E$581,3,FALSE))</f>
        <v>Farrow Tri Club</v>
      </c>
      <c r="D480" s="18">
        <f>IF(F480="","",VLOOKUP(F480,Calculation!$B$196:$G$581,5,FALSE))</f>
        <v>1</v>
      </c>
      <c r="E480" s="18">
        <f>IF(F480="","",VLOOKUP(F480,Calculation!$B$196:$G$581,6,FALSE))</f>
        <v>1</v>
      </c>
      <c r="F480" s="19">
        <f>IF(LARGE(Calculation!$B$196:$B$581,A480)=0,"",LARGE(Calculation!$B$196:$B$581,A480))</f>
        <v>5558.0217997590689</v>
      </c>
      <c r="H480" s="17"/>
      <c r="I480" s="18"/>
      <c r="J480" s="18"/>
      <c r="K480" s="18"/>
      <c r="L480" s="18"/>
      <c r="M480" s="19"/>
    </row>
    <row r="481" spans="1:13">
      <c r="A481" s="17">
        <v>277</v>
      </c>
      <c r="B481" s="18" t="str">
        <f>PROPER(IF(F481="","",VLOOKUP(F481,Calculation!$B$196:$E$581,2,FALSE)))</f>
        <v>Brian Ewin</v>
      </c>
      <c r="C481" s="18" t="str">
        <f>IF(F481="","",VLOOKUP(F481,Calculation!$B$196:$E$581,3,FALSE))</f>
        <v>Team Viper</v>
      </c>
      <c r="D481" s="18">
        <f>IF(F481="","",VLOOKUP(F481,Calculation!$B$196:$G$581,5,FALSE))</f>
        <v>1</v>
      </c>
      <c r="E481" s="18">
        <f>IF(F481="","",VLOOKUP(F481,Calculation!$B$196:$G$581,6,FALSE))</f>
        <v>1</v>
      </c>
      <c r="F481" s="19">
        <f>IF(LARGE(Calculation!$B$196:$B$581,A481)=0,"",LARGE(Calculation!$B$196:$B$581,A481))</f>
        <v>5500.8957870316563</v>
      </c>
      <c r="H481" s="17"/>
      <c r="I481" s="18"/>
      <c r="J481" s="18"/>
      <c r="K481" s="18"/>
      <c r="L481" s="18"/>
      <c r="M481" s="19"/>
    </row>
    <row r="482" spans="1:13">
      <c r="A482" s="17">
        <v>278</v>
      </c>
      <c r="B482" s="18" t="str">
        <f>PROPER(IF(F482="","",VLOOKUP(F482,Calculation!$B$196:$E$581,2,FALSE)))</f>
        <v>Ian Saward</v>
      </c>
      <c r="C482" s="18" t="str">
        <f>IF(F482="","",VLOOKUP(F482,Calculation!$B$196:$E$581,3,FALSE))</f>
        <v>Born2Tri</v>
      </c>
      <c r="D482" s="18">
        <f>IF(F482="","",VLOOKUP(F482,Calculation!$B$196:$G$581,5,FALSE))</f>
        <v>1</v>
      </c>
      <c r="E482" s="18">
        <f>IF(F482="","",VLOOKUP(F482,Calculation!$B$196:$G$581,6,FALSE))</f>
        <v>1</v>
      </c>
      <c r="F482" s="19">
        <f>IF(LARGE(Calculation!$B$196:$B$581,A482)=0,"",LARGE(Calculation!$B$196:$B$581,A482))</f>
        <v>5204.5363534729431</v>
      </c>
      <c r="H482" s="17"/>
      <c r="I482" s="18"/>
      <c r="J482" s="18"/>
      <c r="K482" s="18"/>
      <c r="L482" s="18"/>
      <c r="M482" s="19"/>
    </row>
    <row r="483" spans="1:13">
      <c r="A483" s="17">
        <v>279</v>
      </c>
      <c r="B483" s="18" t="str">
        <f>PROPER(IF(F483="","",VLOOKUP(F483,Calculation!$B$196:$E$581,2,FALSE)))</f>
        <v/>
      </c>
      <c r="C483" s="18">
        <f>IF(F483="","",VLOOKUP(F483,Calculation!$B$196:$E$581,3,FALSE))</f>
        <v>0</v>
      </c>
      <c r="D483" s="18">
        <f>IF(F483="","",VLOOKUP(F483,Calculation!$B$196:$G$581,5,FALSE))</f>
        <v>0</v>
      </c>
      <c r="E483" s="18">
        <f>IF(F483="","",VLOOKUP(F483,Calculation!$B$196:$G$581,6,FALSE))</f>
        <v>0</v>
      </c>
      <c r="F483" s="19">
        <f>IF(LARGE(Calculation!$B$196:$B$581,A483)=0,"",LARGE(Calculation!$B$196:$B$581,A483))</f>
        <v>6.4000000000000003E-3</v>
      </c>
      <c r="H483" s="17"/>
      <c r="I483" s="18"/>
      <c r="J483" s="18"/>
      <c r="K483" s="18"/>
      <c r="L483" s="18"/>
      <c r="M483" s="19"/>
    </row>
    <row r="484" spans="1:13">
      <c r="A484" s="17">
        <v>280</v>
      </c>
      <c r="B484" s="18" t="str">
        <f>PROPER(IF(F484="","",VLOOKUP(F484,Calculation!$B$196:$E$581,2,FALSE)))</f>
        <v/>
      </c>
      <c r="C484" s="18">
        <f>IF(F484="","",VLOOKUP(F484,Calculation!$B$196:$E$581,3,FALSE))</f>
        <v>0</v>
      </c>
      <c r="D484" s="18">
        <f>IF(F484="","",VLOOKUP(F484,Calculation!$B$196:$G$581,5,FALSE))</f>
        <v>0</v>
      </c>
      <c r="E484" s="18">
        <f>IF(F484="","",VLOOKUP(F484,Calculation!$B$196:$G$581,6,FALSE))</f>
        <v>0</v>
      </c>
      <c r="F484" s="19">
        <f>IF(LARGE(Calculation!$B$196:$B$581,A484)=0,"",LARGE(Calculation!$B$196:$B$581,A484))</f>
        <v>6.3899999999999998E-3</v>
      </c>
      <c r="H484" s="17"/>
      <c r="I484" s="18"/>
      <c r="J484" s="18"/>
      <c r="K484" s="18"/>
      <c r="L484" s="18"/>
      <c r="M484" s="19"/>
    </row>
    <row r="485" spans="1:13">
      <c r="A485" s="17">
        <v>281</v>
      </c>
      <c r="B485" s="18" t="str">
        <f>PROPER(IF(F485="","",VLOOKUP(F485,Calculation!$B$196:$E$581,2,FALSE)))</f>
        <v/>
      </c>
      <c r="C485" s="18">
        <f>IF(F485="","",VLOOKUP(F485,Calculation!$B$196:$E$581,3,FALSE))</f>
        <v>0</v>
      </c>
      <c r="D485" s="18">
        <f>IF(F485="","",VLOOKUP(F485,Calculation!$B$196:$G$581,5,FALSE))</f>
        <v>0</v>
      </c>
      <c r="E485" s="18">
        <f>IF(F485="","",VLOOKUP(F485,Calculation!$B$196:$G$581,6,FALSE))</f>
        <v>0</v>
      </c>
      <c r="F485" s="19">
        <f>IF(LARGE(Calculation!$B$196:$B$581,A485)=0,"",LARGE(Calculation!$B$196:$B$581,A485))</f>
        <v>6.3800000000000003E-3</v>
      </c>
      <c r="H485" s="17"/>
      <c r="I485" s="18"/>
      <c r="J485" s="18"/>
      <c r="K485" s="18"/>
      <c r="L485" s="18"/>
      <c r="M485" s="19"/>
    </row>
    <row r="486" spans="1:13">
      <c r="A486" s="17">
        <v>282</v>
      </c>
      <c r="B486" s="18" t="str">
        <f>PROPER(IF(F486="","",VLOOKUP(F486,Calculation!$B$196:$E$581,2,FALSE)))</f>
        <v/>
      </c>
      <c r="C486" s="18">
        <f>IF(F486="","",VLOOKUP(F486,Calculation!$B$196:$E$581,3,FALSE))</f>
        <v>0</v>
      </c>
      <c r="D486" s="18">
        <f>IF(F486="","",VLOOKUP(F486,Calculation!$B$196:$G$581,5,FALSE))</f>
        <v>0</v>
      </c>
      <c r="E486" s="18">
        <f>IF(F486="","",VLOOKUP(F486,Calculation!$B$196:$G$581,6,FALSE))</f>
        <v>0</v>
      </c>
      <c r="F486" s="19">
        <f>IF(LARGE(Calculation!$B$196:$B$581,A486)=0,"",LARGE(Calculation!$B$196:$B$581,A486))</f>
        <v>6.3699999999999998E-3</v>
      </c>
      <c r="H486" s="17"/>
      <c r="I486" s="18"/>
      <c r="J486" s="18"/>
      <c r="K486" s="18"/>
      <c r="L486" s="18"/>
      <c r="M486" s="19"/>
    </row>
    <row r="487" spans="1:13">
      <c r="A487" s="17">
        <v>283</v>
      </c>
      <c r="B487" s="18" t="str">
        <f>PROPER(IF(F487="","",VLOOKUP(F487,Calculation!$B$196:$E$581,2,FALSE)))</f>
        <v/>
      </c>
      <c r="C487" s="18">
        <f>IF(F487="","",VLOOKUP(F487,Calculation!$B$196:$E$581,3,FALSE))</f>
        <v>0</v>
      </c>
      <c r="D487" s="18">
        <f>IF(F487="","",VLOOKUP(F487,Calculation!$B$196:$G$581,5,FALSE))</f>
        <v>0</v>
      </c>
      <c r="E487" s="18">
        <f>IF(F487="","",VLOOKUP(F487,Calculation!$B$196:$G$581,6,FALSE))</f>
        <v>0</v>
      </c>
      <c r="F487" s="19">
        <f>IF(LARGE(Calculation!$B$196:$B$581,A487)=0,"",LARGE(Calculation!$B$196:$B$581,A487))</f>
        <v>6.3600000000000002E-3</v>
      </c>
      <c r="H487" s="17"/>
      <c r="I487" s="18"/>
      <c r="J487" s="18"/>
      <c r="K487" s="18"/>
      <c r="L487" s="18"/>
      <c r="M487" s="19"/>
    </row>
    <row r="488" spans="1:13">
      <c r="A488" s="17">
        <v>284</v>
      </c>
      <c r="B488" s="18" t="str">
        <f>PROPER(IF(F488="","",VLOOKUP(F488,Calculation!$B$196:$E$581,2,FALSE)))</f>
        <v/>
      </c>
      <c r="C488" s="18">
        <f>IF(F488="","",VLOOKUP(F488,Calculation!$B$196:$E$581,3,FALSE))</f>
        <v>0</v>
      </c>
      <c r="D488" s="18">
        <f>IF(F488="","",VLOOKUP(F488,Calculation!$B$196:$G$581,5,FALSE))</f>
        <v>0</v>
      </c>
      <c r="E488" s="18">
        <f>IF(F488="","",VLOOKUP(F488,Calculation!$B$196:$G$581,6,FALSE))</f>
        <v>0</v>
      </c>
      <c r="F488" s="19">
        <f>IF(LARGE(Calculation!$B$196:$B$581,A488)=0,"",LARGE(Calculation!$B$196:$B$581,A488))</f>
        <v>6.3499999999999997E-3</v>
      </c>
      <c r="H488" s="17"/>
      <c r="I488" s="18"/>
      <c r="J488" s="18"/>
      <c r="K488" s="18"/>
      <c r="L488" s="18"/>
      <c r="M488" s="19"/>
    </row>
    <row r="489" spans="1:13">
      <c r="A489" s="17">
        <v>285</v>
      </c>
      <c r="B489" s="18" t="str">
        <f>PROPER(IF(F489="","",VLOOKUP(F489,Calculation!$B$196:$E$581,2,FALSE)))</f>
        <v/>
      </c>
      <c r="C489" s="18">
        <f>IF(F489="","",VLOOKUP(F489,Calculation!$B$196:$E$581,3,FALSE))</f>
        <v>0</v>
      </c>
      <c r="D489" s="18">
        <f>IF(F489="","",VLOOKUP(F489,Calculation!$B$196:$G$581,5,FALSE))</f>
        <v>0</v>
      </c>
      <c r="E489" s="18">
        <f>IF(F489="","",VLOOKUP(F489,Calculation!$B$196:$G$581,6,FALSE))</f>
        <v>0</v>
      </c>
      <c r="F489" s="19">
        <f>IF(LARGE(Calculation!$B$196:$B$581,A489)=0,"",LARGE(Calculation!$B$196:$B$581,A489))</f>
        <v>6.3400000000000001E-3</v>
      </c>
      <c r="H489" s="17"/>
      <c r="I489" s="18"/>
      <c r="J489" s="18"/>
      <c r="K489" s="18"/>
      <c r="L489" s="18"/>
      <c r="M489" s="19"/>
    </row>
    <row r="490" spans="1:13">
      <c r="A490" s="17">
        <v>286</v>
      </c>
      <c r="B490" s="18" t="str">
        <f>PROPER(IF(F490="","",VLOOKUP(F490,Calculation!$B$196:$E$581,2,FALSE)))</f>
        <v/>
      </c>
      <c r="C490" s="18">
        <f>IF(F490="","",VLOOKUP(F490,Calculation!$B$196:$E$581,3,FALSE))</f>
        <v>0</v>
      </c>
      <c r="D490" s="18">
        <f>IF(F490="","",VLOOKUP(F490,Calculation!$B$196:$G$581,5,FALSE))</f>
        <v>0</v>
      </c>
      <c r="E490" s="18">
        <f>IF(F490="","",VLOOKUP(F490,Calculation!$B$196:$G$581,6,FALSE))</f>
        <v>0</v>
      </c>
      <c r="F490" s="19">
        <f>IF(LARGE(Calculation!$B$196:$B$581,A490)=0,"",LARGE(Calculation!$B$196:$B$581,A490))</f>
        <v>6.3299999999999997E-3</v>
      </c>
      <c r="H490" s="17"/>
      <c r="I490" s="18"/>
      <c r="J490" s="18"/>
      <c r="K490" s="18"/>
      <c r="L490" s="18"/>
      <c r="M490" s="19"/>
    </row>
    <row r="491" spans="1:13" ht="13.5" thickBot="1">
      <c r="A491" s="20"/>
      <c r="B491" s="21"/>
      <c r="C491" s="21"/>
      <c r="D491" s="21"/>
      <c r="E491" s="21"/>
      <c r="F491" s="22"/>
      <c r="H491" s="20"/>
      <c r="I491" s="21"/>
      <c r="J491" s="21"/>
      <c r="K491" s="21"/>
      <c r="L491" s="21"/>
      <c r="M491" s="22"/>
    </row>
    <row r="492" spans="1:13">
      <c r="A492"/>
      <c r="B492"/>
    </row>
  </sheetData>
  <mergeCells count="4">
    <mergeCell ref="A11:C11"/>
    <mergeCell ref="H11:K11"/>
    <mergeCell ref="A202:C202"/>
    <mergeCell ref="H202:K202"/>
  </mergeCells>
  <phoneticPr fontId="2" type="noConversion"/>
  <conditionalFormatting sqref="K203:L203 D203:E203 G204:G492 K12:L12 D12:E12 G13:G200 H14:M199 H205:M491 A14:F200 A205:F492">
    <cfRule type="cellIs" dxfId="68" priority="1" stopIfTrue="1" operator="equal">
      <formula>0</formula>
    </cfRule>
  </conditionalFormatting>
  <hyperlinks>
    <hyperlink ref="B8" location="Male_Open" display="Male Open"/>
    <hyperlink ref="C8" location="Female_Open" display="Female Open"/>
    <hyperlink ref="B9" location="Male_Vet" display="Male Vet"/>
    <hyperlink ref="C9" location="Female_Vet" display="Female Vet"/>
  </hyperlinks>
  <pageMargins left="0.75" right="0.75" top="0.56000000000000005" bottom="0.34" header="0.5" footer="0.28000000000000003"/>
  <pageSetup paperSize="9" orientation="landscape" horizontalDpi="0" verticalDpi="0" r:id="rId1"/>
  <headerFooter alignWithMargins="0"/>
  <webPublishItems count="20">
    <webPublishItem id="16135" divId="ebta league Junior_16135" sourceType="sheet" destinationFile="C:\EBTA\webpages2\ebtaleague\juniorleague.htm"/>
    <webPublishItem id="29908" divId="ebta league Tristar 3_29908" sourceType="range" sourceRef="A1:M27" destinationFile="C:\A TEER\Web\TEER League 08\ebta league Tristar 3.htm"/>
    <webPublishItem id="7219" divId="ebta league Tristar 3_7219" sourceType="range" sourceRef="A1:M30" destinationFile="C:\A TEER\Web\TEER League 08\ebta league Tristar 3.htm"/>
    <webPublishItem id="5381" divId="teer league Adult_5381" sourceType="range" sourceRef="A1:M44" destinationFile="C:\A TEER\Web\TEER League 10\teer league Adult.htm"/>
    <webPublishItem id="52" divId="teer league Standard_52" sourceType="range" sourceRef="A1:M238" destinationFile="C:\A TEER\Web\TEER League 08\teer league Standard.htm"/>
    <webPublishItem id="22325" divId="teer league Adult_22325" sourceType="range" sourceRef="A1:M252" destinationFile="C:\A TEER\Web\TEER League 10\teer league Adult.htm"/>
    <webPublishItem id="14456" divId="teer league Standard_14456" sourceType="range" sourceRef="A1:M256" destinationFile="C:\A TEER\Web\TEER League 09\teer league Standard.htm"/>
    <webPublishItem id="30929" divId="teer league Standard_30929" sourceType="range" sourceRef="A1:M284" destinationFile="C:\A TEER\Web\TEER League 08\teer league Standard.htm"/>
    <webPublishItem id="27797" divId="teer league Standard_27797" sourceType="range" sourceRef="A1:M285" destinationFile="C:\A TEER\Web\TEER League 08\teer league Standard.htm"/>
    <webPublishItem id="23135" divId="teer league Standard_23135" sourceType="range" sourceRef="A1:M286" destinationFile="C:\A TEER\Web\TEER League 08\teer league Standard.htm"/>
    <webPublishItem id="10298" divId="teer league Standard_10298" sourceType="range" sourceRef="A1:M293" destinationFile="C:\A TEER\Web\TEER League 08\teer league Standard.htm"/>
    <webPublishItem id="32077" divId="teer league Standard_32077" sourceType="range" sourceRef="A1:M312" destinationFile="C:\A TEER\Web\TEER League 09\teer league Standard.htm"/>
    <webPublishItem id="30895" divId="teer league Standard_30895" sourceType="range" sourceRef="A1:M314" destinationFile="C:\A TEER\Web\TEER League 09\teer league Standard.htm"/>
    <webPublishItem id="7518" divId="teer league Standard_7518" sourceType="range" sourceRef="A1:M327" destinationFile="C:\A TEER\Web\TEER League 09\teer league Standard.htm"/>
    <webPublishItem id="14245" divId="teer league Standard_14245" sourceType="range" sourceRef="A1:M334" destinationFile="C:\A TEER\Web\TEER League 08\teer league Standard.htm"/>
    <webPublishItem id="1890" divId="teer league Standard_1890" sourceType="range" sourceRef="A1:M338" destinationFile="C:\A TEER\Web\TEER League 08\teer league Standard.htm"/>
    <webPublishItem id="17573" divId="teer league Adult_17573" sourceType="range" sourceRef="A1:M491" destinationFile="C:\A TEER\Web\TEER League 10\teer league Adult.htm"/>
    <webPublishItem id="27774" divId="teer league Adult_27774" sourceType="range" sourceRef="A1:N364" destinationFile="C:\A TEER\Web\TEER League 10\teer league Adult.htm"/>
    <webPublishItem id="22936" divId="teer league Adult_22936" sourceType="range" sourceRef="A1:N482" destinationFile="C:\A TEER\Web\TEER League 10\teer league Adult.htm"/>
    <webPublishItem id="2326" divId="teer league Standard_2326" sourceType="range" sourceRef="A1:N493" destinationFile="C:\A TEER\Web\TEER League 09\teer league Standard.htm"/>
  </webPublishItems>
</worksheet>
</file>

<file path=xl/worksheets/sheet20.xml><?xml version="1.0" encoding="utf-8"?>
<worksheet xmlns="http://schemas.openxmlformats.org/spreadsheetml/2006/main" xmlns:r="http://schemas.openxmlformats.org/officeDocument/2006/relationships">
  <dimension ref="B1:G209"/>
  <sheetViews>
    <sheetView workbookViewId="0">
      <selection activeCell="B3" sqref="B3"/>
    </sheetView>
  </sheetViews>
  <sheetFormatPr defaultRowHeight="12.75"/>
  <cols>
    <col min="1" max="1" width="2.42578125" customWidth="1"/>
    <col min="2" max="2" width="14.5703125" bestFit="1" customWidth="1"/>
    <col min="3" max="3" width="7.140625" bestFit="1" customWidth="1"/>
    <col min="4" max="4" width="5.140625" bestFit="1" customWidth="1"/>
    <col min="5" max="5" width="8.140625" bestFit="1" customWidth="1"/>
    <col min="6" max="6" width="8.5703125" bestFit="1" customWidth="1"/>
    <col min="7" max="7" width="10.28515625" bestFit="1" customWidth="1"/>
  </cols>
  <sheetData>
    <row r="1" spans="2:7">
      <c r="B1" s="30"/>
      <c r="C1" s="57"/>
      <c r="D1" s="31"/>
      <c r="E1" s="32"/>
    </row>
    <row r="2" spans="2:7" ht="15.75">
      <c r="B2" s="48" t="s">
        <v>1118</v>
      </c>
      <c r="C2" s="57"/>
      <c r="D2" s="31"/>
      <c r="E2" s="32"/>
    </row>
    <row r="3" spans="2:7" ht="13.5" thickBot="1">
      <c r="B3" s="49" t="s">
        <v>2</v>
      </c>
      <c r="C3" s="58" t="s">
        <v>22</v>
      </c>
      <c r="D3" s="58" t="s">
        <v>21</v>
      </c>
      <c r="E3" s="50" t="s">
        <v>8</v>
      </c>
      <c r="F3" s="51" t="s">
        <v>4</v>
      </c>
    </row>
    <row r="4" spans="2:7">
      <c r="B4" s="130" t="s">
        <v>71</v>
      </c>
      <c r="C4" s="80" t="s">
        <v>90</v>
      </c>
      <c r="D4" s="80"/>
      <c r="E4" s="131">
        <v>1.1574074074074073E-5</v>
      </c>
      <c r="F4" s="81">
        <f>E4/(E4/100)</f>
        <v>100</v>
      </c>
      <c r="G4" t="str">
        <f>IF((ISERROR((VLOOKUP(B4,Calculation!C$2:C$933,1,FALSE)))),"not entered","")</f>
        <v/>
      </c>
    </row>
    <row r="5" spans="2:7">
      <c r="B5" s="82" t="s">
        <v>71</v>
      </c>
      <c r="C5" s="83" t="s">
        <v>91</v>
      </c>
      <c r="D5" s="83"/>
      <c r="E5" s="132">
        <v>1.1574074074074073E-5</v>
      </c>
      <c r="F5" s="85">
        <f>E5/(E5/100)</f>
        <v>100</v>
      </c>
      <c r="G5" t="str">
        <f>IF((ISERROR((VLOOKUP(B5,Calculation!C$2:C$933,1,FALSE)))),"not entered","")</f>
        <v/>
      </c>
    </row>
    <row r="6" spans="2:7">
      <c r="B6" s="82" t="s">
        <v>9</v>
      </c>
      <c r="C6" s="84" t="str">
        <f t="shared" ref="C6:C69" si="0">VLOOKUP(B6,name,3,FALSE)</f>
        <v xml:space="preserve"> </v>
      </c>
      <c r="D6" s="84" t="str">
        <f t="shared" ref="D6:D69" si="1">VLOOKUP(B6,name,2,FALSE)</f>
        <v xml:space="preserve"> </v>
      </c>
      <c r="E6" s="132">
        <v>1.1574074074074073E-5</v>
      </c>
      <c r="F6" s="85" t="e">
        <f t="shared" ref="F6:F37" si="2">(VLOOKUP(C6,C$4:E$5,3,FALSE))/(E6/10000)</f>
        <v>#N/A</v>
      </c>
      <c r="G6" t="str">
        <f>IF((ISERROR((VLOOKUP(B6,Calculation!C$2:C$933,1,FALSE)))),"not entered","")</f>
        <v/>
      </c>
    </row>
    <row r="7" spans="2:7">
      <c r="B7" s="82" t="s">
        <v>9</v>
      </c>
      <c r="C7" s="84" t="str">
        <f t="shared" si="0"/>
        <v xml:space="preserve"> </v>
      </c>
      <c r="D7" s="84" t="str">
        <f t="shared" si="1"/>
        <v xml:space="preserve"> </v>
      </c>
      <c r="E7" s="132">
        <v>1.1574074074074073E-5</v>
      </c>
      <c r="F7" s="85" t="e">
        <f t="shared" si="2"/>
        <v>#N/A</v>
      </c>
      <c r="G7" t="str">
        <f>IF((ISERROR((VLOOKUP(B7,Calculation!C$2:C$933,1,FALSE)))),"not entered","")</f>
        <v/>
      </c>
    </row>
    <row r="8" spans="2:7">
      <c r="B8" s="82" t="s">
        <v>9</v>
      </c>
      <c r="C8" s="84" t="str">
        <f t="shared" si="0"/>
        <v xml:space="preserve"> </v>
      </c>
      <c r="D8" s="84" t="str">
        <f t="shared" si="1"/>
        <v xml:space="preserve"> </v>
      </c>
      <c r="E8" s="132">
        <v>1.1574074074074073E-5</v>
      </c>
      <c r="F8" s="85" t="e">
        <f t="shared" si="2"/>
        <v>#N/A</v>
      </c>
      <c r="G8" t="str">
        <f>IF((ISERROR((VLOOKUP(B8,Calculation!C$2:C$933,1,FALSE)))),"not entered","")</f>
        <v/>
      </c>
    </row>
    <row r="9" spans="2:7">
      <c r="B9" s="82" t="s">
        <v>9</v>
      </c>
      <c r="C9" s="84" t="str">
        <f t="shared" si="0"/>
        <v xml:space="preserve"> </v>
      </c>
      <c r="D9" s="84" t="str">
        <f t="shared" si="1"/>
        <v xml:space="preserve"> </v>
      </c>
      <c r="E9" s="132">
        <v>1.1574074074074073E-5</v>
      </c>
      <c r="F9" s="85" t="e">
        <f t="shared" si="2"/>
        <v>#N/A</v>
      </c>
      <c r="G9" t="str">
        <f>IF((ISERROR((VLOOKUP(B9,Calculation!C$2:C$933,1,FALSE)))),"not entered","")</f>
        <v/>
      </c>
    </row>
    <row r="10" spans="2:7">
      <c r="B10" s="82" t="s">
        <v>9</v>
      </c>
      <c r="C10" s="84" t="str">
        <f t="shared" si="0"/>
        <v xml:space="preserve"> </v>
      </c>
      <c r="D10" s="84" t="str">
        <f t="shared" si="1"/>
        <v xml:space="preserve"> </v>
      </c>
      <c r="E10" s="132">
        <v>1.1574074074074073E-5</v>
      </c>
      <c r="F10" s="85" t="e">
        <f t="shared" si="2"/>
        <v>#N/A</v>
      </c>
      <c r="G10" t="str">
        <f>IF((ISERROR((VLOOKUP(B10,Calculation!C$2:C$933,1,FALSE)))),"not entered","")</f>
        <v/>
      </c>
    </row>
    <row r="11" spans="2:7">
      <c r="B11" s="82" t="s">
        <v>9</v>
      </c>
      <c r="C11" s="84" t="str">
        <f t="shared" si="0"/>
        <v xml:space="preserve"> </v>
      </c>
      <c r="D11" s="84" t="str">
        <f t="shared" si="1"/>
        <v xml:space="preserve"> </v>
      </c>
      <c r="E11" s="132">
        <v>1.1574074074074073E-5</v>
      </c>
      <c r="F11" s="85" t="e">
        <f t="shared" si="2"/>
        <v>#N/A</v>
      </c>
      <c r="G11" t="str">
        <f>IF((ISERROR((VLOOKUP(B11,Calculation!C$2:C$933,1,FALSE)))),"not entered","")</f>
        <v/>
      </c>
    </row>
    <row r="12" spans="2:7">
      <c r="B12" s="82" t="s">
        <v>9</v>
      </c>
      <c r="C12" s="84" t="str">
        <f t="shared" si="0"/>
        <v xml:space="preserve"> </v>
      </c>
      <c r="D12" s="84" t="str">
        <f t="shared" si="1"/>
        <v xml:space="preserve"> </v>
      </c>
      <c r="E12" s="132">
        <v>1.1574074074074073E-5</v>
      </c>
      <c r="F12" s="85" t="e">
        <f t="shared" si="2"/>
        <v>#N/A</v>
      </c>
      <c r="G12" t="str">
        <f>IF((ISERROR((VLOOKUP(B12,Calculation!C$2:C$933,1,FALSE)))),"not entered","")</f>
        <v/>
      </c>
    </row>
    <row r="13" spans="2:7">
      <c r="B13" s="82" t="s">
        <v>9</v>
      </c>
      <c r="C13" s="84" t="str">
        <f t="shared" si="0"/>
        <v xml:space="preserve"> </v>
      </c>
      <c r="D13" s="84" t="str">
        <f t="shared" si="1"/>
        <v xml:space="preserve"> </v>
      </c>
      <c r="E13" s="132">
        <v>1.1574074074074073E-5</v>
      </c>
      <c r="F13" s="85" t="e">
        <f t="shared" si="2"/>
        <v>#N/A</v>
      </c>
      <c r="G13" t="str">
        <f>IF((ISERROR((VLOOKUP(B13,Calculation!C$2:C$933,1,FALSE)))),"not entered","")</f>
        <v/>
      </c>
    </row>
    <row r="14" spans="2:7">
      <c r="B14" s="82" t="s">
        <v>9</v>
      </c>
      <c r="C14" s="84" t="str">
        <f t="shared" si="0"/>
        <v xml:space="preserve"> </v>
      </c>
      <c r="D14" s="84" t="str">
        <f t="shared" si="1"/>
        <v xml:space="preserve"> </v>
      </c>
      <c r="E14" s="132">
        <v>1.1574074074074073E-5</v>
      </c>
      <c r="F14" s="85" t="e">
        <f t="shared" si="2"/>
        <v>#N/A</v>
      </c>
      <c r="G14" t="str">
        <f>IF((ISERROR((VLOOKUP(B14,Calculation!C$2:C$933,1,FALSE)))),"not entered","")</f>
        <v/>
      </c>
    </row>
    <row r="15" spans="2:7">
      <c r="B15" s="82" t="s">
        <v>9</v>
      </c>
      <c r="C15" s="84" t="str">
        <f t="shared" si="0"/>
        <v xml:space="preserve"> </v>
      </c>
      <c r="D15" s="84" t="str">
        <f t="shared" si="1"/>
        <v xml:space="preserve"> </v>
      </c>
      <c r="E15" s="132">
        <v>1.1574074074074073E-5</v>
      </c>
      <c r="F15" s="85" t="e">
        <f t="shared" si="2"/>
        <v>#N/A</v>
      </c>
      <c r="G15" t="str">
        <f>IF((ISERROR((VLOOKUP(B15,Calculation!C$2:C$933,1,FALSE)))),"not entered","")</f>
        <v/>
      </c>
    </row>
    <row r="16" spans="2:7">
      <c r="B16" s="82" t="s">
        <v>9</v>
      </c>
      <c r="C16" s="84" t="str">
        <f t="shared" si="0"/>
        <v xml:space="preserve"> </v>
      </c>
      <c r="D16" s="84" t="str">
        <f t="shared" si="1"/>
        <v xml:space="preserve"> </v>
      </c>
      <c r="E16" s="132">
        <v>1.1574074074074073E-5</v>
      </c>
      <c r="F16" s="85" t="e">
        <f t="shared" si="2"/>
        <v>#N/A</v>
      </c>
      <c r="G16" t="str">
        <f>IF((ISERROR((VLOOKUP(B16,Calculation!C$2:C$933,1,FALSE)))),"not entered","")</f>
        <v/>
      </c>
    </row>
    <row r="17" spans="2:7">
      <c r="B17" s="82" t="s">
        <v>9</v>
      </c>
      <c r="C17" s="84" t="str">
        <f t="shared" si="0"/>
        <v xml:space="preserve"> </v>
      </c>
      <c r="D17" s="84" t="str">
        <f t="shared" si="1"/>
        <v xml:space="preserve"> </v>
      </c>
      <c r="E17" s="132">
        <v>1.1574074074074073E-5</v>
      </c>
      <c r="F17" s="85" t="e">
        <f t="shared" si="2"/>
        <v>#N/A</v>
      </c>
      <c r="G17" t="str">
        <f>IF((ISERROR((VLOOKUP(B17,Calculation!C$2:C$933,1,FALSE)))),"not entered","")</f>
        <v/>
      </c>
    </row>
    <row r="18" spans="2:7">
      <c r="B18" s="82" t="s">
        <v>9</v>
      </c>
      <c r="C18" s="84" t="str">
        <f t="shared" si="0"/>
        <v xml:space="preserve"> </v>
      </c>
      <c r="D18" s="84" t="str">
        <f t="shared" si="1"/>
        <v xml:space="preserve"> </v>
      </c>
      <c r="E18" s="132">
        <v>1.1574074074074073E-5</v>
      </c>
      <c r="F18" s="85" t="e">
        <f t="shared" si="2"/>
        <v>#N/A</v>
      </c>
      <c r="G18" t="str">
        <f>IF((ISERROR((VLOOKUP(B18,Calculation!C$2:C$933,1,FALSE)))),"not entered","")</f>
        <v/>
      </c>
    </row>
    <row r="19" spans="2:7">
      <c r="B19" s="82" t="s">
        <v>9</v>
      </c>
      <c r="C19" s="84" t="str">
        <f t="shared" si="0"/>
        <v xml:space="preserve"> </v>
      </c>
      <c r="D19" s="84" t="str">
        <f t="shared" si="1"/>
        <v xml:space="preserve"> </v>
      </c>
      <c r="E19" s="132">
        <v>1.1574074074074073E-5</v>
      </c>
      <c r="F19" s="85" t="e">
        <f t="shared" si="2"/>
        <v>#N/A</v>
      </c>
      <c r="G19" t="str">
        <f>IF((ISERROR((VLOOKUP(B19,Calculation!C$2:C$933,1,FALSE)))),"not entered","")</f>
        <v/>
      </c>
    </row>
    <row r="20" spans="2:7">
      <c r="B20" s="82" t="s">
        <v>9</v>
      </c>
      <c r="C20" s="84" t="str">
        <f t="shared" si="0"/>
        <v xml:space="preserve"> </v>
      </c>
      <c r="D20" s="84" t="str">
        <f t="shared" si="1"/>
        <v xml:space="preserve"> </v>
      </c>
      <c r="E20" s="132">
        <v>1.1574074074074073E-5</v>
      </c>
      <c r="F20" s="85" t="e">
        <f t="shared" si="2"/>
        <v>#N/A</v>
      </c>
      <c r="G20" t="str">
        <f>IF((ISERROR((VLOOKUP(B20,Calculation!C$2:C$933,1,FALSE)))),"not entered","")</f>
        <v/>
      </c>
    </row>
    <row r="21" spans="2:7">
      <c r="B21" s="82" t="s">
        <v>9</v>
      </c>
      <c r="C21" s="84" t="str">
        <f t="shared" si="0"/>
        <v xml:space="preserve"> </v>
      </c>
      <c r="D21" s="84" t="str">
        <f t="shared" si="1"/>
        <v xml:space="preserve"> </v>
      </c>
      <c r="E21" s="132">
        <v>1.1574074074074073E-5</v>
      </c>
      <c r="F21" s="85" t="e">
        <f t="shared" si="2"/>
        <v>#N/A</v>
      </c>
      <c r="G21" t="str">
        <f>IF((ISERROR((VLOOKUP(B21,Calculation!C$2:C$933,1,FALSE)))),"not entered","")</f>
        <v/>
      </c>
    </row>
    <row r="22" spans="2:7">
      <c r="B22" s="82" t="s">
        <v>9</v>
      </c>
      <c r="C22" s="84" t="str">
        <f t="shared" si="0"/>
        <v xml:space="preserve"> </v>
      </c>
      <c r="D22" s="84" t="str">
        <f t="shared" si="1"/>
        <v xml:space="preserve"> </v>
      </c>
      <c r="E22" s="132">
        <v>1.1574074074074073E-5</v>
      </c>
      <c r="F22" s="85" t="e">
        <f t="shared" si="2"/>
        <v>#N/A</v>
      </c>
      <c r="G22" t="str">
        <f>IF((ISERROR((VLOOKUP(B22,Calculation!C$2:C$933,1,FALSE)))),"not entered","")</f>
        <v/>
      </c>
    </row>
    <row r="23" spans="2:7">
      <c r="B23" s="82" t="s">
        <v>9</v>
      </c>
      <c r="C23" s="84" t="str">
        <f t="shared" si="0"/>
        <v xml:space="preserve"> </v>
      </c>
      <c r="D23" s="84" t="str">
        <f t="shared" si="1"/>
        <v xml:space="preserve"> </v>
      </c>
      <c r="E23" s="132">
        <v>1.1574074074074073E-5</v>
      </c>
      <c r="F23" s="85" t="e">
        <f t="shared" si="2"/>
        <v>#N/A</v>
      </c>
      <c r="G23" t="str">
        <f>IF((ISERROR((VLOOKUP(B23,Calculation!C$2:C$933,1,FALSE)))),"not entered","")</f>
        <v/>
      </c>
    </row>
    <row r="24" spans="2:7">
      <c r="B24" s="82" t="s">
        <v>9</v>
      </c>
      <c r="C24" s="84" t="str">
        <f t="shared" si="0"/>
        <v xml:space="preserve"> </v>
      </c>
      <c r="D24" s="84" t="str">
        <f t="shared" si="1"/>
        <v xml:space="preserve"> </v>
      </c>
      <c r="E24" s="132">
        <v>1.1574074074074073E-5</v>
      </c>
      <c r="F24" s="85" t="e">
        <f t="shared" si="2"/>
        <v>#N/A</v>
      </c>
      <c r="G24" t="str">
        <f>IF((ISERROR((VLOOKUP(B24,Calculation!C$2:C$933,1,FALSE)))),"not entered","")</f>
        <v/>
      </c>
    </row>
    <row r="25" spans="2:7">
      <c r="B25" s="82" t="s">
        <v>9</v>
      </c>
      <c r="C25" s="84" t="str">
        <f t="shared" si="0"/>
        <v xml:space="preserve"> </v>
      </c>
      <c r="D25" s="84" t="str">
        <f t="shared" si="1"/>
        <v xml:space="preserve"> </v>
      </c>
      <c r="E25" s="132">
        <v>1.1574074074074073E-5</v>
      </c>
      <c r="F25" s="85" t="e">
        <f t="shared" si="2"/>
        <v>#N/A</v>
      </c>
      <c r="G25" t="str">
        <f>IF((ISERROR((VLOOKUP(B25,Calculation!C$2:C$933,1,FALSE)))),"not entered","")</f>
        <v/>
      </c>
    </row>
    <row r="26" spans="2:7">
      <c r="B26" s="82" t="s">
        <v>9</v>
      </c>
      <c r="C26" s="84" t="str">
        <f t="shared" si="0"/>
        <v xml:space="preserve"> </v>
      </c>
      <c r="D26" s="84" t="str">
        <f t="shared" si="1"/>
        <v xml:space="preserve"> </v>
      </c>
      <c r="E26" s="132">
        <v>1.1574074074074073E-5</v>
      </c>
      <c r="F26" s="85" t="e">
        <f t="shared" si="2"/>
        <v>#N/A</v>
      </c>
      <c r="G26" t="str">
        <f>IF((ISERROR((VLOOKUP(B26,Calculation!C$2:C$933,1,FALSE)))),"not entered","")</f>
        <v/>
      </c>
    </row>
    <row r="27" spans="2:7">
      <c r="B27" s="82" t="s">
        <v>9</v>
      </c>
      <c r="C27" s="84" t="str">
        <f t="shared" si="0"/>
        <v xml:space="preserve"> </v>
      </c>
      <c r="D27" s="84" t="str">
        <f t="shared" si="1"/>
        <v xml:space="preserve"> </v>
      </c>
      <c r="E27" s="132">
        <v>1.1574074074074073E-5</v>
      </c>
      <c r="F27" s="85" t="e">
        <f t="shared" si="2"/>
        <v>#N/A</v>
      </c>
      <c r="G27" t="str">
        <f>IF((ISERROR((VLOOKUP(B27,Calculation!C$2:C$933,1,FALSE)))),"not entered","")</f>
        <v/>
      </c>
    </row>
    <row r="28" spans="2:7">
      <c r="B28" s="82" t="s">
        <v>9</v>
      </c>
      <c r="C28" s="84" t="str">
        <f t="shared" si="0"/>
        <v xml:space="preserve"> </v>
      </c>
      <c r="D28" s="84" t="str">
        <f t="shared" si="1"/>
        <v xml:space="preserve"> </v>
      </c>
      <c r="E28" s="132">
        <v>1.1574074074074073E-5</v>
      </c>
      <c r="F28" s="85" t="e">
        <f t="shared" si="2"/>
        <v>#N/A</v>
      </c>
      <c r="G28" t="str">
        <f>IF((ISERROR((VLOOKUP(B28,Calculation!C$2:C$933,1,FALSE)))),"not entered","")</f>
        <v/>
      </c>
    </row>
    <row r="29" spans="2:7">
      <c r="B29" s="82" t="s">
        <v>9</v>
      </c>
      <c r="C29" s="84" t="str">
        <f t="shared" si="0"/>
        <v xml:space="preserve"> </v>
      </c>
      <c r="D29" s="84" t="str">
        <f t="shared" si="1"/>
        <v xml:space="preserve"> </v>
      </c>
      <c r="E29" s="132">
        <v>1.1574074074074073E-5</v>
      </c>
      <c r="F29" s="85" t="e">
        <f t="shared" si="2"/>
        <v>#N/A</v>
      </c>
      <c r="G29" t="str">
        <f>IF((ISERROR((VLOOKUP(B29,Calculation!C$2:C$933,1,FALSE)))),"not entered","")</f>
        <v/>
      </c>
    </row>
    <row r="30" spans="2:7">
      <c r="B30" s="82" t="s">
        <v>9</v>
      </c>
      <c r="C30" s="84" t="str">
        <f t="shared" si="0"/>
        <v xml:space="preserve"> </v>
      </c>
      <c r="D30" s="84" t="str">
        <f t="shared" si="1"/>
        <v xml:space="preserve"> </v>
      </c>
      <c r="E30" s="132">
        <v>1.1574074074074073E-5</v>
      </c>
      <c r="F30" s="85" t="e">
        <f t="shared" si="2"/>
        <v>#N/A</v>
      </c>
      <c r="G30" t="str">
        <f>IF((ISERROR((VLOOKUP(B30,Calculation!C$2:C$933,1,FALSE)))),"not entered","")</f>
        <v/>
      </c>
    </row>
    <row r="31" spans="2:7">
      <c r="B31" s="82" t="s">
        <v>9</v>
      </c>
      <c r="C31" s="84" t="str">
        <f t="shared" si="0"/>
        <v xml:space="preserve"> </v>
      </c>
      <c r="D31" s="84" t="str">
        <f t="shared" si="1"/>
        <v xml:space="preserve"> </v>
      </c>
      <c r="E31" s="132">
        <v>1.1574074074074073E-5</v>
      </c>
      <c r="F31" s="85" t="e">
        <f t="shared" si="2"/>
        <v>#N/A</v>
      </c>
      <c r="G31" t="str">
        <f>IF((ISERROR((VLOOKUP(B31,Calculation!C$2:C$933,1,FALSE)))),"not entered","")</f>
        <v/>
      </c>
    </row>
    <row r="32" spans="2:7">
      <c r="B32" s="82" t="s">
        <v>9</v>
      </c>
      <c r="C32" s="84" t="str">
        <f t="shared" si="0"/>
        <v xml:space="preserve"> </v>
      </c>
      <c r="D32" s="84" t="str">
        <f t="shared" si="1"/>
        <v xml:space="preserve"> </v>
      </c>
      <c r="E32" s="132">
        <v>1.1574074074074073E-5</v>
      </c>
      <c r="F32" s="85" t="e">
        <f t="shared" si="2"/>
        <v>#N/A</v>
      </c>
      <c r="G32" t="str">
        <f>IF((ISERROR((VLOOKUP(B32,Calculation!C$2:C$933,1,FALSE)))),"not entered","")</f>
        <v/>
      </c>
    </row>
    <row r="33" spans="2:7">
      <c r="B33" s="82" t="s">
        <v>9</v>
      </c>
      <c r="C33" s="84" t="str">
        <f t="shared" si="0"/>
        <v xml:space="preserve"> </v>
      </c>
      <c r="D33" s="84" t="str">
        <f t="shared" si="1"/>
        <v xml:space="preserve"> </v>
      </c>
      <c r="E33" s="132">
        <v>1.1574074074074073E-5</v>
      </c>
      <c r="F33" s="85" t="e">
        <f t="shared" si="2"/>
        <v>#N/A</v>
      </c>
      <c r="G33" t="str">
        <f>IF((ISERROR((VLOOKUP(B33,Calculation!C$2:C$933,1,FALSE)))),"not entered","")</f>
        <v/>
      </c>
    </row>
    <row r="34" spans="2:7">
      <c r="B34" s="82" t="s">
        <v>9</v>
      </c>
      <c r="C34" s="84" t="str">
        <f t="shared" si="0"/>
        <v xml:space="preserve"> </v>
      </c>
      <c r="D34" s="84" t="str">
        <f t="shared" si="1"/>
        <v xml:space="preserve"> </v>
      </c>
      <c r="E34" s="132">
        <v>1.1574074074074073E-5</v>
      </c>
      <c r="F34" s="85" t="e">
        <f t="shared" si="2"/>
        <v>#N/A</v>
      </c>
      <c r="G34" t="str">
        <f>IF((ISERROR((VLOOKUP(B34,Calculation!C$2:C$933,1,FALSE)))),"not entered","")</f>
        <v/>
      </c>
    </row>
    <row r="35" spans="2:7">
      <c r="B35" s="82" t="s">
        <v>9</v>
      </c>
      <c r="C35" s="84" t="str">
        <f t="shared" si="0"/>
        <v xml:space="preserve"> </v>
      </c>
      <c r="D35" s="84" t="str">
        <f t="shared" si="1"/>
        <v xml:space="preserve"> </v>
      </c>
      <c r="E35" s="132">
        <v>1.1574074074074073E-5</v>
      </c>
      <c r="F35" s="85" t="e">
        <f t="shared" si="2"/>
        <v>#N/A</v>
      </c>
      <c r="G35" t="str">
        <f>IF((ISERROR((VLOOKUP(B35,Calculation!C$2:C$933,1,FALSE)))),"not entered","")</f>
        <v/>
      </c>
    </row>
    <row r="36" spans="2:7">
      <c r="B36" s="82" t="s">
        <v>9</v>
      </c>
      <c r="C36" s="84" t="str">
        <f t="shared" si="0"/>
        <v xml:space="preserve"> </v>
      </c>
      <c r="D36" s="84" t="str">
        <f t="shared" si="1"/>
        <v xml:space="preserve"> </v>
      </c>
      <c r="E36" s="132">
        <v>1.1574074074074073E-5</v>
      </c>
      <c r="F36" s="85" t="e">
        <f t="shared" si="2"/>
        <v>#N/A</v>
      </c>
      <c r="G36" t="str">
        <f>IF((ISERROR((VLOOKUP(B36,Calculation!C$2:C$933,1,FALSE)))),"not entered","")</f>
        <v/>
      </c>
    </row>
    <row r="37" spans="2:7">
      <c r="B37" s="82" t="s">
        <v>9</v>
      </c>
      <c r="C37" s="84" t="str">
        <f t="shared" si="0"/>
        <v xml:space="preserve"> </v>
      </c>
      <c r="D37" s="84" t="str">
        <f t="shared" si="1"/>
        <v xml:space="preserve"> </v>
      </c>
      <c r="E37" s="132">
        <v>1.1574074074074073E-5</v>
      </c>
      <c r="F37" s="85" t="e">
        <f t="shared" si="2"/>
        <v>#N/A</v>
      </c>
      <c r="G37" t="str">
        <f>IF((ISERROR((VLOOKUP(B37,Calculation!C$2:C$933,1,FALSE)))),"not entered","")</f>
        <v/>
      </c>
    </row>
    <row r="38" spans="2:7">
      <c r="B38" s="82" t="s">
        <v>9</v>
      </c>
      <c r="C38" s="84" t="str">
        <f t="shared" si="0"/>
        <v xml:space="preserve"> </v>
      </c>
      <c r="D38" s="84" t="str">
        <f t="shared" si="1"/>
        <v xml:space="preserve"> </v>
      </c>
      <c r="E38" s="132">
        <v>1.1574074074074073E-5</v>
      </c>
      <c r="F38" s="85" t="e">
        <f t="shared" ref="F38:F69" si="3">(VLOOKUP(C38,C$4:E$5,3,FALSE))/(E38/10000)</f>
        <v>#N/A</v>
      </c>
      <c r="G38" t="str">
        <f>IF((ISERROR((VLOOKUP(B38,Calculation!C$2:C$933,1,FALSE)))),"not entered","")</f>
        <v/>
      </c>
    </row>
    <row r="39" spans="2:7">
      <c r="B39" s="82" t="s">
        <v>9</v>
      </c>
      <c r="C39" s="84" t="str">
        <f t="shared" si="0"/>
        <v xml:space="preserve"> </v>
      </c>
      <c r="D39" s="84" t="str">
        <f t="shared" si="1"/>
        <v xml:space="preserve"> </v>
      </c>
      <c r="E39" s="132">
        <v>1.1574074074074073E-5</v>
      </c>
      <c r="F39" s="85" t="e">
        <f t="shared" si="3"/>
        <v>#N/A</v>
      </c>
      <c r="G39" t="str">
        <f>IF((ISERROR((VLOOKUP(B39,Calculation!C$2:C$933,1,FALSE)))),"not entered","")</f>
        <v/>
      </c>
    </row>
    <row r="40" spans="2:7">
      <c r="B40" s="82" t="s">
        <v>9</v>
      </c>
      <c r="C40" s="84" t="str">
        <f t="shared" si="0"/>
        <v xml:space="preserve"> </v>
      </c>
      <c r="D40" s="84" t="str">
        <f t="shared" si="1"/>
        <v xml:space="preserve"> </v>
      </c>
      <c r="E40" s="132">
        <v>1.1574074074074073E-5</v>
      </c>
      <c r="F40" s="85" t="e">
        <f t="shared" si="3"/>
        <v>#N/A</v>
      </c>
      <c r="G40" t="str">
        <f>IF((ISERROR((VLOOKUP(B40,Calculation!C$2:C$933,1,FALSE)))),"not entered","")</f>
        <v/>
      </c>
    </row>
    <row r="41" spans="2:7">
      <c r="B41" s="82" t="s">
        <v>9</v>
      </c>
      <c r="C41" s="84" t="str">
        <f t="shared" si="0"/>
        <v xml:space="preserve"> </v>
      </c>
      <c r="D41" s="84" t="str">
        <f t="shared" si="1"/>
        <v xml:space="preserve"> </v>
      </c>
      <c r="E41" s="132">
        <v>1.1574074074074073E-5</v>
      </c>
      <c r="F41" s="85" t="e">
        <f t="shared" si="3"/>
        <v>#N/A</v>
      </c>
      <c r="G41" t="str">
        <f>IF((ISERROR((VLOOKUP(B41,Calculation!C$2:C$933,1,FALSE)))),"not entered","")</f>
        <v/>
      </c>
    </row>
    <row r="42" spans="2:7">
      <c r="B42" s="82" t="s">
        <v>9</v>
      </c>
      <c r="C42" s="84" t="str">
        <f t="shared" si="0"/>
        <v xml:space="preserve"> </v>
      </c>
      <c r="D42" s="84" t="str">
        <f t="shared" si="1"/>
        <v xml:space="preserve"> </v>
      </c>
      <c r="E42" s="132">
        <v>1.1574074074074073E-5</v>
      </c>
      <c r="F42" s="85" t="e">
        <f t="shared" si="3"/>
        <v>#N/A</v>
      </c>
      <c r="G42" t="str">
        <f>IF((ISERROR((VLOOKUP(B42,Calculation!C$2:C$933,1,FALSE)))),"not entered","")</f>
        <v/>
      </c>
    </row>
    <row r="43" spans="2:7">
      <c r="B43" s="82" t="s">
        <v>9</v>
      </c>
      <c r="C43" s="84" t="str">
        <f t="shared" si="0"/>
        <v xml:space="preserve"> </v>
      </c>
      <c r="D43" s="84" t="str">
        <f t="shared" si="1"/>
        <v xml:space="preserve"> </v>
      </c>
      <c r="E43" s="132">
        <v>1.1574074074074073E-5</v>
      </c>
      <c r="F43" s="85" t="e">
        <f t="shared" si="3"/>
        <v>#N/A</v>
      </c>
      <c r="G43" t="str">
        <f>IF((ISERROR((VLOOKUP(B43,Calculation!C$2:C$933,1,FALSE)))),"not entered","")</f>
        <v/>
      </c>
    </row>
    <row r="44" spans="2:7">
      <c r="B44" s="82" t="s">
        <v>9</v>
      </c>
      <c r="C44" s="84" t="str">
        <f t="shared" si="0"/>
        <v xml:space="preserve"> </v>
      </c>
      <c r="D44" s="84" t="str">
        <f t="shared" si="1"/>
        <v xml:space="preserve"> </v>
      </c>
      <c r="E44" s="132">
        <v>1.1574074074074073E-5</v>
      </c>
      <c r="F44" s="85" t="e">
        <f t="shared" si="3"/>
        <v>#N/A</v>
      </c>
      <c r="G44" t="str">
        <f>IF((ISERROR((VLOOKUP(B44,Calculation!C$2:C$933,1,FALSE)))),"not entered","")</f>
        <v/>
      </c>
    </row>
    <row r="45" spans="2:7">
      <c r="B45" s="82" t="s">
        <v>9</v>
      </c>
      <c r="C45" s="84" t="str">
        <f t="shared" si="0"/>
        <v xml:space="preserve"> </v>
      </c>
      <c r="D45" s="84" t="str">
        <f t="shared" si="1"/>
        <v xml:space="preserve"> </v>
      </c>
      <c r="E45" s="132">
        <v>1.1574074074074073E-5</v>
      </c>
      <c r="F45" s="85" t="e">
        <f t="shared" si="3"/>
        <v>#N/A</v>
      </c>
      <c r="G45" t="str">
        <f>IF((ISERROR((VLOOKUP(B45,Calculation!C$2:C$933,1,FALSE)))),"not entered","")</f>
        <v/>
      </c>
    </row>
    <row r="46" spans="2:7">
      <c r="B46" s="82" t="s">
        <v>9</v>
      </c>
      <c r="C46" s="84" t="str">
        <f t="shared" si="0"/>
        <v xml:space="preserve"> </v>
      </c>
      <c r="D46" s="84" t="str">
        <f t="shared" si="1"/>
        <v xml:space="preserve"> </v>
      </c>
      <c r="E46" s="132">
        <v>1.1574074074074073E-5</v>
      </c>
      <c r="F46" s="85" t="e">
        <f t="shared" si="3"/>
        <v>#N/A</v>
      </c>
      <c r="G46" t="str">
        <f>IF((ISERROR((VLOOKUP(B46,Calculation!C$2:C$933,1,FALSE)))),"not entered","")</f>
        <v/>
      </c>
    </row>
    <row r="47" spans="2:7">
      <c r="B47" s="82" t="s">
        <v>9</v>
      </c>
      <c r="C47" s="84" t="str">
        <f t="shared" si="0"/>
        <v xml:space="preserve"> </v>
      </c>
      <c r="D47" s="84" t="str">
        <f t="shared" si="1"/>
        <v xml:space="preserve"> </v>
      </c>
      <c r="E47" s="132">
        <v>1.1574074074074073E-5</v>
      </c>
      <c r="F47" s="85" t="e">
        <f t="shared" si="3"/>
        <v>#N/A</v>
      </c>
      <c r="G47" t="str">
        <f>IF((ISERROR((VLOOKUP(B47,Calculation!C$2:C$933,1,FALSE)))),"not entered","")</f>
        <v/>
      </c>
    </row>
    <row r="48" spans="2:7">
      <c r="B48" s="82" t="s">
        <v>9</v>
      </c>
      <c r="C48" s="84" t="str">
        <f t="shared" si="0"/>
        <v xml:space="preserve"> </v>
      </c>
      <c r="D48" s="84" t="str">
        <f t="shared" si="1"/>
        <v xml:space="preserve"> </v>
      </c>
      <c r="E48" s="132">
        <v>1.1574074074074073E-5</v>
      </c>
      <c r="F48" s="85" t="e">
        <f t="shared" si="3"/>
        <v>#N/A</v>
      </c>
      <c r="G48" t="str">
        <f>IF((ISERROR((VLOOKUP(B48,Calculation!C$2:C$933,1,FALSE)))),"not entered","")</f>
        <v/>
      </c>
    </row>
    <row r="49" spans="2:7">
      <c r="B49" s="82" t="s">
        <v>9</v>
      </c>
      <c r="C49" s="84" t="str">
        <f t="shared" si="0"/>
        <v xml:space="preserve"> </v>
      </c>
      <c r="D49" s="84" t="str">
        <f t="shared" si="1"/>
        <v xml:space="preserve"> </v>
      </c>
      <c r="E49" s="132">
        <v>1.1574074074074073E-5</v>
      </c>
      <c r="F49" s="85" t="e">
        <f t="shared" si="3"/>
        <v>#N/A</v>
      </c>
      <c r="G49" t="str">
        <f>IF((ISERROR((VLOOKUP(B49,Calculation!C$2:C$933,1,FALSE)))),"not entered","")</f>
        <v/>
      </c>
    </row>
    <row r="50" spans="2:7">
      <c r="B50" s="82" t="s">
        <v>9</v>
      </c>
      <c r="C50" s="84" t="str">
        <f t="shared" si="0"/>
        <v xml:space="preserve"> </v>
      </c>
      <c r="D50" s="84" t="str">
        <f t="shared" si="1"/>
        <v xml:space="preserve"> </v>
      </c>
      <c r="E50" s="132">
        <v>1.1574074074074073E-5</v>
      </c>
      <c r="F50" s="85" t="e">
        <f t="shared" si="3"/>
        <v>#N/A</v>
      </c>
      <c r="G50" t="str">
        <f>IF((ISERROR((VLOOKUP(B50,Calculation!C$2:C$933,1,FALSE)))),"not entered","")</f>
        <v/>
      </c>
    </row>
    <row r="51" spans="2:7">
      <c r="B51" s="82" t="s">
        <v>9</v>
      </c>
      <c r="C51" s="84" t="str">
        <f t="shared" si="0"/>
        <v xml:space="preserve"> </v>
      </c>
      <c r="D51" s="84" t="str">
        <f t="shared" si="1"/>
        <v xml:space="preserve"> </v>
      </c>
      <c r="E51" s="132">
        <v>1.1574074074074073E-5</v>
      </c>
      <c r="F51" s="85" t="e">
        <f t="shared" si="3"/>
        <v>#N/A</v>
      </c>
      <c r="G51" t="str">
        <f>IF((ISERROR((VLOOKUP(B51,Calculation!C$2:C$933,1,FALSE)))),"not entered","")</f>
        <v/>
      </c>
    </row>
    <row r="52" spans="2:7">
      <c r="B52" s="82" t="s">
        <v>9</v>
      </c>
      <c r="C52" s="84" t="str">
        <f t="shared" si="0"/>
        <v xml:space="preserve"> </v>
      </c>
      <c r="D52" s="84" t="str">
        <f t="shared" si="1"/>
        <v xml:space="preserve"> </v>
      </c>
      <c r="E52" s="132">
        <v>1.1574074074074073E-5</v>
      </c>
      <c r="F52" s="85" t="e">
        <f t="shared" si="3"/>
        <v>#N/A</v>
      </c>
      <c r="G52" t="str">
        <f>IF((ISERROR((VLOOKUP(B52,Calculation!C$2:C$933,1,FALSE)))),"not entered","")</f>
        <v/>
      </c>
    </row>
    <row r="53" spans="2:7">
      <c r="B53" s="82" t="s">
        <v>9</v>
      </c>
      <c r="C53" s="84" t="str">
        <f t="shared" si="0"/>
        <v xml:space="preserve"> </v>
      </c>
      <c r="D53" s="84" t="str">
        <f t="shared" si="1"/>
        <v xml:space="preserve"> </v>
      </c>
      <c r="E53" s="132">
        <v>1.1574074074074073E-5</v>
      </c>
      <c r="F53" s="85" t="e">
        <f t="shared" si="3"/>
        <v>#N/A</v>
      </c>
      <c r="G53" t="str">
        <f>IF((ISERROR((VLOOKUP(B53,Calculation!C$2:C$933,1,FALSE)))),"not entered","")</f>
        <v/>
      </c>
    </row>
    <row r="54" spans="2:7">
      <c r="B54" s="82" t="s">
        <v>9</v>
      </c>
      <c r="C54" s="84" t="str">
        <f t="shared" si="0"/>
        <v xml:space="preserve"> </v>
      </c>
      <c r="D54" s="84" t="str">
        <f t="shared" si="1"/>
        <v xml:space="preserve"> </v>
      </c>
      <c r="E54" s="132">
        <v>1.1574074074074073E-5</v>
      </c>
      <c r="F54" s="85" t="e">
        <f t="shared" si="3"/>
        <v>#N/A</v>
      </c>
      <c r="G54" t="str">
        <f>IF((ISERROR((VLOOKUP(B54,Calculation!C$2:C$933,1,FALSE)))),"not entered","")</f>
        <v/>
      </c>
    </row>
    <row r="55" spans="2:7">
      <c r="B55" s="82" t="s">
        <v>9</v>
      </c>
      <c r="C55" s="84" t="str">
        <f t="shared" si="0"/>
        <v xml:space="preserve"> </v>
      </c>
      <c r="D55" s="84" t="str">
        <f t="shared" si="1"/>
        <v xml:space="preserve"> </v>
      </c>
      <c r="E55" s="132">
        <v>1.1574074074074073E-5</v>
      </c>
      <c r="F55" s="85" t="e">
        <f t="shared" si="3"/>
        <v>#N/A</v>
      </c>
      <c r="G55" t="str">
        <f>IF((ISERROR((VLOOKUP(B55,Calculation!C$2:C$933,1,FALSE)))),"not entered","")</f>
        <v/>
      </c>
    </row>
    <row r="56" spans="2:7">
      <c r="B56" s="82" t="s">
        <v>9</v>
      </c>
      <c r="C56" s="84" t="str">
        <f t="shared" si="0"/>
        <v xml:space="preserve"> </v>
      </c>
      <c r="D56" s="84" t="str">
        <f t="shared" si="1"/>
        <v xml:space="preserve"> </v>
      </c>
      <c r="E56" s="132">
        <v>1.1574074074074073E-5</v>
      </c>
      <c r="F56" s="85" t="e">
        <f t="shared" si="3"/>
        <v>#N/A</v>
      </c>
      <c r="G56" t="str">
        <f>IF((ISERROR((VLOOKUP(B56,Calculation!C$2:C$933,1,FALSE)))),"not entered","")</f>
        <v/>
      </c>
    </row>
    <row r="57" spans="2:7">
      <c r="B57" s="82" t="s">
        <v>9</v>
      </c>
      <c r="C57" s="84" t="str">
        <f t="shared" si="0"/>
        <v xml:space="preserve"> </v>
      </c>
      <c r="D57" s="84" t="str">
        <f t="shared" si="1"/>
        <v xml:space="preserve"> </v>
      </c>
      <c r="E57" s="132">
        <v>1.1574074074074073E-5</v>
      </c>
      <c r="F57" s="85" t="e">
        <f t="shared" si="3"/>
        <v>#N/A</v>
      </c>
      <c r="G57" t="str">
        <f>IF((ISERROR((VLOOKUP(B57,Calculation!C$2:C$933,1,FALSE)))),"not entered","")</f>
        <v/>
      </c>
    </row>
    <row r="58" spans="2:7">
      <c r="B58" s="82" t="s">
        <v>9</v>
      </c>
      <c r="C58" s="84" t="str">
        <f t="shared" si="0"/>
        <v xml:space="preserve"> </v>
      </c>
      <c r="D58" s="84" t="str">
        <f t="shared" si="1"/>
        <v xml:space="preserve"> </v>
      </c>
      <c r="E58" s="132">
        <v>1.1574074074074073E-5</v>
      </c>
      <c r="F58" s="85" t="e">
        <f t="shared" si="3"/>
        <v>#N/A</v>
      </c>
      <c r="G58" t="str">
        <f>IF((ISERROR((VLOOKUP(B58,Calculation!C$2:C$933,1,FALSE)))),"not entered","")</f>
        <v/>
      </c>
    </row>
    <row r="59" spans="2:7">
      <c r="B59" s="82" t="s">
        <v>9</v>
      </c>
      <c r="C59" s="84" t="str">
        <f t="shared" si="0"/>
        <v xml:space="preserve"> </v>
      </c>
      <c r="D59" s="84" t="str">
        <f t="shared" si="1"/>
        <v xml:space="preserve"> </v>
      </c>
      <c r="E59" s="132">
        <v>1.1574074074074073E-5</v>
      </c>
      <c r="F59" s="85" t="e">
        <f t="shared" si="3"/>
        <v>#N/A</v>
      </c>
      <c r="G59" t="str">
        <f>IF((ISERROR((VLOOKUP(B59,Calculation!C$2:C$933,1,FALSE)))),"not entered","")</f>
        <v/>
      </c>
    </row>
    <row r="60" spans="2:7">
      <c r="B60" s="82" t="s">
        <v>9</v>
      </c>
      <c r="C60" s="84" t="str">
        <f t="shared" si="0"/>
        <v xml:space="preserve"> </v>
      </c>
      <c r="D60" s="84" t="str">
        <f t="shared" si="1"/>
        <v xml:space="preserve"> </v>
      </c>
      <c r="E60" s="132">
        <v>1.1574074074074073E-5</v>
      </c>
      <c r="F60" s="85" t="e">
        <f t="shared" si="3"/>
        <v>#N/A</v>
      </c>
      <c r="G60" t="str">
        <f>IF((ISERROR((VLOOKUP(B60,Calculation!C$2:C$933,1,FALSE)))),"not entered","")</f>
        <v/>
      </c>
    </row>
    <row r="61" spans="2:7">
      <c r="B61" s="82" t="s">
        <v>9</v>
      </c>
      <c r="C61" s="84" t="str">
        <f t="shared" si="0"/>
        <v xml:space="preserve"> </v>
      </c>
      <c r="D61" s="84" t="str">
        <f t="shared" si="1"/>
        <v xml:space="preserve"> </v>
      </c>
      <c r="E61" s="132">
        <v>1.1574074074074073E-5</v>
      </c>
      <c r="F61" s="85" t="e">
        <f t="shared" si="3"/>
        <v>#N/A</v>
      </c>
      <c r="G61" t="str">
        <f>IF((ISERROR((VLOOKUP(B61,Calculation!C$2:C$933,1,FALSE)))),"not entered","")</f>
        <v/>
      </c>
    </row>
    <row r="62" spans="2:7">
      <c r="B62" s="82" t="s">
        <v>9</v>
      </c>
      <c r="C62" s="84" t="str">
        <f t="shared" si="0"/>
        <v xml:space="preserve"> </v>
      </c>
      <c r="D62" s="84" t="str">
        <f t="shared" si="1"/>
        <v xml:space="preserve"> </v>
      </c>
      <c r="E62" s="132">
        <v>1.1574074074074073E-5</v>
      </c>
      <c r="F62" s="85" t="e">
        <f t="shared" si="3"/>
        <v>#N/A</v>
      </c>
      <c r="G62" t="str">
        <f>IF((ISERROR((VLOOKUP(B62,Calculation!C$2:C$933,1,FALSE)))),"not entered","")</f>
        <v/>
      </c>
    </row>
    <row r="63" spans="2:7">
      <c r="B63" s="82" t="s">
        <v>9</v>
      </c>
      <c r="C63" s="84" t="str">
        <f t="shared" si="0"/>
        <v xml:space="preserve"> </v>
      </c>
      <c r="D63" s="84" t="str">
        <f t="shared" si="1"/>
        <v xml:space="preserve"> </v>
      </c>
      <c r="E63" s="132">
        <v>1.1574074074074073E-5</v>
      </c>
      <c r="F63" s="85" t="e">
        <f t="shared" si="3"/>
        <v>#N/A</v>
      </c>
      <c r="G63" t="str">
        <f>IF((ISERROR((VLOOKUP(B63,Calculation!C$2:C$933,1,FALSE)))),"not entered","")</f>
        <v/>
      </c>
    </row>
    <row r="64" spans="2:7">
      <c r="B64" s="82" t="s">
        <v>9</v>
      </c>
      <c r="C64" s="84" t="str">
        <f t="shared" si="0"/>
        <v xml:space="preserve"> </v>
      </c>
      <c r="D64" s="84" t="str">
        <f t="shared" si="1"/>
        <v xml:space="preserve"> </v>
      </c>
      <c r="E64" s="132">
        <v>1.1574074074074073E-5</v>
      </c>
      <c r="F64" s="85" t="e">
        <f t="shared" si="3"/>
        <v>#N/A</v>
      </c>
      <c r="G64" t="str">
        <f>IF((ISERROR((VLOOKUP(B64,Calculation!C$2:C$933,1,FALSE)))),"not entered","")</f>
        <v/>
      </c>
    </row>
    <row r="65" spans="2:7">
      <c r="B65" s="82" t="s">
        <v>9</v>
      </c>
      <c r="C65" s="84" t="str">
        <f t="shared" si="0"/>
        <v xml:space="preserve"> </v>
      </c>
      <c r="D65" s="84" t="str">
        <f t="shared" si="1"/>
        <v xml:space="preserve"> </v>
      </c>
      <c r="E65" s="132">
        <v>1.1574074074074073E-5</v>
      </c>
      <c r="F65" s="85" t="e">
        <f t="shared" si="3"/>
        <v>#N/A</v>
      </c>
      <c r="G65" t="str">
        <f>IF((ISERROR((VLOOKUP(B65,Calculation!C$2:C$933,1,FALSE)))),"not entered","")</f>
        <v/>
      </c>
    </row>
    <row r="66" spans="2:7">
      <c r="B66" s="82" t="s">
        <v>9</v>
      </c>
      <c r="C66" s="84" t="str">
        <f t="shared" si="0"/>
        <v xml:space="preserve"> </v>
      </c>
      <c r="D66" s="84" t="str">
        <f t="shared" si="1"/>
        <v xml:space="preserve"> </v>
      </c>
      <c r="E66" s="132">
        <v>1.1574074074074073E-5</v>
      </c>
      <c r="F66" s="85" t="e">
        <f t="shared" si="3"/>
        <v>#N/A</v>
      </c>
      <c r="G66" t="str">
        <f>IF((ISERROR((VLOOKUP(B66,Calculation!C$2:C$933,1,FALSE)))),"not entered","")</f>
        <v/>
      </c>
    </row>
    <row r="67" spans="2:7">
      <c r="B67" s="82" t="s">
        <v>9</v>
      </c>
      <c r="C67" s="84" t="str">
        <f t="shared" si="0"/>
        <v xml:space="preserve"> </v>
      </c>
      <c r="D67" s="84" t="str">
        <f t="shared" si="1"/>
        <v xml:space="preserve"> </v>
      </c>
      <c r="E67" s="132">
        <v>1.1574074074074073E-5</v>
      </c>
      <c r="F67" s="85" t="e">
        <f t="shared" si="3"/>
        <v>#N/A</v>
      </c>
      <c r="G67" t="str">
        <f>IF((ISERROR((VLOOKUP(B67,Calculation!C$2:C$933,1,FALSE)))),"not entered","")</f>
        <v/>
      </c>
    </row>
    <row r="68" spans="2:7">
      <c r="B68" s="82" t="s">
        <v>9</v>
      </c>
      <c r="C68" s="84" t="str">
        <f t="shared" si="0"/>
        <v xml:space="preserve"> </v>
      </c>
      <c r="D68" s="84" t="str">
        <f t="shared" si="1"/>
        <v xml:space="preserve"> </v>
      </c>
      <c r="E68" s="132">
        <v>1.1574074074074073E-5</v>
      </c>
      <c r="F68" s="85" t="e">
        <f t="shared" si="3"/>
        <v>#N/A</v>
      </c>
      <c r="G68" t="str">
        <f>IF((ISERROR((VLOOKUP(B68,Calculation!C$2:C$933,1,FALSE)))),"not entered","")</f>
        <v/>
      </c>
    </row>
    <row r="69" spans="2:7">
      <c r="B69" s="82" t="s">
        <v>9</v>
      </c>
      <c r="C69" s="84" t="str">
        <f t="shared" si="0"/>
        <v xml:space="preserve"> </v>
      </c>
      <c r="D69" s="84" t="str">
        <f t="shared" si="1"/>
        <v xml:space="preserve"> </v>
      </c>
      <c r="E69" s="132">
        <v>1.1574074074074073E-5</v>
      </c>
      <c r="F69" s="85" t="e">
        <f t="shared" si="3"/>
        <v>#N/A</v>
      </c>
      <c r="G69" t="str">
        <f>IF((ISERROR((VLOOKUP(B69,Calculation!C$2:C$933,1,FALSE)))),"not entered","")</f>
        <v/>
      </c>
    </row>
    <row r="70" spans="2:7">
      <c r="B70" s="82" t="s">
        <v>9</v>
      </c>
      <c r="C70" s="84" t="str">
        <f t="shared" ref="C70:C133" si="4">VLOOKUP(B70,name,3,FALSE)</f>
        <v xml:space="preserve"> </v>
      </c>
      <c r="D70" s="84" t="str">
        <f t="shared" ref="D70:D133" si="5">VLOOKUP(B70,name,2,FALSE)</f>
        <v xml:space="preserve"> </v>
      </c>
      <c r="E70" s="132">
        <v>1.1574074074074073E-5</v>
      </c>
      <c r="F70" s="85" t="e">
        <f t="shared" ref="F70:F101" si="6">(VLOOKUP(C70,C$4:E$5,3,FALSE))/(E70/10000)</f>
        <v>#N/A</v>
      </c>
      <c r="G70" t="str">
        <f>IF((ISERROR((VLOOKUP(B70,Calculation!C$2:C$933,1,FALSE)))),"not entered","")</f>
        <v/>
      </c>
    </row>
    <row r="71" spans="2:7">
      <c r="B71" s="82" t="s">
        <v>9</v>
      </c>
      <c r="C71" s="84" t="str">
        <f t="shared" si="4"/>
        <v xml:space="preserve"> </v>
      </c>
      <c r="D71" s="84" t="str">
        <f t="shared" si="5"/>
        <v xml:space="preserve"> </v>
      </c>
      <c r="E71" s="132">
        <v>1.1574074074074073E-5</v>
      </c>
      <c r="F71" s="85" t="e">
        <f t="shared" si="6"/>
        <v>#N/A</v>
      </c>
      <c r="G71" t="str">
        <f>IF((ISERROR((VLOOKUP(B71,Calculation!C$2:C$933,1,FALSE)))),"not entered","")</f>
        <v/>
      </c>
    </row>
    <row r="72" spans="2:7">
      <c r="B72" s="82" t="s">
        <v>9</v>
      </c>
      <c r="C72" s="84" t="str">
        <f t="shared" si="4"/>
        <v xml:space="preserve"> </v>
      </c>
      <c r="D72" s="84" t="str">
        <f t="shared" si="5"/>
        <v xml:space="preserve"> </v>
      </c>
      <c r="E72" s="132">
        <v>1.1574074074074073E-5</v>
      </c>
      <c r="F72" s="85" t="e">
        <f t="shared" si="6"/>
        <v>#N/A</v>
      </c>
      <c r="G72" t="str">
        <f>IF((ISERROR((VLOOKUP(B72,Calculation!C$2:C$933,1,FALSE)))),"not entered","")</f>
        <v/>
      </c>
    </row>
    <row r="73" spans="2:7">
      <c r="B73" s="82" t="s">
        <v>9</v>
      </c>
      <c r="C73" s="84" t="str">
        <f t="shared" si="4"/>
        <v xml:space="preserve"> </v>
      </c>
      <c r="D73" s="84" t="str">
        <f t="shared" si="5"/>
        <v xml:space="preserve"> </v>
      </c>
      <c r="E73" s="132">
        <v>1.1574074074074073E-5</v>
      </c>
      <c r="F73" s="85" t="e">
        <f t="shared" si="6"/>
        <v>#N/A</v>
      </c>
      <c r="G73" t="str">
        <f>IF((ISERROR((VLOOKUP(B73,Calculation!C$2:C$933,1,FALSE)))),"not entered","")</f>
        <v/>
      </c>
    </row>
    <row r="74" spans="2:7">
      <c r="B74" s="82" t="s">
        <v>9</v>
      </c>
      <c r="C74" s="84" t="str">
        <f t="shared" si="4"/>
        <v xml:space="preserve"> </v>
      </c>
      <c r="D74" s="84" t="str">
        <f t="shared" si="5"/>
        <v xml:space="preserve"> </v>
      </c>
      <c r="E74" s="132">
        <v>1.1574074074074073E-5</v>
      </c>
      <c r="F74" s="85" t="e">
        <f t="shared" si="6"/>
        <v>#N/A</v>
      </c>
      <c r="G74" t="str">
        <f>IF((ISERROR((VLOOKUP(B74,Calculation!C$2:C$933,1,FALSE)))),"not entered","")</f>
        <v/>
      </c>
    </row>
    <row r="75" spans="2:7">
      <c r="B75" s="82" t="s">
        <v>9</v>
      </c>
      <c r="C75" s="84" t="str">
        <f t="shared" si="4"/>
        <v xml:space="preserve"> </v>
      </c>
      <c r="D75" s="84" t="str">
        <f t="shared" si="5"/>
        <v xml:space="preserve"> </v>
      </c>
      <c r="E75" s="132">
        <v>1.1574074074074073E-5</v>
      </c>
      <c r="F75" s="85" t="e">
        <f t="shared" si="6"/>
        <v>#N/A</v>
      </c>
      <c r="G75" t="str">
        <f>IF((ISERROR((VLOOKUP(B75,Calculation!C$2:C$933,1,FALSE)))),"not entered","")</f>
        <v/>
      </c>
    </row>
    <row r="76" spans="2:7">
      <c r="B76" s="82" t="s">
        <v>9</v>
      </c>
      <c r="C76" s="84" t="str">
        <f t="shared" si="4"/>
        <v xml:space="preserve"> </v>
      </c>
      <c r="D76" s="84" t="str">
        <f t="shared" si="5"/>
        <v xml:space="preserve"> </v>
      </c>
      <c r="E76" s="132">
        <v>1.1574074074074073E-5</v>
      </c>
      <c r="F76" s="85" t="e">
        <f t="shared" si="6"/>
        <v>#N/A</v>
      </c>
      <c r="G76" t="str">
        <f>IF((ISERROR((VLOOKUP(B76,Calculation!C$2:C$933,1,FALSE)))),"not entered","")</f>
        <v/>
      </c>
    </row>
    <row r="77" spans="2:7">
      <c r="B77" s="82" t="s">
        <v>9</v>
      </c>
      <c r="C77" s="84" t="str">
        <f t="shared" si="4"/>
        <v xml:space="preserve"> </v>
      </c>
      <c r="D77" s="84" t="str">
        <f t="shared" si="5"/>
        <v xml:space="preserve"> </v>
      </c>
      <c r="E77" s="132">
        <v>1.1574074074074073E-5</v>
      </c>
      <c r="F77" s="85" t="e">
        <f t="shared" si="6"/>
        <v>#N/A</v>
      </c>
      <c r="G77" t="str">
        <f>IF((ISERROR((VLOOKUP(B77,Calculation!C$2:C$933,1,FALSE)))),"not entered","")</f>
        <v/>
      </c>
    </row>
    <row r="78" spans="2:7">
      <c r="B78" s="82" t="s">
        <v>9</v>
      </c>
      <c r="C78" s="84" t="str">
        <f t="shared" si="4"/>
        <v xml:space="preserve"> </v>
      </c>
      <c r="D78" s="84" t="str">
        <f t="shared" si="5"/>
        <v xml:space="preserve"> </v>
      </c>
      <c r="E78" s="132">
        <v>1.1574074074074073E-5</v>
      </c>
      <c r="F78" s="85" t="e">
        <f t="shared" si="6"/>
        <v>#N/A</v>
      </c>
      <c r="G78" t="str">
        <f>IF((ISERROR((VLOOKUP(B78,Calculation!C$2:C$933,1,FALSE)))),"not entered","")</f>
        <v/>
      </c>
    </row>
    <row r="79" spans="2:7">
      <c r="B79" s="82" t="s">
        <v>9</v>
      </c>
      <c r="C79" s="84" t="str">
        <f t="shared" si="4"/>
        <v xml:space="preserve"> </v>
      </c>
      <c r="D79" s="84" t="str">
        <f t="shared" si="5"/>
        <v xml:space="preserve"> </v>
      </c>
      <c r="E79" s="132">
        <v>1.1574074074074073E-5</v>
      </c>
      <c r="F79" s="85" t="e">
        <f t="shared" si="6"/>
        <v>#N/A</v>
      </c>
      <c r="G79" t="str">
        <f>IF((ISERROR((VLOOKUP(B79,Calculation!C$2:C$933,1,FALSE)))),"not entered","")</f>
        <v/>
      </c>
    </row>
    <row r="80" spans="2:7">
      <c r="B80" s="82" t="s">
        <v>9</v>
      </c>
      <c r="C80" s="84" t="str">
        <f t="shared" si="4"/>
        <v xml:space="preserve"> </v>
      </c>
      <c r="D80" s="84" t="str">
        <f t="shared" si="5"/>
        <v xml:space="preserve"> </v>
      </c>
      <c r="E80" s="132">
        <v>1.1574074074074073E-5</v>
      </c>
      <c r="F80" s="85" t="e">
        <f t="shared" si="6"/>
        <v>#N/A</v>
      </c>
      <c r="G80" t="str">
        <f>IF((ISERROR((VLOOKUP(B80,Calculation!C$2:C$933,1,FALSE)))),"not entered","")</f>
        <v/>
      </c>
    </row>
    <row r="81" spans="2:7">
      <c r="B81" s="82" t="s">
        <v>9</v>
      </c>
      <c r="C81" s="84" t="str">
        <f t="shared" si="4"/>
        <v xml:space="preserve"> </v>
      </c>
      <c r="D81" s="84" t="str">
        <f t="shared" si="5"/>
        <v xml:space="preserve"> </v>
      </c>
      <c r="E81" s="132">
        <v>1.1574074074074073E-5</v>
      </c>
      <c r="F81" s="85" t="e">
        <f t="shared" si="6"/>
        <v>#N/A</v>
      </c>
      <c r="G81" t="str">
        <f>IF((ISERROR((VLOOKUP(B81,Calculation!C$2:C$933,1,FALSE)))),"not entered","")</f>
        <v/>
      </c>
    </row>
    <row r="82" spans="2:7">
      <c r="B82" s="82" t="s">
        <v>9</v>
      </c>
      <c r="C82" s="84" t="str">
        <f t="shared" si="4"/>
        <v xml:space="preserve"> </v>
      </c>
      <c r="D82" s="84" t="str">
        <f t="shared" si="5"/>
        <v xml:space="preserve"> </v>
      </c>
      <c r="E82" s="132">
        <v>1.1574074074074073E-5</v>
      </c>
      <c r="F82" s="85" t="e">
        <f t="shared" si="6"/>
        <v>#N/A</v>
      </c>
      <c r="G82" t="str">
        <f>IF((ISERROR((VLOOKUP(B82,Calculation!C$2:C$933,1,FALSE)))),"not entered","")</f>
        <v/>
      </c>
    </row>
    <row r="83" spans="2:7">
      <c r="B83" s="82" t="s">
        <v>9</v>
      </c>
      <c r="C83" s="84" t="str">
        <f t="shared" si="4"/>
        <v xml:space="preserve"> </v>
      </c>
      <c r="D83" s="84" t="str">
        <f t="shared" si="5"/>
        <v xml:space="preserve"> </v>
      </c>
      <c r="E83" s="132">
        <v>1.1574074074074073E-5</v>
      </c>
      <c r="F83" s="85" t="e">
        <f t="shared" si="6"/>
        <v>#N/A</v>
      </c>
      <c r="G83" t="str">
        <f>IF((ISERROR((VLOOKUP(B83,Calculation!C$2:C$933,1,FALSE)))),"not entered","")</f>
        <v/>
      </c>
    </row>
    <row r="84" spans="2:7">
      <c r="B84" s="82" t="s">
        <v>9</v>
      </c>
      <c r="C84" s="84" t="str">
        <f t="shared" si="4"/>
        <v xml:space="preserve"> </v>
      </c>
      <c r="D84" s="84" t="str">
        <f t="shared" si="5"/>
        <v xml:space="preserve"> </v>
      </c>
      <c r="E84" s="132">
        <v>1.1574074074074073E-5</v>
      </c>
      <c r="F84" s="85" t="e">
        <f t="shared" si="6"/>
        <v>#N/A</v>
      </c>
      <c r="G84" t="str">
        <f>IF((ISERROR((VLOOKUP(B84,Calculation!C$2:C$933,1,FALSE)))),"not entered","")</f>
        <v/>
      </c>
    </row>
    <row r="85" spans="2:7">
      <c r="B85" s="82" t="s">
        <v>9</v>
      </c>
      <c r="C85" s="84" t="str">
        <f t="shared" si="4"/>
        <v xml:space="preserve"> </v>
      </c>
      <c r="D85" s="84" t="str">
        <f t="shared" si="5"/>
        <v xml:space="preserve"> </v>
      </c>
      <c r="E85" s="132">
        <v>1.1574074074074073E-5</v>
      </c>
      <c r="F85" s="85" t="e">
        <f t="shared" si="6"/>
        <v>#N/A</v>
      </c>
      <c r="G85" t="str">
        <f>IF((ISERROR((VLOOKUP(B85,Calculation!C$2:C$933,1,FALSE)))),"not entered","")</f>
        <v/>
      </c>
    </row>
    <row r="86" spans="2:7">
      <c r="B86" s="82" t="s">
        <v>9</v>
      </c>
      <c r="C86" s="84" t="str">
        <f t="shared" si="4"/>
        <v xml:space="preserve"> </v>
      </c>
      <c r="D86" s="84" t="str">
        <f t="shared" si="5"/>
        <v xml:space="preserve"> </v>
      </c>
      <c r="E86" s="132">
        <v>1.1574074074074073E-5</v>
      </c>
      <c r="F86" s="85" t="e">
        <f t="shared" si="6"/>
        <v>#N/A</v>
      </c>
      <c r="G86" t="str">
        <f>IF((ISERROR((VLOOKUP(B86,Calculation!C$2:C$933,1,FALSE)))),"not entered","")</f>
        <v/>
      </c>
    </row>
    <row r="87" spans="2:7">
      <c r="B87" s="82" t="s">
        <v>9</v>
      </c>
      <c r="C87" s="84" t="str">
        <f t="shared" si="4"/>
        <v xml:space="preserve"> </v>
      </c>
      <c r="D87" s="84" t="str">
        <f t="shared" si="5"/>
        <v xml:space="preserve"> </v>
      </c>
      <c r="E87" s="132">
        <v>1.1574074074074073E-5</v>
      </c>
      <c r="F87" s="85" t="e">
        <f t="shared" si="6"/>
        <v>#N/A</v>
      </c>
      <c r="G87" t="str">
        <f>IF((ISERROR((VLOOKUP(B87,Calculation!C$2:C$933,1,FALSE)))),"not entered","")</f>
        <v/>
      </c>
    </row>
    <row r="88" spans="2:7">
      <c r="B88" s="82" t="s">
        <v>9</v>
      </c>
      <c r="C88" s="84" t="str">
        <f t="shared" si="4"/>
        <v xml:space="preserve"> </v>
      </c>
      <c r="D88" s="84" t="str">
        <f t="shared" si="5"/>
        <v xml:space="preserve"> </v>
      </c>
      <c r="E88" s="132">
        <v>1.1574074074074073E-5</v>
      </c>
      <c r="F88" s="85" t="e">
        <f t="shared" si="6"/>
        <v>#N/A</v>
      </c>
      <c r="G88" t="str">
        <f>IF((ISERROR((VLOOKUP(B88,Calculation!C$2:C$933,1,FALSE)))),"not entered","")</f>
        <v/>
      </c>
    </row>
    <row r="89" spans="2:7">
      <c r="B89" s="82" t="s">
        <v>9</v>
      </c>
      <c r="C89" s="84" t="str">
        <f t="shared" si="4"/>
        <v xml:space="preserve"> </v>
      </c>
      <c r="D89" s="84" t="str">
        <f t="shared" si="5"/>
        <v xml:space="preserve"> </v>
      </c>
      <c r="E89" s="132">
        <v>1.1574074074074073E-5</v>
      </c>
      <c r="F89" s="85" t="e">
        <f t="shared" si="6"/>
        <v>#N/A</v>
      </c>
      <c r="G89" t="str">
        <f>IF((ISERROR((VLOOKUP(B89,Calculation!C$2:C$933,1,FALSE)))),"not entered","")</f>
        <v/>
      </c>
    </row>
    <row r="90" spans="2:7">
      <c r="B90" s="82" t="s">
        <v>9</v>
      </c>
      <c r="C90" s="84" t="str">
        <f t="shared" si="4"/>
        <v xml:space="preserve"> </v>
      </c>
      <c r="D90" s="84" t="str">
        <f t="shared" si="5"/>
        <v xml:space="preserve"> </v>
      </c>
      <c r="E90" s="132">
        <v>1.1574074074074073E-5</v>
      </c>
      <c r="F90" s="85" t="e">
        <f t="shared" si="6"/>
        <v>#N/A</v>
      </c>
      <c r="G90" t="str">
        <f>IF((ISERROR((VLOOKUP(B90,Calculation!C$2:C$933,1,FALSE)))),"not entered","")</f>
        <v/>
      </c>
    </row>
    <row r="91" spans="2:7">
      <c r="B91" s="82" t="s">
        <v>9</v>
      </c>
      <c r="C91" s="84" t="str">
        <f t="shared" si="4"/>
        <v xml:space="preserve"> </v>
      </c>
      <c r="D91" s="84" t="str">
        <f t="shared" si="5"/>
        <v xml:space="preserve"> </v>
      </c>
      <c r="E91" s="132">
        <v>1.1574074074074073E-5</v>
      </c>
      <c r="F91" s="85" t="e">
        <f t="shared" si="6"/>
        <v>#N/A</v>
      </c>
      <c r="G91" t="str">
        <f>IF((ISERROR((VLOOKUP(B91,Calculation!C$2:C$933,1,FALSE)))),"not entered","")</f>
        <v/>
      </c>
    </row>
    <row r="92" spans="2:7">
      <c r="B92" s="82" t="s">
        <v>9</v>
      </c>
      <c r="C92" s="84" t="str">
        <f t="shared" si="4"/>
        <v xml:space="preserve"> </v>
      </c>
      <c r="D92" s="84" t="str">
        <f t="shared" si="5"/>
        <v xml:space="preserve"> </v>
      </c>
      <c r="E92" s="132">
        <v>1.1574074074074073E-5</v>
      </c>
      <c r="F92" s="85" t="e">
        <f t="shared" si="6"/>
        <v>#N/A</v>
      </c>
      <c r="G92" t="str">
        <f>IF((ISERROR((VLOOKUP(B92,Calculation!C$2:C$933,1,FALSE)))),"not entered","")</f>
        <v/>
      </c>
    </row>
    <row r="93" spans="2:7">
      <c r="B93" s="82" t="s">
        <v>9</v>
      </c>
      <c r="C93" s="84" t="str">
        <f t="shared" si="4"/>
        <v xml:space="preserve"> </v>
      </c>
      <c r="D93" s="84" t="str">
        <f t="shared" si="5"/>
        <v xml:space="preserve"> </v>
      </c>
      <c r="E93" s="132">
        <v>1.1574074074074073E-5</v>
      </c>
      <c r="F93" s="85" t="e">
        <f t="shared" si="6"/>
        <v>#N/A</v>
      </c>
      <c r="G93" t="str">
        <f>IF((ISERROR((VLOOKUP(B93,Calculation!C$2:C$933,1,FALSE)))),"not entered","")</f>
        <v/>
      </c>
    </row>
    <row r="94" spans="2:7">
      <c r="B94" s="82" t="s">
        <v>9</v>
      </c>
      <c r="C94" s="84" t="str">
        <f t="shared" si="4"/>
        <v xml:space="preserve"> </v>
      </c>
      <c r="D94" s="84" t="str">
        <f t="shared" si="5"/>
        <v xml:space="preserve"> </v>
      </c>
      <c r="E94" s="132">
        <v>1.1574074074074073E-5</v>
      </c>
      <c r="F94" s="85" t="e">
        <f t="shared" si="6"/>
        <v>#N/A</v>
      </c>
      <c r="G94" t="str">
        <f>IF((ISERROR((VLOOKUP(B94,Calculation!C$2:C$933,1,FALSE)))),"not entered","")</f>
        <v/>
      </c>
    </row>
    <row r="95" spans="2:7">
      <c r="B95" s="82" t="s">
        <v>9</v>
      </c>
      <c r="C95" s="84" t="str">
        <f t="shared" si="4"/>
        <v xml:space="preserve"> </v>
      </c>
      <c r="D95" s="84" t="str">
        <f t="shared" si="5"/>
        <v xml:space="preserve"> </v>
      </c>
      <c r="E95" s="132">
        <v>1.1574074074074073E-5</v>
      </c>
      <c r="F95" s="85" t="e">
        <f t="shared" si="6"/>
        <v>#N/A</v>
      </c>
      <c r="G95" t="str">
        <f>IF((ISERROR((VLOOKUP(B95,Calculation!C$2:C$933,1,FALSE)))),"not entered","")</f>
        <v/>
      </c>
    </row>
    <row r="96" spans="2:7">
      <c r="B96" s="82" t="s">
        <v>9</v>
      </c>
      <c r="C96" s="84" t="str">
        <f t="shared" si="4"/>
        <v xml:space="preserve"> </v>
      </c>
      <c r="D96" s="84" t="str">
        <f t="shared" si="5"/>
        <v xml:space="preserve"> </v>
      </c>
      <c r="E96" s="132">
        <v>1.1574074074074073E-5</v>
      </c>
      <c r="F96" s="85" t="e">
        <f t="shared" si="6"/>
        <v>#N/A</v>
      </c>
      <c r="G96" t="str">
        <f>IF((ISERROR((VLOOKUP(B96,Calculation!C$2:C$933,1,FALSE)))),"not entered","")</f>
        <v/>
      </c>
    </row>
    <row r="97" spans="2:7">
      <c r="B97" s="82" t="s">
        <v>9</v>
      </c>
      <c r="C97" s="84" t="str">
        <f t="shared" si="4"/>
        <v xml:space="preserve"> </v>
      </c>
      <c r="D97" s="84" t="str">
        <f t="shared" si="5"/>
        <v xml:space="preserve"> </v>
      </c>
      <c r="E97" s="132">
        <v>1.1574074074074073E-5</v>
      </c>
      <c r="F97" s="85" t="e">
        <f t="shared" si="6"/>
        <v>#N/A</v>
      </c>
      <c r="G97" t="str">
        <f>IF((ISERROR((VLOOKUP(B97,Calculation!C$2:C$933,1,FALSE)))),"not entered","")</f>
        <v/>
      </c>
    </row>
    <row r="98" spans="2:7">
      <c r="B98" s="82" t="s">
        <v>9</v>
      </c>
      <c r="C98" s="84" t="str">
        <f t="shared" si="4"/>
        <v xml:space="preserve"> </v>
      </c>
      <c r="D98" s="84" t="str">
        <f t="shared" si="5"/>
        <v xml:space="preserve"> </v>
      </c>
      <c r="E98" s="132">
        <v>1.1574074074074073E-5</v>
      </c>
      <c r="F98" s="85" t="e">
        <f t="shared" si="6"/>
        <v>#N/A</v>
      </c>
      <c r="G98" t="str">
        <f>IF((ISERROR((VLOOKUP(B98,Calculation!C$2:C$933,1,FALSE)))),"not entered","")</f>
        <v/>
      </c>
    </row>
    <row r="99" spans="2:7">
      <c r="B99" s="82" t="s">
        <v>9</v>
      </c>
      <c r="C99" s="84" t="str">
        <f t="shared" si="4"/>
        <v xml:space="preserve"> </v>
      </c>
      <c r="D99" s="84" t="str">
        <f t="shared" si="5"/>
        <v xml:space="preserve"> </v>
      </c>
      <c r="E99" s="132">
        <v>1.1574074074074073E-5</v>
      </c>
      <c r="F99" s="85" t="e">
        <f t="shared" si="6"/>
        <v>#N/A</v>
      </c>
      <c r="G99" t="str">
        <f>IF((ISERROR((VLOOKUP(B99,Calculation!C$2:C$933,1,FALSE)))),"not entered","")</f>
        <v/>
      </c>
    </row>
    <row r="100" spans="2:7">
      <c r="B100" s="82" t="s">
        <v>9</v>
      </c>
      <c r="C100" s="84" t="str">
        <f t="shared" si="4"/>
        <v xml:space="preserve"> </v>
      </c>
      <c r="D100" s="84" t="str">
        <f t="shared" si="5"/>
        <v xml:space="preserve"> </v>
      </c>
      <c r="E100" s="132">
        <v>1.1574074074074073E-5</v>
      </c>
      <c r="F100" s="85" t="e">
        <f t="shared" si="6"/>
        <v>#N/A</v>
      </c>
      <c r="G100" t="str">
        <f>IF((ISERROR((VLOOKUP(B100,Calculation!C$2:C$933,1,FALSE)))),"not entered","")</f>
        <v/>
      </c>
    </row>
    <row r="101" spans="2:7">
      <c r="B101" s="82" t="s">
        <v>9</v>
      </c>
      <c r="C101" s="84" t="str">
        <f t="shared" si="4"/>
        <v xml:space="preserve"> </v>
      </c>
      <c r="D101" s="84" t="str">
        <f t="shared" si="5"/>
        <v xml:space="preserve"> </v>
      </c>
      <c r="E101" s="132">
        <v>1.1574074074074073E-5</v>
      </c>
      <c r="F101" s="85" t="e">
        <f t="shared" si="6"/>
        <v>#N/A</v>
      </c>
      <c r="G101" t="str">
        <f>IF((ISERROR((VLOOKUP(B101,Calculation!C$2:C$933,1,FALSE)))),"not entered","")</f>
        <v/>
      </c>
    </row>
    <row r="102" spans="2:7">
      <c r="B102" s="82" t="s">
        <v>9</v>
      </c>
      <c r="C102" s="84" t="str">
        <f t="shared" si="4"/>
        <v xml:space="preserve"> </v>
      </c>
      <c r="D102" s="84" t="str">
        <f t="shared" si="5"/>
        <v xml:space="preserve"> </v>
      </c>
      <c r="E102" s="132">
        <v>1.1574074074074073E-5</v>
      </c>
      <c r="F102" s="85" t="e">
        <f t="shared" ref="F102:F133" si="7">(VLOOKUP(C102,C$4:E$5,3,FALSE))/(E102/10000)</f>
        <v>#N/A</v>
      </c>
      <c r="G102" t="str">
        <f>IF((ISERROR((VLOOKUP(B102,Calculation!C$2:C$933,1,FALSE)))),"not entered","")</f>
        <v/>
      </c>
    </row>
    <row r="103" spans="2:7">
      <c r="B103" s="82" t="s">
        <v>9</v>
      </c>
      <c r="C103" s="84" t="str">
        <f t="shared" si="4"/>
        <v xml:space="preserve"> </v>
      </c>
      <c r="D103" s="84" t="str">
        <f t="shared" si="5"/>
        <v xml:space="preserve"> </v>
      </c>
      <c r="E103" s="132">
        <v>1.1574074074074073E-5</v>
      </c>
      <c r="F103" s="85" t="e">
        <f t="shared" si="7"/>
        <v>#N/A</v>
      </c>
      <c r="G103" t="str">
        <f>IF((ISERROR((VLOOKUP(B103,Calculation!C$2:C$933,1,FALSE)))),"not entered","")</f>
        <v/>
      </c>
    </row>
    <row r="104" spans="2:7">
      <c r="B104" s="82" t="s">
        <v>9</v>
      </c>
      <c r="C104" s="84" t="str">
        <f t="shared" si="4"/>
        <v xml:space="preserve"> </v>
      </c>
      <c r="D104" s="84" t="str">
        <f t="shared" si="5"/>
        <v xml:space="preserve"> </v>
      </c>
      <c r="E104" s="132">
        <v>1.1574074074074073E-5</v>
      </c>
      <c r="F104" s="85" t="e">
        <f t="shared" si="7"/>
        <v>#N/A</v>
      </c>
      <c r="G104" t="str">
        <f>IF((ISERROR((VLOOKUP(B104,Calculation!C$2:C$933,1,FALSE)))),"not entered","")</f>
        <v/>
      </c>
    </row>
    <row r="105" spans="2:7">
      <c r="B105" s="82" t="s">
        <v>9</v>
      </c>
      <c r="C105" s="84" t="str">
        <f t="shared" si="4"/>
        <v xml:space="preserve"> </v>
      </c>
      <c r="D105" s="84" t="str">
        <f t="shared" si="5"/>
        <v xml:space="preserve"> </v>
      </c>
      <c r="E105" s="132">
        <v>1.1574074074074073E-5</v>
      </c>
      <c r="F105" s="85" t="e">
        <f t="shared" si="7"/>
        <v>#N/A</v>
      </c>
      <c r="G105" t="str">
        <f>IF((ISERROR((VLOOKUP(B105,Calculation!C$2:C$933,1,FALSE)))),"not entered","")</f>
        <v/>
      </c>
    </row>
    <row r="106" spans="2:7">
      <c r="B106" s="82" t="s">
        <v>9</v>
      </c>
      <c r="C106" s="84" t="str">
        <f t="shared" si="4"/>
        <v xml:space="preserve"> </v>
      </c>
      <c r="D106" s="84" t="str">
        <f t="shared" si="5"/>
        <v xml:space="preserve"> </v>
      </c>
      <c r="E106" s="132">
        <v>1.1574074074074073E-5</v>
      </c>
      <c r="F106" s="85" t="e">
        <f t="shared" si="7"/>
        <v>#N/A</v>
      </c>
      <c r="G106" t="str">
        <f>IF((ISERROR((VLOOKUP(B106,Calculation!C$2:C$933,1,FALSE)))),"not entered","")</f>
        <v/>
      </c>
    </row>
    <row r="107" spans="2:7">
      <c r="B107" s="82" t="s">
        <v>9</v>
      </c>
      <c r="C107" s="84" t="str">
        <f t="shared" si="4"/>
        <v xml:space="preserve"> </v>
      </c>
      <c r="D107" s="84" t="str">
        <f t="shared" si="5"/>
        <v xml:space="preserve"> </v>
      </c>
      <c r="E107" s="132">
        <v>1.1574074074074073E-5</v>
      </c>
      <c r="F107" s="85" t="e">
        <f t="shared" si="7"/>
        <v>#N/A</v>
      </c>
      <c r="G107" t="str">
        <f>IF((ISERROR((VLOOKUP(B107,Calculation!C$2:C$933,1,FALSE)))),"not entered","")</f>
        <v/>
      </c>
    </row>
    <row r="108" spans="2:7">
      <c r="B108" s="82" t="s">
        <v>9</v>
      </c>
      <c r="C108" s="84" t="str">
        <f t="shared" si="4"/>
        <v xml:space="preserve"> </v>
      </c>
      <c r="D108" s="84" t="str">
        <f t="shared" si="5"/>
        <v xml:space="preserve"> </v>
      </c>
      <c r="E108" s="132">
        <v>1.1574074074074073E-5</v>
      </c>
      <c r="F108" s="85" t="e">
        <f t="shared" si="7"/>
        <v>#N/A</v>
      </c>
      <c r="G108" t="str">
        <f>IF((ISERROR((VLOOKUP(B108,Calculation!C$2:C$933,1,FALSE)))),"not entered","")</f>
        <v/>
      </c>
    </row>
    <row r="109" spans="2:7">
      <c r="B109" s="82" t="s">
        <v>9</v>
      </c>
      <c r="C109" s="84" t="str">
        <f t="shared" si="4"/>
        <v xml:space="preserve"> </v>
      </c>
      <c r="D109" s="84" t="str">
        <f t="shared" si="5"/>
        <v xml:space="preserve"> </v>
      </c>
      <c r="E109" s="132">
        <v>1.1574074074074073E-5</v>
      </c>
      <c r="F109" s="85" t="e">
        <f t="shared" si="7"/>
        <v>#N/A</v>
      </c>
      <c r="G109" t="str">
        <f>IF((ISERROR((VLOOKUP(B109,Calculation!C$2:C$933,1,FALSE)))),"not entered","")</f>
        <v/>
      </c>
    </row>
    <row r="110" spans="2:7">
      <c r="B110" s="82" t="s">
        <v>9</v>
      </c>
      <c r="C110" s="84" t="str">
        <f t="shared" si="4"/>
        <v xml:space="preserve"> </v>
      </c>
      <c r="D110" s="84" t="str">
        <f t="shared" si="5"/>
        <v xml:space="preserve"> </v>
      </c>
      <c r="E110" s="132">
        <v>1.1574074074074073E-5</v>
      </c>
      <c r="F110" s="85" t="e">
        <f t="shared" si="7"/>
        <v>#N/A</v>
      </c>
      <c r="G110" t="str">
        <f>IF((ISERROR((VLOOKUP(B110,Calculation!C$2:C$933,1,FALSE)))),"not entered","")</f>
        <v/>
      </c>
    </row>
    <row r="111" spans="2:7">
      <c r="B111" s="82" t="s">
        <v>9</v>
      </c>
      <c r="C111" s="84" t="str">
        <f t="shared" si="4"/>
        <v xml:space="preserve"> </v>
      </c>
      <c r="D111" s="84" t="str">
        <f t="shared" si="5"/>
        <v xml:space="preserve"> </v>
      </c>
      <c r="E111" s="132">
        <v>1.1574074074074073E-5</v>
      </c>
      <c r="F111" s="85" t="e">
        <f t="shared" si="7"/>
        <v>#N/A</v>
      </c>
      <c r="G111" t="str">
        <f>IF((ISERROR((VLOOKUP(B111,Calculation!C$2:C$933,1,FALSE)))),"not entered","")</f>
        <v/>
      </c>
    </row>
    <row r="112" spans="2:7">
      <c r="B112" s="82" t="s">
        <v>9</v>
      </c>
      <c r="C112" s="84" t="str">
        <f t="shared" si="4"/>
        <v xml:space="preserve"> </v>
      </c>
      <c r="D112" s="84" t="str">
        <f t="shared" si="5"/>
        <v xml:space="preserve"> </v>
      </c>
      <c r="E112" s="132">
        <v>1.1574074074074073E-5</v>
      </c>
      <c r="F112" s="85" t="e">
        <f t="shared" si="7"/>
        <v>#N/A</v>
      </c>
      <c r="G112" t="str">
        <f>IF((ISERROR((VLOOKUP(B112,Calculation!C$2:C$933,1,FALSE)))),"not entered","")</f>
        <v/>
      </c>
    </row>
    <row r="113" spans="2:7">
      <c r="B113" s="82" t="s">
        <v>9</v>
      </c>
      <c r="C113" s="84" t="str">
        <f t="shared" si="4"/>
        <v xml:space="preserve"> </v>
      </c>
      <c r="D113" s="84" t="str">
        <f t="shared" si="5"/>
        <v xml:space="preserve"> </v>
      </c>
      <c r="E113" s="132">
        <v>1.1574074074074073E-5</v>
      </c>
      <c r="F113" s="85" t="e">
        <f t="shared" si="7"/>
        <v>#N/A</v>
      </c>
      <c r="G113" t="str">
        <f>IF((ISERROR((VLOOKUP(B113,Calculation!C$2:C$933,1,FALSE)))),"not entered","")</f>
        <v/>
      </c>
    </row>
    <row r="114" spans="2:7">
      <c r="B114" s="82" t="s">
        <v>9</v>
      </c>
      <c r="C114" s="84" t="str">
        <f t="shared" si="4"/>
        <v xml:space="preserve"> </v>
      </c>
      <c r="D114" s="84" t="str">
        <f t="shared" si="5"/>
        <v xml:space="preserve"> </v>
      </c>
      <c r="E114" s="132">
        <v>1.1574074074074073E-5</v>
      </c>
      <c r="F114" s="85" t="e">
        <f t="shared" si="7"/>
        <v>#N/A</v>
      </c>
      <c r="G114" t="str">
        <f>IF((ISERROR((VLOOKUP(B114,Calculation!C$2:C$933,1,FALSE)))),"not entered","")</f>
        <v/>
      </c>
    </row>
    <row r="115" spans="2:7">
      <c r="B115" s="82" t="s">
        <v>9</v>
      </c>
      <c r="C115" s="84" t="str">
        <f t="shared" si="4"/>
        <v xml:space="preserve"> </v>
      </c>
      <c r="D115" s="84" t="str">
        <f t="shared" si="5"/>
        <v xml:space="preserve"> </v>
      </c>
      <c r="E115" s="132">
        <v>1.1574074074074073E-5</v>
      </c>
      <c r="F115" s="85" t="e">
        <f t="shared" si="7"/>
        <v>#N/A</v>
      </c>
      <c r="G115" t="str">
        <f>IF((ISERROR((VLOOKUP(B115,Calculation!C$2:C$933,1,FALSE)))),"not entered","")</f>
        <v/>
      </c>
    </row>
    <row r="116" spans="2:7">
      <c r="B116" s="82" t="s">
        <v>9</v>
      </c>
      <c r="C116" s="84" t="str">
        <f t="shared" si="4"/>
        <v xml:space="preserve"> </v>
      </c>
      <c r="D116" s="84" t="str">
        <f t="shared" si="5"/>
        <v xml:space="preserve"> </v>
      </c>
      <c r="E116" s="132">
        <v>1.1574074074074073E-5</v>
      </c>
      <c r="F116" s="85" t="e">
        <f t="shared" si="7"/>
        <v>#N/A</v>
      </c>
      <c r="G116" t="str">
        <f>IF((ISERROR((VLOOKUP(B116,Calculation!C$2:C$933,1,FALSE)))),"not entered","")</f>
        <v/>
      </c>
    </row>
    <row r="117" spans="2:7">
      <c r="B117" s="82" t="s">
        <v>9</v>
      </c>
      <c r="C117" s="84" t="str">
        <f t="shared" si="4"/>
        <v xml:space="preserve"> </v>
      </c>
      <c r="D117" s="84" t="str">
        <f t="shared" si="5"/>
        <v xml:space="preserve"> </v>
      </c>
      <c r="E117" s="132">
        <v>1.1574074074074073E-5</v>
      </c>
      <c r="F117" s="85" t="e">
        <f t="shared" si="7"/>
        <v>#N/A</v>
      </c>
      <c r="G117" t="str">
        <f>IF((ISERROR((VLOOKUP(B117,Calculation!C$2:C$933,1,FALSE)))),"not entered","")</f>
        <v/>
      </c>
    </row>
    <row r="118" spans="2:7">
      <c r="B118" s="82" t="s">
        <v>9</v>
      </c>
      <c r="C118" s="84" t="str">
        <f t="shared" si="4"/>
        <v xml:space="preserve"> </v>
      </c>
      <c r="D118" s="84" t="str">
        <f t="shared" si="5"/>
        <v xml:space="preserve"> </v>
      </c>
      <c r="E118" s="132">
        <v>1.1574074074074073E-5</v>
      </c>
      <c r="F118" s="85" t="e">
        <f t="shared" si="7"/>
        <v>#N/A</v>
      </c>
      <c r="G118" t="str">
        <f>IF((ISERROR((VLOOKUP(B118,Calculation!C$2:C$933,1,FALSE)))),"not entered","")</f>
        <v/>
      </c>
    </row>
    <row r="119" spans="2:7">
      <c r="B119" s="82" t="s">
        <v>9</v>
      </c>
      <c r="C119" s="84" t="str">
        <f t="shared" si="4"/>
        <v xml:space="preserve"> </v>
      </c>
      <c r="D119" s="84" t="str">
        <f t="shared" si="5"/>
        <v xml:space="preserve"> </v>
      </c>
      <c r="E119" s="132">
        <v>1.1574074074074073E-5</v>
      </c>
      <c r="F119" s="85" t="e">
        <f t="shared" si="7"/>
        <v>#N/A</v>
      </c>
      <c r="G119" t="str">
        <f>IF((ISERROR((VLOOKUP(B119,Calculation!C$2:C$933,1,FALSE)))),"not entered","")</f>
        <v/>
      </c>
    </row>
    <row r="120" spans="2:7">
      <c r="B120" s="82" t="s">
        <v>9</v>
      </c>
      <c r="C120" s="84" t="str">
        <f t="shared" si="4"/>
        <v xml:space="preserve"> </v>
      </c>
      <c r="D120" s="84" t="str">
        <f t="shared" si="5"/>
        <v xml:space="preserve"> </v>
      </c>
      <c r="E120" s="132">
        <v>1.1574074074074073E-5</v>
      </c>
      <c r="F120" s="85" t="e">
        <f t="shared" si="7"/>
        <v>#N/A</v>
      </c>
      <c r="G120" t="str">
        <f>IF((ISERROR((VLOOKUP(B120,Calculation!C$2:C$933,1,FALSE)))),"not entered","")</f>
        <v/>
      </c>
    </row>
    <row r="121" spans="2:7">
      <c r="B121" s="82" t="s">
        <v>9</v>
      </c>
      <c r="C121" s="84" t="str">
        <f t="shared" si="4"/>
        <v xml:space="preserve"> </v>
      </c>
      <c r="D121" s="84" t="str">
        <f t="shared" si="5"/>
        <v xml:space="preserve"> </v>
      </c>
      <c r="E121" s="132">
        <v>1.1574074074074073E-5</v>
      </c>
      <c r="F121" s="85" t="e">
        <f t="shared" si="7"/>
        <v>#N/A</v>
      </c>
      <c r="G121" t="str">
        <f>IF((ISERROR((VLOOKUP(B121,Calculation!C$2:C$933,1,FALSE)))),"not entered","")</f>
        <v/>
      </c>
    </row>
    <row r="122" spans="2:7">
      <c r="B122" s="82" t="s">
        <v>9</v>
      </c>
      <c r="C122" s="84" t="str">
        <f t="shared" si="4"/>
        <v xml:space="preserve"> </v>
      </c>
      <c r="D122" s="84" t="str">
        <f t="shared" si="5"/>
        <v xml:space="preserve"> </v>
      </c>
      <c r="E122" s="132">
        <v>1.1574074074074073E-5</v>
      </c>
      <c r="F122" s="85" t="e">
        <f t="shared" si="7"/>
        <v>#N/A</v>
      </c>
      <c r="G122" t="str">
        <f>IF((ISERROR((VLOOKUP(B122,Calculation!C$2:C$933,1,FALSE)))),"not entered","")</f>
        <v/>
      </c>
    </row>
    <row r="123" spans="2:7">
      <c r="B123" s="82" t="s">
        <v>9</v>
      </c>
      <c r="C123" s="84" t="str">
        <f t="shared" si="4"/>
        <v xml:space="preserve"> </v>
      </c>
      <c r="D123" s="84" t="str">
        <f t="shared" si="5"/>
        <v xml:space="preserve"> </v>
      </c>
      <c r="E123" s="132">
        <v>1.1574074074074073E-5</v>
      </c>
      <c r="F123" s="85" t="e">
        <f t="shared" si="7"/>
        <v>#N/A</v>
      </c>
      <c r="G123" t="str">
        <f>IF((ISERROR((VLOOKUP(B123,Calculation!C$2:C$933,1,FALSE)))),"not entered","")</f>
        <v/>
      </c>
    </row>
    <row r="124" spans="2:7">
      <c r="B124" s="82" t="s">
        <v>9</v>
      </c>
      <c r="C124" s="84" t="str">
        <f t="shared" si="4"/>
        <v xml:space="preserve"> </v>
      </c>
      <c r="D124" s="84" t="str">
        <f t="shared" si="5"/>
        <v xml:space="preserve"> </v>
      </c>
      <c r="E124" s="132">
        <v>1.1574074074074073E-5</v>
      </c>
      <c r="F124" s="85" t="e">
        <f t="shared" si="7"/>
        <v>#N/A</v>
      </c>
      <c r="G124" t="str">
        <f>IF((ISERROR((VLOOKUP(B124,Calculation!C$2:C$933,1,FALSE)))),"not entered","")</f>
        <v/>
      </c>
    </row>
    <row r="125" spans="2:7">
      <c r="B125" s="82" t="s">
        <v>9</v>
      </c>
      <c r="C125" s="84" t="str">
        <f t="shared" si="4"/>
        <v xml:space="preserve"> </v>
      </c>
      <c r="D125" s="84" t="str">
        <f t="shared" si="5"/>
        <v xml:space="preserve"> </v>
      </c>
      <c r="E125" s="132">
        <v>1.1574074074074073E-5</v>
      </c>
      <c r="F125" s="85" t="e">
        <f t="shared" si="7"/>
        <v>#N/A</v>
      </c>
      <c r="G125" t="str">
        <f>IF((ISERROR((VLOOKUP(B125,Calculation!C$2:C$933,1,FALSE)))),"not entered","")</f>
        <v/>
      </c>
    </row>
    <row r="126" spans="2:7">
      <c r="B126" s="82" t="s">
        <v>9</v>
      </c>
      <c r="C126" s="84" t="str">
        <f t="shared" si="4"/>
        <v xml:space="preserve"> </v>
      </c>
      <c r="D126" s="84" t="str">
        <f t="shared" si="5"/>
        <v xml:space="preserve"> </v>
      </c>
      <c r="E126" s="132">
        <v>1.1574074074074073E-5</v>
      </c>
      <c r="F126" s="85" t="e">
        <f t="shared" si="7"/>
        <v>#N/A</v>
      </c>
      <c r="G126" t="str">
        <f>IF((ISERROR((VLOOKUP(B126,Calculation!C$2:C$933,1,FALSE)))),"not entered","")</f>
        <v/>
      </c>
    </row>
    <row r="127" spans="2:7">
      <c r="B127" s="82" t="s">
        <v>9</v>
      </c>
      <c r="C127" s="84" t="str">
        <f t="shared" si="4"/>
        <v xml:space="preserve"> </v>
      </c>
      <c r="D127" s="84" t="str">
        <f t="shared" si="5"/>
        <v xml:space="preserve"> </v>
      </c>
      <c r="E127" s="132">
        <v>1.1574074074074073E-5</v>
      </c>
      <c r="F127" s="85" t="e">
        <f t="shared" si="7"/>
        <v>#N/A</v>
      </c>
      <c r="G127" t="str">
        <f>IF((ISERROR((VLOOKUP(B127,Calculation!C$2:C$933,1,FALSE)))),"not entered","")</f>
        <v/>
      </c>
    </row>
    <row r="128" spans="2:7">
      <c r="B128" s="82" t="s">
        <v>9</v>
      </c>
      <c r="C128" s="84" t="str">
        <f t="shared" si="4"/>
        <v xml:space="preserve"> </v>
      </c>
      <c r="D128" s="84" t="str">
        <f t="shared" si="5"/>
        <v xml:space="preserve"> </v>
      </c>
      <c r="E128" s="132">
        <v>1.1574074074074073E-5</v>
      </c>
      <c r="F128" s="85" t="e">
        <f t="shared" si="7"/>
        <v>#N/A</v>
      </c>
      <c r="G128" t="str">
        <f>IF((ISERROR((VLOOKUP(B128,Calculation!C$2:C$933,1,FALSE)))),"not entered","")</f>
        <v/>
      </c>
    </row>
    <row r="129" spans="2:7">
      <c r="B129" s="82" t="s">
        <v>9</v>
      </c>
      <c r="C129" s="84" t="str">
        <f t="shared" si="4"/>
        <v xml:space="preserve"> </v>
      </c>
      <c r="D129" s="84" t="str">
        <f t="shared" si="5"/>
        <v xml:space="preserve"> </v>
      </c>
      <c r="E129" s="132">
        <v>1.1574074074074073E-5</v>
      </c>
      <c r="F129" s="85" t="e">
        <f t="shared" si="7"/>
        <v>#N/A</v>
      </c>
      <c r="G129" t="str">
        <f>IF((ISERROR((VLOOKUP(B129,Calculation!C$2:C$933,1,FALSE)))),"not entered","")</f>
        <v/>
      </c>
    </row>
    <row r="130" spans="2:7">
      <c r="B130" s="82" t="s">
        <v>9</v>
      </c>
      <c r="C130" s="84" t="str">
        <f t="shared" si="4"/>
        <v xml:space="preserve"> </v>
      </c>
      <c r="D130" s="84" t="str">
        <f t="shared" si="5"/>
        <v xml:space="preserve"> </v>
      </c>
      <c r="E130" s="132">
        <v>1.1574074074074073E-5</v>
      </c>
      <c r="F130" s="85" t="e">
        <f t="shared" si="7"/>
        <v>#N/A</v>
      </c>
      <c r="G130" t="str">
        <f>IF((ISERROR((VLOOKUP(B130,Calculation!C$2:C$933,1,FALSE)))),"not entered","")</f>
        <v/>
      </c>
    </row>
    <row r="131" spans="2:7">
      <c r="B131" s="82" t="s">
        <v>9</v>
      </c>
      <c r="C131" s="84" t="str">
        <f t="shared" si="4"/>
        <v xml:space="preserve"> </v>
      </c>
      <c r="D131" s="84" t="str">
        <f t="shared" si="5"/>
        <v xml:space="preserve"> </v>
      </c>
      <c r="E131" s="132">
        <v>1.1574074074074073E-5</v>
      </c>
      <c r="F131" s="85" t="e">
        <f t="shared" si="7"/>
        <v>#N/A</v>
      </c>
      <c r="G131" t="str">
        <f>IF((ISERROR((VLOOKUP(B131,Calculation!C$2:C$933,1,FALSE)))),"not entered","")</f>
        <v/>
      </c>
    </row>
    <row r="132" spans="2:7">
      <c r="B132" s="82" t="s">
        <v>9</v>
      </c>
      <c r="C132" s="84" t="str">
        <f t="shared" si="4"/>
        <v xml:space="preserve"> </v>
      </c>
      <c r="D132" s="84" t="str">
        <f t="shared" si="5"/>
        <v xml:space="preserve"> </v>
      </c>
      <c r="E132" s="132">
        <v>1.1574074074074073E-5</v>
      </c>
      <c r="F132" s="85" t="e">
        <f t="shared" si="7"/>
        <v>#N/A</v>
      </c>
      <c r="G132" t="str">
        <f>IF((ISERROR((VLOOKUP(B132,Calculation!C$2:C$933,1,FALSE)))),"not entered","")</f>
        <v/>
      </c>
    </row>
    <row r="133" spans="2:7">
      <c r="B133" s="82" t="s">
        <v>9</v>
      </c>
      <c r="C133" s="84" t="str">
        <f t="shared" si="4"/>
        <v xml:space="preserve"> </v>
      </c>
      <c r="D133" s="84" t="str">
        <f t="shared" si="5"/>
        <v xml:space="preserve"> </v>
      </c>
      <c r="E133" s="132">
        <v>1.1574074074074073E-5</v>
      </c>
      <c r="F133" s="85" t="e">
        <f t="shared" si="7"/>
        <v>#N/A</v>
      </c>
      <c r="G133" t="str">
        <f>IF((ISERROR((VLOOKUP(B133,Calculation!C$2:C$933,1,FALSE)))),"not entered","")</f>
        <v/>
      </c>
    </row>
    <row r="134" spans="2:7">
      <c r="B134" s="82" t="s">
        <v>9</v>
      </c>
      <c r="C134" s="84" t="str">
        <f t="shared" ref="C134:C197" si="8">VLOOKUP(B134,name,3,FALSE)</f>
        <v xml:space="preserve"> </v>
      </c>
      <c r="D134" s="84" t="str">
        <f t="shared" ref="D134:D197" si="9">VLOOKUP(B134,name,2,FALSE)</f>
        <v xml:space="preserve"> </v>
      </c>
      <c r="E134" s="132">
        <v>1.1574074074074073E-5</v>
      </c>
      <c r="F134" s="85" t="e">
        <f t="shared" ref="F134:F165" si="10">(VLOOKUP(C134,C$4:E$5,3,FALSE))/(E134/10000)</f>
        <v>#N/A</v>
      </c>
      <c r="G134" t="str">
        <f>IF((ISERROR((VLOOKUP(B134,Calculation!C$2:C$933,1,FALSE)))),"not entered","")</f>
        <v/>
      </c>
    </row>
    <row r="135" spans="2:7">
      <c r="B135" s="82" t="s">
        <v>9</v>
      </c>
      <c r="C135" s="84" t="str">
        <f t="shared" si="8"/>
        <v xml:space="preserve"> </v>
      </c>
      <c r="D135" s="84" t="str">
        <f t="shared" si="9"/>
        <v xml:space="preserve"> </v>
      </c>
      <c r="E135" s="132">
        <v>1.1574074074074073E-5</v>
      </c>
      <c r="F135" s="85" t="e">
        <f t="shared" si="10"/>
        <v>#N/A</v>
      </c>
      <c r="G135" t="str">
        <f>IF((ISERROR((VLOOKUP(B135,Calculation!C$2:C$933,1,FALSE)))),"not entered","")</f>
        <v/>
      </c>
    </row>
    <row r="136" spans="2:7">
      <c r="B136" s="82" t="s">
        <v>9</v>
      </c>
      <c r="C136" s="84" t="str">
        <f t="shared" si="8"/>
        <v xml:space="preserve"> </v>
      </c>
      <c r="D136" s="84" t="str">
        <f t="shared" si="9"/>
        <v xml:space="preserve"> </v>
      </c>
      <c r="E136" s="132">
        <v>1.1574074074074073E-5</v>
      </c>
      <c r="F136" s="85" t="e">
        <f t="shared" si="10"/>
        <v>#N/A</v>
      </c>
      <c r="G136" t="str">
        <f>IF((ISERROR((VLOOKUP(B136,Calculation!C$2:C$933,1,FALSE)))),"not entered","")</f>
        <v/>
      </c>
    </row>
    <row r="137" spans="2:7">
      <c r="B137" s="82" t="s">
        <v>9</v>
      </c>
      <c r="C137" s="84" t="str">
        <f t="shared" si="8"/>
        <v xml:space="preserve"> </v>
      </c>
      <c r="D137" s="84" t="str">
        <f t="shared" si="9"/>
        <v xml:space="preserve"> </v>
      </c>
      <c r="E137" s="132">
        <v>1.1574074074074073E-5</v>
      </c>
      <c r="F137" s="85" t="e">
        <f t="shared" si="10"/>
        <v>#N/A</v>
      </c>
      <c r="G137" t="str">
        <f>IF((ISERROR((VLOOKUP(B137,Calculation!C$2:C$933,1,FALSE)))),"not entered","")</f>
        <v/>
      </c>
    </row>
    <row r="138" spans="2:7">
      <c r="B138" s="82" t="s">
        <v>9</v>
      </c>
      <c r="C138" s="84" t="str">
        <f t="shared" si="8"/>
        <v xml:space="preserve"> </v>
      </c>
      <c r="D138" s="84" t="str">
        <f t="shared" si="9"/>
        <v xml:space="preserve"> </v>
      </c>
      <c r="E138" s="132">
        <v>1.1574074074074073E-5</v>
      </c>
      <c r="F138" s="85" t="e">
        <f t="shared" si="10"/>
        <v>#N/A</v>
      </c>
      <c r="G138" t="str">
        <f>IF((ISERROR((VLOOKUP(B138,Calculation!C$2:C$933,1,FALSE)))),"not entered","")</f>
        <v/>
      </c>
    </row>
    <row r="139" spans="2:7">
      <c r="B139" s="82" t="s">
        <v>9</v>
      </c>
      <c r="C139" s="84" t="str">
        <f t="shared" si="8"/>
        <v xml:space="preserve"> </v>
      </c>
      <c r="D139" s="84" t="str">
        <f t="shared" si="9"/>
        <v xml:space="preserve"> </v>
      </c>
      <c r="E139" s="132">
        <v>1.1574074074074073E-5</v>
      </c>
      <c r="F139" s="85" t="e">
        <f t="shared" si="10"/>
        <v>#N/A</v>
      </c>
      <c r="G139" t="str">
        <f>IF((ISERROR((VLOOKUP(B139,Calculation!C$2:C$933,1,FALSE)))),"not entered","")</f>
        <v/>
      </c>
    </row>
    <row r="140" spans="2:7">
      <c r="B140" s="82" t="s">
        <v>9</v>
      </c>
      <c r="C140" s="84" t="str">
        <f t="shared" si="8"/>
        <v xml:space="preserve"> </v>
      </c>
      <c r="D140" s="84" t="str">
        <f t="shared" si="9"/>
        <v xml:space="preserve"> </v>
      </c>
      <c r="E140" s="132">
        <v>1.1574074074074073E-5</v>
      </c>
      <c r="F140" s="85" t="e">
        <f t="shared" si="10"/>
        <v>#N/A</v>
      </c>
      <c r="G140" t="str">
        <f>IF((ISERROR((VLOOKUP(B140,Calculation!C$2:C$933,1,FALSE)))),"not entered","")</f>
        <v/>
      </c>
    </row>
    <row r="141" spans="2:7">
      <c r="B141" s="82" t="s">
        <v>9</v>
      </c>
      <c r="C141" s="84" t="str">
        <f t="shared" si="8"/>
        <v xml:space="preserve"> </v>
      </c>
      <c r="D141" s="84" t="str">
        <f t="shared" si="9"/>
        <v xml:space="preserve"> </v>
      </c>
      <c r="E141" s="132">
        <v>1.1574074074074073E-5</v>
      </c>
      <c r="F141" s="85" t="e">
        <f t="shared" si="10"/>
        <v>#N/A</v>
      </c>
      <c r="G141" t="str">
        <f>IF((ISERROR((VLOOKUP(B141,Calculation!C$2:C$933,1,FALSE)))),"not entered","")</f>
        <v/>
      </c>
    </row>
    <row r="142" spans="2:7">
      <c r="B142" s="82" t="s">
        <v>9</v>
      </c>
      <c r="C142" s="84" t="str">
        <f t="shared" si="8"/>
        <v xml:space="preserve"> </v>
      </c>
      <c r="D142" s="84" t="str">
        <f t="shared" si="9"/>
        <v xml:space="preserve"> </v>
      </c>
      <c r="E142" s="132">
        <v>1.1574074074074073E-5</v>
      </c>
      <c r="F142" s="85" t="e">
        <f t="shared" si="10"/>
        <v>#N/A</v>
      </c>
      <c r="G142" t="str">
        <f>IF((ISERROR((VLOOKUP(B142,Calculation!C$2:C$933,1,FALSE)))),"not entered","")</f>
        <v/>
      </c>
    </row>
    <row r="143" spans="2:7">
      <c r="B143" s="82" t="s">
        <v>9</v>
      </c>
      <c r="C143" s="84" t="str">
        <f t="shared" si="8"/>
        <v xml:space="preserve"> </v>
      </c>
      <c r="D143" s="84" t="str">
        <f t="shared" si="9"/>
        <v xml:space="preserve"> </v>
      </c>
      <c r="E143" s="132">
        <v>1.1574074074074073E-5</v>
      </c>
      <c r="F143" s="85" t="e">
        <f t="shared" si="10"/>
        <v>#N/A</v>
      </c>
      <c r="G143" t="str">
        <f>IF((ISERROR((VLOOKUP(B143,Calculation!C$2:C$933,1,FALSE)))),"not entered","")</f>
        <v/>
      </c>
    </row>
    <row r="144" spans="2:7">
      <c r="B144" s="82" t="s">
        <v>9</v>
      </c>
      <c r="C144" s="84" t="str">
        <f t="shared" si="8"/>
        <v xml:space="preserve"> </v>
      </c>
      <c r="D144" s="84" t="str">
        <f t="shared" si="9"/>
        <v xml:space="preserve"> </v>
      </c>
      <c r="E144" s="132">
        <v>1.1574074074074073E-5</v>
      </c>
      <c r="F144" s="85" t="e">
        <f t="shared" si="10"/>
        <v>#N/A</v>
      </c>
      <c r="G144" t="str">
        <f>IF((ISERROR((VLOOKUP(B144,Calculation!C$2:C$933,1,FALSE)))),"not entered","")</f>
        <v/>
      </c>
    </row>
    <row r="145" spans="2:7">
      <c r="B145" s="82" t="s">
        <v>9</v>
      </c>
      <c r="C145" s="84" t="str">
        <f t="shared" si="8"/>
        <v xml:space="preserve"> </v>
      </c>
      <c r="D145" s="84" t="str">
        <f t="shared" si="9"/>
        <v xml:space="preserve"> </v>
      </c>
      <c r="E145" s="132">
        <v>1.1574074074074073E-5</v>
      </c>
      <c r="F145" s="85" t="e">
        <f t="shared" si="10"/>
        <v>#N/A</v>
      </c>
      <c r="G145" t="str">
        <f>IF((ISERROR((VLOOKUP(B145,Calculation!C$2:C$933,1,FALSE)))),"not entered","")</f>
        <v/>
      </c>
    </row>
    <row r="146" spans="2:7">
      <c r="B146" s="82" t="s">
        <v>9</v>
      </c>
      <c r="C146" s="84" t="str">
        <f t="shared" si="8"/>
        <v xml:space="preserve"> </v>
      </c>
      <c r="D146" s="84" t="str">
        <f t="shared" si="9"/>
        <v xml:space="preserve"> </v>
      </c>
      <c r="E146" s="132">
        <v>1.1574074074074073E-5</v>
      </c>
      <c r="F146" s="85" t="e">
        <f t="shared" si="10"/>
        <v>#N/A</v>
      </c>
      <c r="G146" t="str">
        <f>IF((ISERROR((VLOOKUP(B146,Calculation!C$2:C$933,1,FALSE)))),"not entered","")</f>
        <v/>
      </c>
    </row>
    <row r="147" spans="2:7">
      <c r="B147" s="82" t="s">
        <v>9</v>
      </c>
      <c r="C147" s="84" t="str">
        <f t="shared" si="8"/>
        <v xml:space="preserve"> </v>
      </c>
      <c r="D147" s="84" t="str">
        <f t="shared" si="9"/>
        <v xml:space="preserve"> </v>
      </c>
      <c r="E147" s="132">
        <v>1.1574074074074073E-5</v>
      </c>
      <c r="F147" s="85" t="e">
        <f t="shared" si="10"/>
        <v>#N/A</v>
      </c>
      <c r="G147" t="str">
        <f>IF((ISERROR((VLOOKUP(B147,Calculation!C$2:C$933,1,FALSE)))),"not entered","")</f>
        <v/>
      </c>
    </row>
    <row r="148" spans="2:7">
      <c r="B148" s="82" t="s">
        <v>9</v>
      </c>
      <c r="C148" s="84" t="str">
        <f t="shared" si="8"/>
        <v xml:space="preserve"> </v>
      </c>
      <c r="D148" s="84" t="str">
        <f t="shared" si="9"/>
        <v xml:space="preserve"> </v>
      </c>
      <c r="E148" s="132">
        <v>1.1574074074074073E-5</v>
      </c>
      <c r="F148" s="85" t="e">
        <f t="shared" si="10"/>
        <v>#N/A</v>
      </c>
      <c r="G148" t="str">
        <f>IF((ISERROR((VLOOKUP(B148,Calculation!C$2:C$933,1,FALSE)))),"not entered","")</f>
        <v/>
      </c>
    </row>
    <row r="149" spans="2:7">
      <c r="B149" s="82" t="s">
        <v>9</v>
      </c>
      <c r="C149" s="84" t="str">
        <f t="shared" si="8"/>
        <v xml:space="preserve"> </v>
      </c>
      <c r="D149" s="84" t="str">
        <f t="shared" si="9"/>
        <v xml:space="preserve"> </v>
      </c>
      <c r="E149" s="132">
        <v>1.1574074074074073E-5</v>
      </c>
      <c r="F149" s="85" t="e">
        <f t="shared" si="10"/>
        <v>#N/A</v>
      </c>
      <c r="G149" t="str">
        <f>IF((ISERROR((VLOOKUP(B149,Calculation!C$2:C$933,1,FALSE)))),"not entered","")</f>
        <v/>
      </c>
    </row>
    <row r="150" spans="2:7">
      <c r="B150" s="82" t="s">
        <v>9</v>
      </c>
      <c r="C150" s="84" t="str">
        <f t="shared" si="8"/>
        <v xml:space="preserve"> </v>
      </c>
      <c r="D150" s="84" t="str">
        <f t="shared" si="9"/>
        <v xml:space="preserve"> </v>
      </c>
      <c r="E150" s="132">
        <v>1.1574074074074073E-5</v>
      </c>
      <c r="F150" s="85" t="e">
        <f t="shared" si="10"/>
        <v>#N/A</v>
      </c>
      <c r="G150" t="str">
        <f>IF((ISERROR((VLOOKUP(B150,Calculation!C$2:C$933,1,FALSE)))),"not entered","")</f>
        <v/>
      </c>
    </row>
    <row r="151" spans="2:7">
      <c r="B151" s="82" t="s">
        <v>9</v>
      </c>
      <c r="C151" s="84" t="str">
        <f t="shared" si="8"/>
        <v xml:space="preserve"> </v>
      </c>
      <c r="D151" s="84" t="str">
        <f t="shared" si="9"/>
        <v xml:space="preserve"> </v>
      </c>
      <c r="E151" s="132">
        <v>1.1574074074074073E-5</v>
      </c>
      <c r="F151" s="85" t="e">
        <f t="shared" si="10"/>
        <v>#N/A</v>
      </c>
      <c r="G151" t="str">
        <f>IF((ISERROR((VLOOKUP(B151,Calculation!C$2:C$933,1,FALSE)))),"not entered","")</f>
        <v/>
      </c>
    </row>
    <row r="152" spans="2:7">
      <c r="B152" s="82" t="s">
        <v>9</v>
      </c>
      <c r="C152" s="84" t="str">
        <f t="shared" si="8"/>
        <v xml:space="preserve"> </v>
      </c>
      <c r="D152" s="84" t="str">
        <f t="shared" si="9"/>
        <v xml:space="preserve"> </v>
      </c>
      <c r="E152" s="132">
        <v>1.1574074074074073E-5</v>
      </c>
      <c r="F152" s="85" t="e">
        <f t="shared" si="10"/>
        <v>#N/A</v>
      </c>
      <c r="G152" t="str">
        <f>IF((ISERROR((VLOOKUP(B152,Calculation!C$2:C$933,1,FALSE)))),"not entered","")</f>
        <v/>
      </c>
    </row>
    <row r="153" spans="2:7">
      <c r="B153" s="82" t="s">
        <v>9</v>
      </c>
      <c r="C153" s="84" t="str">
        <f t="shared" si="8"/>
        <v xml:space="preserve"> </v>
      </c>
      <c r="D153" s="84" t="str">
        <f t="shared" si="9"/>
        <v xml:space="preserve"> </v>
      </c>
      <c r="E153" s="132">
        <v>1.1574074074074073E-5</v>
      </c>
      <c r="F153" s="85" t="e">
        <f t="shared" si="10"/>
        <v>#N/A</v>
      </c>
      <c r="G153" t="str">
        <f>IF((ISERROR((VLOOKUP(B153,Calculation!C$2:C$933,1,FALSE)))),"not entered","")</f>
        <v/>
      </c>
    </row>
    <row r="154" spans="2:7">
      <c r="B154" s="82" t="s">
        <v>9</v>
      </c>
      <c r="C154" s="84" t="str">
        <f t="shared" si="8"/>
        <v xml:space="preserve"> </v>
      </c>
      <c r="D154" s="84" t="str">
        <f t="shared" si="9"/>
        <v xml:space="preserve"> </v>
      </c>
      <c r="E154" s="132">
        <v>1.1574074074074073E-5</v>
      </c>
      <c r="F154" s="85" t="e">
        <f t="shared" si="10"/>
        <v>#N/A</v>
      </c>
      <c r="G154" t="str">
        <f>IF((ISERROR((VLOOKUP(B154,Calculation!C$2:C$933,1,FALSE)))),"not entered","")</f>
        <v/>
      </c>
    </row>
    <row r="155" spans="2:7">
      <c r="B155" s="82" t="s">
        <v>9</v>
      </c>
      <c r="C155" s="84" t="str">
        <f t="shared" si="8"/>
        <v xml:space="preserve"> </v>
      </c>
      <c r="D155" s="84" t="str">
        <f t="shared" si="9"/>
        <v xml:space="preserve"> </v>
      </c>
      <c r="E155" s="132">
        <v>1.1574074074074073E-5</v>
      </c>
      <c r="F155" s="85" t="e">
        <f t="shared" si="10"/>
        <v>#N/A</v>
      </c>
      <c r="G155" t="str">
        <f>IF((ISERROR((VLOOKUP(B155,Calculation!C$2:C$933,1,FALSE)))),"not entered","")</f>
        <v/>
      </c>
    </row>
    <row r="156" spans="2:7">
      <c r="B156" s="82" t="s">
        <v>9</v>
      </c>
      <c r="C156" s="84" t="str">
        <f t="shared" si="8"/>
        <v xml:space="preserve"> </v>
      </c>
      <c r="D156" s="84" t="str">
        <f t="shared" si="9"/>
        <v xml:space="preserve"> </v>
      </c>
      <c r="E156" s="132">
        <v>1.1574074074074073E-5</v>
      </c>
      <c r="F156" s="85" t="e">
        <f t="shared" si="10"/>
        <v>#N/A</v>
      </c>
      <c r="G156" t="str">
        <f>IF((ISERROR((VLOOKUP(B156,Calculation!C$2:C$933,1,FALSE)))),"not entered","")</f>
        <v/>
      </c>
    </row>
    <row r="157" spans="2:7">
      <c r="B157" s="82" t="s">
        <v>9</v>
      </c>
      <c r="C157" s="84" t="str">
        <f t="shared" si="8"/>
        <v xml:space="preserve"> </v>
      </c>
      <c r="D157" s="84" t="str">
        <f t="shared" si="9"/>
        <v xml:space="preserve"> </v>
      </c>
      <c r="E157" s="132">
        <v>1.1574074074074073E-5</v>
      </c>
      <c r="F157" s="85" t="e">
        <f t="shared" si="10"/>
        <v>#N/A</v>
      </c>
      <c r="G157" t="str">
        <f>IF((ISERROR((VLOOKUP(B157,Calculation!C$2:C$933,1,FALSE)))),"not entered","")</f>
        <v/>
      </c>
    </row>
    <row r="158" spans="2:7">
      <c r="B158" s="82" t="s">
        <v>9</v>
      </c>
      <c r="C158" s="84" t="str">
        <f t="shared" si="8"/>
        <v xml:space="preserve"> </v>
      </c>
      <c r="D158" s="84" t="str">
        <f t="shared" si="9"/>
        <v xml:space="preserve"> </v>
      </c>
      <c r="E158" s="132">
        <v>1.1574074074074073E-5</v>
      </c>
      <c r="F158" s="85" t="e">
        <f t="shared" si="10"/>
        <v>#N/A</v>
      </c>
      <c r="G158" t="str">
        <f>IF((ISERROR((VLOOKUP(B158,Calculation!C$2:C$933,1,FALSE)))),"not entered","")</f>
        <v/>
      </c>
    </row>
    <row r="159" spans="2:7">
      <c r="B159" s="82" t="s">
        <v>9</v>
      </c>
      <c r="C159" s="84" t="str">
        <f t="shared" si="8"/>
        <v xml:space="preserve"> </v>
      </c>
      <c r="D159" s="84" t="str">
        <f t="shared" si="9"/>
        <v xml:space="preserve"> </v>
      </c>
      <c r="E159" s="132">
        <v>1.1574074074074073E-5</v>
      </c>
      <c r="F159" s="85" t="e">
        <f t="shared" si="10"/>
        <v>#N/A</v>
      </c>
      <c r="G159" t="str">
        <f>IF((ISERROR((VLOOKUP(B159,Calculation!C$2:C$933,1,FALSE)))),"not entered","")</f>
        <v/>
      </c>
    </row>
    <row r="160" spans="2:7">
      <c r="B160" s="82" t="s">
        <v>9</v>
      </c>
      <c r="C160" s="84" t="str">
        <f t="shared" si="8"/>
        <v xml:space="preserve"> </v>
      </c>
      <c r="D160" s="84" t="str">
        <f t="shared" si="9"/>
        <v xml:space="preserve"> </v>
      </c>
      <c r="E160" s="132">
        <v>1.1574074074074073E-5</v>
      </c>
      <c r="F160" s="85" t="e">
        <f t="shared" si="10"/>
        <v>#N/A</v>
      </c>
      <c r="G160" t="str">
        <f>IF((ISERROR((VLOOKUP(B160,Calculation!C$2:C$933,1,FALSE)))),"not entered","")</f>
        <v/>
      </c>
    </row>
    <row r="161" spans="2:7">
      <c r="B161" s="82" t="s">
        <v>9</v>
      </c>
      <c r="C161" s="84" t="str">
        <f t="shared" si="8"/>
        <v xml:space="preserve"> </v>
      </c>
      <c r="D161" s="84" t="str">
        <f t="shared" si="9"/>
        <v xml:space="preserve"> </v>
      </c>
      <c r="E161" s="132">
        <v>1.1574074074074073E-5</v>
      </c>
      <c r="F161" s="85" t="e">
        <f t="shared" si="10"/>
        <v>#N/A</v>
      </c>
      <c r="G161" t="str">
        <f>IF((ISERROR((VLOOKUP(B161,Calculation!C$2:C$933,1,FALSE)))),"not entered","")</f>
        <v/>
      </c>
    </row>
    <row r="162" spans="2:7">
      <c r="B162" s="82" t="s">
        <v>9</v>
      </c>
      <c r="C162" s="84" t="str">
        <f t="shared" si="8"/>
        <v xml:space="preserve"> </v>
      </c>
      <c r="D162" s="84" t="str">
        <f t="shared" si="9"/>
        <v xml:space="preserve"> </v>
      </c>
      <c r="E162" s="132">
        <v>1.1574074074074073E-5</v>
      </c>
      <c r="F162" s="85" t="e">
        <f t="shared" si="10"/>
        <v>#N/A</v>
      </c>
      <c r="G162" t="str">
        <f>IF((ISERROR((VLOOKUP(B162,Calculation!C$2:C$933,1,FALSE)))),"not entered","")</f>
        <v/>
      </c>
    </row>
    <row r="163" spans="2:7">
      <c r="B163" s="82" t="s">
        <v>9</v>
      </c>
      <c r="C163" s="84" t="str">
        <f t="shared" si="8"/>
        <v xml:space="preserve"> </v>
      </c>
      <c r="D163" s="84" t="str">
        <f t="shared" si="9"/>
        <v xml:space="preserve"> </v>
      </c>
      <c r="E163" s="132">
        <v>1.1574074074074073E-5</v>
      </c>
      <c r="F163" s="85" t="e">
        <f t="shared" si="10"/>
        <v>#N/A</v>
      </c>
      <c r="G163" t="str">
        <f>IF((ISERROR((VLOOKUP(B163,Calculation!C$2:C$933,1,FALSE)))),"not entered","")</f>
        <v/>
      </c>
    </row>
    <row r="164" spans="2:7">
      <c r="B164" s="82" t="s">
        <v>9</v>
      </c>
      <c r="C164" s="84" t="str">
        <f t="shared" si="8"/>
        <v xml:space="preserve"> </v>
      </c>
      <c r="D164" s="84" t="str">
        <f t="shared" si="9"/>
        <v xml:space="preserve"> </v>
      </c>
      <c r="E164" s="132">
        <v>1.1574074074074073E-5</v>
      </c>
      <c r="F164" s="85" t="e">
        <f t="shared" si="10"/>
        <v>#N/A</v>
      </c>
      <c r="G164" t="str">
        <f>IF((ISERROR((VLOOKUP(B164,Calculation!C$2:C$933,1,FALSE)))),"not entered","")</f>
        <v/>
      </c>
    </row>
    <row r="165" spans="2:7">
      <c r="B165" s="82" t="s">
        <v>9</v>
      </c>
      <c r="C165" s="84" t="str">
        <f t="shared" si="8"/>
        <v xml:space="preserve"> </v>
      </c>
      <c r="D165" s="84" t="str">
        <f t="shared" si="9"/>
        <v xml:space="preserve"> </v>
      </c>
      <c r="E165" s="132">
        <v>1.1574074074074073E-5</v>
      </c>
      <c r="F165" s="85" t="e">
        <f t="shared" si="10"/>
        <v>#N/A</v>
      </c>
      <c r="G165" t="str">
        <f>IF((ISERROR((VLOOKUP(B165,Calculation!C$2:C$933,1,FALSE)))),"not entered","")</f>
        <v/>
      </c>
    </row>
    <row r="166" spans="2:7">
      <c r="B166" s="82" t="s">
        <v>9</v>
      </c>
      <c r="C166" s="84" t="str">
        <f t="shared" si="8"/>
        <v xml:space="preserve"> </v>
      </c>
      <c r="D166" s="84" t="str">
        <f t="shared" si="9"/>
        <v xml:space="preserve"> </v>
      </c>
      <c r="E166" s="132">
        <v>1.1574074074074073E-5</v>
      </c>
      <c r="F166" s="85" t="e">
        <f t="shared" ref="F166:F197" si="11">(VLOOKUP(C166,C$4:E$5,3,FALSE))/(E166/10000)</f>
        <v>#N/A</v>
      </c>
      <c r="G166" t="str">
        <f>IF((ISERROR((VLOOKUP(B166,Calculation!C$2:C$933,1,FALSE)))),"not entered","")</f>
        <v/>
      </c>
    </row>
    <row r="167" spans="2:7">
      <c r="B167" s="82" t="s">
        <v>9</v>
      </c>
      <c r="C167" s="84" t="str">
        <f t="shared" si="8"/>
        <v xml:space="preserve"> </v>
      </c>
      <c r="D167" s="84" t="str">
        <f t="shared" si="9"/>
        <v xml:space="preserve"> </v>
      </c>
      <c r="E167" s="132">
        <v>1.1574074074074073E-5</v>
      </c>
      <c r="F167" s="85" t="e">
        <f t="shared" si="11"/>
        <v>#N/A</v>
      </c>
      <c r="G167" t="str">
        <f>IF((ISERROR((VLOOKUP(B167,Calculation!C$2:C$933,1,FALSE)))),"not entered","")</f>
        <v/>
      </c>
    </row>
    <row r="168" spans="2:7">
      <c r="B168" s="82" t="s">
        <v>9</v>
      </c>
      <c r="C168" s="84" t="str">
        <f t="shared" si="8"/>
        <v xml:space="preserve"> </v>
      </c>
      <c r="D168" s="84" t="str">
        <f t="shared" si="9"/>
        <v xml:space="preserve"> </v>
      </c>
      <c r="E168" s="132">
        <v>1.1574074074074073E-5</v>
      </c>
      <c r="F168" s="85" t="e">
        <f t="shared" si="11"/>
        <v>#N/A</v>
      </c>
      <c r="G168" t="str">
        <f>IF((ISERROR((VLOOKUP(B168,Calculation!C$2:C$933,1,FALSE)))),"not entered","")</f>
        <v/>
      </c>
    </row>
    <row r="169" spans="2:7">
      <c r="B169" s="82" t="s">
        <v>9</v>
      </c>
      <c r="C169" s="84" t="str">
        <f t="shared" si="8"/>
        <v xml:space="preserve"> </v>
      </c>
      <c r="D169" s="84" t="str">
        <f t="shared" si="9"/>
        <v xml:space="preserve"> </v>
      </c>
      <c r="E169" s="132">
        <v>1.1574074074074073E-5</v>
      </c>
      <c r="F169" s="85" t="e">
        <f t="shared" si="11"/>
        <v>#N/A</v>
      </c>
      <c r="G169" t="str">
        <f>IF((ISERROR((VLOOKUP(B169,Calculation!C$2:C$933,1,FALSE)))),"not entered","")</f>
        <v/>
      </c>
    </row>
    <row r="170" spans="2:7">
      <c r="B170" s="82" t="s">
        <v>9</v>
      </c>
      <c r="C170" s="84" t="str">
        <f t="shared" si="8"/>
        <v xml:space="preserve"> </v>
      </c>
      <c r="D170" s="84" t="str">
        <f t="shared" si="9"/>
        <v xml:space="preserve"> </v>
      </c>
      <c r="E170" s="132">
        <v>1.1574074074074073E-5</v>
      </c>
      <c r="F170" s="85" t="e">
        <f t="shared" si="11"/>
        <v>#N/A</v>
      </c>
      <c r="G170" t="str">
        <f>IF((ISERROR((VLOOKUP(B170,Calculation!C$2:C$933,1,FALSE)))),"not entered","")</f>
        <v/>
      </c>
    </row>
    <row r="171" spans="2:7">
      <c r="B171" s="82" t="s">
        <v>9</v>
      </c>
      <c r="C171" s="84" t="str">
        <f t="shared" si="8"/>
        <v xml:space="preserve"> </v>
      </c>
      <c r="D171" s="84" t="str">
        <f t="shared" si="9"/>
        <v xml:space="preserve"> </v>
      </c>
      <c r="E171" s="132">
        <v>1.1574074074074073E-5</v>
      </c>
      <c r="F171" s="85" t="e">
        <f t="shared" si="11"/>
        <v>#N/A</v>
      </c>
      <c r="G171" t="str">
        <f>IF((ISERROR((VLOOKUP(B171,Calculation!C$2:C$933,1,FALSE)))),"not entered","")</f>
        <v/>
      </c>
    </row>
    <row r="172" spans="2:7">
      <c r="B172" s="82" t="s">
        <v>9</v>
      </c>
      <c r="C172" s="84" t="str">
        <f t="shared" si="8"/>
        <v xml:space="preserve"> </v>
      </c>
      <c r="D172" s="84" t="str">
        <f t="shared" si="9"/>
        <v xml:space="preserve"> </v>
      </c>
      <c r="E172" s="132">
        <v>1.1574074074074073E-5</v>
      </c>
      <c r="F172" s="85" t="e">
        <f t="shared" si="11"/>
        <v>#N/A</v>
      </c>
      <c r="G172" t="str">
        <f>IF((ISERROR((VLOOKUP(B172,Calculation!C$2:C$933,1,FALSE)))),"not entered","")</f>
        <v/>
      </c>
    </row>
    <row r="173" spans="2:7">
      <c r="B173" s="82" t="s">
        <v>9</v>
      </c>
      <c r="C173" s="84" t="str">
        <f t="shared" si="8"/>
        <v xml:space="preserve"> </v>
      </c>
      <c r="D173" s="84" t="str">
        <f t="shared" si="9"/>
        <v xml:space="preserve"> </v>
      </c>
      <c r="E173" s="132">
        <v>1.1574074074074073E-5</v>
      </c>
      <c r="F173" s="85" t="e">
        <f t="shared" si="11"/>
        <v>#N/A</v>
      </c>
      <c r="G173" t="str">
        <f>IF((ISERROR((VLOOKUP(B173,Calculation!C$2:C$933,1,FALSE)))),"not entered","")</f>
        <v/>
      </c>
    </row>
    <row r="174" spans="2:7">
      <c r="B174" s="82" t="s">
        <v>9</v>
      </c>
      <c r="C174" s="84" t="str">
        <f t="shared" si="8"/>
        <v xml:space="preserve"> </v>
      </c>
      <c r="D174" s="84" t="str">
        <f t="shared" si="9"/>
        <v xml:space="preserve"> </v>
      </c>
      <c r="E174" s="132">
        <v>1.1574074074074073E-5</v>
      </c>
      <c r="F174" s="85" t="e">
        <f t="shared" si="11"/>
        <v>#N/A</v>
      </c>
      <c r="G174" t="str">
        <f>IF((ISERROR((VLOOKUP(B174,Calculation!C$2:C$933,1,FALSE)))),"not entered","")</f>
        <v/>
      </c>
    </row>
    <row r="175" spans="2:7">
      <c r="B175" s="82" t="s">
        <v>9</v>
      </c>
      <c r="C175" s="84" t="str">
        <f t="shared" si="8"/>
        <v xml:space="preserve"> </v>
      </c>
      <c r="D175" s="84" t="str">
        <f t="shared" si="9"/>
        <v xml:space="preserve"> </v>
      </c>
      <c r="E175" s="132">
        <v>1.1574074074074073E-5</v>
      </c>
      <c r="F175" s="85" t="e">
        <f t="shared" si="11"/>
        <v>#N/A</v>
      </c>
      <c r="G175" t="str">
        <f>IF((ISERROR((VLOOKUP(B175,Calculation!C$2:C$933,1,FALSE)))),"not entered","")</f>
        <v/>
      </c>
    </row>
    <row r="176" spans="2:7">
      <c r="B176" s="82" t="s">
        <v>9</v>
      </c>
      <c r="C176" s="84" t="str">
        <f t="shared" si="8"/>
        <v xml:space="preserve"> </v>
      </c>
      <c r="D176" s="84" t="str">
        <f t="shared" si="9"/>
        <v xml:space="preserve"> </v>
      </c>
      <c r="E176" s="132">
        <v>1.1574074074074073E-5</v>
      </c>
      <c r="F176" s="85" t="e">
        <f t="shared" si="11"/>
        <v>#N/A</v>
      </c>
      <c r="G176" t="str">
        <f>IF((ISERROR((VLOOKUP(B176,Calculation!C$2:C$933,1,FALSE)))),"not entered","")</f>
        <v/>
      </c>
    </row>
    <row r="177" spans="2:7">
      <c r="B177" s="82" t="s">
        <v>9</v>
      </c>
      <c r="C177" s="84" t="str">
        <f t="shared" si="8"/>
        <v xml:space="preserve"> </v>
      </c>
      <c r="D177" s="84" t="str">
        <f t="shared" si="9"/>
        <v xml:space="preserve"> </v>
      </c>
      <c r="E177" s="132">
        <v>1.1574074074074073E-5</v>
      </c>
      <c r="F177" s="85" t="e">
        <f t="shared" si="11"/>
        <v>#N/A</v>
      </c>
      <c r="G177" t="str">
        <f>IF((ISERROR((VLOOKUP(B177,Calculation!C$2:C$933,1,FALSE)))),"not entered","")</f>
        <v/>
      </c>
    </row>
    <row r="178" spans="2:7">
      <c r="B178" s="82" t="s">
        <v>9</v>
      </c>
      <c r="C178" s="84" t="str">
        <f t="shared" si="8"/>
        <v xml:space="preserve"> </v>
      </c>
      <c r="D178" s="84" t="str">
        <f t="shared" si="9"/>
        <v xml:space="preserve"> </v>
      </c>
      <c r="E178" s="132">
        <v>1.1574074074074073E-5</v>
      </c>
      <c r="F178" s="85" t="e">
        <f t="shared" si="11"/>
        <v>#N/A</v>
      </c>
      <c r="G178" t="str">
        <f>IF((ISERROR((VLOOKUP(B178,Calculation!C$2:C$933,1,FALSE)))),"not entered","")</f>
        <v/>
      </c>
    </row>
    <row r="179" spans="2:7">
      <c r="B179" s="82" t="s">
        <v>9</v>
      </c>
      <c r="C179" s="84" t="str">
        <f t="shared" si="8"/>
        <v xml:space="preserve"> </v>
      </c>
      <c r="D179" s="84" t="str">
        <f t="shared" si="9"/>
        <v xml:space="preserve"> </v>
      </c>
      <c r="E179" s="132">
        <v>1.1574074074074073E-5</v>
      </c>
      <c r="F179" s="85" t="e">
        <f t="shared" si="11"/>
        <v>#N/A</v>
      </c>
      <c r="G179" t="str">
        <f>IF((ISERROR((VLOOKUP(B179,Calculation!C$2:C$933,1,FALSE)))),"not entered","")</f>
        <v/>
      </c>
    </row>
    <row r="180" spans="2:7">
      <c r="B180" s="82" t="s">
        <v>9</v>
      </c>
      <c r="C180" s="84" t="str">
        <f t="shared" si="8"/>
        <v xml:space="preserve"> </v>
      </c>
      <c r="D180" s="84" t="str">
        <f t="shared" si="9"/>
        <v xml:space="preserve"> </v>
      </c>
      <c r="E180" s="132">
        <v>1.1574074074074073E-5</v>
      </c>
      <c r="F180" s="85" t="e">
        <f t="shared" si="11"/>
        <v>#N/A</v>
      </c>
      <c r="G180" t="str">
        <f>IF((ISERROR((VLOOKUP(B180,Calculation!C$2:C$933,1,FALSE)))),"not entered","")</f>
        <v/>
      </c>
    </row>
    <row r="181" spans="2:7">
      <c r="B181" s="82" t="s">
        <v>9</v>
      </c>
      <c r="C181" s="84" t="str">
        <f t="shared" si="8"/>
        <v xml:space="preserve"> </v>
      </c>
      <c r="D181" s="84" t="str">
        <f t="shared" si="9"/>
        <v xml:space="preserve"> </v>
      </c>
      <c r="E181" s="132">
        <v>1.1574074074074073E-5</v>
      </c>
      <c r="F181" s="85" t="e">
        <f t="shared" si="11"/>
        <v>#N/A</v>
      </c>
      <c r="G181" t="str">
        <f>IF((ISERROR((VLOOKUP(B181,Calculation!C$2:C$933,1,FALSE)))),"not entered","")</f>
        <v/>
      </c>
    </row>
    <row r="182" spans="2:7">
      <c r="B182" s="82" t="s">
        <v>9</v>
      </c>
      <c r="C182" s="84" t="str">
        <f t="shared" si="8"/>
        <v xml:space="preserve"> </v>
      </c>
      <c r="D182" s="84" t="str">
        <f t="shared" si="9"/>
        <v xml:space="preserve"> </v>
      </c>
      <c r="E182" s="132">
        <v>1.1574074074074073E-5</v>
      </c>
      <c r="F182" s="85" t="e">
        <f t="shared" si="11"/>
        <v>#N/A</v>
      </c>
      <c r="G182" t="str">
        <f>IF((ISERROR((VLOOKUP(B182,Calculation!C$2:C$933,1,FALSE)))),"not entered","")</f>
        <v/>
      </c>
    </row>
    <row r="183" spans="2:7">
      <c r="B183" s="82" t="s">
        <v>9</v>
      </c>
      <c r="C183" s="84" t="str">
        <f t="shared" si="8"/>
        <v xml:space="preserve"> </v>
      </c>
      <c r="D183" s="84" t="str">
        <f t="shared" si="9"/>
        <v xml:space="preserve"> </v>
      </c>
      <c r="E183" s="132">
        <v>1.1574074074074073E-5</v>
      </c>
      <c r="F183" s="85" t="e">
        <f t="shared" si="11"/>
        <v>#N/A</v>
      </c>
      <c r="G183" t="str">
        <f>IF((ISERROR((VLOOKUP(B183,Calculation!C$2:C$933,1,FALSE)))),"not entered","")</f>
        <v/>
      </c>
    </row>
    <row r="184" spans="2:7">
      <c r="B184" s="82" t="s">
        <v>9</v>
      </c>
      <c r="C184" s="84" t="str">
        <f t="shared" si="8"/>
        <v xml:space="preserve"> </v>
      </c>
      <c r="D184" s="84" t="str">
        <f t="shared" si="9"/>
        <v xml:space="preserve"> </v>
      </c>
      <c r="E184" s="132">
        <v>1.1574074074074073E-5</v>
      </c>
      <c r="F184" s="85" t="e">
        <f t="shared" si="11"/>
        <v>#N/A</v>
      </c>
      <c r="G184" t="str">
        <f>IF((ISERROR((VLOOKUP(B184,Calculation!C$2:C$933,1,FALSE)))),"not entered","")</f>
        <v/>
      </c>
    </row>
    <row r="185" spans="2:7">
      <c r="B185" s="82" t="s">
        <v>9</v>
      </c>
      <c r="C185" s="84" t="str">
        <f t="shared" si="8"/>
        <v xml:space="preserve"> </v>
      </c>
      <c r="D185" s="84" t="str">
        <f t="shared" si="9"/>
        <v xml:space="preserve"> </v>
      </c>
      <c r="E185" s="132">
        <v>1.1574074074074073E-5</v>
      </c>
      <c r="F185" s="85" t="e">
        <f t="shared" si="11"/>
        <v>#N/A</v>
      </c>
      <c r="G185" t="str">
        <f>IF((ISERROR((VLOOKUP(B185,Calculation!C$2:C$933,1,FALSE)))),"not entered","")</f>
        <v/>
      </c>
    </row>
    <row r="186" spans="2:7">
      <c r="B186" s="82" t="s">
        <v>9</v>
      </c>
      <c r="C186" s="84" t="str">
        <f t="shared" si="8"/>
        <v xml:space="preserve"> </v>
      </c>
      <c r="D186" s="84" t="str">
        <f t="shared" si="9"/>
        <v xml:space="preserve"> </v>
      </c>
      <c r="E186" s="132">
        <v>1.1574074074074073E-5</v>
      </c>
      <c r="F186" s="85" t="e">
        <f t="shared" si="11"/>
        <v>#N/A</v>
      </c>
      <c r="G186" t="str">
        <f>IF((ISERROR((VLOOKUP(B186,Calculation!C$2:C$933,1,FALSE)))),"not entered","")</f>
        <v/>
      </c>
    </row>
    <row r="187" spans="2:7">
      <c r="B187" s="82" t="s">
        <v>9</v>
      </c>
      <c r="C187" s="84" t="str">
        <f t="shared" si="8"/>
        <v xml:space="preserve"> </v>
      </c>
      <c r="D187" s="84" t="str">
        <f t="shared" si="9"/>
        <v xml:space="preserve"> </v>
      </c>
      <c r="E187" s="132">
        <v>1.1574074074074073E-5</v>
      </c>
      <c r="F187" s="85" t="e">
        <f t="shared" si="11"/>
        <v>#N/A</v>
      </c>
      <c r="G187" t="str">
        <f>IF((ISERROR((VLOOKUP(B187,Calculation!C$2:C$933,1,FALSE)))),"not entered","")</f>
        <v/>
      </c>
    </row>
    <row r="188" spans="2:7">
      <c r="B188" s="82" t="s">
        <v>9</v>
      </c>
      <c r="C188" s="84" t="str">
        <f t="shared" si="8"/>
        <v xml:space="preserve"> </v>
      </c>
      <c r="D188" s="84" t="str">
        <f t="shared" si="9"/>
        <v xml:space="preserve"> </v>
      </c>
      <c r="E188" s="132">
        <v>1.1574074074074073E-5</v>
      </c>
      <c r="F188" s="85" t="e">
        <f t="shared" si="11"/>
        <v>#N/A</v>
      </c>
      <c r="G188" t="str">
        <f>IF((ISERROR((VLOOKUP(B188,Calculation!C$2:C$933,1,FALSE)))),"not entered","")</f>
        <v/>
      </c>
    </row>
    <row r="189" spans="2:7">
      <c r="B189" s="82" t="s">
        <v>9</v>
      </c>
      <c r="C189" s="84" t="str">
        <f t="shared" si="8"/>
        <v xml:space="preserve"> </v>
      </c>
      <c r="D189" s="84" t="str">
        <f t="shared" si="9"/>
        <v xml:space="preserve"> </v>
      </c>
      <c r="E189" s="132">
        <v>1.1574074074074073E-5</v>
      </c>
      <c r="F189" s="85" t="e">
        <f t="shared" si="11"/>
        <v>#N/A</v>
      </c>
      <c r="G189" t="str">
        <f>IF((ISERROR((VLOOKUP(B189,Calculation!C$2:C$933,1,FALSE)))),"not entered","")</f>
        <v/>
      </c>
    </row>
    <row r="190" spans="2:7">
      <c r="B190" s="82" t="s">
        <v>9</v>
      </c>
      <c r="C190" s="84" t="str">
        <f t="shared" si="8"/>
        <v xml:space="preserve"> </v>
      </c>
      <c r="D190" s="84" t="str">
        <f t="shared" si="9"/>
        <v xml:space="preserve"> </v>
      </c>
      <c r="E190" s="132">
        <v>1.1574074074074073E-5</v>
      </c>
      <c r="F190" s="85" t="e">
        <f t="shared" si="11"/>
        <v>#N/A</v>
      </c>
      <c r="G190" t="str">
        <f>IF((ISERROR((VLOOKUP(B190,Calculation!C$2:C$933,1,FALSE)))),"not entered","")</f>
        <v/>
      </c>
    </row>
    <row r="191" spans="2:7">
      <c r="B191" s="82" t="s">
        <v>9</v>
      </c>
      <c r="C191" s="84" t="str">
        <f t="shared" si="8"/>
        <v xml:space="preserve"> </v>
      </c>
      <c r="D191" s="84" t="str">
        <f t="shared" si="9"/>
        <v xml:space="preserve"> </v>
      </c>
      <c r="E191" s="132">
        <v>1.1574074074074073E-5</v>
      </c>
      <c r="F191" s="85" t="e">
        <f t="shared" si="11"/>
        <v>#N/A</v>
      </c>
      <c r="G191" t="str">
        <f>IF((ISERROR((VLOOKUP(B191,Calculation!C$2:C$933,1,FALSE)))),"not entered","")</f>
        <v/>
      </c>
    </row>
    <row r="192" spans="2:7">
      <c r="B192" s="82" t="s">
        <v>9</v>
      </c>
      <c r="C192" s="84" t="str">
        <f t="shared" si="8"/>
        <v xml:space="preserve"> </v>
      </c>
      <c r="D192" s="84" t="str">
        <f t="shared" si="9"/>
        <v xml:space="preserve"> </v>
      </c>
      <c r="E192" s="132">
        <v>1.1574074074074073E-5</v>
      </c>
      <c r="F192" s="85" t="e">
        <f t="shared" si="11"/>
        <v>#N/A</v>
      </c>
      <c r="G192" t="str">
        <f>IF((ISERROR((VLOOKUP(B192,Calculation!C$2:C$933,1,FALSE)))),"not entered","")</f>
        <v/>
      </c>
    </row>
    <row r="193" spans="2:7">
      <c r="B193" s="82" t="s">
        <v>9</v>
      </c>
      <c r="C193" s="84" t="str">
        <f t="shared" si="8"/>
        <v xml:space="preserve"> </v>
      </c>
      <c r="D193" s="84" t="str">
        <f t="shared" si="9"/>
        <v xml:space="preserve"> </v>
      </c>
      <c r="E193" s="132">
        <v>1.1574074074074073E-5</v>
      </c>
      <c r="F193" s="85" t="e">
        <f t="shared" si="11"/>
        <v>#N/A</v>
      </c>
      <c r="G193" t="str">
        <f>IF((ISERROR((VLOOKUP(B193,Calculation!C$2:C$933,1,FALSE)))),"not entered","")</f>
        <v/>
      </c>
    </row>
    <row r="194" spans="2:7">
      <c r="B194" s="82" t="s">
        <v>9</v>
      </c>
      <c r="C194" s="84" t="str">
        <f t="shared" si="8"/>
        <v xml:space="preserve"> </v>
      </c>
      <c r="D194" s="84" t="str">
        <f t="shared" si="9"/>
        <v xml:space="preserve"> </v>
      </c>
      <c r="E194" s="132">
        <v>1.1574074074074073E-5</v>
      </c>
      <c r="F194" s="85" t="e">
        <f t="shared" si="11"/>
        <v>#N/A</v>
      </c>
      <c r="G194" t="str">
        <f>IF((ISERROR((VLOOKUP(B194,Calculation!C$2:C$933,1,FALSE)))),"not entered","")</f>
        <v/>
      </c>
    </row>
    <row r="195" spans="2:7">
      <c r="B195" s="82" t="s">
        <v>9</v>
      </c>
      <c r="C195" s="84" t="str">
        <f t="shared" si="8"/>
        <v xml:space="preserve"> </v>
      </c>
      <c r="D195" s="84" t="str">
        <f t="shared" si="9"/>
        <v xml:space="preserve"> </v>
      </c>
      <c r="E195" s="132">
        <v>1.1574074074074073E-5</v>
      </c>
      <c r="F195" s="85" t="e">
        <f t="shared" si="11"/>
        <v>#N/A</v>
      </c>
      <c r="G195" t="str">
        <f>IF((ISERROR((VLOOKUP(B195,Calculation!C$2:C$933,1,FALSE)))),"not entered","")</f>
        <v/>
      </c>
    </row>
    <row r="196" spans="2:7">
      <c r="B196" s="82" t="s">
        <v>9</v>
      </c>
      <c r="C196" s="84" t="str">
        <f t="shared" si="8"/>
        <v xml:space="preserve"> </v>
      </c>
      <c r="D196" s="84" t="str">
        <f t="shared" si="9"/>
        <v xml:space="preserve"> </v>
      </c>
      <c r="E196" s="132">
        <v>1.1574074074074073E-5</v>
      </c>
      <c r="F196" s="85" t="e">
        <f t="shared" si="11"/>
        <v>#N/A</v>
      </c>
      <c r="G196" t="str">
        <f>IF((ISERROR((VLOOKUP(B196,Calculation!C$2:C$933,1,FALSE)))),"not entered","")</f>
        <v/>
      </c>
    </row>
    <row r="197" spans="2:7">
      <c r="B197" s="82" t="s">
        <v>9</v>
      </c>
      <c r="C197" s="84" t="str">
        <f t="shared" si="8"/>
        <v xml:space="preserve"> </v>
      </c>
      <c r="D197" s="84" t="str">
        <f t="shared" si="9"/>
        <v xml:space="preserve"> </v>
      </c>
      <c r="E197" s="132">
        <v>1.1574074074074073E-5</v>
      </c>
      <c r="F197" s="85" t="e">
        <f t="shared" si="11"/>
        <v>#N/A</v>
      </c>
      <c r="G197" t="str">
        <f>IF((ISERROR((VLOOKUP(B197,Calculation!C$2:C$933,1,FALSE)))),"not entered","")</f>
        <v/>
      </c>
    </row>
    <row r="198" spans="2:7">
      <c r="B198" s="82" t="s">
        <v>9</v>
      </c>
      <c r="C198" s="84" t="str">
        <f t="shared" ref="C198:C204" si="12">VLOOKUP(B198,name,3,FALSE)</f>
        <v xml:space="preserve"> </v>
      </c>
      <c r="D198" s="84" t="str">
        <f t="shared" ref="D198:D204" si="13">VLOOKUP(B198,name,2,FALSE)</f>
        <v xml:space="preserve"> </v>
      </c>
      <c r="E198" s="132">
        <v>1.1574074074074073E-5</v>
      </c>
      <c r="F198" s="85" t="e">
        <f t="shared" ref="F198:F204" si="14">(VLOOKUP(C198,C$4:E$5,3,FALSE))/(E198/10000)</f>
        <v>#N/A</v>
      </c>
      <c r="G198" t="str">
        <f>IF((ISERROR((VLOOKUP(B198,Calculation!C$2:C$933,1,FALSE)))),"not entered","")</f>
        <v/>
      </c>
    </row>
    <row r="199" spans="2:7">
      <c r="B199" s="82" t="s">
        <v>9</v>
      </c>
      <c r="C199" s="84" t="str">
        <f t="shared" si="12"/>
        <v xml:space="preserve"> </v>
      </c>
      <c r="D199" s="84" t="str">
        <f t="shared" si="13"/>
        <v xml:space="preserve"> </v>
      </c>
      <c r="E199" s="132">
        <v>1.1574074074074073E-5</v>
      </c>
      <c r="F199" s="85" t="e">
        <f t="shared" si="14"/>
        <v>#N/A</v>
      </c>
      <c r="G199" t="str">
        <f>IF((ISERROR((VLOOKUP(B199,Calculation!C$2:C$933,1,FALSE)))),"not entered","")</f>
        <v/>
      </c>
    </row>
    <row r="200" spans="2:7">
      <c r="B200" s="82" t="s">
        <v>9</v>
      </c>
      <c r="C200" s="84" t="str">
        <f t="shared" si="12"/>
        <v xml:space="preserve"> </v>
      </c>
      <c r="D200" s="84" t="str">
        <f t="shared" si="13"/>
        <v xml:space="preserve"> </v>
      </c>
      <c r="E200" s="132">
        <v>1.1574074074074073E-5</v>
      </c>
      <c r="F200" s="85" t="e">
        <f t="shared" si="14"/>
        <v>#N/A</v>
      </c>
      <c r="G200" t="str">
        <f>IF((ISERROR((VLOOKUP(B200,Calculation!C$2:C$933,1,FALSE)))),"not entered","")</f>
        <v/>
      </c>
    </row>
    <row r="201" spans="2:7">
      <c r="B201" s="82" t="s">
        <v>9</v>
      </c>
      <c r="C201" s="84" t="str">
        <f t="shared" si="12"/>
        <v xml:space="preserve"> </v>
      </c>
      <c r="D201" s="84" t="str">
        <f t="shared" si="13"/>
        <v xml:space="preserve"> </v>
      </c>
      <c r="E201" s="132">
        <v>1.1574074074074073E-5</v>
      </c>
      <c r="F201" s="85" t="e">
        <f t="shared" si="14"/>
        <v>#N/A</v>
      </c>
      <c r="G201" t="str">
        <f>IF((ISERROR((VLOOKUP(B201,Calculation!C$2:C$933,1,FALSE)))),"not entered","")</f>
        <v/>
      </c>
    </row>
    <row r="202" spans="2:7">
      <c r="B202" s="82" t="s">
        <v>9</v>
      </c>
      <c r="C202" s="84" t="str">
        <f t="shared" si="12"/>
        <v xml:space="preserve"> </v>
      </c>
      <c r="D202" s="84" t="str">
        <f t="shared" si="13"/>
        <v xml:space="preserve"> </v>
      </c>
      <c r="E202" s="132">
        <v>1.1574074074074073E-5</v>
      </c>
      <c r="F202" s="85" t="e">
        <f t="shared" si="14"/>
        <v>#N/A</v>
      </c>
      <c r="G202" t="str">
        <f>IF((ISERROR((VLOOKUP(B202,Calculation!C$2:C$933,1,FALSE)))),"not entered","")</f>
        <v/>
      </c>
    </row>
    <row r="203" spans="2:7">
      <c r="B203" s="82" t="s">
        <v>9</v>
      </c>
      <c r="C203" s="84" t="str">
        <f t="shared" si="12"/>
        <v xml:space="preserve"> </v>
      </c>
      <c r="D203" s="84" t="str">
        <f t="shared" si="13"/>
        <v xml:space="preserve"> </v>
      </c>
      <c r="E203" s="132">
        <v>1.1574074074074073E-5</v>
      </c>
      <c r="F203" s="85" t="e">
        <f t="shared" si="14"/>
        <v>#N/A</v>
      </c>
      <c r="G203" t="str">
        <f>IF((ISERROR((VLOOKUP(B203,Calculation!C$2:C$933,1,FALSE)))),"not entered","")</f>
        <v/>
      </c>
    </row>
    <row r="204" spans="2:7">
      <c r="B204" s="82" t="s">
        <v>9</v>
      </c>
      <c r="C204" s="84" t="str">
        <f t="shared" si="12"/>
        <v xml:space="preserve"> </v>
      </c>
      <c r="D204" s="84" t="str">
        <f t="shared" si="13"/>
        <v xml:space="preserve"> </v>
      </c>
      <c r="E204" s="132">
        <v>1.1574074074074073E-5</v>
      </c>
      <c r="F204" s="85" t="e">
        <f t="shared" si="14"/>
        <v>#N/A</v>
      </c>
      <c r="G204" t="str">
        <f>IF((ISERROR((VLOOKUP(B204,Calculation!C$2:C$933,1,FALSE)))),"not entered","")</f>
        <v/>
      </c>
    </row>
    <row r="205" spans="2:7" ht="13.5" thickBot="1">
      <c r="B205" s="86"/>
      <c r="C205" s="87"/>
      <c r="D205" s="87"/>
      <c r="E205" s="88"/>
      <c r="F205" s="8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209">
    <cfRule type="cellIs" dxfId="6" priority="1" stopIfTrue="1" operator="equal">
      <formula>"x"</formula>
    </cfRule>
  </conditionalFormatting>
  <conditionalFormatting sqref="G4:G205">
    <cfRule type="cellIs" dxfId="5" priority="2" stopIfTrue="1" operator="equal">
      <formula>#N/A</formula>
    </cfRule>
  </conditionalFormatting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B1:G209"/>
  <sheetViews>
    <sheetView workbookViewId="0"/>
  </sheetViews>
  <sheetFormatPr defaultRowHeight="12.75"/>
  <cols>
    <col min="1" max="1" width="1.85546875" customWidth="1"/>
    <col min="2" max="2" width="8.8554687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6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Races!E8</f>
        <v>Aqua 3</v>
      </c>
      <c r="C2" s="57"/>
      <c r="D2" s="31"/>
      <c r="E2" s="32"/>
    </row>
    <row r="3" spans="2:7" ht="13.5" thickBot="1">
      <c r="B3" s="49" t="s">
        <v>2</v>
      </c>
      <c r="C3" s="58" t="s">
        <v>22</v>
      </c>
      <c r="D3" s="58" t="s">
        <v>21</v>
      </c>
      <c r="E3" s="50" t="s">
        <v>8</v>
      </c>
      <c r="F3" s="51" t="s">
        <v>4</v>
      </c>
    </row>
    <row r="4" spans="2:7">
      <c r="B4" s="130" t="s">
        <v>71</v>
      </c>
      <c r="C4" s="80" t="s">
        <v>90</v>
      </c>
      <c r="D4" s="80"/>
      <c r="E4" s="131">
        <v>1.1574074074074073E-5</v>
      </c>
      <c r="F4" s="81">
        <f>E4/(E4/100)</f>
        <v>100</v>
      </c>
      <c r="G4" t="str">
        <f>IF((ISERROR((VLOOKUP(B4,Calculation!C$2:C$933,1,FALSE)))),"not entered","")</f>
        <v/>
      </c>
    </row>
    <row r="5" spans="2:7">
      <c r="B5" s="82" t="s">
        <v>71</v>
      </c>
      <c r="C5" s="83" t="s">
        <v>91</v>
      </c>
      <c r="D5" s="83"/>
      <c r="E5" s="132">
        <v>1.1574074074074073E-5</v>
      </c>
      <c r="F5" s="85">
        <f>E5/(E5/100)</f>
        <v>100</v>
      </c>
      <c r="G5" t="str">
        <f>IF((ISERROR((VLOOKUP(B5,Calculation!C$2:C$933,1,FALSE)))),"not entered","")</f>
        <v/>
      </c>
    </row>
    <row r="6" spans="2:7">
      <c r="B6" s="82" t="s">
        <v>9</v>
      </c>
      <c r="C6" s="84" t="str">
        <f t="shared" ref="C6:C69" si="0">VLOOKUP(B6,name,3,FALSE)</f>
        <v xml:space="preserve"> </v>
      </c>
      <c r="D6" s="84" t="str">
        <f t="shared" ref="D6:D69" si="1">VLOOKUP(B6,name,2,FALSE)</f>
        <v xml:space="preserve"> </v>
      </c>
      <c r="E6" s="132">
        <v>1.1574074074074073E-5</v>
      </c>
      <c r="F6" s="85" t="e">
        <f t="shared" ref="F6:F37" si="2">(VLOOKUP(C6,C$4:E$5,3,FALSE))/(E6/10000)</f>
        <v>#N/A</v>
      </c>
      <c r="G6" t="str">
        <f>IF((ISERROR((VLOOKUP(B6,Calculation!C$2:C$933,1,FALSE)))),"not entered","")</f>
        <v/>
      </c>
    </row>
    <row r="7" spans="2:7">
      <c r="B7" s="82" t="s">
        <v>9</v>
      </c>
      <c r="C7" s="84" t="str">
        <f t="shared" si="0"/>
        <v xml:space="preserve"> </v>
      </c>
      <c r="D7" s="84" t="str">
        <f t="shared" si="1"/>
        <v xml:space="preserve"> </v>
      </c>
      <c r="E7" s="132">
        <v>1.1574074074074073E-5</v>
      </c>
      <c r="F7" s="85" t="e">
        <f t="shared" si="2"/>
        <v>#N/A</v>
      </c>
      <c r="G7" t="str">
        <f>IF((ISERROR((VLOOKUP(B7,Calculation!C$2:C$933,1,FALSE)))),"not entered","")</f>
        <v/>
      </c>
    </row>
    <row r="8" spans="2:7">
      <c r="B8" s="82" t="s">
        <v>9</v>
      </c>
      <c r="C8" s="84" t="str">
        <f t="shared" si="0"/>
        <v xml:space="preserve"> </v>
      </c>
      <c r="D8" s="84" t="str">
        <f t="shared" si="1"/>
        <v xml:space="preserve"> </v>
      </c>
      <c r="E8" s="132">
        <v>1.1574074074074073E-5</v>
      </c>
      <c r="F8" s="85" t="e">
        <f t="shared" si="2"/>
        <v>#N/A</v>
      </c>
      <c r="G8" t="str">
        <f>IF((ISERROR((VLOOKUP(B8,Calculation!C$2:C$933,1,FALSE)))),"not entered","")</f>
        <v/>
      </c>
    </row>
    <row r="9" spans="2:7">
      <c r="B9" s="82" t="s">
        <v>9</v>
      </c>
      <c r="C9" s="84" t="str">
        <f t="shared" si="0"/>
        <v xml:space="preserve"> </v>
      </c>
      <c r="D9" s="84" t="str">
        <f t="shared" si="1"/>
        <v xml:space="preserve"> </v>
      </c>
      <c r="E9" s="132">
        <v>1.1574074074074073E-5</v>
      </c>
      <c r="F9" s="85" t="e">
        <f t="shared" si="2"/>
        <v>#N/A</v>
      </c>
      <c r="G9" t="str">
        <f>IF((ISERROR((VLOOKUP(B9,Calculation!C$2:C$933,1,FALSE)))),"not entered","")</f>
        <v/>
      </c>
    </row>
    <row r="10" spans="2:7">
      <c r="B10" s="82" t="s">
        <v>9</v>
      </c>
      <c r="C10" s="84" t="str">
        <f t="shared" si="0"/>
        <v xml:space="preserve"> </v>
      </c>
      <c r="D10" s="84" t="str">
        <f t="shared" si="1"/>
        <v xml:space="preserve"> </v>
      </c>
      <c r="E10" s="132">
        <v>1.1574074074074073E-5</v>
      </c>
      <c r="F10" s="85" t="e">
        <f t="shared" si="2"/>
        <v>#N/A</v>
      </c>
      <c r="G10" t="str">
        <f>IF((ISERROR((VLOOKUP(B10,Calculation!C$2:C$933,1,FALSE)))),"not entered","")</f>
        <v/>
      </c>
    </row>
    <row r="11" spans="2:7">
      <c r="B11" s="82" t="s">
        <v>9</v>
      </c>
      <c r="C11" s="84" t="str">
        <f t="shared" si="0"/>
        <v xml:space="preserve"> </v>
      </c>
      <c r="D11" s="84" t="str">
        <f t="shared" si="1"/>
        <v xml:space="preserve"> </v>
      </c>
      <c r="E11" s="132">
        <v>1.1574074074074073E-5</v>
      </c>
      <c r="F11" s="85" t="e">
        <f t="shared" si="2"/>
        <v>#N/A</v>
      </c>
      <c r="G11" t="str">
        <f>IF((ISERROR((VLOOKUP(B11,Calculation!C$2:C$933,1,FALSE)))),"not entered","")</f>
        <v/>
      </c>
    </row>
    <row r="12" spans="2:7">
      <c r="B12" s="82" t="s">
        <v>9</v>
      </c>
      <c r="C12" s="84" t="str">
        <f t="shared" si="0"/>
        <v xml:space="preserve"> </v>
      </c>
      <c r="D12" s="84" t="str">
        <f t="shared" si="1"/>
        <v xml:space="preserve"> </v>
      </c>
      <c r="E12" s="132">
        <v>1.1574074074074073E-5</v>
      </c>
      <c r="F12" s="85" t="e">
        <f t="shared" si="2"/>
        <v>#N/A</v>
      </c>
      <c r="G12" t="str">
        <f>IF((ISERROR((VLOOKUP(B12,Calculation!C$2:C$933,1,FALSE)))),"not entered","")</f>
        <v/>
      </c>
    </row>
    <row r="13" spans="2:7">
      <c r="B13" s="82" t="s">
        <v>9</v>
      </c>
      <c r="C13" s="84" t="str">
        <f t="shared" si="0"/>
        <v xml:space="preserve"> </v>
      </c>
      <c r="D13" s="84" t="str">
        <f t="shared" si="1"/>
        <v xml:space="preserve"> </v>
      </c>
      <c r="E13" s="132">
        <v>1.1574074074074073E-5</v>
      </c>
      <c r="F13" s="85" t="e">
        <f t="shared" si="2"/>
        <v>#N/A</v>
      </c>
      <c r="G13" t="str">
        <f>IF((ISERROR((VLOOKUP(B13,Calculation!C$2:C$933,1,FALSE)))),"not entered","")</f>
        <v/>
      </c>
    </row>
    <row r="14" spans="2:7">
      <c r="B14" s="82" t="s">
        <v>9</v>
      </c>
      <c r="C14" s="84" t="str">
        <f t="shared" si="0"/>
        <v xml:space="preserve"> </v>
      </c>
      <c r="D14" s="84" t="str">
        <f t="shared" si="1"/>
        <v xml:space="preserve"> </v>
      </c>
      <c r="E14" s="132">
        <v>1.1574074074074073E-5</v>
      </c>
      <c r="F14" s="85" t="e">
        <f t="shared" si="2"/>
        <v>#N/A</v>
      </c>
      <c r="G14" t="str">
        <f>IF((ISERROR((VLOOKUP(B14,Calculation!C$2:C$933,1,FALSE)))),"not entered","")</f>
        <v/>
      </c>
    </row>
    <row r="15" spans="2:7">
      <c r="B15" s="82" t="s">
        <v>9</v>
      </c>
      <c r="C15" s="84" t="str">
        <f t="shared" si="0"/>
        <v xml:space="preserve"> </v>
      </c>
      <c r="D15" s="84" t="str">
        <f t="shared" si="1"/>
        <v xml:space="preserve"> </v>
      </c>
      <c r="E15" s="132">
        <v>1.1574074074074073E-5</v>
      </c>
      <c r="F15" s="85" t="e">
        <f t="shared" si="2"/>
        <v>#N/A</v>
      </c>
      <c r="G15" t="str">
        <f>IF((ISERROR((VLOOKUP(B15,Calculation!C$2:C$933,1,FALSE)))),"not entered","")</f>
        <v/>
      </c>
    </row>
    <row r="16" spans="2:7">
      <c r="B16" s="82" t="s">
        <v>9</v>
      </c>
      <c r="C16" s="84" t="str">
        <f t="shared" si="0"/>
        <v xml:space="preserve"> </v>
      </c>
      <c r="D16" s="84" t="str">
        <f t="shared" si="1"/>
        <v xml:space="preserve"> </v>
      </c>
      <c r="E16" s="132">
        <v>1.1574074074074073E-5</v>
      </c>
      <c r="F16" s="85" t="e">
        <f t="shared" si="2"/>
        <v>#N/A</v>
      </c>
      <c r="G16" t="str">
        <f>IF((ISERROR((VLOOKUP(B16,Calculation!C$2:C$933,1,FALSE)))),"not entered","")</f>
        <v/>
      </c>
    </row>
    <row r="17" spans="2:7">
      <c r="B17" s="82" t="s">
        <v>9</v>
      </c>
      <c r="C17" s="84" t="str">
        <f t="shared" si="0"/>
        <v xml:space="preserve"> </v>
      </c>
      <c r="D17" s="84" t="str">
        <f t="shared" si="1"/>
        <v xml:space="preserve"> </v>
      </c>
      <c r="E17" s="132">
        <v>1.1574074074074073E-5</v>
      </c>
      <c r="F17" s="85" t="e">
        <f t="shared" si="2"/>
        <v>#N/A</v>
      </c>
      <c r="G17" t="str">
        <f>IF((ISERROR((VLOOKUP(B17,Calculation!C$2:C$933,1,FALSE)))),"not entered","")</f>
        <v/>
      </c>
    </row>
    <row r="18" spans="2:7">
      <c r="B18" s="82" t="s">
        <v>9</v>
      </c>
      <c r="C18" s="84" t="str">
        <f t="shared" si="0"/>
        <v xml:space="preserve"> </v>
      </c>
      <c r="D18" s="84" t="str">
        <f t="shared" si="1"/>
        <v xml:space="preserve"> </v>
      </c>
      <c r="E18" s="132">
        <v>1.1574074074074073E-5</v>
      </c>
      <c r="F18" s="85" t="e">
        <f t="shared" si="2"/>
        <v>#N/A</v>
      </c>
      <c r="G18" t="str">
        <f>IF((ISERROR((VLOOKUP(B18,Calculation!C$2:C$933,1,FALSE)))),"not entered","")</f>
        <v/>
      </c>
    </row>
    <row r="19" spans="2:7">
      <c r="B19" s="82" t="s">
        <v>9</v>
      </c>
      <c r="C19" s="84" t="str">
        <f t="shared" si="0"/>
        <v xml:space="preserve"> </v>
      </c>
      <c r="D19" s="84" t="str">
        <f t="shared" si="1"/>
        <v xml:space="preserve"> </v>
      </c>
      <c r="E19" s="132">
        <v>1.1574074074074073E-5</v>
      </c>
      <c r="F19" s="85" t="e">
        <f t="shared" si="2"/>
        <v>#N/A</v>
      </c>
      <c r="G19" t="str">
        <f>IF((ISERROR((VLOOKUP(B19,Calculation!C$2:C$933,1,FALSE)))),"not entered","")</f>
        <v/>
      </c>
    </row>
    <row r="20" spans="2:7">
      <c r="B20" s="82" t="s">
        <v>9</v>
      </c>
      <c r="C20" s="84" t="str">
        <f t="shared" si="0"/>
        <v xml:space="preserve"> </v>
      </c>
      <c r="D20" s="84" t="str">
        <f t="shared" si="1"/>
        <v xml:space="preserve"> </v>
      </c>
      <c r="E20" s="132">
        <v>1.1574074074074073E-5</v>
      </c>
      <c r="F20" s="85" t="e">
        <f t="shared" si="2"/>
        <v>#N/A</v>
      </c>
      <c r="G20" t="str">
        <f>IF((ISERROR((VLOOKUP(B20,Calculation!C$2:C$933,1,FALSE)))),"not entered","")</f>
        <v/>
      </c>
    </row>
    <row r="21" spans="2:7">
      <c r="B21" s="82" t="s">
        <v>9</v>
      </c>
      <c r="C21" s="84" t="str">
        <f t="shared" si="0"/>
        <v xml:space="preserve"> </v>
      </c>
      <c r="D21" s="84" t="str">
        <f t="shared" si="1"/>
        <v xml:space="preserve"> </v>
      </c>
      <c r="E21" s="132">
        <v>1.1574074074074073E-5</v>
      </c>
      <c r="F21" s="85" t="e">
        <f t="shared" si="2"/>
        <v>#N/A</v>
      </c>
      <c r="G21" t="str">
        <f>IF((ISERROR((VLOOKUP(B21,Calculation!C$2:C$933,1,FALSE)))),"not entered","")</f>
        <v/>
      </c>
    </row>
    <row r="22" spans="2:7">
      <c r="B22" s="82" t="s">
        <v>9</v>
      </c>
      <c r="C22" s="84" t="str">
        <f t="shared" si="0"/>
        <v xml:space="preserve"> </v>
      </c>
      <c r="D22" s="84" t="str">
        <f t="shared" si="1"/>
        <v xml:space="preserve"> </v>
      </c>
      <c r="E22" s="132">
        <v>1.1574074074074073E-5</v>
      </c>
      <c r="F22" s="85" t="e">
        <f t="shared" si="2"/>
        <v>#N/A</v>
      </c>
      <c r="G22" t="str">
        <f>IF((ISERROR((VLOOKUP(B22,Calculation!C$2:C$933,1,FALSE)))),"not entered","")</f>
        <v/>
      </c>
    </row>
    <row r="23" spans="2:7">
      <c r="B23" s="82" t="s">
        <v>9</v>
      </c>
      <c r="C23" s="84" t="str">
        <f t="shared" si="0"/>
        <v xml:space="preserve"> </v>
      </c>
      <c r="D23" s="84" t="str">
        <f t="shared" si="1"/>
        <v xml:space="preserve"> </v>
      </c>
      <c r="E23" s="132">
        <v>1.1574074074074073E-5</v>
      </c>
      <c r="F23" s="85" t="e">
        <f t="shared" si="2"/>
        <v>#N/A</v>
      </c>
      <c r="G23" t="str">
        <f>IF((ISERROR((VLOOKUP(B23,Calculation!C$2:C$933,1,FALSE)))),"not entered","")</f>
        <v/>
      </c>
    </row>
    <row r="24" spans="2:7">
      <c r="B24" s="82" t="s">
        <v>9</v>
      </c>
      <c r="C24" s="84" t="str">
        <f t="shared" si="0"/>
        <v xml:space="preserve"> </v>
      </c>
      <c r="D24" s="84" t="str">
        <f t="shared" si="1"/>
        <v xml:space="preserve"> </v>
      </c>
      <c r="E24" s="132">
        <v>1.1574074074074073E-5</v>
      </c>
      <c r="F24" s="85" t="e">
        <f t="shared" si="2"/>
        <v>#N/A</v>
      </c>
      <c r="G24" t="str">
        <f>IF((ISERROR((VLOOKUP(B24,Calculation!C$2:C$933,1,FALSE)))),"not entered","")</f>
        <v/>
      </c>
    </row>
    <row r="25" spans="2:7">
      <c r="B25" s="82" t="s">
        <v>9</v>
      </c>
      <c r="C25" s="84" t="str">
        <f t="shared" si="0"/>
        <v xml:space="preserve"> </v>
      </c>
      <c r="D25" s="84" t="str">
        <f t="shared" si="1"/>
        <v xml:space="preserve"> </v>
      </c>
      <c r="E25" s="132">
        <v>1.1574074074074073E-5</v>
      </c>
      <c r="F25" s="85" t="e">
        <f t="shared" si="2"/>
        <v>#N/A</v>
      </c>
      <c r="G25" t="str">
        <f>IF((ISERROR((VLOOKUP(B25,Calculation!C$2:C$933,1,FALSE)))),"not entered","")</f>
        <v/>
      </c>
    </row>
    <row r="26" spans="2:7">
      <c r="B26" s="82" t="s">
        <v>9</v>
      </c>
      <c r="C26" s="84" t="str">
        <f t="shared" si="0"/>
        <v xml:space="preserve"> </v>
      </c>
      <c r="D26" s="84" t="str">
        <f t="shared" si="1"/>
        <v xml:space="preserve"> </v>
      </c>
      <c r="E26" s="132">
        <v>1.1574074074074073E-5</v>
      </c>
      <c r="F26" s="85" t="e">
        <f t="shared" si="2"/>
        <v>#N/A</v>
      </c>
      <c r="G26" t="str">
        <f>IF((ISERROR((VLOOKUP(B26,Calculation!C$2:C$933,1,FALSE)))),"not entered","")</f>
        <v/>
      </c>
    </row>
    <row r="27" spans="2:7">
      <c r="B27" s="82" t="s">
        <v>9</v>
      </c>
      <c r="C27" s="84" t="str">
        <f t="shared" si="0"/>
        <v xml:space="preserve"> </v>
      </c>
      <c r="D27" s="84" t="str">
        <f t="shared" si="1"/>
        <v xml:space="preserve"> </v>
      </c>
      <c r="E27" s="132">
        <v>1.1574074074074073E-5</v>
      </c>
      <c r="F27" s="85" t="e">
        <f t="shared" si="2"/>
        <v>#N/A</v>
      </c>
      <c r="G27" t="str">
        <f>IF((ISERROR((VLOOKUP(B27,Calculation!C$2:C$933,1,FALSE)))),"not entered","")</f>
        <v/>
      </c>
    </row>
    <row r="28" spans="2:7">
      <c r="B28" s="82" t="s">
        <v>9</v>
      </c>
      <c r="C28" s="84" t="str">
        <f t="shared" si="0"/>
        <v xml:space="preserve"> </v>
      </c>
      <c r="D28" s="84" t="str">
        <f t="shared" si="1"/>
        <v xml:space="preserve"> </v>
      </c>
      <c r="E28" s="132">
        <v>1.1574074074074073E-5</v>
      </c>
      <c r="F28" s="85" t="e">
        <f t="shared" si="2"/>
        <v>#N/A</v>
      </c>
      <c r="G28" t="str">
        <f>IF((ISERROR((VLOOKUP(B28,Calculation!C$2:C$933,1,FALSE)))),"not entered","")</f>
        <v/>
      </c>
    </row>
    <row r="29" spans="2:7">
      <c r="B29" s="82" t="s">
        <v>9</v>
      </c>
      <c r="C29" s="84" t="str">
        <f t="shared" si="0"/>
        <v xml:space="preserve"> </v>
      </c>
      <c r="D29" s="84" t="str">
        <f t="shared" si="1"/>
        <v xml:space="preserve"> </v>
      </c>
      <c r="E29" s="132">
        <v>1.1574074074074073E-5</v>
      </c>
      <c r="F29" s="85" t="e">
        <f t="shared" si="2"/>
        <v>#N/A</v>
      </c>
      <c r="G29" t="str">
        <f>IF((ISERROR((VLOOKUP(B29,Calculation!C$2:C$933,1,FALSE)))),"not entered","")</f>
        <v/>
      </c>
    </row>
    <row r="30" spans="2:7">
      <c r="B30" s="82" t="s">
        <v>9</v>
      </c>
      <c r="C30" s="84" t="str">
        <f t="shared" si="0"/>
        <v xml:space="preserve"> </v>
      </c>
      <c r="D30" s="84" t="str">
        <f t="shared" si="1"/>
        <v xml:space="preserve"> </v>
      </c>
      <c r="E30" s="132">
        <v>1.1574074074074073E-5</v>
      </c>
      <c r="F30" s="85" t="e">
        <f t="shared" si="2"/>
        <v>#N/A</v>
      </c>
      <c r="G30" t="str">
        <f>IF((ISERROR((VLOOKUP(B30,Calculation!C$2:C$933,1,FALSE)))),"not entered","")</f>
        <v/>
      </c>
    </row>
    <row r="31" spans="2:7">
      <c r="B31" s="82" t="s">
        <v>9</v>
      </c>
      <c r="C31" s="84" t="str">
        <f t="shared" si="0"/>
        <v xml:space="preserve"> </v>
      </c>
      <c r="D31" s="84" t="str">
        <f t="shared" si="1"/>
        <v xml:space="preserve"> </v>
      </c>
      <c r="E31" s="132">
        <v>1.1574074074074073E-5</v>
      </c>
      <c r="F31" s="85" t="e">
        <f t="shared" si="2"/>
        <v>#N/A</v>
      </c>
      <c r="G31" t="str">
        <f>IF((ISERROR((VLOOKUP(B31,Calculation!C$2:C$933,1,FALSE)))),"not entered","")</f>
        <v/>
      </c>
    </row>
    <row r="32" spans="2:7">
      <c r="B32" s="82" t="s">
        <v>9</v>
      </c>
      <c r="C32" s="84" t="str">
        <f t="shared" si="0"/>
        <v xml:space="preserve"> </v>
      </c>
      <c r="D32" s="84" t="str">
        <f t="shared" si="1"/>
        <v xml:space="preserve"> </v>
      </c>
      <c r="E32" s="132">
        <v>1.1574074074074073E-5</v>
      </c>
      <c r="F32" s="85" t="e">
        <f t="shared" si="2"/>
        <v>#N/A</v>
      </c>
      <c r="G32" t="str">
        <f>IF((ISERROR((VLOOKUP(B32,Calculation!C$2:C$933,1,FALSE)))),"not entered","")</f>
        <v/>
      </c>
    </row>
    <row r="33" spans="2:7">
      <c r="B33" s="82" t="s">
        <v>9</v>
      </c>
      <c r="C33" s="84" t="str">
        <f t="shared" si="0"/>
        <v xml:space="preserve"> </v>
      </c>
      <c r="D33" s="84" t="str">
        <f t="shared" si="1"/>
        <v xml:space="preserve"> </v>
      </c>
      <c r="E33" s="132">
        <v>1.1574074074074073E-5</v>
      </c>
      <c r="F33" s="85" t="e">
        <f t="shared" si="2"/>
        <v>#N/A</v>
      </c>
      <c r="G33" t="str">
        <f>IF((ISERROR((VLOOKUP(B33,Calculation!C$2:C$933,1,FALSE)))),"not entered","")</f>
        <v/>
      </c>
    </row>
    <row r="34" spans="2:7">
      <c r="B34" s="82" t="s">
        <v>9</v>
      </c>
      <c r="C34" s="84" t="str">
        <f t="shared" si="0"/>
        <v xml:space="preserve"> </v>
      </c>
      <c r="D34" s="84" t="str">
        <f t="shared" si="1"/>
        <v xml:space="preserve"> </v>
      </c>
      <c r="E34" s="132">
        <v>1.1574074074074073E-5</v>
      </c>
      <c r="F34" s="85" t="e">
        <f t="shared" si="2"/>
        <v>#N/A</v>
      </c>
      <c r="G34" t="str">
        <f>IF((ISERROR((VLOOKUP(B34,Calculation!C$2:C$933,1,FALSE)))),"not entered","")</f>
        <v/>
      </c>
    </row>
    <row r="35" spans="2:7">
      <c r="B35" s="82" t="s">
        <v>9</v>
      </c>
      <c r="C35" s="84" t="str">
        <f t="shared" si="0"/>
        <v xml:space="preserve"> </v>
      </c>
      <c r="D35" s="84" t="str">
        <f t="shared" si="1"/>
        <v xml:space="preserve"> </v>
      </c>
      <c r="E35" s="132">
        <v>1.1574074074074073E-5</v>
      </c>
      <c r="F35" s="85" t="e">
        <f t="shared" si="2"/>
        <v>#N/A</v>
      </c>
      <c r="G35" t="str">
        <f>IF((ISERROR((VLOOKUP(B35,Calculation!C$2:C$933,1,FALSE)))),"not entered","")</f>
        <v/>
      </c>
    </row>
    <row r="36" spans="2:7">
      <c r="B36" s="82" t="s">
        <v>9</v>
      </c>
      <c r="C36" s="84" t="str">
        <f t="shared" si="0"/>
        <v xml:space="preserve"> </v>
      </c>
      <c r="D36" s="84" t="str">
        <f t="shared" si="1"/>
        <v xml:space="preserve"> </v>
      </c>
      <c r="E36" s="132">
        <v>1.1574074074074073E-5</v>
      </c>
      <c r="F36" s="85" t="e">
        <f t="shared" si="2"/>
        <v>#N/A</v>
      </c>
      <c r="G36" t="str">
        <f>IF((ISERROR((VLOOKUP(B36,Calculation!C$2:C$933,1,FALSE)))),"not entered","")</f>
        <v/>
      </c>
    </row>
    <row r="37" spans="2:7">
      <c r="B37" s="82" t="s">
        <v>9</v>
      </c>
      <c r="C37" s="84" t="str">
        <f t="shared" si="0"/>
        <v xml:space="preserve"> </v>
      </c>
      <c r="D37" s="84" t="str">
        <f t="shared" si="1"/>
        <v xml:space="preserve"> </v>
      </c>
      <c r="E37" s="132">
        <v>1.1574074074074073E-5</v>
      </c>
      <c r="F37" s="85" t="e">
        <f t="shared" si="2"/>
        <v>#N/A</v>
      </c>
      <c r="G37" t="str">
        <f>IF((ISERROR((VLOOKUP(B37,Calculation!C$2:C$933,1,FALSE)))),"not entered","")</f>
        <v/>
      </c>
    </row>
    <row r="38" spans="2:7">
      <c r="B38" s="82" t="s">
        <v>9</v>
      </c>
      <c r="C38" s="84" t="str">
        <f t="shared" si="0"/>
        <v xml:space="preserve"> </v>
      </c>
      <c r="D38" s="84" t="str">
        <f t="shared" si="1"/>
        <v xml:space="preserve"> </v>
      </c>
      <c r="E38" s="132">
        <v>1.1574074074074073E-5</v>
      </c>
      <c r="F38" s="85" t="e">
        <f t="shared" ref="F38:F69" si="3">(VLOOKUP(C38,C$4:E$5,3,FALSE))/(E38/10000)</f>
        <v>#N/A</v>
      </c>
      <c r="G38" t="str">
        <f>IF((ISERROR((VLOOKUP(B38,Calculation!C$2:C$933,1,FALSE)))),"not entered","")</f>
        <v/>
      </c>
    </row>
    <row r="39" spans="2:7">
      <c r="B39" s="82" t="s">
        <v>9</v>
      </c>
      <c r="C39" s="84" t="str">
        <f t="shared" si="0"/>
        <v xml:space="preserve"> </v>
      </c>
      <c r="D39" s="84" t="str">
        <f t="shared" si="1"/>
        <v xml:space="preserve"> </v>
      </c>
      <c r="E39" s="132">
        <v>1.1574074074074073E-5</v>
      </c>
      <c r="F39" s="85" t="e">
        <f t="shared" si="3"/>
        <v>#N/A</v>
      </c>
      <c r="G39" t="str">
        <f>IF((ISERROR((VLOOKUP(B39,Calculation!C$2:C$933,1,FALSE)))),"not entered","")</f>
        <v/>
      </c>
    </row>
    <row r="40" spans="2:7">
      <c r="B40" s="82" t="s">
        <v>9</v>
      </c>
      <c r="C40" s="84" t="str">
        <f t="shared" si="0"/>
        <v xml:space="preserve"> </v>
      </c>
      <c r="D40" s="84" t="str">
        <f t="shared" si="1"/>
        <v xml:space="preserve"> </v>
      </c>
      <c r="E40" s="132">
        <v>1.1574074074074073E-5</v>
      </c>
      <c r="F40" s="85" t="e">
        <f t="shared" si="3"/>
        <v>#N/A</v>
      </c>
      <c r="G40" t="str">
        <f>IF((ISERROR((VLOOKUP(B40,Calculation!C$2:C$933,1,FALSE)))),"not entered","")</f>
        <v/>
      </c>
    </row>
    <row r="41" spans="2:7">
      <c r="B41" s="82" t="s">
        <v>9</v>
      </c>
      <c r="C41" s="84" t="str">
        <f t="shared" si="0"/>
        <v xml:space="preserve"> </v>
      </c>
      <c r="D41" s="84" t="str">
        <f t="shared" si="1"/>
        <v xml:space="preserve"> </v>
      </c>
      <c r="E41" s="132">
        <v>1.1574074074074073E-5</v>
      </c>
      <c r="F41" s="85" t="e">
        <f t="shared" si="3"/>
        <v>#N/A</v>
      </c>
      <c r="G41" t="str">
        <f>IF((ISERROR((VLOOKUP(B41,Calculation!C$2:C$933,1,FALSE)))),"not entered","")</f>
        <v/>
      </c>
    </row>
    <row r="42" spans="2:7">
      <c r="B42" s="82" t="s">
        <v>9</v>
      </c>
      <c r="C42" s="84" t="str">
        <f t="shared" si="0"/>
        <v xml:space="preserve"> </v>
      </c>
      <c r="D42" s="84" t="str">
        <f t="shared" si="1"/>
        <v xml:space="preserve"> </v>
      </c>
      <c r="E42" s="132">
        <v>1.1574074074074073E-5</v>
      </c>
      <c r="F42" s="85" t="e">
        <f t="shared" si="3"/>
        <v>#N/A</v>
      </c>
      <c r="G42" t="str">
        <f>IF((ISERROR((VLOOKUP(B42,Calculation!C$2:C$933,1,FALSE)))),"not entered","")</f>
        <v/>
      </c>
    </row>
    <row r="43" spans="2:7">
      <c r="B43" s="82" t="s">
        <v>9</v>
      </c>
      <c r="C43" s="84" t="str">
        <f t="shared" si="0"/>
        <v xml:space="preserve"> </v>
      </c>
      <c r="D43" s="84" t="str">
        <f t="shared" si="1"/>
        <v xml:space="preserve"> </v>
      </c>
      <c r="E43" s="132">
        <v>1.1574074074074073E-5</v>
      </c>
      <c r="F43" s="85" t="e">
        <f t="shared" si="3"/>
        <v>#N/A</v>
      </c>
      <c r="G43" t="str">
        <f>IF((ISERROR((VLOOKUP(B43,Calculation!C$2:C$933,1,FALSE)))),"not entered","")</f>
        <v/>
      </c>
    </row>
    <row r="44" spans="2:7">
      <c r="B44" s="82" t="s">
        <v>9</v>
      </c>
      <c r="C44" s="84" t="str">
        <f t="shared" si="0"/>
        <v xml:space="preserve"> </v>
      </c>
      <c r="D44" s="84" t="str">
        <f t="shared" si="1"/>
        <v xml:space="preserve"> </v>
      </c>
      <c r="E44" s="132">
        <v>1.1574074074074073E-5</v>
      </c>
      <c r="F44" s="85" t="e">
        <f t="shared" si="3"/>
        <v>#N/A</v>
      </c>
      <c r="G44" t="str">
        <f>IF((ISERROR((VLOOKUP(B44,Calculation!C$2:C$933,1,FALSE)))),"not entered","")</f>
        <v/>
      </c>
    </row>
    <row r="45" spans="2:7">
      <c r="B45" s="82" t="s">
        <v>9</v>
      </c>
      <c r="C45" s="84" t="str">
        <f t="shared" si="0"/>
        <v xml:space="preserve"> </v>
      </c>
      <c r="D45" s="84" t="str">
        <f t="shared" si="1"/>
        <v xml:space="preserve"> </v>
      </c>
      <c r="E45" s="132">
        <v>1.1574074074074073E-5</v>
      </c>
      <c r="F45" s="85" t="e">
        <f t="shared" si="3"/>
        <v>#N/A</v>
      </c>
      <c r="G45" t="str">
        <f>IF((ISERROR((VLOOKUP(B45,Calculation!C$2:C$933,1,FALSE)))),"not entered","")</f>
        <v/>
      </c>
    </row>
    <row r="46" spans="2:7">
      <c r="B46" s="82" t="s">
        <v>9</v>
      </c>
      <c r="C46" s="84" t="str">
        <f t="shared" si="0"/>
        <v xml:space="preserve"> </v>
      </c>
      <c r="D46" s="84" t="str">
        <f t="shared" si="1"/>
        <v xml:space="preserve"> </v>
      </c>
      <c r="E46" s="132">
        <v>1.1574074074074073E-5</v>
      </c>
      <c r="F46" s="85" t="e">
        <f t="shared" si="3"/>
        <v>#N/A</v>
      </c>
      <c r="G46" t="str">
        <f>IF((ISERROR((VLOOKUP(B46,Calculation!C$2:C$933,1,FALSE)))),"not entered","")</f>
        <v/>
      </c>
    </row>
    <row r="47" spans="2:7">
      <c r="B47" s="82" t="s">
        <v>9</v>
      </c>
      <c r="C47" s="84" t="str">
        <f t="shared" si="0"/>
        <v xml:space="preserve"> </v>
      </c>
      <c r="D47" s="84" t="str">
        <f t="shared" si="1"/>
        <v xml:space="preserve"> </v>
      </c>
      <c r="E47" s="132">
        <v>1.1574074074074073E-5</v>
      </c>
      <c r="F47" s="85" t="e">
        <f t="shared" si="3"/>
        <v>#N/A</v>
      </c>
      <c r="G47" t="str">
        <f>IF((ISERROR((VLOOKUP(B47,Calculation!C$2:C$933,1,FALSE)))),"not entered","")</f>
        <v/>
      </c>
    </row>
    <row r="48" spans="2:7">
      <c r="B48" s="82" t="s">
        <v>9</v>
      </c>
      <c r="C48" s="84" t="str">
        <f t="shared" si="0"/>
        <v xml:space="preserve"> </v>
      </c>
      <c r="D48" s="84" t="str">
        <f t="shared" si="1"/>
        <v xml:space="preserve"> </v>
      </c>
      <c r="E48" s="132">
        <v>1.1574074074074073E-5</v>
      </c>
      <c r="F48" s="85" t="e">
        <f t="shared" si="3"/>
        <v>#N/A</v>
      </c>
      <c r="G48" t="str">
        <f>IF((ISERROR((VLOOKUP(B48,Calculation!C$2:C$933,1,FALSE)))),"not entered","")</f>
        <v/>
      </c>
    </row>
    <row r="49" spans="2:7">
      <c r="B49" s="82" t="s">
        <v>9</v>
      </c>
      <c r="C49" s="84" t="str">
        <f t="shared" si="0"/>
        <v xml:space="preserve"> </v>
      </c>
      <c r="D49" s="84" t="str">
        <f t="shared" si="1"/>
        <v xml:space="preserve"> </v>
      </c>
      <c r="E49" s="132">
        <v>1.1574074074074073E-5</v>
      </c>
      <c r="F49" s="85" t="e">
        <f t="shared" si="3"/>
        <v>#N/A</v>
      </c>
      <c r="G49" t="str">
        <f>IF((ISERROR((VLOOKUP(B49,Calculation!C$2:C$933,1,FALSE)))),"not entered","")</f>
        <v/>
      </c>
    </row>
    <row r="50" spans="2:7">
      <c r="B50" s="82" t="s">
        <v>9</v>
      </c>
      <c r="C50" s="84" t="str">
        <f t="shared" si="0"/>
        <v xml:space="preserve"> </v>
      </c>
      <c r="D50" s="84" t="str">
        <f t="shared" si="1"/>
        <v xml:space="preserve"> </v>
      </c>
      <c r="E50" s="132">
        <v>1.1574074074074073E-5</v>
      </c>
      <c r="F50" s="85" t="e">
        <f t="shared" si="3"/>
        <v>#N/A</v>
      </c>
      <c r="G50" t="str">
        <f>IF((ISERROR((VLOOKUP(B50,Calculation!C$2:C$933,1,FALSE)))),"not entered","")</f>
        <v/>
      </c>
    </row>
    <row r="51" spans="2:7">
      <c r="B51" s="82" t="s">
        <v>9</v>
      </c>
      <c r="C51" s="84" t="str">
        <f t="shared" si="0"/>
        <v xml:space="preserve"> </v>
      </c>
      <c r="D51" s="84" t="str">
        <f t="shared" si="1"/>
        <v xml:space="preserve"> </v>
      </c>
      <c r="E51" s="132">
        <v>1.1574074074074073E-5</v>
      </c>
      <c r="F51" s="85" t="e">
        <f t="shared" si="3"/>
        <v>#N/A</v>
      </c>
      <c r="G51" t="str">
        <f>IF((ISERROR((VLOOKUP(B51,Calculation!C$2:C$933,1,FALSE)))),"not entered","")</f>
        <v/>
      </c>
    </row>
    <row r="52" spans="2:7">
      <c r="B52" s="82" t="s">
        <v>9</v>
      </c>
      <c r="C52" s="84" t="str">
        <f t="shared" si="0"/>
        <v xml:space="preserve"> </v>
      </c>
      <c r="D52" s="84" t="str">
        <f t="shared" si="1"/>
        <v xml:space="preserve"> </v>
      </c>
      <c r="E52" s="132">
        <v>1.1574074074074073E-5</v>
      </c>
      <c r="F52" s="85" t="e">
        <f t="shared" si="3"/>
        <v>#N/A</v>
      </c>
      <c r="G52" t="str">
        <f>IF((ISERROR((VLOOKUP(B52,Calculation!C$2:C$933,1,FALSE)))),"not entered","")</f>
        <v/>
      </c>
    </row>
    <row r="53" spans="2:7">
      <c r="B53" s="82" t="s">
        <v>9</v>
      </c>
      <c r="C53" s="84" t="str">
        <f t="shared" si="0"/>
        <v xml:space="preserve"> </v>
      </c>
      <c r="D53" s="84" t="str">
        <f t="shared" si="1"/>
        <v xml:space="preserve"> </v>
      </c>
      <c r="E53" s="132">
        <v>1.1574074074074073E-5</v>
      </c>
      <c r="F53" s="85" t="e">
        <f t="shared" si="3"/>
        <v>#N/A</v>
      </c>
      <c r="G53" t="str">
        <f>IF((ISERROR((VLOOKUP(B53,Calculation!C$2:C$933,1,FALSE)))),"not entered","")</f>
        <v/>
      </c>
    </row>
    <row r="54" spans="2:7">
      <c r="B54" s="82" t="s">
        <v>9</v>
      </c>
      <c r="C54" s="84" t="str">
        <f t="shared" si="0"/>
        <v xml:space="preserve"> </v>
      </c>
      <c r="D54" s="84" t="str">
        <f t="shared" si="1"/>
        <v xml:space="preserve"> </v>
      </c>
      <c r="E54" s="132">
        <v>1.1574074074074073E-5</v>
      </c>
      <c r="F54" s="85" t="e">
        <f t="shared" si="3"/>
        <v>#N/A</v>
      </c>
      <c r="G54" t="str">
        <f>IF((ISERROR((VLOOKUP(B54,Calculation!C$2:C$933,1,FALSE)))),"not entered","")</f>
        <v/>
      </c>
    </row>
    <row r="55" spans="2:7">
      <c r="B55" s="82" t="s">
        <v>9</v>
      </c>
      <c r="C55" s="84" t="str">
        <f t="shared" si="0"/>
        <v xml:space="preserve"> </v>
      </c>
      <c r="D55" s="84" t="str">
        <f t="shared" si="1"/>
        <v xml:space="preserve"> </v>
      </c>
      <c r="E55" s="132">
        <v>1.1574074074074073E-5</v>
      </c>
      <c r="F55" s="85" t="e">
        <f t="shared" si="3"/>
        <v>#N/A</v>
      </c>
      <c r="G55" t="str">
        <f>IF((ISERROR((VLOOKUP(B55,Calculation!C$2:C$933,1,FALSE)))),"not entered","")</f>
        <v/>
      </c>
    </row>
    <row r="56" spans="2:7">
      <c r="B56" s="82" t="s">
        <v>9</v>
      </c>
      <c r="C56" s="84" t="str">
        <f t="shared" si="0"/>
        <v xml:space="preserve"> </v>
      </c>
      <c r="D56" s="84" t="str">
        <f t="shared" si="1"/>
        <v xml:space="preserve"> </v>
      </c>
      <c r="E56" s="132">
        <v>1.1574074074074073E-5</v>
      </c>
      <c r="F56" s="85" t="e">
        <f t="shared" si="3"/>
        <v>#N/A</v>
      </c>
      <c r="G56" t="str">
        <f>IF((ISERROR((VLOOKUP(B56,Calculation!C$2:C$933,1,FALSE)))),"not entered","")</f>
        <v/>
      </c>
    </row>
    <row r="57" spans="2:7">
      <c r="B57" s="82" t="s">
        <v>9</v>
      </c>
      <c r="C57" s="84" t="str">
        <f t="shared" si="0"/>
        <v xml:space="preserve"> </v>
      </c>
      <c r="D57" s="84" t="str">
        <f t="shared" si="1"/>
        <v xml:space="preserve"> </v>
      </c>
      <c r="E57" s="132">
        <v>1.1574074074074073E-5</v>
      </c>
      <c r="F57" s="85" t="e">
        <f t="shared" si="3"/>
        <v>#N/A</v>
      </c>
      <c r="G57" t="str">
        <f>IF((ISERROR((VLOOKUP(B57,Calculation!C$2:C$933,1,FALSE)))),"not entered","")</f>
        <v/>
      </c>
    </row>
    <row r="58" spans="2:7">
      <c r="B58" s="82" t="s">
        <v>9</v>
      </c>
      <c r="C58" s="84" t="str">
        <f t="shared" si="0"/>
        <v xml:space="preserve"> </v>
      </c>
      <c r="D58" s="84" t="str">
        <f t="shared" si="1"/>
        <v xml:space="preserve"> </v>
      </c>
      <c r="E58" s="132">
        <v>1.1574074074074073E-5</v>
      </c>
      <c r="F58" s="85" t="e">
        <f t="shared" si="3"/>
        <v>#N/A</v>
      </c>
      <c r="G58" t="str">
        <f>IF((ISERROR((VLOOKUP(B58,Calculation!C$2:C$933,1,FALSE)))),"not entered","")</f>
        <v/>
      </c>
    </row>
    <row r="59" spans="2:7">
      <c r="B59" s="82" t="s">
        <v>9</v>
      </c>
      <c r="C59" s="84" t="str">
        <f t="shared" si="0"/>
        <v xml:space="preserve"> </v>
      </c>
      <c r="D59" s="84" t="str">
        <f t="shared" si="1"/>
        <v xml:space="preserve"> </v>
      </c>
      <c r="E59" s="132">
        <v>1.1574074074074073E-5</v>
      </c>
      <c r="F59" s="85" t="e">
        <f t="shared" si="3"/>
        <v>#N/A</v>
      </c>
      <c r="G59" t="str">
        <f>IF((ISERROR((VLOOKUP(B59,Calculation!C$2:C$933,1,FALSE)))),"not entered","")</f>
        <v/>
      </c>
    </row>
    <row r="60" spans="2:7">
      <c r="B60" s="82" t="s">
        <v>9</v>
      </c>
      <c r="C60" s="84" t="str">
        <f t="shared" si="0"/>
        <v xml:space="preserve"> </v>
      </c>
      <c r="D60" s="84" t="str">
        <f t="shared" si="1"/>
        <v xml:space="preserve"> </v>
      </c>
      <c r="E60" s="132">
        <v>1.1574074074074073E-5</v>
      </c>
      <c r="F60" s="85" t="e">
        <f t="shared" si="3"/>
        <v>#N/A</v>
      </c>
      <c r="G60" t="str">
        <f>IF((ISERROR((VLOOKUP(B60,Calculation!C$2:C$933,1,FALSE)))),"not entered","")</f>
        <v/>
      </c>
    </row>
    <row r="61" spans="2:7">
      <c r="B61" s="82" t="s">
        <v>9</v>
      </c>
      <c r="C61" s="84" t="str">
        <f t="shared" si="0"/>
        <v xml:space="preserve"> </v>
      </c>
      <c r="D61" s="84" t="str">
        <f t="shared" si="1"/>
        <v xml:space="preserve"> </v>
      </c>
      <c r="E61" s="132">
        <v>1.1574074074074073E-5</v>
      </c>
      <c r="F61" s="85" t="e">
        <f t="shared" si="3"/>
        <v>#N/A</v>
      </c>
      <c r="G61" t="str">
        <f>IF((ISERROR((VLOOKUP(B61,Calculation!C$2:C$933,1,FALSE)))),"not entered","")</f>
        <v/>
      </c>
    </row>
    <row r="62" spans="2:7">
      <c r="B62" s="82" t="s">
        <v>9</v>
      </c>
      <c r="C62" s="84" t="str">
        <f t="shared" si="0"/>
        <v xml:space="preserve"> </v>
      </c>
      <c r="D62" s="84" t="str">
        <f t="shared" si="1"/>
        <v xml:space="preserve"> </v>
      </c>
      <c r="E62" s="132">
        <v>1.1574074074074073E-5</v>
      </c>
      <c r="F62" s="85" t="e">
        <f t="shared" si="3"/>
        <v>#N/A</v>
      </c>
      <c r="G62" t="str">
        <f>IF((ISERROR((VLOOKUP(B62,Calculation!C$2:C$933,1,FALSE)))),"not entered","")</f>
        <v/>
      </c>
    </row>
    <row r="63" spans="2:7">
      <c r="B63" s="82" t="s">
        <v>9</v>
      </c>
      <c r="C63" s="84" t="str">
        <f t="shared" si="0"/>
        <v xml:space="preserve"> </v>
      </c>
      <c r="D63" s="84" t="str">
        <f t="shared" si="1"/>
        <v xml:space="preserve"> </v>
      </c>
      <c r="E63" s="132">
        <v>1.1574074074074073E-5</v>
      </c>
      <c r="F63" s="85" t="e">
        <f t="shared" si="3"/>
        <v>#N/A</v>
      </c>
      <c r="G63" t="str">
        <f>IF((ISERROR((VLOOKUP(B63,Calculation!C$2:C$933,1,FALSE)))),"not entered","")</f>
        <v/>
      </c>
    </row>
    <row r="64" spans="2:7">
      <c r="B64" s="82" t="s">
        <v>9</v>
      </c>
      <c r="C64" s="84" t="str">
        <f t="shared" si="0"/>
        <v xml:space="preserve"> </v>
      </c>
      <c r="D64" s="84" t="str">
        <f t="shared" si="1"/>
        <v xml:space="preserve"> </v>
      </c>
      <c r="E64" s="132">
        <v>1.1574074074074073E-5</v>
      </c>
      <c r="F64" s="85" t="e">
        <f t="shared" si="3"/>
        <v>#N/A</v>
      </c>
      <c r="G64" t="str">
        <f>IF((ISERROR((VLOOKUP(B64,Calculation!C$2:C$933,1,FALSE)))),"not entered","")</f>
        <v/>
      </c>
    </row>
    <row r="65" spans="2:7">
      <c r="B65" s="82" t="s">
        <v>9</v>
      </c>
      <c r="C65" s="84" t="str">
        <f t="shared" si="0"/>
        <v xml:space="preserve"> </v>
      </c>
      <c r="D65" s="84" t="str">
        <f t="shared" si="1"/>
        <v xml:space="preserve"> </v>
      </c>
      <c r="E65" s="132">
        <v>1.1574074074074073E-5</v>
      </c>
      <c r="F65" s="85" t="e">
        <f t="shared" si="3"/>
        <v>#N/A</v>
      </c>
      <c r="G65" t="str">
        <f>IF((ISERROR((VLOOKUP(B65,Calculation!C$2:C$933,1,FALSE)))),"not entered","")</f>
        <v/>
      </c>
    </row>
    <row r="66" spans="2:7">
      <c r="B66" s="82" t="s">
        <v>9</v>
      </c>
      <c r="C66" s="84" t="str">
        <f t="shared" si="0"/>
        <v xml:space="preserve"> </v>
      </c>
      <c r="D66" s="84" t="str">
        <f t="shared" si="1"/>
        <v xml:space="preserve"> </v>
      </c>
      <c r="E66" s="132">
        <v>1.1574074074074073E-5</v>
      </c>
      <c r="F66" s="85" t="e">
        <f t="shared" si="3"/>
        <v>#N/A</v>
      </c>
      <c r="G66" t="str">
        <f>IF((ISERROR((VLOOKUP(B66,Calculation!C$2:C$933,1,FALSE)))),"not entered","")</f>
        <v/>
      </c>
    </row>
    <row r="67" spans="2:7">
      <c r="B67" s="82" t="s">
        <v>9</v>
      </c>
      <c r="C67" s="84" t="str">
        <f t="shared" si="0"/>
        <v xml:space="preserve"> </v>
      </c>
      <c r="D67" s="84" t="str">
        <f t="shared" si="1"/>
        <v xml:space="preserve"> </v>
      </c>
      <c r="E67" s="132">
        <v>1.1574074074074073E-5</v>
      </c>
      <c r="F67" s="85" t="e">
        <f t="shared" si="3"/>
        <v>#N/A</v>
      </c>
      <c r="G67" t="str">
        <f>IF((ISERROR((VLOOKUP(B67,Calculation!C$2:C$933,1,FALSE)))),"not entered","")</f>
        <v/>
      </c>
    </row>
    <row r="68" spans="2:7">
      <c r="B68" s="82" t="s">
        <v>9</v>
      </c>
      <c r="C68" s="84" t="str">
        <f t="shared" si="0"/>
        <v xml:space="preserve"> </v>
      </c>
      <c r="D68" s="84" t="str">
        <f t="shared" si="1"/>
        <v xml:space="preserve"> </v>
      </c>
      <c r="E68" s="132">
        <v>1.1574074074074073E-5</v>
      </c>
      <c r="F68" s="85" t="e">
        <f t="shared" si="3"/>
        <v>#N/A</v>
      </c>
      <c r="G68" t="str">
        <f>IF((ISERROR((VLOOKUP(B68,Calculation!C$2:C$933,1,FALSE)))),"not entered","")</f>
        <v/>
      </c>
    </row>
    <row r="69" spans="2:7">
      <c r="B69" s="82" t="s">
        <v>9</v>
      </c>
      <c r="C69" s="84" t="str">
        <f t="shared" si="0"/>
        <v xml:space="preserve"> </v>
      </c>
      <c r="D69" s="84" t="str">
        <f t="shared" si="1"/>
        <v xml:space="preserve"> </v>
      </c>
      <c r="E69" s="132">
        <v>1.1574074074074073E-5</v>
      </c>
      <c r="F69" s="85" t="e">
        <f t="shared" si="3"/>
        <v>#N/A</v>
      </c>
      <c r="G69" t="str">
        <f>IF((ISERROR((VLOOKUP(B69,Calculation!C$2:C$933,1,FALSE)))),"not entered","")</f>
        <v/>
      </c>
    </row>
    <row r="70" spans="2:7">
      <c r="B70" s="82" t="s">
        <v>9</v>
      </c>
      <c r="C70" s="84" t="str">
        <f t="shared" ref="C70:C133" si="4">VLOOKUP(B70,name,3,FALSE)</f>
        <v xml:space="preserve"> </v>
      </c>
      <c r="D70" s="84" t="str">
        <f t="shared" ref="D70:D133" si="5">VLOOKUP(B70,name,2,FALSE)</f>
        <v xml:space="preserve"> </v>
      </c>
      <c r="E70" s="132">
        <v>1.1574074074074073E-5</v>
      </c>
      <c r="F70" s="85" t="e">
        <f t="shared" ref="F70:F101" si="6">(VLOOKUP(C70,C$4:E$5,3,FALSE))/(E70/10000)</f>
        <v>#N/A</v>
      </c>
      <c r="G70" t="str">
        <f>IF((ISERROR((VLOOKUP(B70,Calculation!C$2:C$933,1,FALSE)))),"not entered","")</f>
        <v/>
      </c>
    </row>
    <row r="71" spans="2:7">
      <c r="B71" s="82" t="s">
        <v>9</v>
      </c>
      <c r="C71" s="84" t="str">
        <f t="shared" si="4"/>
        <v xml:space="preserve"> </v>
      </c>
      <c r="D71" s="84" t="str">
        <f t="shared" si="5"/>
        <v xml:space="preserve"> </v>
      </c>
      <c r="E71" s="132">
        <v>1.1574074074074073E-5</v>
      </c>
      <c r="F71" s="85" t="e">
        <f t="shared" si="6"/>
        <v>#N/A</v>
      </c>
      <c r="G71" t="str">
        <f>IF((ISERROR((VLOOKUP(B71,Calculation!C$2:C$933,1,FALSE)))),"not entered","")</f>
        <v/>
      </c>
    </row>
    <row r="72" spans="2:7">
      <c r="B72" s="82" t="s">
        <v>9</v>
      </c>
      <c r="C72" s="84" t="str">
        <f t="shared" si="4"/>
        <v xml:space="preserve"> </v>
      </c>
      <c r="D72" s="84" t="str">
        <f t="shared" si="5"/>
        <v xml:space="preserve"> </v>
      </c>
      <c r="E72" s="132">
        <v>1.1574074074074073E-5</v>
      </c>
      <c r="F72" s="85" t="e">
        <f t="shared" si="6"/>
        <v>#N/A</v>
      </c>
      <c r="G72" t="str">
        <f>IF((ISERROR((VLOOKUP(B72,Calculation!C$2:C$933,1,FALSE)))),"not entered","")</f>
        <v/>
      </c>
    </row>
    <row r="73" spans="2:7">
      <c r="B73" s="82" t="s">
        <v>9</v>
      </c>
      <c r="C73" s="84" t="str">
        <f t="shared" si="4"/>
        <v xml:space="preserve"> </v>
      </c>
      <c r="D73" s="84" t="str">
        <f t="shared" si="5"/>
        <v xml:space="preserve"> </v>
      </c>
      <c r="E73" s="132">
        <v>1.1574074074074073E-5</v>
      </c>
      <c r="F73" s="85" t="e">
        <f t="shared" si="6"/>
        <v>#N/A</v>
      </c>
      <c r="G73" t="str">
        <f>IF((ISERROR((VLOOKUP(B73,Calculation!C$2:C$933,1,FALSE)))),"not entered","")</f>
        <v/>
      </c>
    </row>
    <row r="74" spans="2:7">
      <c r="B74" s="82" t="s">
        <v>9</v>
      </c>
      <c r="C74" s="84" t="str">
        <f t="shared" si="4"/>
        <v xml:space="preserve"> </v>
      </c>
      <c r="D74" s="84" t="str">
        <f t="shared" si="5"/>
        <v xml:space="preserve"> </v>
      </c>
      <c r="E74" s="132">
        <v>1.1574074074074073E-5</v>
      </c>
      <c r="F74" s="85" t="e">
        <f t="shared" si="6"/>
        <v>#N/A</v>
      </c>
      <c r="G74" t="str">
        <f>IF((ISERROR((VLOOKUP(B74,Calculation!C$2:C$933,1,FALSE)))),"not entered","")</f>
        <v/>
      </c>
    </row>
    <row r="75" spans="2:7">
      <c r="B75" s="82" t="s">
        <v>9</v>
      </c>
      <c r="C75" s="84" t="str">
        <f t="shared" si="4"/>
        <v xml:space="preserve"> </v>
      </c>
      <c r="D75" s="84" t="str">
        <f t="shared" si="5"/>
        <v xml:space="preserve"> </v>
      </c>
      <c r="E75" s="132">
        <v>1.1574074074074073E-5</v>
      </c>
      <c r="F75" s="85" t="e">
        <f t="shared" si="6"/>
        <v>#N/A</v>
      </c>
      <c r="G75" t="str">
        <f>IF((ISERROR((VLOOKUP(B75,Calculation!C$2:C$933,1,FALSE)))),"not entered","")</f>
        <v/>
      </c>
    </row>
    <row r="76" spans="2:7">
      <c r="B76" s="82" t="s">
        <v>9</v>
      </c>
      <c r="C76" s="84" t="str">
        <f t="shared" si="4"/>
        <v xml:space="preserve"> </v>
      </c>
      <c r="D76" s="84" t="str">
        <f t="shared" si="5"/>
        <v xml:space="preserve"> </v>
      </c>
      <c r="E76" s="132">
        <v>1.1574074074074073E-5</v>
      </c>
      <c r="F76" s="85" t="e">
        <f t="shared" si="6"/>
        <v>#N/A</v>
      </c>
      <c r="G76" t="str">
        <f>IF((ISERROR((VLOOKUP(B76,Calculation!C$2:C$933,1,FALSE)))),"not entered","")</f>
        <v/>
      </c>
    </row>
    <row r="77" spans="2:7">
      <c r="B77" s="82" t="s">
        <v>9</v>
      </c>
      <c r="C77" s="84" t="str">
        <f t="shared" si="4"/>
        <v xml:space="preserve"> </v>
      </c>
      <c r="D77" s="84" t="str">
        <f t="shared" si="5"/>
        <v xml:space="preserve"> </v>
      </c>
      <c r="E77" s="132">
        <v>1.1574074074074073E-5</v>
      </c>
      <c r="F77" s="85" t="e">
        <f t="shared" si="6"/>
        <v>#N/A</v>
      </c>
      <c r="G77" t="str">
        <f>IF((ISERROR((VLOOKUP(B77,Calculation!C$2:C$933,1,FALSE)))),"not entered","")</f>
        <v/>
      </c>
    </row>
    <row r="78" spans="2:7">
      <c r="B78" s="82" t="s">
        <v>9</v>
      </c>
      <c r="C78" s="84" t="str">
        <f t="shared" si="4"/>
        <v xml:space="preserve"> </v>
      </c>
      <c r="D78" s="84" t="str">
        <f t="shared" si="5"/>
        <v xml:space="preserve"> </v>
      </c>
      <c r="E78" s="132">
        <v>1.1574074074074073E-5</v>
      </c>
      <c r="F78" s="85" t="e">
        <f t="shared" si="6"/>
        <v>#N/A</v>
      </c>
      <c r="G78" t="str">
        <f>IF((ISERROR((VLOOKUP(B78,Calculation!C$2:C$933,1,FALSE)))),"not entered","")</f>
        <v/>
      </c>
    </row>
    <row r="79" spans="2:7">
      <c r="B79" s="82" t="s">
        <v>9</v>
      </c>
      <c r="C79" s="84" t="str">
        <f t="shared" si="4"/>
        <v xml:space="preserve"> </v>
      </c>
      <c r="D79" s="84" t="str">
        <f t="shared" si="5"/>
        <v xml:space="preserve"> </v>
      </c>
      <c r="E79" s="132">
        <v>1.1574074074074073E-5</v>
      </c>
      <c r="F79" s="85" t="e">
        <f t="shared" si="6"/>
        <v>#N/A</v>
      </c>
      <c r="G79" t="str">
        <f>IF((ISERROR((VLOOKUP(B79,Calculation!C$2:C$933,1,FALSE)))),"not entered","")</f>
        <v/>
      </c>
    </row>
    <row r="80" spans="2:7">
      <c r="B80" s="82" t="s">
        <v>9</v>
      </c>
      <c r="C80" s="84" t="str">
        <f t="shared" si="4"/>
        <v xml:space="preserve"> </v>
      </c>
      <c r="D80" s="84" t="str">
        <f t="shared" si="5"/>
        <v xml:space="preserve"> </v>
      </c>
      <c r="E80" s="132">
        <v>1.1574074074074073E-5</v>
      </c>
      <c r="F80" s="85" t="e">
        <f t="shared" si="6"/>
        <v>#N/A</v>
      </c>
      <c r="G80" t="str">
        <f>IF((ISERROR((VLOOKUP(B80,Calculation!C$2:C$933,1,FALSE)))),"not entered","")</f>
        <v/>
      </c>
    </row>
    <row r="81" spans="2:7">
      <c r="B81" s="82" t="s">
        <v>9</v>
      </c>
      <c r="C81" s="84" t="str">
        <f t="shared" si="4"/>
        <v xml:space="preserve"> </v>
      </c>
      <c r="D81" s="84" t="str">
        <f t="shared" si="5"/>
        <v xml:space="preserve"> </v>
      </c>
      <c r="E81" s="132">
        <v>1.1574074074074073E-5</v>
      </c>
      <c r="F81" s="85" t="e">
        <f t="shared" si="6"/>
        <v>#N/A</v>
      </c>
      <c r="G81" t="str">
        <f>IF((ISERROR((VLOOKUP(B81,Calculation!C$2:C$933,1,FALSE)))),"not entered","")</f>
        <v/>
      </c>
    </row>
    <row r="82" spans="2:7">
      <c r="B82" s="82" t="s">
        <v>9</v>
      </c>
      <c r="C82" s="84" t="str">
        <f t="shared" si="4"/>
        <v xml:space="preserve"> </v>
      </c>
      <c r="D82" s="84" t="str">
        <f t="shared" si="5"/>
        <v xml:space="preserve"> </v>
      </c>
      <c r="E82" s="132">
        <v>1.1574074074074073E-5</v>
      </c>
      <c r="F82" s="85" t="e">
        <f t="shared" si="6"/>
        <v>#N/A</v>
      </c>
      <c r="G82" t="str">
        <f>IF((ISERROR((VLOOKUP(B82,Calculation!C$2:C$933,1,FALSE)))),"not entered","")</f>
        <v/>
      </c>
    </row>
    <row r="83" spans="2:7">
      <c r="B83" s="82" t="s">
        <v>9</v>
      </c>
      <c r="C83" s="84" t="str">
        <f t="shared" si="4"/>
        <v xml:space="preserve"> </v>
      </c>
      <c r="D83" s="84" t="str">
        <f t="shared" si="5"/>
        <v xml:space="preserve"> </v>
      </c>
      <c r="E83" s="132">
        <v>1.1574074074074073E-5</v>
      </c>
      <c r="F83" s="85" t="e">
        <f t="shared" si="6"/>
        <v>#N/A</v>
      </c>
      <c r="G83" t="str">
        <f>IF((ISERROR((VLOOKUP(B83,Calculation!C$2:C$933,1,FALSE)))),"not entered","")</f>
        <v/>
      </c>
    </row>
    <row r="84" spans="2:7">
      <c r="B84" s="82" t="s">
        <v>9</v>
      </c>
      <c r="C84" s="84" t="str">
        <f t="shared" si="4"/>
        <v xml:space="preserve"> </v>
      </c>
      <c r="D84" s="84" t="str">
        <f t="shared" si="5"/>
        <v xml:space="preserve"> </v>
      </c>
      <c r="E84" s="132">
        <v>1.1574074074074073E-5</v>
      </c>
      <c r="F84" s="85" t="e">
        <f t="shared" si="6"/>
        <v>#N/A</v>
      </c>
      <c r="G84" t="str">
        <f>IF((ISERROR((VLOOKUP(B84,Calculation!C$2:C$933,1,FALSE)))),"not entered","")</f>
        <v/>
      </c>
    </row>
    <row r="85" spans="2:7">
      <c r="B85" s="82" t="s">
        <v>9</v>
      </c>
      <c r="C85" s="84" t="str">
        <f t="shared" si="4"/>
        <v xml:space="preserve"> </v>
      </c>
      <c r="D85" s="84" t="str">
        <f t="shared" si="5"/>
        <v xml:space="preserve"> </v>
      </c>
      <c r="E85" s="132">
        <v>1.1574074074074073E-5</v>
      </c>
      <c r="F85" s="85" t="e">
        <f t="shared" si="6"/>
        <v>#N/A</v>
      </c>
      <c r="G85" t="str">
        <f>IF((ISERROR((VLOOKUP(B85,Calculation!C$2:C$933,1,FALSE)))),"not entered","")</f>
        <v/>
      </c>
    </row>
    <row r="86" spans="2:7">
      <c r="B86" s="82" t="s">
        <v>9</v>
      </c>
      <c r="C86" s="84" t="str">
        <f t="shared" si="4"/>
        <v xml:space="preserve"> </v>
      </c>
      <c r="D86" s="84" t="str">
        <f t="shared" si="5"/>
        <v xml:space="preserve"> </v>
      </c>
      <c r="E86" s="132">
        <v>1.1574074074074073E-5</v>
      </c>
      <c r="F86" s="85" t="e">
        <f t="shared" si="6"/>
        <v>#N/A</v>
      </c>
      <c r="G86" t="str">
        <f>IF((ISERROR((VLOOKUP(B86,Calculation!C$2:C$933,1,FALSE)))),"not entered","")</f>
        <v/>
      </c>
    </row>
    <row r="87" spans="2:7">
      <c r="B87" s="82" t="s">
        <v>9</v>
      </c>
      <c r="C87" s="84" t="str">
        <f t="shared" si="4"/>
        <v xml:space="preserve"> </v>
      </c>
      <c r="D87" s="84" t="str">
        <f t="shared" si="5"/>
        <v xml:space="preserve"> </v>
      </c>
      <c r="E87" s="132">
        <v>1.1574074074074073E-5</v>
      </c>
      <c r="F87" s="85" t="e">
        <f t="shared" si="6"/>
        <v>#N/A</v>
      </c>
      <c r="G87" t="str">
        <f>IF((ISERROR((VLOOKUP(B87,Calculation!C$2:C$933,1,FALSE)))),"not entered","")</f>
        <v/>
      </c>
    </row>
    <row r="88" spans="2:7">
      <c r="B88" s="82" t="s">
        <v>9</v>
      </c>
      <c r="C88" s="84" t="str">
        <f t="shared" si="4"/>
        <v xml:space="preserve"> </v>
      </c>
      <c r="D88" s="84" t="str">
        <f t="shared" si="5"/>
        <v xml:space="preserve"> </v>
      </c>
      <c r="E88" s="132">
        <v>1.1574074074074073E-5</v>
      </c>
      <c r="F88" s="85" t="e">
        <f t="shared" si="6"/>
        <v>#N/A</v>
      </c>
      <c r="G88" t="str">
        <f>IF((ISERROR((VLOOKUP(B88,Calculation!C$2:C$933,1,FALSE)))),"not entered","")</f>
        <v/>
      </c>
    </row>
    <row r="89" spans="2:7">
      <c r="B89" s="82" t="s">
        <v>9</v>
      </c>
      <c r="C89" s="84" t="str">
        <f t="shared" si="4"/>
        <v xml:space="preserve"> </v>
      </c>
      <c r="D89" s="84" t="str">
        <f t="shared" si="5"/>
        <v xml:space="preserve"> </v>
      </c>
      <c r="E89" s="132">
        <v>1.1574074074074073E-5</v>
      </c>
      <c r="F89" s="85" t="e">
        <f t="shared" si="6"/>
        <v>#N/A</v>
      </c>
      <c r="G89" t="str">
        <f>IF((ISERROR((VLOOKUP(B89,Calculation!C$2:C$933,1,FALSE)))),"not entered","")</f>
        <v/>
      </c>
    </row>
    <row r="90" spans="2:7">
      <c r="B90" s="82" t="s">
        <v>9</v>
      </c>
      <c r="C90" s="84" t="str">
        <f t="shared" si="4"/>
        <v xml:space="preserve"> </v>
      </c>
      <c r="D90" s="84" t="str">
        <f t="shared" si="5"/>
        <v xml:space="preserve"> </v>
      </c>
      <c r="E90" s="132">
        <v>1.1574074074074073E-5</v>
      </c>
      <c r="F90" s="85" t="e">
        <f t="shared" si="6"/>
        <v>#N/A</v>
      </c>
      <c r="G90" t="str">
        <f>IF((ISERROR((VLOOKUP(B90,Calculation!C$2:C$933,1,FALSE)))),"not entered","")</f>
        <v/>
      </c>
    </row>
    <row r="91" spans="2:7">
      <c r="B91" s="82" t="s">
        <v>9</v>
      </c>
      <c r="C91" s="84" t="str">
        <f t="shared" si="4"/>
        <v xml:space="preserve"> </v>
      </c>
      <c r="D91" s="84" t="str">
        <f t="shared" si="5"/>
        <v xml:space="preserve"> </v>
      </c>
      <c r="E91" s="132">
        <v>1.1574074074074073E-5</v>
      </c>
      <c r="F91" s="85" t="e">
        <f t="shared" si="6"/>
        <v>#N/A</v>
      </c>
      <c r="G91" t="str">
        <f>IF((ISERROR((VLOOKUP(B91,Calculation!C$2:C$933,1,FALSE)))),"not entered","")</f>
        <v/>
      </c>
    </row>
    <row r="92" spans="2:7">
      <c r="B92" s="82" t="s">
        <v>9</v>
      </c>
      <c r="C92" s="84" t="str">
        <f t="shared" si="4"/>
        <v xml:space="preserve"> </v>
      </c>
      <c r="D92" s="84" t="str">
        <f t="shared" si="5"/>
        <v xml:space="preserve"> </v>
      </c>
      <c r="E92" s="132">
        <v>1.1574074074074073E-5</v>
      </c>
      <c r="F92" s="85" t="e">
        <f t="shared" si="6"/>
        <v>#N/A</v>
      </c>
      <c r="G92" t="str">
        <f>IF((ISERROR((VLOOKUP(B92,Calculation!C$2:C$933,1,FALSE)))),"not entered","")</f>
        <v/>
      </c>
    </row>
    <row r="93" spans="2:7">
      <c r="B93" s="82" t="s">
        <v>9</v>
      </c>
      <c r="C93" s="84" t="str">
        <f t="shared" si="4"/>
        <v xml:space="preserve"> </v>
      </c>
      <c r="D93" s="84" t="str">
        <f t="shared" si="5"/>
        <v xml:space="preserve"> </v>
      </c>
      <c r="E93" s="132">
        <v>1.1574074074074073E-5</v>
      </c>
      <c r="F93" s="85" t="e">
        <f t="shared" si="6"/>
        <v>#N/A</v>
      </c>
      <c r="G93" t="str">
        <f>IF((ISERROR((VLOOKUP(B93,Calculation!C$2:C$933,1,FALSE)))),"not entered","")</f>
        <v/>
      </c>
    </row>
    <row r="94" spans="2:7">
      <c r="B94" s="82" t="s">
        <v>9</v>
      </c>
      <c r="C94" s="84" t="str">
        <f t="shared" si="4"/>
        <v xml:space="preserve"> </v>
      </c>
      <c r="D94" s="84" t="str">
        <f t="shared" si="5"/>
        <v xml:space="preserve"> </v>
      </c>
      <c r="E94" s="132">
        <v>1.1574074074074073E-5</v>
      </c>
      <c r="F94" s="85" t="e">
        <f t="shared" si="6"/>
        <v>#N/A</v>
      </c>
      <c r="G94" t="str">
        <f>IF((ISERROR((VLOOKUP(B94,Calculation!C$2:C$933,1,FALSE)))),"not entered","")</f>
        <v/>
      </c>
    </row>
    <row r="95" spans="2:7">
      <c r="B95" s="82" t="s">
        <v>9</v>
      </c>
      <c r="C95" s="84" t="str">
        <f t="shared" si="4"/>
        <v xml:space="preserve"> </v>
      </c>
      <c r="D95" s="84" t="str">
        <f t="shared" si="5"/>
        <v xml:space="preserve"> </v>
      </c>
      <c r="E95" s="132">
        <v>1.1574074074074073E-5</v>
      </c>
      <c r="F95" s="85" t="e">
        <f t="shared" si="6"/>
        <v>#N/A</v>
      </c>
      <c r="G95" t="str">
        <f>IF((ISERROR((VLOOKUP(B95,Calculation!C$2:C$933,1,FALSE)))),"not entered","")</f>
        <v/>
      </c>
    </row>
    <row r="96" spans="2:7">
      <c r="B96" s="82" t="s">
        <v>9</v>
      </c>
      <c r="C96" s="84" t="str">
        <f t="shared" si="4"/>
        <v xml:space="preserve"> </v>
      </c>
      <c r="D96" s="84" t="str">
        <f t="shared" si="5"/>
        <v xml:space="preserve"> </v>
      </c>
      <c r="E96" s="132">
        <v>1.1574074074074073E-5</v>
      </c>
      <c r="F96" s="85" t="e">
        <f t="shared" si="6"/>
        <v>#N/A</v>
      </c>
      <c r="G96" t="str">
        <f>IF((ISERROR((VLOOKUP(B96,Calculation!C$2:C$933,1,FALSE)))),"not entered","")</f>
        <v/>
      </c>
    </row>
    <row r="97" spans="2:7">
      <c r="B97" s="82" t="s">
        <v>9</v>
      </c>
      <c r="C97" s="84" t="str">
        <f t="shared" si="4"/>
        <v xml:space="preserve"> </v>
      </c>
      <c r="D97" s="84" t="str">
        <f t="shared" si="5"/>
        <v xml:space="preserve"> </v>
      </c>
      <c r="E97" s="132">
        <v>1.1574074074074073E-5</v>
      </c>
      <c r="F97" s="85" t="e">
        <f t="shared" si="6"/>
        <v>#N/A</v>
      </c>
      <c r="G97" t="str">
        <f>IF((ISERROR((VLOOKUP(B97,Calculation!C$2:C$933,1,FALSE)))),"not entered","")</f>
        <v/>
      </c>
    </row>
    <row r="98" spans="2:7">
      <c r="B98" s="82" t="s">
        <v>9</v>
      </c>
      <c r="C98" s="84" t="str">
        <f t="shared" si="4"/>
        <v xml:space="preserve"> </v>
      </c>
      <c r="D98" s="84" t="str">
        <f t="shared" si="5"/>
        <v xml:space="preserve"> </v>
      </c>
      <c r="E98" s="132">
        <v>1.1574074074074073E-5</v>
      </c>
      <c r="F98" s="85" t="e">
        <f t="shared" si="6"/>
        <v>#N/A</v>
      </c>
      <c r="G98" t="str">
        <f>IF((ISERROR((VLOOKUP(B98,Calculation!C$2:C$933,1,FALSE)))),"not entered","")</f>
        <v/>
      </c>
    </row>
    <row r="99" spans="2:7">
      <c r="B99" s="82" t="s">
        <v>9</v>
      </c>
      <c r="C99" s="84" t="str">
        <f t="shared" si="4"/>
        <v xml:space="preserve"> </v>
      </c>
      <c r="D99" s="84" t="str">
        <f t="shared" si="5"/>
        <v xml:space="preserve"> </v>
      </c>
      <c r="E99" s="132">
        <v>1.1574074074074073E-5</v>
      </c>
      <c r="F99" s="85" t="e">
        <f t="shared" si="6"/>
        <v>#N/A</v>
      </c>
      <c r="G99" t="str">
        <f>IF((ISERROR((VLOOKUP(B99,Calculation!C$2:C$933,1,FALSE)))),"not entered","")</f>
        <v/>
      </c>
    </row>
    <row r="100" spans="2:7">
      <c r="B100" s="82" t="s">
        <v>9</v>
      </c>
      <c r="C100" s="84" t="str">
        <f t="shared" si="4"/>
        <v xml:space="preserve"> </v>
      </c>
      <c r="D100" s="84" t="str">
        <f t="shared" si="5"/>
        <v xml:space="preserve"> </v>
      </c>
      <c r="E100" s="132">
        <v>1.1574074074074073E-5</v>
      </c>
      <c r="F100" s="85" t="e">
        <f t="shared" si="6"/>
        <v>#N/A</v>
      </c>
      <c r="G100" t="str">
        <f>IF((ISERROR((VLOOKUP(B100,Calculation!C$2:C$933,1,FALSE)))),"not entered","")</f>
        <v/>
      </c>
    </row>
    <row r="101" spans="2:7">
      <c r="B101" s="82" t="s">
        <v>9</v>
      </c>
      <c r="C101" s="84" t="str">
        <f t="shared" si="4"/>
        <v xml:space="preserve"> </v>
      </c>
      <c r="D101" s="84" t="str">
        <f t="shared" si="5"/>
        <v xml:space="preserve"> </v>
      </c>
      <c r="E101" s="132">
        <v>1.1574074074074073E-5</v>
      </c>
      <c r="F101" s="85" t="e">
        <f t="shared" si="6"/>
        <v>#N/A</v>
      </c>
      <c r="G101" t="str">
        <f>IF((ISERROR((VLOOKUP(B101,Calculation!C$2:C$933,1,FALSE)))),"not entered","")</f>
        <v/>
      </c>
    </row>
    <row r="102" spans="2:7">
      <c r="B102" s="82" t="s">
        <v>9</v>
      </c>
      <c r="C102" s="84" t="str">
        <f t="shared" si="4"/>
        <v xml:space="preserve"> </v>
      </c>
      <c r="D102" s="84" t="str">
        <f t="shared" si="5"/>
        <v xml:space="preserve"> </v>
      </c>
      <c r="E102" s="132">
        <v>1.1574074074074073E-5</v>
      </c>
      <c r="F102" s="85" t="e">
        <f t="shared" ref="F102:F133" si="7">(VLOOKUP(C102,C$4:E$5,3,FALSE))/(E102/10000)</f>
        <v>#N/A</v>
      </c>
      <c r="G102" t="str">
        <f>IF((ISERROR((VLOOKUP(B102,Calculation!C$2:C$933,1,FALSE)))),"not entered","")</f>
        <v/>
      </c>
    </row>
    <row r="103" spans="2:7">
      <c r="B103" s="82" t="s">
        <v>9</v>
      </c>
      <c r="C103" s="84" t="str">
        <f t="shared" si="4"/>
        <v xml:space="preserve"> </v>
      </c>
      <c r="D103" s="84" t="str">
        <f t="shared" si="5"/>
        <v xml:space="preserve"> </v>
      </c>
      <c r="E103" s="132">
        <v>1.1574074074074073E-5</v>
      </c>
      <c r="F103" s="85" t="e">
        <f t="shared" si="7"/>
        <v>#N/A</v>
      </c>
      <c r="G103" t="str">
        <f>IF((ISERROR((VLOOKUP(B103,Calculation!C$2:C$933,1,FALSE)))),"not entered","")</f>
        <v/>
      </c>
    </row>
    <row r="104" spans="2:7">
      <c r="B104" s="82" t="s">
        <v>9</v>
      </c>
      <c r="C104" s="84" t="str">
        <f t="shared" si="4"/>
        <v xml:space="preserve"> </v>
      </c>
      <c r="D104" s="84" t="str">
        <f t="shared" si="5"/>
        <v xml:space="preserve"> </v>
      </c>
      <c r="E104" s="132">
        <v>1.1574074074074073E-5</v>
      </c>
      <c r="F104" s="85" t="e">
        <f t="shared" si="7"/>
        <v>#N/A</v>
      </c>
      <c r="G104" t="str">
        <f>IF((ISERROR((VLOOKUP(B104,Calculation!C$2:C$933,1,FALSE)))),"not entered","")</f>
        <v/>
      </c>
    </row>
    <row r="105" spans="2:7">
      <c r="B105" s="82" t="s">
        <v>9</v>
      </c>
      <c r="C105" s="84" t="str">
        <f t="shared" si="4"/>
        <v xml:space="preserve"> </v>
      </c>
      <c r="D105" s="84" t="str">
        <f t="shared" si="5"/>
        <v xml:space="preserve"> </v>
      </c>
      <c r="E105" s="132">
        <v>1.1574074074074073E-5</v>
      </c>
      <c r="F105" s="85" t="e">
        <f t="shared" si="7"/>
        <v>#N/A</v>
      </c>
      <c r="G105" t="str">
        <f>IF((ISERROR((VLOOKUP(B105,Calculation!C$2:C$933,1,FALSE)))),"not entered","")</f>
        <v/>
      </c>
    </row>
    <row r="106" spans="2:7">
      <c r="B106" s="82" t="s">
        <v>9</v>
      </c>
      <c r="C106" s="84" t="str">
        <f t="shared" si="4"/>
        <v xml:space="preserve"> </v>
      </c>
      <c r="D106" s="84" t="str">
        <f t="shared" si="5"/>
        <v xml:space="preserve"> </v>
      </c>
      <c r="E106" s="132">
        <v>1.1574074074074073E-5</v>
      </c>
      <c r="F106" s="85" t="e">
        <f t="shared" si="7"/>
        <v>#N/A</v>
      </c>
      <c r="G106" t="str">
        <f>IF((ISERROR((VLOOKUP(B106,Calculation!C$2:C$933,1,FALSE)))),"not entered","")</f>
        <v/>
      </c>
    </row>
    <row r="107" spans="2:7">
      <c r="B107" s="82" t="s">
        <v>9</v>
      </c>
      <c r="C107" s="84" t="str">
        <f t="shared" si="4"/>
        <v xml:space="preserve"> </v>
      </c>
      <c r="D107" s="84" t="str">
        <f t="shared" si="5"/>
        <v xml:space="preserve"> </v>
      </c>
      <c r="E107" s="132">
        <v>1.1574074074074073E-5</v>
      </c>
      <c r="F107" s="85" t="e">
        <f t="shared" si="7"/>
        <v>#N/A</v>
      </c>
      <c r="G107" t="str">
        <f>IF((ISERROR((VLOOKUP(B107,Calculation!C$2:C$933,1,FALSE)))),"not entered","")</f>
        <v/>
      </c>
    </row>
    <row r="108" spans="2:7">
      <c r="B108" s="82" t="s">
        <v>9</v>
      </c>
      <c r="C108" s="84" t="str">
        <f t="shared" si="4"/>
        <v xml:space="preserve"> </v>
      </c>
      <c r="D108" s="84" t="str">
        <f t="shared" si="5"/>
        <v xml:space="preserve"> </v>
      </c>
      <c r="E108" s="132">
        <v>1.1574074074074073E-5</v>
      </c>
      <c r="F108" s="85" t="e">
        <f t="shared" si="7"/>
        <v>#N/A</v>
      </c>
      <c r="G108" t="str">
        <f>IF((ISERROR((VLOOKUP(B108,Calculation!C$2:C$933,1,FALSE)))),"not entered","")</f>
        <v/>
      </c>
    </row>
    <row r="109" spans="2:7">
      <c r="B109" s="82" t="s">
        <v>9</v>
      </c>
      <c r="C109" s="84" t="str">
        <f t="shared" si="4"/>
        <v xml:space="preserve"> </v>
      </c>
      <c r="D109" s="84" t="str">
        <f t="shared" si="5"/>
        <v xml:space="preserve"> </v>
      </c>
      <c r="E109" s="132">
        <v>1.1574074074074073E-5</v>
      </c>
      <c r="F109" s="85" t="e">
        <f t="shared" si="7"/>
        <v>#N/A</v>
      </c>
      <c r="G109" t="str">
        <f>IF((ISERROR((VLOOKUP(B109,Calculation!C$2:C$933,1,FALSE)))),"not entered","")</f>
        <v/>
      </c>
    </row>
    <row r="110" spans="2:7">
      <c r="B110" s="82" t="s">
        <v>9</v>
      </c>
      <c r="C110" s="84" t="str">
        <f t="shared" si="4"/>
        <v xml:space="preserve"> </v>
      </c>
      <c r="D110" s="84" t="str">
        <f t="shared" si="5"/>
        <v xml:space="preserve"> </v>
      </c>
      <c r="E110" s="132">
        <v>1.1574074074074073E-5</v>
      </c>
      <c r="F110" s="85" t="e">
        <f t="shared" si="7"/>
        <v>#N/A</v>
      </c>
      <c r="G110" t="str">
        <f>IF((ISERROR((VLOOKUP(B110,Calculation!C$2:C$933,1,FALSE)))),"not entered","")</f>
        <v/>
      </c>
    </row>
    <row r="111" spans="2:7">
      <c r="B111" s="82" t="s">
        <v>9</v>
      </c>
      <c r="C111" s="84" t="str">
        <f t="shared" si="4"/>
        <v xml:space="preserve"> </v>
      </c>
      <c r="D111" s="84" t="str">
        <f t="shared" si="5"/>
        <v xml:space="preserve"> </v>
      </c>
      <c r="E111" s="132">
        <v>1.1574074074074073E-5</v>
      </c>
      <c r="F111" s="85" t="e">
        <f t="shared" si="7"/>
        <v>#N/A</v>
      </c>
      <c r="G111" t="str">
        <f>IF((ISERROR((VLOOKUP(B111,Calculation!C$2:C$933,1,FALSE)))),"not entered","")</f>
        <v/>
      </c>
    </row>
    <row r="112" spans="2:7">
      <c r="B112" s="82" t="s">
        <v>9</v>
      </c>
      <c r="C112" s="84" t="str">
        <f t="shared" si="4"/>
        <v xml:space="preserve"> </v>
      </c>
      <c r="D112" s="84" t="str">
        <f t="shared" si="5"/>
        <v xml:space="preserve"> </v>
      </c>
      <c r="E112" s="132">
        <v>1.1574074074074073E-5</v>
      </c>
      <c r="F112" s="85" t="e">
        <f t="shared" si="7"/>
        <v>#N/A</v>
      </c>
      <c r="G112" t="str">
        <f>IF((ISERROR((VLOOKUP(B112,Calculation!C$2:C$933,1,FALSE)))),"not entered","")</f>
        <v/>
      </c>
    </row>
    <row r="113" spans="2:7">
      <c r="B113" s="82" t="s">
        <v>9</v>
      </c>
      <c r="C113" s="84" t="str">
        <f t="shared" si="4"/>
        <v xml:space="preserve"> </v>
      </c>
      <c r="D113" s="84" t="str">
        <f t="shared" si="5"/>
        <v xml:space="preserve"> </v>
      </c>
      <c r="E113" s="132">
        <v>1.1574074074074073E-5</v>
      </c>
      <c r="F113" s="85" t="e">
        <f t="shared" si="7"/>
        <v>#N/A</v>
      </c>
      <c r="G113" t="str">
        <f>IF((ISERROR((VLOOKUP(B113,Calculation!C$2:C$933,1,FALSE)))),"not entered","")</f>
        <v/>
      </c>
    </row>
    <row r="114" spans="2:7">
      <c r="B114" s="82" t="s">
        <v>9</v>
      </c>
      <c r="C114" s="84" t="str">
        <f t="shared" si="4"/>
        <v xml:space="preserve"> </v>
      </c>
      <c r="D114" s="84" t="str">
        <f t="shared" si="5"/>
        <v xml:space="preserve"> </v>
      </c>
      <c r="E114" s="132">
        <v>1.1574074074074073E-5</v>
      </c>
      <c r="F114" s="85" t="e">
        <f t="shared" si="7"/>
        <v>#N/A</v>
      </c>
      <c r="G114" t="str">
        <f>IF((ISERROR((VLOOKUP(B114,Calculation!C$2:C$933,1,FALSE)))),"not entered","")</f>
        <v/>
      </c>
    </row>
    <row r="115" spans="2:7">
      <c r="B115" s="82" t="s">
        <v>9</v>
      </c>
      <c r="C115" s="84" t="str">
        <f t="shared" si="4"/>
        <v xml:space="preserve"> </v>
      </c>
      <c r="D115" s="84" t="str">
        <f t="shared" si="5"/>
        <v xml:space="preserve"> </v>
      </c>
      <c r="E115" s="132">
        <v>1.1574074074074073E-5</v>
      </c>
      <c r="F115" s="85" t="e">
        <f t="shared" si="7"/>
        <v>#N/A</v>
      </c>
      <c r="G115" t="str">
        <f>IF((ISERROR((VLOOKUP(B115,Calculation!C$2:C$933,1,FALSE)))),"not entered","")</f>
        <v/>
      </c>
    </row>
    <row r="116" spans="2:7">
      <c r="B116" s="82" t="s">
        <v>9</v>
      </c>
      <c r="C116" s="84" t="str">
        <f t="shared" si="4"/>
        <v xml:space="preserve"> </v>
      </c>
      <c r="D116" s="84" t="str">
        <f t="shared" si="5"/>
        <v xml:space="preserve"> </v>
      </c>
      <c r="E116" s="132">
        <v>1.1574074074074073E-5</v>
      </c>
      <c r="F116" s="85" t="e">
        <f t="shared" si="7"/>
        <v>#N/A</v>
      </c>
      <c r="G116" t="str">
        <f>IF((ISERROR((VLOOKUP(B116,Calculation!C$2:C$933,1,FALSE)))),"not entered","")</f>
        <v/>
      </c>
    </row>
    <row r="117" spans="2:7">
      <c r="B117" s="82" t="s">
        <v>9</v>
      </c>
      <c r="C117" s="84" t="str">
        <f t="shared" si="4"/>
        <v xml:space="preserve"> </v>
      </c>
      <c r="D117" s="84" t="str">
        <f t="shared" si="5"/>
        <v xml:space="preserve"> </v>
      </c>
      <c r="E117" s="132">
        <v>1.1574074074074073E-5</v>
      </c>
      <c r="F117" s="85" t="e">
        <f t="shared" si="7"/>
        <v>#N/A</v>
      </c>
      <c r="G117" t="str">
        <f>IF((ISERROR((VLOOKUP(B117,Calculation!C$2:C$933,1,FALSE)))),"not entered","")</f>
        <v/>
      </c>
    </row>
    <row r="118" spans="2:7">
      <c r="B118" s="82" t="s">
        <v>9</v>
      </c>
      <c r="C118" s="84" t="str">
        <f t="shared" si="4"/>
        <v xml:space="preserve"> </v>
      </c>
      <c r="D118" s="84" t="str">
        <f t="shared" si="5"/>
        <v xml:space="preserve"> </v>
      </c>
      <c r="E118" s="132">
        <v>1.1574074074074073E-5</v>
      </c>
      <c r="F118" s="85" t="e">
        <f t="shared" si="7"/>
        <v>#N/A</v>
      </c>
      <c r="G118" t="str">
        <f>IF((ISERROR((VLOOKUP(B118,Calculation!C$2:C$933,1,FALSE)))),"not entered","")</f>
        <v/>
      </c>
    </row>
    <row r="119" spans="2:7">
      <c r="B119" s="82" t="s">
        <v>9</v>
      </c>
      <c r="C119" s="84" t="str">
        <f t="shared" si="4"/>
        <v xml:space="preserve"> </v>
      </c>
      <c r="D119" s="84" t="str">
        <f t="shared" si="5"/>
        <v xml:space="preserve"> </v>
      </c>
      <c r="E119" s="132">
        <v>1.1574074074074073E-5</v>
      </c>
      <c r="F119" s="85" t="e">
        <f t="shared" si="7"/>
        <v>#N/A</v>
      </c>
      <c r="G119" t="str">
        <f>IF((ISERROR((VLOOKUP(B119,Calculation!C$2:C$933,1,FALSE)))),"not entered","")</f>
        <v/>
      </c>
    </row>
    <row r="120" spans="2:7">
      <c r="B120" s="82" t="s">
        <v>9</v>
      </c>
      <c r="C120" s="84" t="str">
        <f t="shared" si="4"/>
        <v xml:space="preserve"> </v>
      </c>
      <c r="D120" s="84" t="str">
        <f t="shared" si="5"/>
        <v xml:space="preserve"> </v>
      </c>
      <c r="E120" s="132">
        <v>1.1574074074074073E-5</v>
      </c>
      <c r="F120" s="85" t="e">
        <f t="shared" si="7"/>
        <v>#N/A</v>
      </c>
      <c r="G120" t="str">
        <f>IF((ISERROR((VLOOKUP(B120,Calculation!C$2:C$933,1,FALSE)))),"not entered","")</f>
        <v/>
      </c>
    </row>
    <row r="121" spans="2:7">
      <c r="B121" s="82" t="s">
        <v>9</v>
      </c>
      <c r="C121" s="84" t="str">
        <f t="shared" si="4"/>
        <v xml:space="preserve"> </v>
      </c>
      <c r="D121" s="84" t="str">
        <f t="shared" si="5"/>
        <v xml:space="preserve"> </v>
      </c>
      <c r="E121" s="132">
        <v>1.1574074074074073E-5</v>
      </c>
      <c r="F121" s="85" t="e">
        <f t="shared" si="7"/>
        <v>#N/A</v>
      </c>
      <c r="G121" t="str">
        <f>IF((ISERROR((VLOOKUP(B121,Calculation!C$2:C$933,1,FALSE)))),"not entered","")</f>
        <v/>
      </c>
    </row>
    <row r="122" spans="2:7">
      <c r="B122" s="82" t="s">
        <v>9</v>
      </c>
      <c r="C122" s="84" t="str">
        <f t="shared" si="4"/>
        <v xml:space="preserve"> </v>
      </c>
      <c r="D122" s="84" t="str">
        <f t="shared" si="5"/>
        <v xml:space="preserve"> </v>
      </c>
      <c r="E122" s="132">
        <v>1.1574074074074073E-5</v>
      </c>
      <c r="F122" s="85" t="e">
        <f t="shared" si="7"/>
        <v>#N/A</v>
      </c>
      <c r="G122" t="str">
        <f>IF((ISERROR((VLOOKUP(B122,Calculation!C$2:C$933,1,FALSE)))),"not entered","")</f>
        <v/>
      </c>
    </row>
    <row r="123" spans="2:7">
      <c r="B123" s="82" t="s">
        <v>9</v>
      </c>
      <c r="C123" s="84" t="str">
        <f t="shared" si="4"/>
        <v xml:space="preserve"> </v>
      </c>
      <c r="D123" s="84" t="str">
        <f t="shared" si="5"/>
        <v xml:space="preserve"> </v>
      </c>
      <c r="E123" s="132">
        <v>1.1574074074074073E-5</v>
      </c>
      <c r="F123" s="85" t="e">
        <f t="shared" si="7"/>
        <v>#N/A</v>
      </c>
      <c r="G123" t="str">
        <f>IF((ISERROR((VLOOKUP(B123,Calculation!C$2:C$933,1,FALSE)))),"not entered","")</f>
        <v/>
      </c>
    </row>
    <row r="124" spans="2:7">
      <c r="B124" s="82" t="s">
        <v>9</v>
      </c>
      <c r="C124" s="84" t="str">
        <f t="shared" si="4"/>
        <v xml:space="preserve"> </v>
      </c>
      <c r="D124" s="84" t="str">
        <f t="shared" si="5"/>
        <v xml:space="preserve"> </v>
      </c>
      <c r="E124" s="132">
        <v>1.1574074074074073E-5</v>
      </c>
      <c r="F124" s="85" t="e">
        <f t="shared" si="7"/>
        <v>#N/A</v>
      </c>
      <c r="G124" t="str">
        <f>IF((ISERROR((VLOOKUP(B124,Calculation!C$2:C$933,1,FALSE)))),"not entered","")</f>
        <v/>
      </c>
    </row>
    <row r="125" spans="2:7">
      <c r="B125" s="82" t="s">
        <v>9</v>
      </c>
      <c r="C125" s="84" t="str">
        <f t="shared" si="4"/>
        <v xml:space="preserve"> </v>
      </c>
      <c r="D125" s="84" t="str">
        <f t="shared" si="5"/>
        <v xml:space="preserve"> </v>
      </c>
      <c r="E125" s="132">
        <v>1.1574074074074073E-5</v>
      </c>
      <c r="F125" s="85" t="e">
        <f t="shared" si="7"/>
        <v>#N/A</v>
      </c>
      <c r="G125" t="str">
        <f>IF((ISERROR((VLOOKUP(B125,Calculation!C$2:C$933,1,FALSE)))),"not entered","")</f>
        <v/>
      </c>
    </row>
    <row r="126" spans="2:7">
      <c r="B126" s="82" t="s">
        <v>9</v>
      </c>
      <c r="C126" s="84" t="str">
        <f t="shared" si="4"/>
        <v xml:space="preserve"> </v>
      </c>
      <c r="D126" s="84" t="str">
        <f t="shared" si="5"/>
        <v xml:space="preserve"> </v>
      </c>
      <c r="E126" s="132">
        <v>1.1574074074074073E-5</v>
      </c>
      <c r="F126" s="85" t="e">
        <f t="shared" si="7"/>
        <v>#N/A</v>
      </c>
      <c r="G126" t="str">
        <f>IF((ISERROR((VLOOKUP(B126,Calculation!C$2:C$933,1,FALSE)))),"not entered","")</f>
        <v/>
      </c>
    </row>
    <row r="127" spans="2:7">
      <c r="B127" s="82" t="s">
        <v>9</v>
      </c>
      <c r="C127" s="84" t="str">
        <f t="shared" si="4"/>
        <v xml:space="preserve"> </v>
      </c>
      <c r="D127" s="84" t="str">
        <f t="shared" si="5"/>
        <v xml:space="preserve"> </v>
      </c>
      <c r="E127" s="132">
        <v>1.1574074074074073E-5</v>
      </c>
      <c r="F127" s="85" t="e">
        <f t="shared" si="7"/>
        <v>#N/A</v>
      </c>
      <c r="G127" t="str">
        <f>IF((ISERROR((VLOOKUP(B127,Calculation!C$2:C$933,1,FALSE)))),"not entered","")</f>
        <v/>
      </c>
    </row>
    <row r="128" spans="2:7">
      <c r="B128" s="82" t="s">
        <v>9</v>
      </c>
      <c r="C128" s="84" t="str">
        <f t="shared" si="4"/>
        <v xml:space="preserve"> </v>
      </c>
      <c r="D128" s="84" t="str">
        <f t="shared" si="5"/>
        <v xml:space="preserve"> </v>
      </c>
      <c r="E128" s="132">
        <v>1.1574074074074073E-5</v>
      </c>
      <c r="F128" s="85" t="e">
        <f t="shared" si="7"/>
        <v>#N/A</v>
      </c>
      <c r="G128" t="str">
        <f>IF((ISERROR((VLOOKUP(B128,Calculation!C$2:C$933,1,FALSE)))),"not entered","")</f>
        <v/>
      </c>
    </row>
    <row r="129" spans="2:7">
      <c r="B129" s="82" t="s">
        <v>9</v>
      </c>
      <c r="C129" s="84" t="str">
        <f t="shared" si="4"/>
        <v xml:space="preserve"> </v>
      </c>
      <c r="D129" s="84" t="str">
        <f t="shared" si="5"/>
        <v xml:space="preserve"> </v>
      </c>
      <c r="E129" s="132">
        <v>1.1574074074074073E-5</v>
      </c>
      <c r="F129" s="85" t="e">
        <f t="shared" si="7"/>
        <v>#N/A</v>
      </c>
      <c r="G129" t="str">
        <f>IF((ISERROR((VLOOKUP(B129,Calculation!C$2:C$933,1,FALSE)))),"not entered","")</f>
        <v/>
      </c>
    </row>
    <row r="130" spans="2:7">
      <c r="B130" s="82" t="s">
        <v>9</v>
      </c>
      <c r="C130" s="84" t="str">
        <f t="shared" si="4"/>
        <v xml:space="preserve"> </v>
      </c>
      <c r="D130" s="84" t="str">
        <f t="shared" si="5"/>
        <v xml:space="preserve"> </v>
      </c>
      <c r="E130" s="132">
        <v>1.1574074074074073E-5</v>
      </c>
      <c r="F130" s="85" t="e">
        <f t="shared" si="7"/>
        <v>#N/A</v>
      </c>
      <c r="G130" t="str">
        <f>IF((ISERROR((VLOOKUP(B130,Calculation!C$2:C$933,1,FALSE)))),"not entered","")</f>
        <v/>
      </c>
    </row>
    <row r="131" spans="2:7">
      <c r="B131" s="82" t="s">
        <v>9</v>
      </c>
      <c r="C131" s="84" t="str">
        <f t="shared" si="4"/>
        <v xml:space="preserve"> </v>
      </c>
      <c r="D131" s="84" t="str">
        <f t="shared" si="5"/>
        <v xml:space="preserve"> </v>
      </c>
      <c r="E131" s="132">
        <v>1.1574074074074073E-5</v>
      </c>
      <c r="F131" s="85" t="e">
        <f t="shared" si="7"/>
        <v>#N/A</v>
      </c>
      <c r="G131" t="str">
        <f>IF((ISERROR((VLOOKUP(B131,Calculation!C$2:C$933,1,FALSE)))),"not entered","")</f>
        <v/>
      </c>
    </row>
    <row r="132" spans="2:7">
      <c r="B132" s="82" t="s">
        <v>9</v>
      </c>
      <c r="C132" s="84" t="str">
        <f t="shared" si="4"/>
        <v xml:space="preserve"> </v>
      </c>
      <c r="D132" s="84" t="str">
        <f t="shared" si="5"/>
        <v xml:space="preserve"> </v>
      </c>
      <c r="E132" s="132">
        <v>1.1574074074074073E-5</v>
      </c>
      <c r="F132" s="85" t="e">
        <f t="shared" si="7"/>
        <v>#N/A</v>
      </c>
      <c r="G132" t="str">
        <f>IF((ISERROR((VLOOKUP(B132,Calculation!C$2:C$933,1,FALSE)))),"not entered","")</f>
        <v/>
      </c>
    </row>
    <row r="133" spans="2:7">
      <c r="B133" s="82" t="s">
        <v>9</v>
      </c>
      <c r="C133" s="84" t="str">
        <f t="shared" si="4"/>
        <v xml:space="preserve"> </v>
      </c>
      <c r="D133" s="84" t="str">
        <f t="shared" si="5"/>
        <v xml:space="preserve"> </v>
      </c>
      <c r="E133" s="132">
        <v>1.1574074074074073E-5</v>
      </c>
      <c r="F133" s="85" t="e">
        <f t="shared" si="7"/>
        <v>#N/A</v>
      </c>
      <c r="G133" t="str">
        <f>IF((ISERROR((VLOOKUP(B133,Calculation!C$2:C$933,1,FALSE)))),"not entered","")</f>
        <v/>
      </c>
    </row>
    <row r="134" spans="2:7">
      <c r="B134" s="82" t="s">
        <v>9</v>
      </c>
      <c r="C134" s="84" t="str">
        <f t="shared" ref="C134:C197" si="8">VLOOKUP(B134,name,3,FALSE)</f>
        <v xml:space="preserve"> </v>
      </c>
      <c r="D134" s="84" t="str">
        <f t="shared" ref="D134:D197" si="9">VLOOKUP(B134,name,2,FALSE)</f>
        <v xml:space="preserve"> </v>
      </c>
      <c r="E134" s="132">
        <v>1.1574074074074073E-5</v>
      </c>
      <c r="F134" s="85" t="e">
        <f t="shared" ref="F134:F165" si="10">(VLOOKUP(C134,C$4:E$5,3,FALSE))/(E134/10000)</f>
        <v>#N/A</v>
      </c>
      <c r="G134" t="str">
        <f>IF((ISERROR((VLOOKUP(B134,Calculation!C$2:C$933,1,FALSE)))),"not entered","")</f>
        <v/>
      </c>
    </row>
    <row r="135" spans="2:7">
      <c r="B135" s="82" t="s">
        <v>9</v>
      </c>
      <c r="C135" s="84" t="str">
        <f t="shared" si="8"/>
        <v xml:space="preserve"> </v>
      </c>
      <c r="D135" s="84" t="str">
        <f t="shared" si="9"/>
        <v xml:space="preserve"> </v>
      </c>
      <c r="E135" s="132">
        <v>1.1574074074074073E-5</v>
      </c>
      <c r="F135" s="85" t="e">
        <f t="shared" si="10"/>
        <v>#N/A</v>
      </c>
      <c r="G135" t="str">
        <f>IF((ISERROR((VLOOKUP(B135,Calculation!C$2:C$933,1,FALSE)))),"not entered","")</f>
        <v/>
      </c>
    </row>
    <row r="136" spans="2:7">
      <c r="B136" s="82" t="s">
        <v>9</v>
      </c>
      <c r="C136" s="84" t="str">
        <f t="shared" si="8"/>
        <v xml:space="preserve"> </v>
      </c>
      <c r="D136" s="84" t="str">
        <f t="shared" si="9"/>
        <v xml:space="preserve"> </v>
      </c>
      <c r="E136" s="132">
        <v>1.1574074074074073E-5</v>
      </c>
      <c r="F136" s="85" t="e">
        <f t="shared" si="10"/>
        <v>#N/A</v>
      </c>
      <c r="G136" t="str">
        <f>IF((ISERROR((VLOOKUP(B136,Calculation!C$2:C$933,1,FALSE)))),"not entered","")</f>
        <v/>
      </c>
    </row>
    <row r="137" spans="2:7">
      <c r="B137" s="82" t="s">
        <v>9</v>
      </c>
      <c r="C137" s="84" t="str">
        <f t="shared" si="8"/>
        <v xml:space="preserve"> </v>
      </c>
      <c r="D137" s="84" t="str">
        <f t="shared" si="9"/>
        <v xml:space="preserve"> </v>
      </c>
      <c r="E137" s="132">
        <v>1.1574074074074073E-5</v>
      </c>
      <c r="F137" s="85" t="e">
        <f t="shared" si="10"/>
        <v>#N/A</v>
      </c>
      <c r="G137" t="str">
        <f>IF((ISERROR((VLOOKUP(B137,Calculation!C$2:C$933,1,FALSE)))),"not entered","")</f>
        <v/>
      </c>
    </row>
    <row r="138" spans="2:7">
      <c r="B138" s="82" t="s">
        <v>9</v>
      </c>
      <c r="C138" s="84" t="str">
        <f t="shared" si="8"/>
        <v xml:space="preserve"> </v>
      </c>
      <c r="D138" s="84" t="str">
        <f t="shared" si="9"/>
        <v xml:space="preserve"> </v>
      </c>
      <c r="E138" s="132">
        <v>1.1574074074074073E-5</v>
      </c>
      <c r="F138" s="85" t="e">
        <f t="shared" si="10"/>
        <v>#N/A</v>
      </c>
      <c r="G138" t="str">
        <f>IF((ISERROR((VLOOKUP(B138,Calculation!C$2:C$933,1,FALSE)))),"not entered","")</f>
        <v/>
      </c>
    </row>
    <row r="139" spans="2:7">
      <c r="B139" s="82" t="s">
        <v>9</v>
      </c>
      <c r="C139" s="84" t="str">
        <f t="shared" si="8"/>
        <v xml:space="preserve"> </v>
      </c>
      <c r="D139" s="84" t="str">
        <f t="shared" si="9"/>
        <v xml:space="preserve"> </v>
      </c>
      <c r="E139" s="132">
        <v>1.1574074074074073E-5</v>
      </c>
      <c r="F139" s="85" t="e">
        <f t="shared" si="10"/>
        <v>#N/A</v>
      </c>
      <c r="G139" t="str">
        <f>IF((ISERROR((VLOOKUP(B139,Calculation!C$2:C$933,1,FALSE)))),"not entered","")</f>
        <v/>
      </c>
    </row>
    <row r="140" spans="2:7">
      <c r="B140" s="82" t="s">
        <v>9</v>
      </c>
      <c r="C140" s="84" t="str">
        <f t="shared" si="8"/>
        <v xml:space="preserve"> </v>
      </c>
      <c r="D140" s="84" t="str">
        <f t="shared" si="9"/>
        <v xml:space="preserve"> </v>
      </c>
      <c r="E140" s="132">
        <v>1.1574074074074073E-5</v>
      </c>
      <c r="F140" s="85" t="e">
        <f t="shared" si="10"/>
        <v>#N/A</v>
      </c>
      <c r="G140" t="str">
        <f>IF((ISERROR((VLOOKUP(B140,Calculation!C$2:C$933,1,FALSE)))),"not entered","")</f>
        <v/>
      </c>
    </row>
    <row r="141" spans="2:7">
      <c r="B141" s="82" t="s">
        <v>9</v>
      </c>
      <c r="C141" s="84" t="str">
        <f t="shared" si="8"/>
        <v xml:space="preserve"> </v>
      </c>
      <c r="D141" s="84" t="str">
        <f t="shared" si="9"/>
        <v xml:space="preserve"> </v>
      </c>
      <c r="E141" s="132">
        <v>1.1574074074074073E-5</v>
      </c>
      <c r="F141" s="85" t="e">
        <f t="shared" si="10"/>
        <v>#N/A</v>
      </c>
      <c r="G141" t="str">
        <f>IF((ISERROR((VLOOKUP(B141,Calculation!C$2:C$933,1,FALSE)))),"not entered","")</f>
        <v/>
      </c>
    </row>
    <row r="142" spans="2:7">
      <c r="B142" s="82" t="s">
        <v>9</v>
      </c>
      <c r="C142" s="84" t="str">
        <f t="shared" si="8"/>
        <v xml:space="preserve"> </v>
      </c>
      <c r="D142" s="84" t="str">
        <f t="shared" si="9"/>
        <v xml:space="preserve"> </v>
      </c>
      <c r="E142" s="132">
        <v>1.1574074074074073E-5</v>
      </c>
      <c r="F142" s="85" t="e">
        <f t="shared" si="10"/>
        <v>#N/A</v>
      </c>
      <c r="G142" t="str">
        <f>IF((ISERROR((VLOOKUP(B142,Calculation!C$2:C$933,1,FALSE)))),"not entered","")</f>
        <v/>
      </c>
    </row>
    <row r="143" spans="2:7">
      <c r="B143" s="82" t="s">
        <v>9</v>
      </c>
      <c r="C143" s="84" t="str">
        <f t="shared" si="8"/>
        <v xml:space="preserve"> </v>
      </c>
      <c r="D143" s="84" t="str">
        <f t="shared" si="9"/>
        <v xml:space="preserve"> </v>
      </c>
      <c r="E143" s="132">
        <v>1.1574074074074073E-5</v>
      </c>
      <c r="F143" s="85" t="e">
        <f t="shared" si="10"/>
        <v>#N/A</v>
      </c>
      <c r="G143" t="str">
        <f>IF((ISERROR((VLOOKUP(B143,Calculation!C$2:C$933,1,FALSE)))),"not entered","")</f>
        <v/>
      </c>
    </row>
    <row r="144" spans="2:7">
      <c r="B144" s="82" t="s">
        <v>9</v>
      </c>
      <c r="C144" s="84" t="str">
        <f t="shared" si="8"/>
        <v xml:space="preserve"> </v>
      </c>
      <c r="D144" s="84" t="str">
        <f t="shared" si="9"/>
        <v xml:space="preserve"> </v>
      </c>
      <c r="E144" s="132">
        <v>1.1574074074074073E-5</v>
      </c>
      <c r="F144" s="85" t="e">
        <f t="shared" si="10"/>
        <v>#N/A</v>
      </c>
      <c r="G144" t="str">
        <f>IF((ISERROR((VLOOKUP(B144,Calculation!C$2:C$933,1,FALSE)))),"not entered","")</f>
        <v/>
      </c>
    </row>
    <row r="145" spans="2:7">
      <c r="B145" s="82" t="s">
        <v>9</v>
      </c>
      <c r="C145" s="84" t="str">
        <f t="shared" si="8"/>
        <v xml:space="preserve"> </v>
      </c>
      <c r="D145" s="84" t="str">
        <f t="shared" si="9"/>
        <v xml:space="preserve"> </v>
      </c>
      <c r="E145" s="132">
        <v>1.1574074074074073E-5</v>
      </c>
      <c r="F145" s="85" t="e">
        <f t="shared" si="10"/>
        <v>#N/A</v>
      </c>
      <c r="G145" t="str">
        <f>IF((ISERROR((VLOOKUP(B145,Calculation!C$2:C$933,1,FALSE)))),"not entered","")</f>
        <v/>
      </c>
    </row>
    <row r="146" spans="2:7">
      <c r="B146" s="82" t="s">
        <v>9</v>
      </c>
      <c r="C146" s="84" t="str">
        <f t="shared" si="8"/>
        <v xml:space="preserve"> </v>
      </c>
      <c r="D146" s="84" t="str">
        <f t="shared" si="9"/>
        <v xml:space="preserve"> </v>
      </c>
      <c r="E146" s="132">
        <v>1.1574074074074073E-5</v>
      </c>
      <c r="F146" s="85" t="e">
        <f t="shared" si="10"/>
        <v>#N/A</v>
      </c>
      <c r="G146" t="str">
        <f>IF((ISERROR((VLOOKUP(B146,Calculation!C$2:C$933,1,FALSE)))),"not entered","")</f>
        <v/>
      </c>
    </row>
    <row r="147" spans="2:7">
      <c r="B147" s="82" t="s">
        <v>9</v>
      </c>
      <c r="C147" s="84" t="str">
        <f t="shared" si="8"/>
        <v xml:space="preserve"> </v>
      </c>
      <c r="D147" s="84" t="str">
        <f t="shared" si="9"/>
        <v xml:space="preserve"> </v>
      </c>
      <c r="E147" s="132">
        <v>1.1574074074074073E-5</v>
      </c>
      <c r="F147" s="85" t="e">
        <f t="shared" si="10"/>
        <v>#N/A</v>
      </c>
      <c r="G147" t="str">
        <f>IF((ISERROR((VLOOKUP(B147,Calculation!C$2:C$933,1,FALSE)))),"not entered","")</f>
        <v/>
      </c>
    </row>
    <row r="148" spans="2:7">
      <c r="B148" s="82" t="s">
        <v>9</v>
      </c>
      <c r="C148" s="84" t="str">
        <f t="shared" si="8"/>
        <v xml:space="preserve"> </v>
      </c>
      <c r="D148" s="84" t="str">
        <f t="shared" si="9"/>
        <v xml:space="preserve"> </v>
      </c>
      <c r="E148" s="132">
        <v>1.1574074074074073E-5</v>
      </c>
      <c r="F148" s="85" t="e">
        <f t="shared" si="10"/>
        <v>#N/A</v>
      </c>
      <c r="G148" t="str">
        <f>IF((ISERROR((VLOOKUP(B148,Calculation!C$2:C$933,1,FALSE)))),"not entered","")</f>
        <v/>
      </c>
    </row>
    <row r="149" spans="2:7">
      <c r="B149" s="82" t="s">
        <v>9</v>
      </c>
      <c r="C149" s="84" t="str">
        <f t="shared" si="8"/>
        <v xml:space="preserve"> </v>
      </c>
      <c r="D149" s="84" t="str">
        <f t="shared" si="9"/>
        <v xml:space="preserve"> </v>
      </c>
      <c r="E149" s="132">
        <v>1.1574074074074073E-5</v>
      </c>
      <c r="F149" s="85" t="e">
        <f t="shared" si="10"/>
        <v>#N/A</v>
      </c>
      <c r="G149" t="str">
        <f>IF((ISERROR((VLOOKUP(B149,Calculation!C$2:C$933,1,FALSE)))),"not entered","")</f>
        <v/>
      </c>
    </row>
    <row r="150" spans="2:7">
      <c r="B150" s="82" t="s">
        <v>9</v>
      </c>
      <c r="C150" s="84" t="str">
        <f t="shared" si="8"/>
        <v xml:space="preserve"> </v>
      </c>
      <c r="D150" s="84" t="str">
        <f t="shared" si="9"/>
        <v xml:space="preserve"> </v>
      </c>
      <c r="E150" s="132">
        <v>1.1574074074074073E-5</v>
      </c>
      <c r="F150" s="85" t="e">
        <f t="shared" si="10"/>
        <v>#N/A</v>
      </c>
      <c r="G150" t="str">
        <f>IF((ISERROR((VLOOKUP(B150,Calculation!C$2:C$933,1,FALSE)))),"not entered","")</f>
        <v/>
      </c>
    </row>
    <row r="151" spans="2:7">
      <c r="B151" s="82" t="s">
        <v>9</v>
      </c>
      <c r="C151" s="84" t="str">
        <f t="shared" si="8"/>
        <v xml:space="preserve"> </v>
      </c>
      <c r="D151" s="84" t="str">
        <f t="shared" si="9"/>
        <v xml:space="preserve"> </v>
      </c>
      <c r="E151" s="132">
        <v>1.1574074074074073E-5</v>
      </c>
      <c r="F151" s="85" t="e">
        <f t="shared" si="10"/>
        <v>#N/A</v>
      </c>
      <c r="G151" t="str">
        <f>IF((ISERROR((VLOOKUP(B151,Calculation!C$2:C$933,1,FALSE)))),"not entered","")</f>
        <v/>
      </c>
    </row>
    <row r="152" spans="2:7">
      <c r="B152" s="82" t="s">
        <v>9</v>
      </c>
      <c r="C152" s="84" t="str">
        <f t="shared" si="8"/>
        <v xml:space="preserve"> </v>
      </c>
      <c r="D152" s="84" t="str">
        <f t="shared" si="9"/>
        <v xml:space="preserve"> </v>
      </c>
      <c r="E152" s="132">
        <v>1.1574074074074073E-5</v>
      </c>
      <c r="F152" s="85" t="e">
        <f t="shared" si="10"/>
        <v>#N/A</v>
      </c>
      <c r="G152" t="str">
        <f>IF((ISERROR((VLOOKUP(B152,Calculation!C$2:C$933,1,FALSE)))),"not entered","")</f>
        <v/>
      </c>
    </row>
    <row r="153" spans="2:7">
      <c r="B153" s="82" t="s">
        <v>9</v>
      </c>
      <c r="C153" s="84" t="str">
        <f t="shared" si="8"/>
        <v xml:space="preserve"> </v>
      </c>
      <c r="D153" s="84" t="str">
        <f t="shared" si="9"/>
        <v xml:space="preserve"> </v>
      </c>
      <c r="E153" s="132">
        <v>1.1574074074074073E-5</v>
      </c>
      <c r="F153" s="85" t="e">
        <f t="shared" si="10"/>
        <v>#N/A</v>
      </c>
      <c r="G153" t="str">
        <f>IF((ISERROR((VLOOKUP(B153,Calculation!C$2:C$933,1,FALSE)))),"not entered","")</f>
        <v/>
      </c>
    </row>
    <row r="154" spans="2:7">
      <c r="B154" s="82" t="s">
        <v>9</v>
      </c>
      <c r="C154" s="84" t="str">
        <f t="shared" si="8"/>
        <v xml:space="preserve"> </v>
      </c>
      <c r="D154" s="84" t="str">
        <f t="shared" si="9"/>
        <v xml:space="preserve"> </v>
      </c>
      <c r="E154" s="132">
        <v>1.1574074074074073E-5</v>
      </c>
      <c r="F154" s="85" t="e">
        <f t="shared" si="10"/>
        <v>#N/A</v>
      </c>
      <c r="G154" t="str">
        <f>IF((ISERROR((VLOOKUP(B154,Calculation!C$2:C$933,1,FALSE)))),"not entered","")</f>
        <v/>
      </c>
    </row>
    <row r="155" spans="2:7">
      <c r="B155" s="82" t="s">
        <v>9</v>
      </c>
      <c r="C155" s="84" t="str">
        <f t="shared" si="8"/>
        <v xml:space="preserve"> </v>
      </c>
      <c r="D155" s="84" t="str">
        <f t="shared" si="9"/>
        <v xml:space="preserve"> </v>
      </c>
      <c r="E155" s="132">
        <v>1.1574074074074073E-5</v>
      </c>
      <c r="F155" s="85" t="e">
        <f t="shared" si="10"/>
        <v>#N/A</v>
      </c>
      <c r="G155" t="str">
        <f>IF((ISERROR((VLOOKUP(B155,Calculation!C$2:C$933,1,FALSE)))),"not entered","")</f>
        <v/>
      </c>
    </row>
    <row r="156" spans="2:7">
      <c r="B156" s="82" t="s">
        <v>9</v>
      </c>
      <c r="C156" s="84" t="str">
        <f t="shared" si="8"/>
        <v xml:space="preserve"> </v>
      </c>
      <c r="D156" s="84" t="str">
        <f t="shared" si="9"/>
        <v xml:space="preserve"> </v>
      </c>
      <c r="E156" s="132">
        <v>1.1574074074074073E-5</v>
      </c>
      <c r="F156" s="85" t="e">
        <f t="shared" si="10"/>
        <v>#N/A</v>
      </c>
      <c r="G156" t="str">
        <f>IF((ISERROR((VLOOKUP(B156,Calculation!C$2:C$933,1,FALSE)))),"not entered","")</f>
        <v/>
      </c>
    </row>
    <row r="157" spans="2:7">
      <c r="B157" s="82" t="s">
        <v>9</v>
      </c>
      <c r="C157" s="84" t="str">
        <f t="shared" si="8"/>
        <v xml:space="preserve"> </v>
      </c>
      <c r="D157" s="84" t="str">
        <f t="shared" si="9"/>
        <v xml:space="preserve"> </v>
      </c>
      <c r="E157" s="132">
        <v>1.1574074074074073E-5</v>
      </c>
      <c r="F157" s="85" t="e">
        <f t="shared" si="10"/>
        <v>#N/A</v>
      </c>
      <c r="G157" t="str">
        <f>IF((ISERROR((VLOOKUP(B157,Calculation!C$2:C$933,1,FALSE)))),"not entered","")</f>
        <v/>
      </c>
    </row>
    <row r="158" spans="2:7">
      <c r="B158" s="82" t="s">
        <v>9</v>
      </c>
      <c r="C158" s="84" t="str">
        <f t="shared" si="8"/>
        <v xml:space="preserve"> </v>
      </c>
      <c r="D158" s="84" t="str">
        <f t="shared" si="9"/>
        <v xml:space="preserve"> </v>
      </c>
      <c r="E158" s="132">
        <v>1.1574074074074073E-5</v>
      </c>
      <c r="F158" s="85" t="e">
        <f t="shared" si="10"/>
        <v>#N/A</v>
      </c>
      <c r="G158" t="str">
        <f>IF((ISERROR((VLOOKUP(B158,Calculation!C$2:C$933,1,FALSE)))),"not entered","")</f>
        <v/>
      </c>
    </row>
    <row r="159" spans="2:7">
      <c r="B159" s="82" t="s">
        <v>9</v>
      </c>
      <c r="C159" s="84" t="str">
        <f t="shared" si="8"/>
        <v xml:space="preserve"> </v>
      </c>
      <c r="D159" s="84" t="str">
        <f t="shared" si="9"/>
        <v xml:space="preserve"> </v>
      </c>
      <c r="E159" s="132">
        <v>1.1574074074074073E-5</v>
      </c>
      <c r="F159" s="85" t="e">
        <f t="shared" si="10"/>
        <v>#N/A</v>
      </c>
      <c r="G159" t="str">
        <f>IF((ISERROR((VLOOKUP(B159,Calculation!C$2:C$933,1,FALSE)))),"not entered","")</f>
        <v/>
      </c>
    </row>
    <row r="160" spans="2:7">
      <c r="B160" s="82" t="s">
        <v>9</v>
      </c>
      <c r="C160" s="84" t="str">
        <f t="shared" si="8"/>
        <v xml:space="preserve"> </v>
      </c>
      <c r="D160" s="84" t="str">
        <f t="shared" si="9"/>
        <v xml:space="preserve"> </v>
      </c>
      <c r="E160" s="132">
        <v>1.1574074074074073E-5</v>
      </c>
      <c r="F160" s="85" t="e">
        <f t="shared" si="10"/>
        <v>#N/A</v>
      </c>
      <c r="G160" t="str">
        <f>IF((ISERROR((VLOOKUP(B160,Calculation!C$2:C$933,1,FALSE)))),"not entered","")</f>
        <v/>
      </c>
    </row>
    <row r="161" spans="2:7">
      <c r="B161" s="82" t="s">
        <v>9</v>
      </c>
      <c r="C161" s="84" t="str">
        <f t="shared" si="8"/>
        <v xml:space="preserve"> </v>
      </c>
      <c r="D161" s="84" t="str">
        <f t="shared" si="9"/>
        <v xml:space="preserve"> </v>
      </c>
      <c r="E161" s="132">
        <v>1.1574074074074073E-5</v>
      </c>
      <c r="F161" s="85" t="e">
        <f t="shared" si="10"/>
        <v>#N/A</v>
      </c>
      <c r="G161" t="str">
        <f>IF((ISERROR((VLOOKUP(B161,Calculation!C$2:C$933,1,FALSE)))),"not entered","")</f>
        <v/>
      </c>
    </row>
    <row r="162" spans="2:7">
      <c r="B162" s="82" t="s">
        <v>9</v>
      </c>
      <c r="C162" s="84" t="str">
        <f t="shared" si="8"/>
        <v xml:space="preserve"> </v>
      </c>
      <c r="D162" s="84" t="str">
        <f t="shared" si="9"/>
        <v xml:space="preserve"> </v>
      </c>
      <c r="E162" s="132">
        <v>1.1574074074074073E-5</v>
      </c>
      <c r="F162" s="85" t="e">
        <f t="shared" si="10"/>
        <v>#N/A</v>
      </c>
      <c r="G162" t="str">
        <f>IF((ISERROR((VLOOKUP(B162,Calculation!C$2:C$933,1,FALSE)))),"not entered","")</f>
        <v/>
      </c>
    </row>
    <row r="163" spans="2:7">
      <c r="B163" s="82" t="s">
        <v>9</v>
      </c>
      <c r="C163" s="84" t="str">
        <f t="shared" si="8"/>
        <v xml:space="preserve"> </v>
      </c>
      <c r="D163" s="84" t="str">
        <f t="shared" si="9"/>
        <v xml:space="preserve"> </v>
      </c>
      <c r="E163" s="132">
        <v>1.1574074074074073E-5</v>
      </c>
      <c r="F163" s="85" t="e">
        <f t="shared" si="10"/>
        <v>#N/A</v>
      </c>
      <c r="G163" t="str">
        <f>IF((ISERROR((VLOOKUP(B163,Calculation!C$2:C$933,1,FALSE)))),"not entered","")</f>
        <v/>
      </c>
    </row>
    <row r="164" spans="2:7">
      <c r="B164" s="82" t="s">
        <v>9</v>
      </c>
      <c r="C164" s="84" t="str">
        <f t="shared" si="8"/>
        <v xml:space="preserve"> </v>
      </c>
      <c r="D164" s="84" t="str">
        <f t="shared" si="9"/>
        <v xml:space="preserve"> </v>
      </c>
      <c r="E164" s="132">
        <v>1.1574074074074073E-5</v>
      </c>
      <c r="F164" s="85" t="e">
        <f t="shared" si="10"/>
        <v>#N/A</v>
      </c>
      <c r="G164" t="str">
        <f>IF((ISERROR((VLOOKUP(B164,Calculation!C$2:C$933,1,FALSE)))),"not entered","")</f>
        <v/>
      </c>
    </row>
    <row r="165" spans="2:7">
      <c r="B165" s="82" t="s">
        <v>9</v>
      </c>
      <c r="C165" s="84" t="str">
        <f t="shared" si="8"/>
        <v xml:space="preserve"> </v>
      </c>
      <c r="D165" s="84" t="str">
        <f t="shared" si="9"/>
        <v xml:space="preserve"> </v>
      </c>
      <c r="E165" s="132">
        <v>1.1574074074074073E-5</v>
      </c>
      <c r="F165" s="85" t="e">
        <f t="shared" si="10"/>
        <v>#N/A</v>
      </c>
      <c r="G165" t="str">
        <f>IF((ISERROR((VLOOKUP(B165,Calculation!C$2:C$933,1,FALSE)))),"not entered","")</f>
        <v/>
      </c>
    </row>
    <row r="166" spans="2:7">
      <c r="B166" s="82" t="s">
        <v>9</v>
      </c>
      <c r="C166" s="84" t="str">
        <f t="shared" si="8"/>
        <v xml:space="preserve"> </v>
      </c>
      <c r="D166" s="84" t="str">
        <f t="shared" si="9"/>
        <v xml:space="preserve"> </v>
      </c>
      <c r="E166" s="132">
        <v>1.1574074074074073E-5</v>
      </c>
      <c r="F166" s="85" t="e">
        <f t="shared" ref="F166:F197" si="11">(VLOOKUP(C166,C$4:E$5,3,FALSE))/(E166/10000)</f>
        <v>#N/A</v>
      </c>
      <c r="G166" t="str">
        <f>IF((ISERROR((VLOOKUP(B166,Calculation!C$2:C$933,1,FALSE)))),"not entered","")</f>
        <v/>
      </c>
    </row>
    <row r="167" spans="2:7">
      <c r="B167" s="82" t="s">
        <v>9</v>
      </c>
      <c r="C167" s="84" t="str">
        <f t="shared" si="8"/>
        <v xml:space="preserve"> </v>
      </c>
      <c r="D167" s="84" t="str">
        <f t="shared" si="9"/>
        <v xml:space="preserve"> </v>
      </c>
      <c r="E167" s="132">
        <v>1.1574074074074073E-5</v>
      </c>
      <c r="F167" s="85" t="e">
        <f t="shared" si="11"/>
        <v>#N/A</v>
      </c>
      <c r="G167" t="str">
        <f>IF((ISERROR((VLOOKUP(B167,Calculation!C$2:C$933,1,FALSE)))),"not entered","")</f>
        <v/>
      </c>
    </row>
    <row r="168" spans="2:7">
      <c r="B168" s="82" t="s">
        <v>9</v>
      </c>
      <c r="C168" s="84" t="str">
        <f t="shared" si="8"/>
        <v xml:space="preserve"> </v>
      </c>
      <c r="D168" s="84" t="str">
        <f t="shared" si="9"/>
        <v xml:space="preserve"> </v>
      </c>
      <c r="E168" s="132">
        <v>1.1574074074074073E-5</v>
      </c>
      <c r="F168" s="85" t="e">
        <f t="shared" si="11"/>
        <v>#N/A</v>
      </c>
      <c r="G168" t="str">
        <f>IF((ISERROR((VLOOKUP(B168,Calculation!C$2:C$933,1,FALSE)))),"not entered","")</f>
        <v/>
      </c>
    </row>
    <row r="169" spans="2:7">
      <c r="B169" s="82" t="s">
        <v>9</v>
      </c>
      <c r="C169" s="84" t="str">
        <f t="shared" si="8"/>
        <v xml:space="preserve"> </v>
      </c>
      <c r="D169" s="84" t="str">
        <f t="shared" si="9"/>
        <v xml:space="preserve"> </v>
      </c>
      <c r="E169" s="132">
        <v>1.1574074074074073E-5</v>
      </c>
      <c r="F169" s="85" t="e">
        <f t="shared" si="11"/>
        <v>#N/A</v>
      </c>
      <c r="G169" t="str">
        <f>IF((ISERROR((VLOOKUP(B169,Calculation!C$2:C$933,1,FALSE)))),"not entered","")</f>
        <v/>
      </c>
    </row>
    <row r="170" spans="2:7">
      <c r="B170" s="82" t="s">
        <v>9</v>
      </c>
      <c r="C170" s="84" t="str">
        <f t="shared" si="8"/>
        <v xml:space="preserve"> </v>
      </c>
      <c r="D170" s="84" t="str">
        <f t="shared" si="9"/>
        <v xml:space="preserve"> </v>
      </c>
      <c r="E170" s="132">
        <v>1.1574074074074073E-5</v>
      </c>
      <c r="F170" s="85" t="e">
        <f t="shared" si="11"/>
        <v>#N/A</v>
      </c>
      <c r="G170" t="str">
        <f>IF((ISERROR((VLOOKUP(B170,Calculation!C$2:C$933,1,FALSE)))),"not entered","")</f>
        <v/>
      </c>
    </row>
    <row r="171" spans="2:7">
      <c r="B171" s="82" t="s">
        <v>9</v>
      </c>
      <c r="C171" s="84" t="str">
        <f t="shared" si="8"/>
        <v xml:space="preserve"> </v>
      </c>
      <c r="D171" s="84" t="str">
        <f t="shared" si="9"/>
        <v xml:space="preserve"> </v>
      </c>
      <c r="E171" s="132">
        <v>1.1574074074074073E-5</v>
      </c>
      <c r="F171" s="85" t="e">
        <f t="shared" si="11"/>
        <v>#N/A</v>
      </c>
      <c r="G171" t="str">
        <f>IF((ISERROR((VLOOKUP(B171,Calculation!C$2:C$933,1,FALSE)))),"not entered","")</f>
        <v/>
      </c>
    </row>
    <row r="172" spans="2:7">
      <c r="B172" s="82" t="s">
        <v>9</v>
      </c>
      <c r="C172" s="84" t="str">
        <f t="shared" si="8"/>
        <v xml:space="preserve"> </v>
      </c>
      <c r="D172" s="84" t="str">
        <f t="shared" si="9"/>
        <v xml:space="preserve"> </v>
      </c>
      <c r="E172" s="132">
        <v>1.1574074074074073E-5</v>
      </c>
      <c r="F172" s="85" t="e">
        <f t="shared" si="11"/>
        <v>#N/A</v>
      </c>
      <c r="G172" t="str">
        <f>IF((ISERROR((VLOOKUP(B172,Calculation!C$2:C$933,1,FALSE)))),"not entered","")</f>
        <v/>
      </c>
    </row>
    <row r="173" spans="2:7">
      <c r="B173" s="82" t="s">
        <v>9</v>
      </c>
      <c r="C173" s="84" t="str">
        <f t="shared" si="8"/>
        <v xml:space="preserve"> </v>
      </c>
      <c r="D173" s="84" t="str">
        <f t="shared" si="9"/>
        <v xml:space="preserve"> </v>
      </c>
      <c r="E173" s="132">
        <v>1.1574074074074073E-5</v>
      </c>
      <c r="F173" s="85" t="e">
        <f t="shared" si="11"/>
        <v>#N/A</v>
      </c>
      <c r="G173" t="str">
        <f>IF((ISERROR((VLOOKUP(B173,Calculation!C$2:C$933,1,FALSE)))),"not entered","")</f>
        <v/>
      </c>
    </row>
    <row r="174" spans="2:7">
      <c r="B174" s="82" t="s">
        <v>9</v>
      </c>
      <c r="C174" s="84" t="str">
        <f t="shared" si="8"/>
        <v xml:space="preserve"> </v>
      </c>
      <c r="D174" s="84" t="str">
        <f t="shared" si="9"/>
        <v xml:space="preserve"> </v>
      </c>
      <c r="E174" s="132">
        <v>1.1574074074074073E-5</v>
      </c>
      <c r="F174" s="85" t="e">
        <f t="shared" si="11"/>
        <v>#N/A</v>
      </c>
      <c r="G174" t="str">
        <f>IF((ISERROR((VLOOKUP(B174,Calculation!C$2:C$933,1,FALSE)))),"not entered","")</f>
        <v/>
      </c>
    </row>
    <row r="175" spans="2:7">
      <c r="B175" s="82" t="s">
        <v>9</v>
      </c>
      <c r="C175" s="84" t="str">
        <f t="shared" si="8"/>
        <v xml:space="preserve"> </v>
      </c>
      <c r="D175" s="84" t="str">
        <f t="shared" si="9"/>
        <v xml:space="preserve"> </v>
      </c>
      <c r="E175" s="132">
        <v>1.1574074074074073E-5</v>
      </c>
      <c r="F175" s="85" t="e">
        <f t="shared" si="11"/>
        <v>#N/A</v>
      </c>
      <c r="G175" t="str">
        <f>IF((ISERROR((VLOOKUP(B175,Calculation!C$2:C$933,1,FALSE)))),"not entered","")</f>
        <v/>
      </c>
    </row>
    <row r="176" spans="2:7">
      <c r="B176" s="82" t="s">
        <v>9</v>
      </c>
      <c r="C176" s="84" t="str">
        <f t="shared" si="8"/>
        <v xml:space="preserve"> </v>
      </c>
      <c r="D176" s="84" t="str">
        <f t="shared" si="9"/>
        <v xml:space="preserve"> </v>
      </c>
      <c r="E176" s="132">
        <v>1.1574074074074073E-5</v>
      </c>
      <c r="F176" s="85" t="e">
        <f t="shared" si="11"/>
        <v>#N/A</v>
      </c>
      <c r="G176" t="str">
        <f>IF((ISERROR((VLOOKUP(B176,Calculation!C$2:C$933,1,FALSE)))),"not entered","")</f>
        <v/>
      </c>
    </row>
    <row r="177" spans="2:7">
      <c r="B177" s="82" t="s">
        <v>9</v>
      </c>
      <c r="C177" s="84" t="str">
        <f t="shared" si="8"/>
        <v xml:space="preserve"> </v>
      </c>
      <c r="D177" s="84" t="str">
        <f t="shared" si="9"/>
        <v xml:space="preserve"> </v>
      </c>
      <c r="E177" s="132">
        <v>1.1574074074074073E-5</v>
      </c>
      <c r="F177" s="85" t="e">
        <f t="shared" si="11"/>
        <v>#N/A</v>
      </c>
      <c r="G177" t="str">
        <f>IF((ISERROR((VLOOKUP(B177,Calculation!C$2:C$933,1,FALSE)))),"not entered","")</f>
        <v/>
      </c>
    </row>
    <row r="178" spans="2:7">
      <c r="B178" s="82" t="s">
        <v>9</v>
      </c>
      <c r="C178" s="84" t="str">
        <f t="shared" si="8"/>
        <v xml:space="preserve"> </v>
      </c>
      <c r="D178" s="84" t="str">
        <f t="shared" si="9"/>
        <v xml:space="preserve"> </v>
      </c>
      <c r="E178" s="132">
        <v>1.1574074074074073E-5</v>
      </c>
      <c r="F178" s="85" t="e">
        <f t="shared" si="11"/>
        <v>#N/A</v>
      </c>
      <c r="G178" t="str">
        <f>IF((ISERROR((VLOOKUP(B178,Calculation!C$2:C$933,1,FALSE)))),"not entered","")</f>
        <v/>
      </c>
    </row>
    <row r="179" spans="2:7">
      <c r="B179" s="82" t="s">
        <v>9</v>
      </c>
      <c r="C179" s="84" t="str">
        <f t="shared" si="8"/>
        <v xml:space="preserve"> </v>
      </c>
      <c r="D179" s="84" t="str">
        <f t="shared" si="9"/>
        <v xml:space="preserve"> </v>
      </c>
      <c r="E179" s="132">
        <v>1.1574074074074073E-5</v>
      </c>
      <c r="F179" s="85" t="e">
        <f t="shared" si="11"/>
        <v>#N/A</v>
      </c>
      <c r="G179" t="str">
        <f>IF((ISERROR((VLOOKUP(B179,Calculation!C$2:C$933,1,FALSE)))),"not entered","")</f>
        <v/>
      </c>
    </row>
    <row r="180" spans="2:7">
      <c r="B180" s="82" t="s">
        <v>9</v>
      </c>
      <c r="C180" s="84" t="str">
        <f t="shared" si="8"/>
        <v xml:space="preserve"> </v>
      </c>
      <c r="D180" s="84" t="str">
        <f t="shared" si="9"/>
        <v xml:space="preserve"> </v>
      </c>
      <c r="E180" s="132">
        <v>1.1574074074074073E-5</v>
      </c>
      <c r="F180" s="85" t="e">
        <f t="shared" si="11"/>
        <v>#N/A</v>
      </c>
      <c r="G180" t="str">
        <f>IF((ISERROR((VLOOKUP(B180,Calculation!C$2:C$933,1,FALSE)))),"not entered","")</f>
        <v/>
      </c>
    </row>
    <row r="181" spans="2:7">
      <c r="B181" s="82" t="s">
        <v>9</v>
      </c>
      <c r="C181" s="84" t="str">
        <f t="shared" si="8"/>
        <v xml:space="preserve"> </v>
      </c>
      <c r="D181" s="84" t="str">
        <f t="shared" si="9"/>
        <v xml:space="preserve"> </v>
      </c>
      <c r="E181" s="132">
        <v>1.1574074074074073E-5</v>
      </c>
      <c r="F181" s="85" t="e">
        <f t="shared" si="11"/>
        <v>#N/A</v>
      </c>
      <c r="G181" t="str">
        <f>IF((ISERROR((VLOOKUP(B181,Calculation!C$2:C$933,1,FALSE)))),"not entered","")</f>
        <v/>
      </c>
    </row>
    <row r="182" spans="2:7">
      <c r="B182" s="82" t="s">
        <v>9</v>
      </c>
      <c r="C182" s="84" t="str">
        <f t="shared" si="8"/>
        <v xml:space="preserve"> </v>
      </c>
      <c r="D182" s="84" t="str">
        <f t="shared" si="9"/>
        <v xml:space="preserve"> </v>
      </c>
      <c r="E182" s="132">
        <v>1.1574074074074073E-5</v>
      </c>
      <c r="F182" s="85" t="e">
        <f t="shared" si="11"/>
        <v>#N/A</v>
      </c>
      <c r="G182" t="str">
        <f>IF((ISERROR((VLOOKUP(B182,Calculation!C$2:C$933,1,FALSE)))),"not entered","")</f>
        <v/>
      </c>
    </row>
    <row r="183" spans="2:7">
      <c r="B183" s="82" t="s">
        <v>9</v>
      </c>
      <c r="C183" s="84" t="str">
        <f t="shared" si="8"/>
        <v xml:space="preserve"> </v>
      </c>
      <c r="D183" s="84" t="str">
        <f t="shared" si="9"/>
        <v xml:space="preserve"> </v>
      </c>
      <c r="E183" s="132">
        <v>1.1574074074074073E-5</v>
      </c>
      <c r="F183" s="85" t="e">
        <f t="shared" si="11"/>
        <v>#N/A</v>
      </c>
      <c r="G183" t="str">
        <f>IF((ISERROR((VLOOKUP(B183,Calculation!C$2:C$933,1,FALSE)))),"not entered","")</f>
        <v/>
      </c>
    </row>
    <row r="184" spans="2:7">
      <c r="B184" s="82" t="s">
        <v>9</v>
      </c>
      <c r="C184" s="84" t="str">
        <f t="shared" si="8"/>
        <v xml:space="preserve"> </v>
      </c>
      <c r="D184" s="84" t="str">
        <f t="shared" si="9"/>
        <v xml:space="preserve"> </v>
      </c>
      <c r="E184" s="132">
        <v>1.1574074074074073E-5</v>
      </c>
      <c r="F184" s="85" t="e">
        <f t="shared" si="11"/>
        <v>#N/A</v>
      </c>
      <c r="G184" t="str">
        <f>IF((ISERROR((VLOOKUP(B184,Calculation!C$2:C$933,1,FALSE)))),"not entered","")</f>
        <v/>
      </c>
    </row>
    <row r="185" spans="2:7">
      <c r="B185" s="82" t="s">
        <v>9</v>
      </c>
      <c r="C185" s="84" t="str">
        <f t="shared" si="8"/>
        <v xml:space="preserve"> </v>
      </c>
      <c r="D185" s="84" t="str">
        <f t="shared" si="9"/>
        <v xml:space="preserve"> </v>
      </c>
      <c r="E185" s="132">
        <v>1.1574074074074073E-5</v>
      </c>
      <c r="F185" s="85" t="e">
        <f t="shared" si="11"/>
        <v>#N/A</v>
      </c>
      <c r="G185" t="str">
        <f>IF((ISERROR((VLOOKUP(B185,Calculation!C$2:C$933,1,FALSE)))),"not entered","")</f>
        <v/>
      </c>
    </row>
    <row r="186" spans="2:7">
      <c r="B186" s="82" t="s">
        <v>9</v>
      </c>
      <c r="C186" s="84" t="str">
        <f t="shared" si="8"/>
        <v xml:space="preserve"> </v>
      </c>
      <c r="D186" s="84" t="str">
        <f t="shared" si="9"/>
        <v xml:space="preserve"> </v>
      </c>
      <c r="E186" s="132">
        <v>1.1574074074074073E-5</v>
      </c>
      <c r="F186" s="85" t="e">
        <f t="shared" si="11"/>
        <v>#N/A</v>
      </c>
      <c r="G186" t="str">
        <f>IF((ISERROR((VLOOKUP(B186,Calculation!C$2:C$933,1,FALSE)))),"not entered","")</f>
        <v/>
      </c>
    </row>
    <row r="187" spans="2:7">
      <c r="B187" s="82" t="s">
        <v>9</v>
      </c>
      <c r="C187" s="84" t="str">
        <f t="shared" si="8"/>
        <v xml:space="preserve"> </v>
      </c>
      <c r="D187" s="84" t="str">
        <f t="shared" si="9"/>
        <v xml:space="preserve"> </v>
      </c>
      <c r="E187" s="132">
        <v>1.1574074074074073E-5</v>
      </c>
      <c r="F187" s="85" t="e">
        <f t="shared" si="11"/>
        <v>#N/A</v>
      </c>
      <c r="G187" t="str">
        <f>IF((ISERROR((VLOOKUP(B187,Calculation!C$2:C$933,1,FALSE)))),"not entered","")</f>
        <v/>
      </c>
    </row>
    <row r="188" spans="2:7">
      <c r="B188" s="82" t="s">
        <v>9</v>
      </c>
      <c r="C188" s="84" t="str">
        <f t="shared" si="8"/>
        <v xml:space="preserve"> </v>
      </c>
      <c r="D188" s="84" t="str">
        <f t="shared" si="9"/>
        <v xml:space="preserve"> </v>
      </c>
      <c r="E188" s="132">
        <v>1.1574074074074073E-5</v>
      </c>
      <c r="F188" s="85" t="e">
        <f t="shared" si="11"/>
        <v>#N/A</v>
      </c>
      <c r="G188" t="str">
        <f>IF((ISERROR((VLOOKUP(B188,Calculation!C$2:C$933,1,FALSE)))),"not entered","")</f>
        <v/>
      </c>
    </row>
    <row r="189" spans="2:7">
      <c r="B189" s="82" t="s">
        <v>9</v>
      </c>
      <c r="C189" s="84" t="str">
        <f t="shared" si="8"/>
        <v xml:space="preserve"> </v>
      </c>
      <c r="D189" s="84" t="str">
        <f t="shared" si="9"/>
        <v xml:space="preserve"> </v>
      </c>
      <c r="E189" s="132">
        <v>1.1574074074074073E-5</v>
      </c>
      <c r="F189" s="85" t="e">
        <f t="shared" si="11"/>
        <v>#N/A</v>
      </c>
      <c r="G189" t="str">
        <f>IF((ISERROR((VLOOKUP(B189,Calculation!C$2:C$933,1,FALSE)))),"not entered","")</f>
        <v/>
      </c>
    </row>
    <row r="190" spans="2:7">
      <c r="B190" s="82" t="s">
        <v>9</v>
      </c>
      <c r="C190" s="84" t="str">
        <f t="shared" si="8"/>
        <v xml:space="preserve"> </v>
      </c>
      <c r="D190" s="84" t="str">
        <f t="shared" si="9"/>
        <v xml:space="preserve"> </v>
      </c>
      <c r="E190" s="132">
        <v>1.1574074074074073E-5</v>
      </c>
      <c r="F190" s="85" t="e">
        <f t="shared" si="11"/>
        <v>#N/A</v>
      </c>
      <c r="G190" t="str">
        <f>IF((ISERROR((VLOOKUP(B190,Calculation!C$2:C$933,1,FALSE)))),"not entered","")</f>
        <v/>
      </c>
    </row>
    <row r="191" spans="2:7">
      <c r="B191" s="82" t="s">
        <v>9</v>
      </c>
      <c r="C191" s="84" t="str">
        <f t="shared" si="8"/>
        <v xml:space="preserve"> </v>
      </c>
      <c r="D191" s="84" t="str">
        <f t="shared" si="9"/>
        <v xml:space="preserve"> </v>
      </c>
      <c r="E191" s="132">
        <v>1.1574074074074073E-5</v>
      </c>
      <c r="F191" s="85" t="e">
        <f t="shared" si="11"/>
        <v>#N/A</v>
      </c>
      <c r="G191" t="str">
        <f>IF((ISERROR((VLOOKUP(B191,Calculation!C$2:C$933,1,FALSE)))),"not entered","")</f>
        <v/>
      </c>
    </row>
    <row r="192" spans="2:7">
      <c r="B192" s="82" t="s">
        <v>9</v>
      </c>
      <c r="C192" s="84" t="str">
        <f t="shared" si="8"/>
        <v xml:space="preserve"> </v>
      </c>
      <c r="D192" s="84" t="str">
        <f t="shared" si="9"/>
        <v xml:space="preserve"> </v>
      </c>
      <c r="E192" s="132">
        <v>1.1574074074074073E-5</v>
      </c>
      <c r="F192" s="85" t="e">
        <f t="shared" si="11"/>
        <v>#N/A</v>
      </c>
      <c r="G192" t="str">
        <f>IF((ISERROR((VLOOKUP(B192,Calculation!C$2:C$933,1,FALSE)))),"not entered","")</f>
        <v/>
      </c>
    </row>
    <row r="193" spans="2:7">
      <c r="B193" s="82" t="s">
        <v>9</v>
      </c>
      <c r="C193" s="84" t="str">
        <f t="shared" si="8"/>
        <v xml:space="preserve"> </v>
      </c>
      <c r="D193" s="84" t="str">
        <f t="shared" si="9"/>
        <v xml:space="preserve"> </v>
      </c>
      <c r="E193" s="132">
        <v>1.1574074074074073E-5</v>
      </c>
      <c r="F193" s="85" t="e">
        <f t="shared" si="11"/>
        <v>#N/A</v>
      </c>
      <c r="G193" t="str">
        <f>IF((ISERROR((VLOOKUP(B193,Calculation!C$2:C$933,1,FALSE)))),"not entered","")</f>
        <v/>
      </c>
    </row>
    <row r="194" spans="2:7">
      <c r="B194" s="82" t="s">
        <v>9</v>
      </c>
      <c r="C194" s="84" t="str">
        <f t="shared" si="8"/>
        <v xml:space="preserve"> </v>
      </c>
      <c r="D194" s="84" t="str">
        <f t="shared" si="9"/>
        <v xml:space="preserve"> </v>
      </c>
      <c r="E194" s="132">
        <v>1.1574074074074073E-5</v>
      </c>
      <c r="F194" s="85" t="e">
        <f t="shared" si="11"/>
        <v>#N/A</v>
      </c>
      <c r="G194" t="str">
        <f>IF((ISERROR((VLOOKUP(B194,Calculation!C$2:C$933,1,FALSE)))),"not entered","")</f>
        <v/>
      </c>
    </row>
    <row r="195" spans="2:7">
      <c r="B195" s="82" t="s">
        <v>9</v>
      </c>
      <c r="C195" s="84" t="str">
        <f t="shared" si="8"/>
        <v xml:space="preserve"> </v>
      </c>
      <c r="D195" s="84" t="str">
        <f t="shared" si="9"/>
        <v xml:space="preserve"> </v>
      </c>
      <c r="E195" s="132">
        <v>1.1574074074074073E-5</v>
      </c>
      <c r="F195" s="85" t="e">
        <f t="shared" si="11"/>
        <v>#N/A</v>
      </c>
      <c r="G195" t="str">
        <f>IF((ISERROR((VLOOKUP(B195,Calculation!C$2:C$933,1,FALSE)))),"not entered","")</f>
        <v/>
      </c>
    </row>
    <row r="196" spans="2:7">
      <c r="B196" s="82" t="s">
        <v>9</v>
      </c>
      <c r="C196" s="84" t="str">
        <f t="shared" si="8"/>
        <v xml:space="preserve"> </v>
      </c>
      <c r="D196" s="84" t="str">
        <f t="shared" si="9"/>
        <v xml:space="preserve"> </v>
      </c>
      <c r="E196" s="132">
        <v>1.1574074074074073E-5</v>
      </c>
      <c r="F196" s="85" t="e">
        <f t="shared" si="11"/>
        <v>#N/A</v>
      </c>
      <c r="G196" t="str">
        <f>IF((ISERROR((VLOOKUP(B196,Calculation!C$2:C$933,1,FALSE)))),"not entered","")</f>
        <v/>
      </c>
    </row>
    <row r="197" spans="2:7">
      <c r="B197" s="82" t="s">
        <v>9</v>
      </c>
      <c r="C197" s="84" t="str">
        <f t="shared" si="8"/>
        <v xml:space="preserve"> </v>
      </c>
      <c r="D197" s="84" t="str">
        <f t="shared" si="9"/>
        <v xml:space="preserve"> </v>
      </c>
      <c r="E197" s="132">
        <v>1.1574074074074073E-5</v>
      </c>
      <c r="F197" s="85" t="e">
        <f t="shared" si="11"/>
        <v>#N/A</v>
      </c>
      <c r="G197" t="str">
        <f>IF((ISERROR((VLOOKUP(B197,Calculation!C$2:C$933,1,FALSE)))),"not entered","")</f>
        <v/>
      </c>
    </row>
    <row r="198" spans="2:7">
      <c r="B198" s="82" t="s">
        <v>9</v>
      </c>
      <c r="C198" s="84" t="str">
        <f t="shared" ref="C198:C204" si="12">VLOOKUP(B198,name,3,FALSE)</f>
        <v xml:space="preserve"> </v>
      </c>
      <c r="D198" s="84" t="str">
        <f t="shared" ref="D198:D204" si="13">VLOOKUP(B198,name,2,FALSE)</f>
        <v xml:space="preserve"> </v>
      </c>
      <c r="E198" s="132">
        <v>1.1574074074074073E-5</v>
      </c>
      <c r="F198" s="85" t="e">
        <f t="shared" ref="F198:F204" si="14">(VLOOKUP(C198,C$4:E$5,3,FALSE))/(E198/10000)</f>
        <v>#N/A</v>
      </c>
      <c r="G198" t="str">
        <f>IF((ISERROR((VLOOKUP(B198,Calculation!C$2:C$933,1,FALSE)))),"not entered","")</f>
        <v/>
      </c>
    </row>
    <row r="199" spans="2:7">
      <c r="B199" s="82" t="s">
        <v>9</v>
      </c>
      <c r="C199" s="84" t="str">
        <f t="shared" si="12"/>
        <v xml:space="preserve"> </v>
      </c>
      <c r="D199" s="84" t="str">
        <f t="shared" si="13"/>
        <v xml:space="preserve"> </v>
      </c>
      <c r="E199" s="132">
        <v>1.1574074074074073E-5</v>
      </c>
      <c r="F199" s="85" t="e">
        <f t="shared" si="14"/>
        <v>#N/A</v>
      </c>
      <c r="G199" t="str">
        <f>IF((ISERROR((VLOOKUP(B199,Calculation!C$2:C$933,1,FALSE)))),"not entered","")</f>
        <v/>
      </c>
    </row>
    <row r="200" spans="2:7">
      <c r="B200" s="82" t="s">
        <v>9</v>
      </c>
      <c r="C200" s="84" t="str">
        <f t="shared" si="12"/>
        <v xml:space="preserve"> </v>
      </c>
      <c r="D200" s="84" t="str">
        <f t="shared" si="13"/>
        <v xml:space="preserve"> </v>
      </c>
      <c r="E200" s="132">
        <v>1.1574074074074073E-5</v>
      </c>
      <c r="F200" s="85" t="e">
        <f t="shared" si="14"/>
        <v>#N/A</v>
      </c>
      <c r="G200" t="str">
        <f>IF((ISERROR((VLOOKUP(B200,Calculation!C$2:C$933,1,FALSE)))),"not entered","")</f>
        <v/>
      </c>
    </row>
    <row r="201" spans="2:7">
      <c r="B201" s="82" t="s">
        <v>9</v>
      </c>
      <c r="C201" s="84" t="str">
        <f t="shared" si="12"/>
        <v xml:space="preserve"> </v>
      </c>
      <c r="D201" s="84" t="str">
        <f t="shared" si="13"/>
        <v xml:space="preserve"> </v>
      </c>
      <c r="E201" s="132">
        <v>1.1574074074074073E-5</v>
      </c>
      <c r="F201" s="85" t="e">
        <f t="shared" si="14"/>
        <v>#N/A</v>
      </c>
      <c r="G201" t="str">
        <f>IF((ISERROR((VLOOKUP(B201,Calculation!C$2:C$933,1,FALSE)))),"not entered","")</f>
        <v/>
      </c>
    </row>
    <row r="202" spans="2:7">
      <c r="B202" s="82" t="s">
        <v>9</v>
      </c>
      <c r="C202" s="84" t="str">
        <f t="shared" si="12"/>
        <v xml:space="preserve"> </v>
      </c>
      <c r="D202" s="84" t="str">
        <f t="shared" si="13"/>
        <v xml:space="preserve"> </v>
      </c>
      <c r="E202" s="132">
        <v>1.1574074074074073E-5</v>
      </c>
      <c r="F202" s="85" t="e">
        <f t="shared" si="14"/>
        <v>#N/A</v>
      </c>
      <c r="G202" t="str">
        <f>IF((ISERROR((VLOOKUP(B202,Calculation!C$2:C$933,1,FALSE)))),"not entered","")</f>
        <v/>
      </c>
    </row>
    <row r="203" spans="2:7">
      <c r="B203" s="82" t="s">
        <v>9</v>
      </c>
      <c r="C203" s="84" t="str">
        <f t="shared" si="12"/>
        <v xml:space="preserve"> </v>
      </c>
      <c r="D203" s="84" t="str">
        <f t="shared" si="13"/>
        <v xml:space="preserve"> </v>
      </c>
      <c r="E203" s="132">
        <v>1.1574074074074073E-5</v>
      </c>
      <c r="F203" s="85" t="e">
        <f t="shared" si="14"/>
        <v>#N/A</v>
      </c>
      <c r="G203" t="str">
        <f>IF((ISERROR((VLOOKUP(B203,Calculation!C$2:C$933,1,FALSE)))),"not entered","")</f>
        <v/>
      </c>
    </row>
    <row r="204" spans="2:7">
      <c r="B204" s="82" t="s">
        <v>9</v>
      </c>
      <c r="C204" s="84" t="str">
        <f t="shared" si="12"/>
        <v xml:space="preserve"> </v>
      </c>
      <c r="D204" s="84" t="str">
        <f t="shared" si="13"/>
        <v xml:space="preserve"> </v>
      </c>
      <c r="E204" s="132">
        <v>1.1574074074074073E-5</v>
      </c>
      <c r="F204" s="85" t="e">
        <f t="shared" si="14"/>
        <v>#N/A</v>
      </c>
      <c r="G204" t="str">
        <f>IF((ISERROR((VLOOKUP(B204,Calculation!C$2:C$933,1,FALSE)))),"not entered","")</f>
        <v/>
      </c>
    </row>
    <row r="205" spans="2:7" ht="13.5" thickBot="1">
      <c r="B205" s="86"/>
      <c r="C205" s="87"/>
      <c r="D205" s="87"/>
      <c r="E205" s="88"/>
      <c r="F205" s="8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209">
    <cfRule type="cellIs" dxfId="4" priority="1" stopIfTrue="1" operator="equal">
      <formula>"x"</formula>
    </cfRule>
  </conditionalFormatting>
  <conditionalFormatting sqref="G4:G205">
    <cfRule type="cellIs" dxfId="3" priority="2" stopIfTrue="1" operator="equal">
      <formula>#N/A</formula>
    </cfRule>
  </conditionalFormatting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B1:G209"/>
  <sheetViews>
    <sheetView workbookViewId="0"/>
  </sheetViews>
  <sheetFormatPr defaultRowHeight="12.75"/>
  <cols>
    <col min="1" max="1" width="1.5703125" customWidth="1"/>
    <col min="2" max="2" width="8.8554687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6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Races!E9</f>
        <v>Aqua 4</v>
      </c>
      <c r="C2" s="57"/>
      <c r="D2" s="31"/>
      <c r="E2" s="32"/>
    </row>
    <row r="3" spans="2:7" ht="13.5" thickBot="1">
      <c r="B3" s="49" t="s">
        <v>2</v>
      </c>
      <c r="C3" s="58" t="s">
        <v>22</v>
      </c>
      <c r="D3" s="58" t="s">
        <v>21</v>
      </c>
      <c r="E3" s="50" t="s">
        <v>8</v>
      </c>
      <c r="F3" s="51" t="s">
        <v>4</v>
      </c>
    </row>
    <row r="4" spans="2:7">
      <c r="B4" s="130" t="s">
        <v>71</v>
      </c>
      <c r="C4" s="80" t="s">
        <v>90</v>
      </c>
      <c r="D4" s="80"/>
      <c r="E4" s="131">
        <v>1.1574074074074073E-5</v>
      </c>
      <c r="F4" s="81">
        <f>E4/(E4/100)</f>
        <v>100</v>
      </c>
      <c r="G4" t="str">
        <f>IF((ISERROR((VLOOKUP(B4,Calculation!C$2:C$933,1,FALSE)))),"not entered","")</f>
        <v/>
      </c>
    </row>
    <row r="5" spans="2:7">
      <c r="B5" s="82" t="s">
        <v>71</v>
      </c>
      <c r="C5" s="83" t="s">
        <v>91</v>
      </c>
      <c r="D5" s="83"/>
      <c r="E5" s="132">
        <v>1.1574074074074073E-5</v>
      </c>
      <c r="F5" s="85">
        <f>E5/(E5/100)</f>
        <v>100</v>
      </c>
      <c r="G5" t="str">
        <f>IF((ISERROR((VLOOKUP(B5,Calculation!C$2:C$933,1,FALSE)))),"not entered","")</f>
        <v/>
      </c>
    </row>
    <row r="6" spans="2:7">
      <c r="B6" s="82" t="s">
        <v>9</v>
      </c>
      <c r="C6" s="84" t="str">
        <f t="shared" ref="C6:C69" si="0">VLOOKUP(B6,name,3,FALSE)</f>
        <v xml:space="preserve"> </v>
      </c>
      <c r="D6" s="84" t="str">
        <f t="shared" ref="D6:D69" si="1">VLOOKUP(B6,name,2,FALSE)</f>
        <v xml:space="preserve"> </v>
      </c>
      <c r="E6" s="132">
        <v>1.1574074074074073E-5</v>
      </c>
      <c r="F6" s="85" t="e">
        <f t="shared" ref="F6:F37" si="2">(VLOOKUP(C6,C$4:E$5,3,FALSE))/(E6/10000)</f>
        <v>#N/A</v>
      </c>
      <c r="G6" t="str">
        <f>IF((ISERROR((VLOOKUP(B6,Calculation!C$2:C$933,1,FALSE)))),"not entered","")</f>
        <v/>
      </c>
    </row>
    <row r="7" spans="2:7">
      <c r="B7" s="82" t="s">
        <v>9</v>
      </c>
      <c r="C7" s="84" t="str">
        <f t="shared" si="0"/>
        <v xml:space="preserve"> </v>
      </c>
      <c r="D7" s="84" t="str">
        <f t="shared" si="1"/>
        <v xml:space="preserve"> </v>
      </c>
      <c r="E7" s="132">
        <v>1.1574074074074073E-5</v>
      </c>
      <c r="F7" s="85" t="e">
        <f t="shared" si="2"/>
        <v>#N/A</v>
      </c>
      <c r="G7" t="str">
        <f>IF((ISERROR((VLOOKUP(B7,Calculation!C$2:C$933,1,FALSE)))),"not entered","")</f>
        <v/>
      </c>
    </row>
    <row r="8" spans="2:7">
      <c r="B8" s="82" t="s">
        <v>9</v>
      </c>
      <c r="C8" s="84" t="str">
        <f t="shared" si="0"/>
        <v xml:space="preserve"> </v>
      </c>
      <c r="D8" s="84" t="str">
        <f t="shared" si="1"/>
        <v xml:space="preserve"> </v>
      </c>
      <c r="E8" s="132">
        <v>1.1574074074074073E-5</v>
      </c>
      <c r="F8" s="85" t="e">
        <f t="shared" si="2"/>
        <v>#N/A</v>
      </c>
      <c r="G8" t="str">
        <f>IF((ISERROR((VLOOKUP(B8,Calculation!C$2:C$933,1,FALSE)))),"not entered","")</f>
        <v/>
      </c>
    </row>
    <row r="9" spans="2:7">
      <c r="B9" s="82" t="s">
        <v>9</v>
      </c>
      <c r="C9" s="84" t="str">
        <f t="shared" si="0"/>
        <v xml:space="preserve"> </v>
      </c>
      <c r="D9" s="84" t="str">
        <f t="shared" si="1"/>
        <v xml:space="preserve"> </v>
      </c>
      <c r="E9" s="132">
        <v>1.1574074074074073E-5</v>
      </c>
      <c r="F9" s="85" t="e">
        <f t="shared" si="2"/>
        <v>#N/A</v>
      </c>
      <c r="G9" t="str">
        <f>IF((ISERROR((VLOOKUP(B9,Calculation!C$2:C$933,1,FALSE)))),"not entered","")</f>
        <v/>
      </c>
    </row>
    <row r="10" spans="2:7">
      <c r="B10" s="82" t="s">
        <v>9</v>
      </c>
      <c r="C10" s="84" t="str">
        <f t="shared" si="0"/>
        <v xml:space="preserve"> </v>
      </c>
      <c r="D10" s="84" t="str">
        <f t="shared" si="1"/>
        <v xml:space="preserve"> </v>
      </c>
      <c r="E10" s="132">
        <v>1.1574074074074073E-5</v>
      </c>
      <c r="F10" s="85" t="e">
        <f t="shared" si="2"/>
        <v>#N/A</v>
      </c>
      <c r="G10" t="str">
        <f>IF((ISERROR((VLOOKUP(B10,Calculation!C$2:C$933,1,FALSE)))),"not entered","")</f>
        <v/>
      </c>
    </row>
    <row r="11" spans="2:7">
      <c r="B11" s="82" t="s">
        <v>9</v>
      </c>
      <c r="C11" s="84" t="str">
        <f t="shared" si="0"/>
        <v xml:space="preserve"> </v>
      </c>
      <c r="D11" s="84" t="str">
        <f t="shared" si="1"/>
        <v xml:space="preserve"> </v>
      </c>
      <c r="E11" s="132">
        <v>1.1574074074074073E-5</v>
      </c>
      <c r="F11" s="85" t="e">
        <f t="shared" si="2"/>
        <v>#N/A</v>
      </c>
      <c r="G11" t="str">
        <f>IF((ISERROR((VLOOKUP(B11,Calculation!C$2:C$933,1,FALSE)))),"not entered","")</f>
        <v/>
      </c>
    </row>
    <row r="12" spans="2:7">
      <c r="B12" s="82" t="s">
        <v>9</v>
      </c>
      <c r="C12" s="84" t="str">
        <f t="shared" si="0"/>
        <v xml:space="preserve"> </v>
      </c>
      <c r="D12" s="84" t="str">
        <f t="shared" si="1"/>
        <v xml:space="preserve"> </v>
      </c>
      <c r="E12" s="132">
        <v>1.1574074074074073E-5</v>
      </c>
      <c r="F12" s="85" t="e">
        <f t="shared" si="2"/>
        <v>#N/A</v>
      </c>
      <c r="G12" t="str">
        <f>IF((ISERROR((VLOOKUP(B12,Calculation!C$2:C$933,1,FALSE)))),"not entered","")</f>
        <v/>
      </c>
    </row>
    <row r="13" spans="2:7">
      <c r="B13" s="82" t="s">
        <v>9</v>
      </c>
      <c r="C13" s="84" t="str">
        <f t="shared" si="0"/>
        <v xml:space="preserve"> </v>
      </c>
      <c r="D13" s="84" t="str">
        <f t="shared" si="1"/>
        <v xml:space="preserve"> </v>
      </c>
      <c r="E13" s="132">
        <v>1.1574074074074073E-5</v>
      </c>
      <c r="F13" s="85" t="e">
        <f t="shared" si="2"/>
        <v>#N/A</v>
      </c>
      <c r="G13" t="str">
        <f>IF((ISERROR((VLOOKUP(B13,Calculation!C$2:C$933,1,FALSE)))),"not entered","")</f>
        <v/>
      </c>
    </row>
    <row r="14" spans="2:7">
      <c r="B14" s="82" t="s">
        <v>9</v>
      </c>
      <c r="C14" s="84" t="str">
        <f t="shared" si="0"/>
        <v xml:space="preserve"> </v>
      </c>
      <c r="D14" s="84" t="str">
        <f t="shared" si="1"/>
        <v xml:space="preserve"> </v>
      </c>
      <c r="E14" s="132">
        <v>1.1574074074074073E-5</v>
      </c>
      <c r="F14" s="85" t="e">
        <f t="shared" si="2"/>
        <v>#N/A</v>
      </c>
      <c r="G14" t="str">
        <f>IF((ISERROR((VLOOKUP(B14,Calculation!C$2:C$933,1,FALSE)))),"not entered","")</f>
        <v/>
      </c>
    </row>
    <row r="15" spans="2:7">
      <c r="B15" s="82" t="s">
        <v>9</v>
      </c>
      <c r="C15" s="84" t="str">
        <f t="shared" si="0"/>
        <v xml:space="preserve"> </v>
      </c>
      <c r="D15" s="84" t="str">
        <f t="shared" si="1"/>
        <v xml:space="preserve"> </v>
      </c>
      <c r="E15" s="132">
        <v>1.1574074074074073E-5</v>
      </c>
      <c r="F15" s="85" t="e">
        <f t="shared" si="2"/>
        <v>#N/A</v>
      </c>
      <c r="G15" t="str">
        <f>IF((ISERROR((VLOOKUP(B15,Calculation!C$2:C$933,1,FALSE)))),"not entered","")</f>
        <v/>
      </c>
    </row>
    <row r="16" spans="2:7">
      <c r="B16" s="82" t="s">
        <v>9</v>
      </c>
      <c r="C16" s="84" t="str">
        <f t="shared" si="0"/>
        <v xml:space="preserve"> </v>
      </c>
      <c r="D16" s="84" t="str">
        <f t="shared" si="1"/>
        <v xml:space="preserve"> </v>
      </c>
      <c r="E16" s="132">
        <v>1.1574074074074073E-5</v>
      </c>
      <c r="F16" s="85" t="e">
        <f t="shared" si="2"/>
        <v>#N/A</v>
      </c>
      <c r="G16" t="str">
        <f>IF((ISERROR((VLOOKUP(B16,Calculation!C$2:C$933,1,FALSE)))),"not entered","")</f>
        <v/>
      </c>
    </row>
    <row r="17" spans="2:7">
      <c r="B17" s="82" t="s">
        <v>9</v>
      </c>
      <c r="C17" s="84" t="str">
        <f t="shared" si="0"/>
        <v xml:space="preserve"> </v>
      </c>
      <c r="D17" s="84" t="str">
        <f t="shared" si="1"/>
        <v xml:space="preserve"> </v>
      </c>
      <c r="E17" s="132">
        <v>1.1574074074074073E-5</v>
      </c>
      <c r="F17" s="85" t="e">
        <f t="shared" si="2"/>
        <v>#N/A</v>
      </c>
      <c r="G17" t="str">
        <f>IF((ISERROR((VLOOKUP(B17,Calculation!C$2:C$933,1,FALSE)))),"not entered","")</f>
        <v/>
      </c>
    </row>
    <row r="18" spans="2:7">
      <c r="B18" s="82" t="s">
        <v>9</v>
      </c>
      <c r="C18" s="84" t="str">
        <f t="shared" si="0"/>
        <v xml:space="preserve"> </v>
      </c>
      <c r="D18" s="84" t="str">
        <f t="shared" si="1"/>
        <v xml:space="preserve"> </v>
      </c>
      <c r="E18" s="132">
        <v>1.1574074074074073E-5</v>
      </c>
      <c r="F18" s="85" t="e">
        <f t="shared" si="2"/>
        <v>#N/A</v>
      </c>
      <c r="G18" t="str">
        <f>IF((ISERROR((VLOOKUP(B18,Calculation!C$2:C$933,1,FALSE)))),"not entered","")</f>
        <v/>
      </c>
    </row>
    <row r="19" spans="2:7">
      <c r="B19" s="82" t="s">
        <v>9</v>
      </c>
      <c r="C19" s="84" t="str">
        <f t="shared" si="0"/>
        <v xml:space="preserve"> </v>
      </c>
      <c r="D19" s="84" t="str">
        <f t="shared" si="1"/>
        <v xml:space="preserve"> </v>
      </c>
      <c r="E19" s="132">
        <v>1.1574074074074073E-5</v>
      </c>
      <c r="F19" s="85" t="e">
        <f t="shared" si="2"/>
        <v>#N/A</v>
      </c>
      <c r="G19" t="str">
        <f>IF((ISERROR((VLOOKUP(B19,Calculation!C$2:C$933,1,FALSE)))),"not entered","")</f>
        <v/>
      </c>
    </row>
    <row r="20" spans="2:7">
      <c r="B20" s="82" t="s">
        <v>9</v>
      </c>
      <c r="C20" s="84" t="str">
        <f t="shared" si="0"/>
        <v xml:space="preserve"> </v>
      </c>
      <c r="D20" s="84" t="str">
        <f t="shared" si="1"/>
        <v xml:space="preserve"> </v>
      </c>
      <c r="E20" s="132">
        <v>1.1574074074074073E-5</v>
      </c>
      <c r="F20" s="85" t="e">
        <f t="shared" si="2"/>
        <v>#N/A</v>
      </c>
      <c r="G20" t="str">
        <f>IF((ISERROR((VLOOKUP(B20,Calculation!C$2:C$933,1,FALSE)))),"not entered","")</f>
        <v/>
      </c>
    </row>
    <row r="21" spans="2:7">
      <c r="B21" s="82" t="s">
        <v>9</v>
      </c>
      <c r="C21" s="84" t="str">
        <f t="shared" si="0"/>
        <v xml:space="preserve"> </v>
      </c>
      <c r="D21" s="84" t="str">
        <f t="shared" si="1"/>
        <v xml:space="preserve"> </v>
      </c>
      <c r="E21" s="132">
        <v>1.1574074074074073E-5</v>
      </c>
      <c r="F21" s="85" t="e">
        <f t="shared" si="2"/>
        <v>#N/A</v>
      </c>
      <c r="G21" t="str">
        <f>IF((ISERROR((VLOOKUP(B21,Calculation!C$2:C$933,1,FALSE)))),"not entered","")</f>
        <v/>
      </c>
    </row>
    <row r="22" spans="2:7">
      <c r="B22" s="82" t="s">
        <v>9</v>
      </c>
      <c r="C22" s="84" t="str">
        <f t="shared" si="0"/>
        <v xml:space="preserve"> </v>
      </c>
      <c r="D22" s="84" t="str">
        <f t="shared" si="1"/>
        <v xml:space="preserve"> </v>
      </c>
      <c r="E22" s="132">
        <v>1.1574074074074073E-5</v>
      </c>
      <c r="F22" s="85" t="e">
        <f t="shared" si="2"/>
        <v>#N/A</v>
      </c>
      <c r="G22" t="str">
        <f>IF((ISERROR((VLOOKUP(B22,Calculation!C$2:C$933,1,FALSE)))),"not entered","")</f>
        <v/>
      </c>
    </row>
    <row r="23" spans="2:7">
      <c r="B23" s="82" t="s">
        <v>9</v>
      </c>
      <c r="C23" s="84" t="str">
        <f t="shared" si="0"/>
        <v xml:space="preserve"> </v>
      </c>
      <c r="D23" s="84" t="str">
        <f t="shared" si="1"/>
        <v xml:space="preserve"> </v>
      </c>
      <c r="E23" s="132">
        <v>1.1574074074074073E-5</v>
      </c>
      <c r="F23" s="85" t="e">
        <f t="shared" si="2"/>
        <v>#N/A</v>
      </c>
      <c r="G23" t="str">
        <f>IF((ISERROR((VLOOKUP(B23,Calculation!C$2:C$933,1,FALSE)))),"not entered","")</f>
        <v/>
      </c>
    </row>
    <row r="24" spans="2:7">
      <c r="B24" s="82" t="s">
        <v>9</v>
      </c>
      <c r="C24" s="84" t="str">
        <f t="shared" si="0"/>
        <v xml:space="preserve"> </v>
      </c>
      <c r="D24" s="84" t="str">
        <f t="shared" si="1"/>
        <v xml:space="preserve"> </v>
      </c>
      <c r="E24" s="132">
        <v>1.1574074074074073E-5</v>
      </c>
      <c r="F24" s="85" t="e">
        <f t="shared" si="2"/>
        <v>#N/A</v>
      </c>
      <c r="G24" t="str">
        <f>IF((ISERROR((VLOOKUP(B24,Calculation!C$2:C$933,1,FALSE)))),"not entered","")</f>
        <v/>
      </c>
    </row>
    <row r="25" spans="2:7">
      <c r="B25" s="82" t="s">
        <v>9</v>
      </c>
      <c r="C25" s="84" t="str">
        <f t="shared" si="0"/>
        <v xml:space="preserve"> </v>
      </c>
      <c r="D25" s="84" t="str">
        <f t="shared" si="1"/>
        <v xml:space="preserve"> </v>
      </c>
      <c r="E25" s="132">
        <v>1.1574074074074073E-5</v>
      </c>
      <c r="F25" s="85" t="e">
        <f t="shared" si="2"/>
        <v>#N/A</v>
      </c>
      <c r="G25" t="str">
        <f>IF((ISERROR((VLOOKUP(B25,Calculation!C$2:C$933,1,FALSE)))),"not entered","")</f>
        <v/>
      </c>
    </row>
    <row r="26" spans="2:7">
      <c r="B26" s="82" t="s">
        <v>9</v>
      </c>
      <c r="C26" s="84" t="str">
        <f t="shared" si="0"/>
        <v xml:space="preserve"> </v>
      </c>
      <c r="D26" s="84" t="str">
        <f t="shared" si="1"/>
        <v xml:space="preserve"> </v>
      </c>
      <c r="E26" s="132">
        <v>1.1574074074074073E-5</v>
      </c>
      <c r="F26" s="85" t="e">
        <f t="shared" si="2"/>
        <v>#N/A</v>
      </c>
      <c r="G26" t="str">
        <f>IF((ISERROR((VLOOKUP(B26,Calculation!C$2:C$933,1,FALSE)))),"not entered","")</f>
        <v/>
      </c>
    </row>
    <row r="27" spans="2:7">
      <c r="B27" s="82" t="s">
        <v>9</v>
      </c>
      <c r="C27" s="84" t="str">
        <f t="shared" si="0"/>
        <v xml:space="preserve"> </v>
      </c>
      <c r="D27" s="84" t="str">
        <f t="shared" si="1"/>
        <v xml:space="preserve"> </v>
      </c>
      <c r="E27" s="132">
        <v>1.1574074074074073E-5</v>
      </c>
      <c r="F27" s="85" t="e">
        <f t="shared" si="2"/>
        <v>#N/A</v>
      </c>
      <c r="G27" t="str">
        <f>IF((ISERROR((VLOOKUP(B27,Calculation!C$2:C$933,1,FALSE)))),"not entered","")</f>
        <v/>
      </c>
    </row>
    <row r="28" spans="2:7">
      <c r="B28" s="82" t="s">
        <v>9</v>
      </c>
      <c r="C28" s="84" t="str">
        <f t="shared" si="0"/>
        <v xml:space="preserve"> </v>
      </c>
      <c r="D28" s="84" t="str">
        <f t="shared" si="1"/>
        <v xml:space="preserve"> </v>
      </c>
      <c r="E28" s="132">
        <v>1.1574074074074073E-5</v>
      </c>
      <c r="F28" s="85" t="e">
        <f t="shared" si="2"/>
        <v>#N/A</v>
      </c>
      <c r="G28" t="str">
        <f>IF((ISERROR((VLOOKUP(B28,Calculation!C$2:C$933,1,FALSE)))),"not entered","")</f>
        <v/>
      </c>
    </row>
    <row r="29" spans="2:7">
      <c r="B29" s="82" t="s">
        <v>9</v>
      </c>
      <c r="C29" s="84" t="str">
        <f t="shared" si="0"/>
        <v xml:space="preserve"> </v>
      </c>
      <c r="D29" s="84" t="str">
        <f t="shared" si="1"/>
        <v xml:space="preserve"> </v>
      </c>
      <c r="E29" s="132">
        <v>1.1574074074074073E-5</v>
      </c>
      <c r="F29" s="85" t="e">
        <f t="shared" si="2"/>
        <v>#N/A</v>
      </c>
      <c r="G29" t="str">
        <f>IF((ISERROR((VLOOKUP(B29,Calculation!C$2:C$933,1,FALSE)))),"not entered","")</f>
        <v/>
      </c>
    </row>
    <row r="30" spans="2:7">
      <c r="B30" s="82" t="s">
        <v>9</v>
      </c>
      <c r="C30" s="84" t="str">
        <f t="shared" si="0"/>
        <v xml:space="preserve"> </v>
      </c>
      <c r="D30" s="84" t="str">
        <f t="shared" si="1"/>
        <v xml:space="preserve"> </v>
      </c>
      <c r="E30" s="132">
        <v>1.1574074074074073E-5</v>
      </c>
      <c r="F30" s="85" t="e">
        <f t="shared" si="2"/>
        <v>#N/A</v>
      </c>
      <c r="G30" t="str">
        <f>IF((ISERROR((VLOOKUP(B30,Calculation!C$2:C$933,1,FALSE)))),"not entered","")</f>
        <v/>
      </c>
    </row>
    <row r="31" spans="2:7">
      <c r="B31" s="82" t="s">
        <v>9</v>
      </c>
      <c r="C31" s="84" t="str">
        <f t="shared" si="0"/>
        <v xml:space="preserve"> </v>
      </c>
      <c r="D31" s="84" t="str">
        <f t="shared" si="1"/>
        <v xml:space="preserve"> </v>
      </c>
      <c r="E31" s="132">
        <v>1.1574074074074073E-5</v>
      </c>
      <c r="F31" s="85" t="e">
        <f t="shared" si="2"/>
        <v>#N/A</v>
      </c>
      <c r="G31" t="str">
        <f>IF((ISERROR((VLOOKUP(B31,Calculation!C$2:C$933,1,FALSE)))),"not entered","")</f>
        <v/>
      </c>
    </row>
    <row r="32" spans="2:7">
      <c r="B32" s="82" t="s">
        <v>9</v>
      </c>
      <c r="C32" s="84" t="str">
        <f t="shared" si="0"/>
        <v xml:space="preserve"> </v>
      </c>
      <c r="D32" s="84" t="str">
        <f t="shared" si="1"/>
        <v xml:space="preserve"> </v>
      </c>
      <c r="E32" s="132">
        <v>1.1574074074074073E-5</v>
      </c>
      <c r="F32" s="85" t="e">
        <f t="shared" si="2"/>
        <v>#N/A</v>
      </c>
      <c r="G32" t="str">
        <f>IF((ISERROR((VLOOKUP(B32,Calculation!C$2:C$933,1,FALSE)))),"not entered","")</f>
        <v/>
      </c>
    </row>
    <row r="33" spans="2:7">
      <c r="B33" s="82" t="s">
        <v>9</v>
      </c>
      <c r="C33" s="84" t="str">
        <f t="shared" si="0"/>
        <v xml:space="preserve"> </v>
      </c>
      <c r="D33" s="84" t="str">
        <f t="shared" si="1"/>
        <v xml:space="preserve"> </v>
      </c>
      <c r="E33" s="132">
        <v>1.1574074074074073E-5</v>
      </c>
      <c r="F33" s="85" t="e">
        <f t="shared" si="2"/>
        <v>#N/A</v>
      </c>
      <c r="G33" t="str">
        <f>IF((ISERROR((VLOOKUP(B33,Calculation!C$2:C$933,1,FALSE)))),"not entered","")</f>
        <v/>
      </c>
    </row>
    <row r="34" spans="2:7">
      <c r="B34" s="82" t="s">
        <v>9</v>
      </c>
      <c r="C34" s="84" t="str">
        <f t="shared" si="0"/>
        <v xml:space="preserve"> </v>
      </c>
      <c r="D34" s="84" t="str">
        <f t="shared" si="1"/>
        <v xml:space="preserve"> </v>
      </c>
      <c r="E34" s="132">
        <v>1.1574074074074073E-5</v>
      </c>
      <c r="F34" s="85" t="e">
        <f t="shared" si="2"/>
        <v>#N/A</v>
      </c>
      <c r="G34" t="str">
        <f>IF((ISERROR((VLOOKUP(B34,Calculation!C$2:C$933,1,FALSE)))),"not entered","")</f>
        <v/>
      </c>
    </row>
    <row r="35" spans="2:7">
      <c r="B35" s="82" t="s">
        <v>9</v>
      </c>
      <c r="C35" s="84" t="str">
        <f t="shared" si="0"/>
        <v xml:space="preserve"> </v>
      </c>
      <c r="D35" s="84" t="str">
        <f t="shared" si="1"/>
        <v xml:space="preserve"> </v>
      </c>
      <c r="E35" s="132">
        <v>1.1574074074074073E-5</v>
      </c>
      <c r="F35" s="85" t="e">
        <f t="shared" si="2"/>
        <v>#N/A</v>
      </c>
      <c r="G35" t="str">
        <f>IF((ISERROR((VLOOKUP(B35,Calculation!C$2:C$933,1,FALSE)))),"not entered","")</f>
        <v/>
      </c>
    </row>
    <row r="36" spans="2:7">
      <c r="B36" s="82" t="s">
        <v>9</v>
      </c>
      <c r="C36" s="84" t="str">
        <f t="shared" si="0"/>
        <v xml:space="preserve"> </v>
      </c>
      <c r="D36" s="84" t="str">
        <f t="shared" si="1"/>
        <v xml:space="preserve"> </v>
      </c>
      <c r="E36" s="132">
        <v>1.1574074074074073E-5</v>
      </c>
      <c r="F36" s="85" t="e">
        <f t="shared" si="2"/>
        <v>#N/A</v>
      </c>
      <c r="G36" t="str">
        <f>IF((ISERROR((VLOOKUP(B36,Calculation!C$2:C$933,1,FALSE)))),"not entered","")</f>
        <v/>
      </c>
    </row>
    <row r="37" spans="2:7">
      <c r="B37" s="82" t="s">
        <v>9</v>
      </c>
      <c r="C37" s="84" t="str">
        <f t="shared" si="0"/>
        <v xml:space="preserve"> </v>
      </c>
      <c r="D37" s="84" t="str">
        <f t="shared" si="1"/>
        <v xml:space="preserve"> </v>
      </c>
      <c r="E37" s="132">
        <v>1.1574074074074073E-5</v>
      </c>
      <c r="F37" s="85" t="e">
        <f t="shared" si="2"/>
        <v>#N/A</v>
      </c>
      <c r="G37" t="str">
        <f>IF((ISERROR((VLOOKUP(B37,Calculation!C$2:C$933,1,FALSE)))),"not entered","")</f>
        <v/>
      </c>
    </row>
    <row r="38" spans="2:7">
      <c r="B38" s="82" t="s">
        <v>9</v>
      </c>
      <c r="C38" s="84" t="str">
        <f t="shared" si="0"/>
        <v xml:space="preserve"> </v>
      </c>
      <c r="D38" s="84" t="str">
        <f t="shared" si="1"/>
        <v xml:space="preserve"> </v>
      </c>
      <c r="E38" s="132">
        <v>1.1574074074074073E-5</v>
      </c>
      <c r="F38" s="85" t="e">
        <f t="shared" ref="F38:F69" si="3">(VLOOKUP(C38,C$4:E$5,3,FALSE))/(E38/10000)</f>
        <v>#N/A</v>
      </c>
      <c r="G38" t="str">
        <f>IF((ISERROR((VLOOKUP(B38,Calculation!C$2:C$933,1,FALSE)))),"not entered","")</f>
        <v/>
      </c>
    </row>
    <row r="39" spans="2:7">
      <c r="B39" s="82" t="s">
        <v>9</v>
      </c>
      <c r="C39" s="84" t="str">
        <f t="shared" si="0"/>
        <v xml:space="preserve"> </v>
      </c>
      <c r="D39" s="84" t="str">
        <f t="shared" si="1"/>
        <v xml:space="preserve"> </v>
      </c>
      <c r="E39" s="132">
        <v>1.1574074074074073E-5</v>
      </c>
      <c r="F39" s="85" t="e">
        <f t="shared" si="3"/>
        <v>#N/A</v>
      </c>
      <c r="G39" t="str">
        <f>IF((ISERROR((VLOOKUP(B39,Calculation!C$2:C$933,1,FALSE)))),"not entered","")</f>
        <v/>
      </c>
    </row>
    <row r="40" spans="2:7">
      <c r="B40" s="82" t="s">
        <v>9</v>
      </c>
      <c r="C40" s="84" t="str">
        <f t="shared" si="0"/>
        <v xml:space="preserve"> </v>
      </c>
      <c r="D40" s="84" t="str">
        <f t="shared" si="1"/>
        <v xml:space="preserve"> </v>
      </c>
      <c r="E40" s="132">
        <v>1.1574074074074073E-5</v>
      </c>
      <c r="F40" s="85" t="e">
        <f t="shared" si="3"/>
        <v>#N/A</v>
      </c>
      <c r="G40" t="str">
        <f>IF((ISERROR((VLOOKUP(B40,Calculation!C$2:C$933,1,FALSE)))),"not entered","")</f>
        <v/>
      </c>
    </row>
    <row r="41" spans="2:7">
      <c r="B41" s="82" t="s">
        <v>9</v>
      </c>
      <c r="C41" s="84" t="str">
        <f t="shared" si="0"/>
        <v xml:space="preserve"> </v>
      </c>
      <c r="D41" s="84" t="str">
        <f t="shared" si="1"/>
        <v xml:space="preserve"> </v>
      </c>
      <c r="E41" s="132">
        <v>1.1574074074074073E-5</v>
      </c>
      <c r="F41" s="85" t="e">
        <f t="shared" si="3"/>
        <v>#N/A</v>
      </c>
      <c r="G41" t="str">
        <f>IF((ISERROR((VLOOKUP(B41,Calculation!C$2:C$933,1,FALSE)))),"not entered","")</f>
        <v/>
      </c>
    </row>
    <row r="42" spans="2:7">
      <c r="B42" s="82" t="s">
        <v>9</v>
      </c>
      <c r="C42" s="84" t="str">
        <f t="shared" si="0"/>
        <v xml:space="preserve"> </v>
      </c>
      <c r="D42" s="84" t="str">
        <f t="shared" si="1"/>
        <v xml:space="preserve"> </v>
      </c>
      <c r="E42" s="132">
        <v>1.1574074074074073E-5</v>
      </c>
      <c r="F42" s="85" t="e">
        <f t="shared" si="3"/>
        <v>#N/A</v>
      </c>
      <c r="G42" t="str">
        <f>IF((ISERROR((VLOOKUP(B42,Calculation!C$2:C$933,1,FALSE)))),"not entered","")</f>
        <v/>
      </c>
    </row>
    <row r="43" spans="2:7">
      <c r="B43" s="82" t="s">
        <v>9</v>
      </c>
      <c r="C43" s="84" t="str">
        <f t="shared" si="0"/>
        <v xml:space="preserve"> </v>
      </c>
      <c r="D43" s="84" t="str">
        <f t="shared" si="1"/>
        <v xml:space="preserve"> </v>
      </c>
      <c r="E43" s="132">
        <v>1.1574074074074073E-5</v>
      </c>
      <c r="F43" s="85" t="e">
        <f t="shared" si="3"/>
        <v>#N/A</v>
      </c>
      <c r="G43" t="str">
        <f>IF((ISERROR((VLOOKUP(B43,Calculation!C$2:C$933,1,FALSE)))),"not entered","")</f>
        <v/>
      </c>
    </row>
    <row r="44" spans="2:7">
      <c r="B44" s="82" t="s">
        <v>9</v>
      </c>
      <c r="C44" s="84" t="str">
        <f t="shared" si="0"/>
        <v xml:space="preserve"> </v>
      </c>
      <c r="D44" s="84" t="str">
        <f t="shared" si="1"/>
        <v xml:space="preserve"> </v>
      </c>
      <c r="E44" s="132">
        <v>1.1574074074074073E-5</v>
      </c>
      <c r="F44" s="85" t="e">
        <f t="shared" si="3"/>
        <v>#N/A</v>
      </c>
      <c r="G44" t="str">
        <f>IF((ISERROR((VLOOKUP(B44,Calculation!C$2:C$933,1,FALSE)))),"not entered","")</f>
        <v/>
      </c>
    </row>
    <row r="45" spans="2:7">
      <c r="B45" s="82" t="s">
        <v>9</v>
      </c>
      <c r="C45" s="84" t="str">
        <f t="shared" si="0"/>
        <v xml:space="preserve"> </v>
      </c>
      <c r="D45" s="84" t="str">
        <f t="shared" si="1"/>
        <v xml:space="preserve"> </v>
      </c>
      <c r="E45" s="132">
        <v>1.1574074074074073E-5</v>
      </c>
      <c r="F45" s="85" t="e">
        <f t="shared" si="3"/>
        <v>#N/A</v>
      </c>
      <c r="G45" t="str">
        <f>IF((ISERROR((VLOOKUP(B45,Calculation!C$2:C$933,1,FALSE)))),"not entered","")</f>
        <v/>
      </c>
    </row>
    <row r="46" spans="2:7">
      <c r="B46" s="82" t="s">
        <v>9</v>
      </c>
      <c r="C46" s="84" t="str">
        <f t="shared" si="0"/>
        <v xml:space="preserve"> </v>
      </c>
      <c r="D46" s="84" t="str">
        <f t="shared" si="1"/>
        <v xml:space="preserve"> </v>
      </c>
      <c r="E46" s="132">
        <v>1.1574074074074073E-5</v>
      </c>
      <c r="F46" s="85" t="e">
        <f t="shared" si="3"/>
        <v>#N/A</v>
      </c>
      <c r="G46" t="str">
        <f>IF((ISERROR((VLOOKUP(B46,Calculation!C$2:C$933,1,FALSE)))),"not entered","")</f>
        <v/>
      </c>
    </row>
    <row r="47" spans="2:7">
      <c r="B47" s="82" t="s">
        <v>9</v>
      </c>
      <c r="C47" s="84" t="str">
        <f t="shared" si="0"/>
        <v xml:space="preserve"> </v>
      </c>
      <c r="D47" s="84" t="str">
        <f t="shared" si="1"/>
        <v xml:space="preserve"> </v>
      </c>
      <c r="E47" s="132">
        <v>1.1574074074074073E-5</v>
      </c>
      <c r="F47" s="85" t="e">
        <f t="shared" si="3"/>
        <v>#N/A</v>
      </c>
      <c r="G47" t="str">
        <f>IF((ISERROR((VLOOKUP(B47,Calculation!C$2:C$933,1,FALSE)))),"not entered","")</f>
        <v/>
      </c>
    </row>
    <row r="48" spans="2:7">
      <c r="B48" s="82" t="s">
        <v>9</v>
      </c>
      <c r="C48" s="84" t="str">
        <f t="shared" si="0"/>
        <v xml:space="preserve"> </v>
      </c>
      <c r="D48" s="84" t="str">
        <f t="shared" si="1"/>
        <v xml:space="preserve"> </v>
      </c>
      <c r="E48" s="132">
        <v>1.1574074074074073E-5</v>
      </c>
      <c r="F48" s="85" t="e">
        <f t="shared" si="3"/>
        <v>#N/A</v>
      </c>
      <c r="G48" t="str">
        <f>IF((ISERROR((VLOOKUP(B48,Calculation!C$2:C$933,1,FALSE)))),"not entered","")</f>
        <v/>
      </c>
    </row>
    <row r="49" spans="2:7">
      <c r="B49" s="82" t="s">
        <v>9</v>
      </c>
      <c r="C49" s="84" t="str">
        <f t="shared" si="0"/>
        <v xml:space="preserve"> </v>
      </c>
      <c r="D49" s="84" t="str">
        <f t="shared" si="1"/>
        <v xml:space="preserve"> </v>
      </c>
      <c r="E49" s="132">
        <v>1.1574074074074073E-5</v>
      </c>
      <c r="F49" s="85" t="e">
        <f t="shared" si="3"/>
        <v>#N/A</v>
      </c>
      <c r="G49" t="str">
        <f>IF((ISERROR((VLOOKUP(B49,Calculation!C$2:C$933,1,FALSE)))),"not entered","")</f>
        <v/>
      </c>
    </row>
    <row r="50" spans="2:7">
      <c r="B50" s="82" t="s">
        <v>9</v>
      </c>
      <c r="C50" s="84" t="str">
        <f t="shared" si="0"/>
        <v xml:space="preserve"> </v>
      </c>
      <c r="D50" s="84" t="str">
        <f t="shared" si="1"/>
        <v xml:space="preserve"> </v>
      </c>
      <c r="E50" s="132">
        <v>1.1574074074074073E-5</v>
      </c>
      <c r="F50" s="85" t="e">
        <f t="shared" si="3"/>
        <v>#N/A</v>
      </c>
      <c r="G50" t="str">
        <f>IF((ISERROR((VLOOKUP(B50,Calculation!C$2:C$933,1,FALSE)))),"not entered","")</f>
        <v/>
      </c>
    </row>
    <row r="51" spans="2:7">
      <c r="B51" s="82" t="s">
        <v>9</v>
      </c>
      <c r="C51" s="84" t="str">
        <f t="shared" si="0"/>
        <v xml:space="preserve"> </v>
      </c>
      <c r="D51" s="84" t="str">
        <f t="shared" si="1"/>
        <v xml:space="preserve"> </v>
      </c>
      <c r="E51" s="132">
        <v>1.1574074074074073E-5</v>
      </c>
      <c r="F51" s="85" t="e">
        <f t="shared" si="3"/>
        <v>#N/A</v>
      </c>
      <c r="G51" t="str">
        <f>IF((ISERROR((VLOOKUP(B51,Calculation!C$2:C$933,1,FALSE)))),"not entered","")</f>
        <v/>
      </c>
    </row>
    <row r="52" spans="2:7">
      <c r="B52" s="82" t="s">
        <v>9</v>
      </c>
      <c r="C52" s="84" t="str">
        <f t="shared" si="0"/>
        <v xml:space="preserve"> </v>
      </c>
      <c r="D52" s="84" t="str">
        <f t="shared" si="1"/>
        <v xml:space="preserve"> </v>
      </c>
      <c r="E52" s="132">
        <v>1.1574074074074073E-5</v>
      </c>
      <c r="F52" s="85" t="e">
        <f t="shared" si="3"/>
        <v>#N/A</v>
      </c>
      <c r="G52" t="str">
        <f>IF((ISERROR((VLOOKUP(B52,Calculation!C$2:C$933,1,FALSE)))),"not entered","")</f>
        <v/>
      </c>
    </row>
    <row r="53" spans="2:7">
      <c r="B53" s="82" t="s">
        <v>9</v>
      </c>
      <c r="C53" s="84" t="str">
        <f t="shared" si="0"/>
        <v xml:space="preserve"> </v>
      </c>
      <c r="D53" s="84" t="str">
        <f t="shared" si="1"/>
        <v xml:space="preserve"> </v>
      </c>
      <c r="E53" s="132">
        <v>1.1574074074074073E-5</v>
      </c>
      <c r="F53" s="85" t="e">
        <f t="shared" si="3"/>
        <v>#N/A</v>
      </c>
      <c r="G53" t="str">
        <f>IF((ISERROR((VLOOKUP(B53,Calculation!C$2:C$933,1,FALSE)))),"not entered","")</f>
        <v/>
      </c>
    </row>
    <row r="54" spans="2:7">
      <c r="B54" s="82" t="s">
        <v>9</v>
      </c>
      <c r="C54" s="84" t="str">
        <f t="shared" si="0"/>
        <v xml:space="preserve"> </v>
      </c>
      <c r="D54" s="84" t="str">
        <f t="shared" si="1"/>
        <v xml:space="preserve"> </v>
      </c>
      <c r="E54" s="132">
        <v>1.1574074074074073E-5</v>
      </c>
      <c r="F54" s="85" t="e">
        <f t="shared" si="3"/>
        <v>#N/A</v>
      </c>
      <c r="G54" t="str">
        <f>IF((ISERROR((VLOOKUP(B54,Calculation!C$2:C$933,1,FALSE)))),"not entered","")</f>
        <v/>
      </c>
    </row>
    <row r="55" spans="2:7">
      <c r="B55" s="82" t="s">
        <v>9</v>
      </c>
      <c r="C55" s="84" t="str">
        <f t="shared" si="0"/>
        <v xml:space="preserve"> </v>
      </c>
      <c r="D55" s="84" t="str">
        <f t="shared" si="1"/>
        <v xml:space="preserve"> </v>
      </c>
      <c r="E55" s="132">
        <v>1.1574074074074073E-5</v>
      </c>
      <c r="F55" s="85" t="e">
        <f t="shared" si="3"/>
        <v>#N/A</v>
      </c>
      <c r="G55" t="str">
        <f>IF((ISERROR((VLOOKUP(B55,Calculation!C$2:C$933,1,FALSE)))),"not entered","")</f>
        <v/>
      </c>
    </row>
    <row r="56" spans="2:7">
      <c r="B56" s="82" t="s">
        <v>9</v>
      </c>
      <c r="C56" s="84" t="str">
        <f t="shared" si="0"/>
        <v xml:space="preserve"> </v>
      </c>
      <c r="D56" s="84" t="str">
        <f t="shared" si="1"/>
        <v xml:space="preserve"> </v>
      </c>
      <c r="E56" s="132">
        <v>1.1574074074074073E-5</v>
      </c>
      <c r="F56" s="85" t="e">
        <f t="shared" si="3"/>
        <v>#N/A</v>
      </c>
      <c r="G56" t="str">
        <f>IF((ISERROR((VLOOKUP(B56,Calculation!C$2:C$933,1,FALSE)))),"not entered","")</f>
        <v/>
      </c>
    </row>
    <row r="57" spans="2:7">
      <c r="B57" s="82" t="s">
        <v>9</v>
      </c>
      <c r="C57" s="84" t="str">
        <f t="shared" si="0"/>
        <v xml:space="preserve"> </v>
      </c>
      <c r="D57" s="84" t="str">
        <f t="shared" si="1"/>
        <v xml:space="preserve"> </v>
      </c>
      <c r="E57" s="132">
        <v>1.1574074074074073E-5</v>
      </c>
      <c r="F57" s="85" t="e">
        <f t="shared" si="3"/>
        <v>#N/A</v>
      </c>
      <c r="G57" t="str">
        <f>IF((ISERROR((VLOOKUP(B57,Calculation!C$2:C$933,1,FALSE)))),"not entered","")</f>
        <v/>
      </c>
    </row>
    <row r="58" spans="2:7">
      <c r="B58" s="82" t="s">
        <v>9</v>
      </c>
      <c r="C58" s="84" t="str">
        <f t="shared" si="0"/>
        <v xml:space="preserve"> </v>
      </c>
      <c r="D58" s="84" t="str">
        <f t="shared" si="1"/>
        <v xml:space="preserve"> </v>
      </c>
      <c r="E58" s="132">
        <v>1.1574074074074073E-5</v>
      </c>
      <c r="F58" s="85" t="e">
        <f t="shared" si="3"/>
        <v>#N/A</v>
      </c>
      <c r="G58" t="str">
        <f>IF((ISERROR((VLOOKUP(B58,Calculation!C$2:C$933,1,FALSE)))),"not entered","")</f>
        <v/>
      </c>
    </row>
    <row r="59" spans="2:7">
      <c r="B59" s="82" t="s">
        <v>9</v>
      </c>
      <c r="C59" s="84" t="str">
        <f t="shared" si="0"/>
        <v xml:space="preserve"> </v>
      </c>
      <c r="D59" s="84" t="str">
        <f t="shared" si="1"/>
        <v xml:space="preserve"> </v>
      </c>
      <c r="E59" s="132">
        <v>1.1574074074074073E-5</v>
      </c>
      <c r="F59" s="85" t="e">
        <f t="shared" si="3"/>
        <v>#N/A</v>
      </c>
      <c r="G59" t="str">
        <f>IF((ISERROR((VLOOKUP(B59,Calculation!C$2:C$933,1,FALSE)))),"not entered","")</f>
        <v/>
      </c>
    </row>
    <row r="60" spans="2:7">
      <c r="B60" s="82" t="s">
        <v>9</v>
      </c>
      <c r="C60" s="84" t="str">
        <f t="shared" si="0"/>
        <v xml:space="preserve"> </v>
      </c>
      <c r="D60" s="84" t="str">
        <f t="shared" si="1"/>
        <v xml:space="preserve"> </v>
      </c>
      <c r="E60" s="132">
        <v>1.1574074074074073E-5</v>
      </c>
      <c r="F60" s="85" t="e">
        <f t="shared" si="3"/>
        <v>#N/A</v>
      </c>
      <c r="G60" t="str">
        <f>IF((ISERROR((VLOOKUP(B60,Calculation!C$2:C$933,1,FALSE)))),"not entered","")</f>
        <v/>
      </c>
    </row>
    <row r="61" spans="2:7">
      <c r="B61" s="82" t="s">
        <v>9</v>
      </c>
      <c r="C61" s="84" t="str">
        <f t="shared" si="0"/>
        <v xml:space="preserve"> </v>
      </c>
      <c r="D61" s="84" t="str">
        <f t="shared" si="1"/>
        <v xml:space="preserve"> </v>
      </c>
      <c r="E61" s="132">
        <v>1.1574074074074073E-5</v>
      </c>
      <c r="F61" s="85" t="e">
        <f t="shared" si="3"/>
        <v>#N/A</v>
      </c>
      <c r="G61" t="str">
        <f>IF((ISERROR((VLOOKUP(B61,Calculation!C$2:C$933,1,FALSE)))),"not entered","")</f>
        <v/>
      </c>
    </row>
    <row r="62" spans="2:7">
      <c r="B62" s="82" t="s">
        <v>9</v>
      </c>
      <c r="C62" s="84" t="str">
        <f t="shared" si="0"/>
        <v xml:space="preserve"> </v>
      </c>
      <c r="D62" s="84" t="str">
        <f t="shared" si="1"/>
        <v xml:space="preserve"> </v>
      </c>
      <c r="E62" s="132">
        <v>1.1574074074074073E-5</v>
      </c>
      <c r="F62" s="85" t="e">
        <f t="shared" si="3"/>
        <v>#N/A</v>
      </c>
      <c r="G62" t="str">
        <f>IF((ISERROR((VLOOKUP(B62,Calculation!C$2:C$933,1,FALSE)))),"not entered","")</f>
        <v/>
      </c>
    </row>
    <row r="63" spans="2:7">
      <c r="B63" s="82" t="s">
        <v>9</v>
      </c>
      <c r="C63" s="84" t="str">
        <f t="shared" si="0"/>
        <v xml:space="preserve"> </v>
      </c>
      <c r="D63" s="84" t="str">
        <f t="shared" si="1"/>
        <v xml:space="preserve"> </v>
      </c>
      <c r="E63" s="132">
        <v>1.1574074074074073E-5</v>
      </c>
      <c r="F63" s="85" t="e">
        <f t="shared" si="3"/>
        <v>#N/A</v>
      </c>
      <c r="G63" t="str">
        <f>IF((ISERROR((VLOOKUP(B63,Calculation!C$2:C$933,1,FALSE)))),"not entered","")</f>
        <v/>
      </c>
    </row>
    <row r="64" spans="2:7">
      <c r="B64" s="82" t="s">
        <v>9</v>
      </c>
      <c r="C64" s="84" t="str">
        <f t="shared" si="0"/>
        <v xml:space="preserve"> </v>
      </c>
      <c r="D64" s="84" t="str">
        <f t="shared" si="1"/>
        <v xml:space="preserve"> </v>
      </c>
      <c r="E64" s="132">
        <v>1.1574074074074073E-5</v>
      </c>
      <c r="F64" s="85" t="e">
        <f t="shared" si="3"/>
        <v>#N/A</v>
      </c>
      <c r="G64" t="str">
        <f>IF((ISERROR((VLOOKUP(B64,Calculation!C$2:C$933,1,FALSE)))),"not entered","")</f>
        <v/>
      </c>
    </row>
    <row r="65" spans="2:7">
      <c r="B65" s="82" t="s">
        <v>9</v>
      </c>
      <c r="C65" s="84" t="str">
        <f t="shared" si="0"/>
        <v xml:space="preserve"> </v>
      </c>
      <c r="D65" s="84" t="str">
        <f t="shared" si="1"/>
        <v xml:space="preserve"> </v>
      </c>
      <c r="E65" s="132">
        <v>1.1574074074074073E-5</v>
      </c>
      <c r="F65" s="85" t="e">
        <f t="shared" si="3"/>
        <v>#N/A</v>
      </c>
      <c r="G65" t="str">
        <f>IF((ISERROR((VLOOKUP(B65,Calculation!C$2:C$933,1,FALSE)))),"not entered","")</f>
        <v/>
      </c>
    </row>
    <row r="66" spans="2:7">
      <c r="B66" s="82" t="s">
        <v>9</v>
      </c>
      <c r="C66" s="84" t="str">
        <f t="shared" si="0"/>
        <v xml:space="preserve"> </v>
      </c>
      <c r="D66" s="84" t="str">
        <f t="shared" si="1"/>
        <v xml:space="preserve"> </v>
      </c>
      <c r="E66" s="132">
        <v>1.1574074074074073E-5</v>
      </c>
      <c r="F66" s="85" t="e">
        <f t="shared" si="3"/>
        <v>#N/A</v>
      </c>
      <c r="G66" t="str">
        <f>IF((ISERROR((VLOOKUP(B66,Calculation!C$2:C$933,1,FALSE)))),"not entered","")</f>
        <v/>
      </c>
    </row>
    <row r="67" spans="2:7">
      <c r="B67" s="82" t="s">
        <v>9</v>
      </c>
      <c r="C67" s="84" t="str">
        <f t="shared" si="0"/>
        <v xml:space="preserve"> </v>
      </c>
      <c r="D67" s="84" t="str">
        <f t="shared" si="1"/>
        <v xml:space="preserve"> </v>
      </c>
      <c r="E67" s="132">
        <v>1.1574074074074073E-5</v>
      </c>
      <c r="F67" s="85" t="e">
        <f t="shared" si="3"/>
        <v>#N/A</v>
      </c>
      <c r="G67" t="str">
        <f>IF((ISERROR((VLOOKUP(B67,Calculation!C$2:C$933,1,FALSE)))),"not entered","")</f>
        <v/>
      </c>
    </row>
    <row r="68" spans="2:7">
      <c r="B68" s="82" t="s">
        <v>9</v>
      </c>
      <c r="C68" s="84" t="str">
        <f t="shared" si="0"/>
        <v xml:space="preserve"> </v>
      </c>
      <c r="D68" s="84" t="str">
        <f t="shared" si="1"/>
        <v xml:space="preserve"> </v>
      </c>
      <c r="E68" s="132">
        <v>1.1574074074074073E-5</v>
      </c>
      <c r="F68" s="85" t="e">
        <f t="shared" si="3"/>
        <v>#N/A</v>
      </c>
      <c r="G68" t="str">
        <f>IF((ISERROR((VLOOKUP(B68,Calculation!C$2:C$933,1,FALSE)))),"not entered","")</f>
        <v/>
      </c>
    </row>
    <row r="69" spans="2:7">
      <c r="B69" s="82" t="s">
        <v>9</v>
      </c>
      <c r="C69" s="84" t="str">
        <f t="shared" si="0"/>
        <v xml:space="preserve"> </v>
      </c>
      <c r="D69" s="84" t="str">
        <f t="shared" si="1"/>
        <v xml:space="preserve"> </v>
      </c>
      <c r="E69" s="132">
        <v>1.1574074074074073E-5</v>
      </c>
      <c r="F69" s="85" t="e">
        <f t="shared" si="3"/>
        <v>#N/A</v>
      </c>
      <c r="G69" t="str">
        <f>IF((ISERROR((VLOOKUP(B69,Calculation!C$2:C$933,1,FALSE)))),"not entered","")</f>
        <v/>
      </c>
    </row>
    <row r="70" spans="2:7">
      <c r="B70" s="82" t="s">
        <v>9</v>
      </c>
      <c r="C70" s="84" t="str">
        <f t="shared" ref="C70:C133" si="4">VLOOKUP(B70,name,3,FALSE)</f>
        <v xml:space="preserve"> </v>
      </c>
      <c r="D70" s="84" t="str">
        <f t="shared" ref="D70:D133" si="5">VLOOKUP(B70,name,2,FALSE)</f>
        <v xml:space="preserve"> </v>
      </c>
      <c r="E70" s="132">
        <v>1.1574074074074073E-5</v>
      </c>
      <c r="F70" s="85" t="e">
        <f t="shared" ref="F70:F101" si="6">(VLOOKUP(C70,C$4:E$5,3,FALSE))/(E70/10000)</f>
        <v>#N/A</v>
      </c>
      <c r="G70" t="str">
        <f>IF((ISERROR((VLOOKUP(B70,Calculation!C$2:C$933,1,FALSE)))),"not entered","")</f>
        <v/>
      </c>
    </row>
    <row r="71" spans="2:7">
      <c r="B71" s="82" t="s">
        <v>9</v>
      </c>
      <c r="C71" s="84" t="str">
        <f t="shared" si="4"/>
        <v xml:space="preserve"> </v>
      </c>
      <c r="D71" s="84" t="str">
        <f t="shared" si="5"/>
        <v xml:space="preserve"> </v>
      </c>
      <c r="E71" s="132">
        <v>1.1574074074074073E-5</v>
      </c>
      <c r="F71" s="85" t="e">
        <f t="shared" si="6"/>
        <v>#N/A</v>
      </c>
      <c r="G71" t="str">
        <f>IF((ISERROR((VLOOKUP(B71,Calculation!C$2:C$933,1,FALSE)))),"not entered","")</f>
        <v/>
      </c>
    </row>
    <row r="72" spans="2:7">
      <c r="B72" s="82" t="s">
        <v>9</v>
      </c>
      <c r="C72" s="84" t="str">
        <f t="shared" si="4"/>
        <v xml:space="preserve"> </v>
      </c>
      <c r="D72" s="84" t="str">
        <f t="shared" si="5"/>
        <v xml:space="preserve"> </v>
      </c>
      <c r="E72" s="132">
        <v>1.1574074074074073E-5</v>
      </c>
      <c r="F72" s="85" t="e">
        <f t="shared" si="6"/>
        <v>#N/A</v>
      </c>
      <c r="G72" t="str">
        <f>IF((ISERROR((VLOOKUP(B72,Calculation!C$2:C$933,1,FALSE)))),"not entered","")</f>
        <v/>
      </c>
    </row>
    <row r="73" spans="2:7">
      <c r="B73" s="82" t="s">
        <v>9</v>
      </c>
      <c r="C73" s="84" t="str">
        <f t="shared" si="4"/>
        <v xml:space="preserve"> </v>
      </c>
      <c r="D73" s="84" t="str">
        <f t="shared" si="5"/>
        <v xml:space="preserve"> </v>
      </c>
      <c r="E73" s="132">
        <v>1.1574074074074073E-5</v>
      </c>
      <c r="F73" s="85" t="e">
        <f t="shared" si="6"/>
        <v>#N/A</v>
      </c>
      <c r="G73" t="str">
        <f>IF((ISERROR((VLOOKUP(B73,Calculation!C$2:C$933,1,FALSE)))),"not entered","")</f>
        <v/>
      </c>
    </row>
    <row r="74" spans="2:7">
      <c r="B74" s="82" t="s">
        <v>9</v>
      </c>
      <c r="C74" s="84" t="str">
        <f t="shared" si="4"/>
        <v xml:space="preserve"> </v>
      </c>
      <c r="D74" s="84" t="str">
        <f t="shared" si="5"/>
        <v xml:space="preserve"> </v>
      </c>
      <c r="E74" s="132">
        <v>1.1574074074074073E-5</v>
      </c>
      <c r="F74" s="85" t="e">
        <f t="shared" si="6"/>
        <v>#N/A</v>
      </c>
      <c r="G74" t="str">
        <f>IF((ISERROR((VLOOKUP(B74,Calculation!C$2:C$933,1,FALSE)))),"not entered","")</f>
        <v/>
      </c>
    </row>
    <row r="75" spans="2:7">
      <c r="B75" s="82" t="s">
        <v>9</v>
      </c>
      <c r="C75" s="84" t="str">
        <f t="shared" si="4"/>
        <v xml:space="preserve"> </v>
      </c>
      <c r="D75" s="84" t="str">
        <f t="shared" si="5"/>
        <v xml:space="preserve"> </v>
      </c>
      <c r="E75" s="132">
        <v>1.1574074074074073E-5</v>
      </c>
      <c r="F75" s="85" t="e">
        <f t="shared" si="6"/>
        <v>#N/A</v>
      </c>
      <c r="G75" t="str">
        <f>IF((ISERROR((VLOOKUP(B75,Calculation!C$2:C$933,1,FALSE)))),"not entered","")</f>
        <v/>
      </c>
    </row>
    <row r="76" spans="2:7">
      <c r="B76" s="82" t="s">
        <v>9</v>
      </c>
      <c r="C76" s="84" t="str">
        <f t="shared" si="4"/>
        <v xml:space="preserve"> </v>
      </c>
      <c r="D76" s="84" t="str">
        <f t="shared" si="5"/>
        <v xml:space="preserve"> </v>
      </c>
      <c r="E76" s="132">
        <v>1.1574074074074073E-5</v>
      </c>
      <c r="F76" s="85" t="e">
        <f t="shared" si="6"/>
        <v>#N/A</v>
      </c>
      <c r="G76" t="str">
        <f>IF((ISERROR((VLOOKUP(B76,Calculation!C$2:C$933,1,FALSE)))),"not entered","")</f>
        <v/>
      </c>
    </row>
    <row r="77" spans="2:7">
      <c r="B77" s="82" t="s">
        <v>9</v>
      </c>
      <c r="C77" s="84" t="str">
        <f t="shared" si="4"/>
        <v xml:space="preserve"> </v>
      </c>
      <c r="D77" s="84" t="str">
        <f t="shared" si="5"/>
        <v xml:space="preserve"> </v>
      </c>
      <c r="E77" s="132">
        <v>1.1574074074074073E-5</v>
      </c>
      <c r="F77" s="85" t="e">
        <f t="shared" si="6"/>
        <v>#N/A</v>
      </c>
      <c r="G77" t="str">
        <f>IF((ISERROR((VLOOKUP(B77,Calculation!C$2:C$933,1,FALSE)))),"not entered","")</f>
        <v/>
      </c>
    </row>
    <row r="78" spans="2:7">
      <c r="B78" s="82" t="s">
        <v>9</v>
      </c>
      <c r="C78" s="84" t="str">
        <f t="shared" si="4"/>
        <v xml:space="preserve"> </v>
      </c>
      <c r="D78" s="84" t="str">
        <f t="shared" si="5"/>
        <v xml:space="preserve"> </v>
      </c>
      <c r="E78" s="132">
        <v>1.1574074074074073E-5</v>
      </c>
      <c r="F78" s="85" t="e">
        <f t="shared" si="6"/>
        <v>#N/A</v>
      </c>
      <c r="G78" t="str">
        <f>IF((ISERROR((VLOOKUP(B78,Calculation!C$2:C$933,1,FALSE)))),"not entered","")</f>
        <v/>
      </c>
    </row>
    <row r="79" spans="2:7">
      <c r="B79" s="82" t="s">
        <v>9</v>
      </c>
      <c r="C79" s="84" t="str">
        <f t="shared" si="4"/>
        <v xml:space="preserve"> </v>
      </c>
      <c r="D79" s="84" t="str">
        <f t="shared" si="5"/>
        <v xml:space="preserve"> </v>
      </c>
      <c r="E79" s="132">
        <v>1.1574074074074073E-5</v>
      </c>
      <c r="F79" s="85" t="e">
        <f t="shared" si="6"/>
        <v>#N/A</v>
      </c>
      <c r="G79" t="str">
        <f>IF((ISERROR((VLOOKUP(B79,Calculation!C$2:C$933,1,FALSE)))),"not entered","")</f>
        <v/>
      </c>
    </row>
    <row r="80" spans="2:7">
      <c r="B80" s="82" t="s">
        <v>9</v>
      </c>
      <c r="C80" s="84" t="str">
        <f t="shared" si="4"/>
        <v xml:space="preserve"> </v>
      </c>
      <c r="D80" s="84" t="str">
        <f t="shared" si="5"/>
        <v xml:space="preserve"> </v>
      </c>
      <c r="E80" s="132">
        <v>1.1574074074074073E-5</v>
      </c>
      <c r="F80" s="85" t="e">
        <f t="shared" si="6"/>
        <v>#N/A</v>
      </c>
      <c r="G80" t="str">
        <f>IF((ISERROR((VLOOKUP(B80,Calculation!C$2:C$933,1,FALSE)))),"not entered","")</f>
        <v/>
      </c>
    </row>
    <row r="81" spans="2:7">
      <c r="B81" s="82" t="s">
        <v>9</v>
      </c>
      <c r="C81" s="84" t="str">
        <f t="shared" si="4"/>
        <v xml:space="preserve"> </v>
      </c>
      <c r="D81" s="84" t="str">
        <f t="shared" si="5"/>
        <v xml:space="preserve"> </v>
      </c>
      <c r="E81" s="132">
        <v>1.1574074074074073E-5</v>
      </c>
      <c r="F81" s="85" t="e">
        <f t="shared" si="6"/>
        <v>#N/A</v>
      </c>
      <c r="G81" t="str">
        <f>IF((ISERROR((VLOOKUP(B81,Calculation!C$2:C$933,1,FALSE)))),"not entered","")</f>
        <v/>
      </c>
    </row>
    <row r="82" spans="2:7">
      <c r="B82" s="82" t="s">
        <v>9</v>
      </c>
      <c r="C82" s="84" t="str">
        <f t="shared" si="4"/>
        <v xml:space="preserve"> </v>
      </c>
      <c r="D82" s="84" t="str">
        <f t="shared" si="5"/>
        <v xml:space="preserve"> </v>
      </c>
      <c r="E82" s="132">
        <v>1.1574074074074073E-5</v>
      </c>
      <c r="F82" s="85" t="e">
        <f t="shared" si="6"/>
        <v>#N/A</v>
      </c>
      <c r="G82" t="str">
        <f>IF((ISERROR((VLOOKUP(B82,Calculation!C$2:C$933,1,FALSE)))),"not entered","")</f>
        <v/>
      </c>
    </row>
    <row r="83" spans="2:7">
      <c r="B83" s="82" t="s">
        <v>9</v>
      </c>
      <c r="C83" s="84" t="str">
        <f t="shared" si="4"/>
        <v xml:space="preserve"> </v>
      </c>
      <c r="D83" s="84" t="str">
        <f t="shared" si="5"/>
        <v xml:space="preserve"> </v>
      </c>
      <c r="E83" s="132">
        <v>1.1574074074074073E-5</v>
      </c>
      <c r="F83" s="85" t="e">
        <f t="shared" si="6"/>
        <v>#N/A</v>
      </c>
      <c r="G83" t="str">
        <f>IF((ISERROR((VLOOKUP(B83,Calculation!C$2:C$933,1,FALSE)))),"not entered","")</f>
        <v/>
      </c>
    </row>
    <row r="84" spans="2:7">
      <c r="B84" s="82" t="s">
        <v>9</v>
      </c>
      <c r="C84" s="84" t="str">
        <f t="shared" si="4"/>
        <v xml:space="preserve"> </v>
      </c>
      <c r="D84" s="84" t="str">
        <f t="shared" si="5"/>
        <v xml:space="preserve"> </v>
      </c>
      <c r="E84" s="132">
        <v>1.1574074074074073E-5</v>
      </c>
      <c r="F84" s="85" t="e">
        <f t="shared" si="6"/>
        <v>#N/A</v>
      </c>
      <c r="G84" t="str">
        <f>IF((ISERROR((VLOOKUP(B84,Calculation!C$2:C$933,1,FALSE)))),"not entered","")</f>
        <v/>
      </c>
    </row>
    <row r="85" spans="2:7">
      <c r="B85" s="82" t="s">
        <v>9</v>
      </c>
      <c r="C85" s="84" t="str">
        <f t="shared" si="4"/>
        <v xml:space="preserve"> </v>
      </c>
      <c r="D85" s="84" t="str">
        <f t="shared" si="5"/>
        <v xml:space="preserve"> </v>
      </c>
      <c r="E85" s="132">
        <v>1.1574074074074073E-5</v>
      </c>
      <c r="F85" s="85" t="e">
        <f t="shared" si="6"/>
        <v>#N/A</v>
      </c>
      <c r="G85" t="str">
        <f>IF((ISERROR((VLOOKUP(B85,Calculation!C$2:C$933,1,FALSE)))),"not entered","")</f>
        <v/>
      </c>
    </row>
    <row r="86" spans="2:7">
      <c r="B86" s="82" t="s">
        <v>9</v>
      </c>
      <c r="C86" s="84" t="str">
        <f t="shared" si="4"/>
        <v xml:space="preserve"> </v>
      </c>
      <c r="D86" s="84" t="str">
        <f t="shared" si="5"/>
        <v xml:space="preserve"> </v>
      </c>
      <c r="E86" s="132">
        <v>1.1574074074074073E-5</v>
      </c>
      <c r="F86" s="85" t="e">
        <f t="shared" si="6"/>
        <v>#N/A</v>
      </c>
      <c r="G86" t="str">
        <f>IF((ISERROR((VLOOKUP(B86,Calculation!C$2:C$933,1,FALSE)))),"not entered","")</f>
        <v/>
      </c>
    </row>
    <row r="87" spans="2:7">
      <c r="B87" s="82" t="s">
        <v>9</v>
      </c>
      <c r="C87" s="84" t="str">
        <f t="shared" si="4"/>
        <v xml:space="preserve"> </v>
      </c>
      <c r="D87" s="84" t="str">
        <f t="shared" si="5"/>
        <v xml:space="preserve"> </v>
      </c>
      <c r="E87" s="132">
        <v>1.1574074074074073E-5</v>
      </c>
      <c r="F87" s="85" t="e">
        <f t="shared" si="6"/>
        <v>#N/A</v>
      </c>
      <c r="G87" t="str">
        <f>IF((ISERROR((VLOOKUP(B87,Calculation!C$2:C$933,1,FALSE)))),"not entered","")</f>
        <v/>
      </c>
    </row>
    <row r="88" spans="2:7">
      <c r="B88" s="82" t="s">
        <v>9</v>
      </c>
      <c r="C88" s="84" t="str">
        <f t="shared" si="4"/>
        <v xml:space="preserve"> </v>
      </c>
      <c r="D88" s="84" t="str">
        <f t="shared" si="5"/>
        <v xml:space="preserve"> </v>
      </c>
      <c r="E88" s="132">
        <v>1.1574074074074073E-5</v>
      </c>
      <c r="F88" s="85" t="e">
        <f t="shared" si="6"/>
        <v>#N/A</v>
      </c>
      <c r="G88" t="str">
        <f>IF((ISERROR((VLOOKUP(B88,Calculation!C$2:C$933,1,FALSE)))),"not entered","")</f>
        <v/>
      </c>
    </row>
    <row r="89" spans="2:7">
      <c r="B89" s="82" t="s">
        <v>9</v>
      </c>
      <c r="C89" s="84" t="str">
        <f t="shared" si="4"/>
        <v xml:space="preserve"> </v>
      </c>
      <c r="D89" s="84" t="str">
        <f t="shared" si="5"/>
        <v xml:space="preserve"> </v>
      </c>
      <c r="E89" s="132">
        <v>1.1574074074074073E-5</v>
      </c>
      <c r="F89" s="85" t="e">
        <f t="shared" si="6"/>
        <v>#N/A</v>
      </c>
      <c r="G89" t="str">
        <f>IF((ISERROR((VLOOKUP(B89,Calculation!C$2:C$933,1,FALSE)))),"not entered","")</f>
        <v/>
      </c>
    </row>
    <row r="90" spans="2:7">
      <c r="B90" s="82" t="s">
        <v>9</v>
      </c>
      <c r="C90" s="84" t="str">
        <f t="shared" si="4"/>
        <v xml:space="preserve"> </v>
      </c>
      <c r="D90" s="84" t="str">
        <f t="shared" si="5"/>
        <v xml:space="preserve"> </v>
      </c>
      <c r="E90" s="132">
        <v>1.1574074074074073E-5</v>
      </c>
      <c r="F90" s="85" t="e">
        <f t="shared" si="6"/>
        <v>#N/A</v>
      </c>
      <c r="G90" t="str">
        <f>IF((ISERROR((VLOOKUP(B90,Calculation!C$2:C$933,1,FALSE)))),"not entered","")</f>
        <v/>
      </c>
    </row>
    <row r="91" spans="2:7">
      <c r="B91" s="82" t="s">
        <v>9</v>
      </c>
      <c r="C91" s="84" t="str">
        <f t="shared" si="4"/>
        <v xml:space="preserve"> </v>
      </c>
      <c r="D91" s="84" t="str">
        <f t="shared" si="5"/>
        <v xml:space="preserve"> </v>
      </c>
      <c r="E91" s="132">
        <v>1.1574074074074073E-5</v>
      </c>
      <c r="F91" s="85" t="e">
        <f t="shared" si="6"/>
        <v>#N/A</v>
      </c>
      <c r="G91" t="str">
        <f>IF((ISERROR((VLOOKUP(B91,Calculation!C$2:C$933,1,FALSE)))),"not entered","")</f>
        <v/>
      </c>
    </row>
    <row r="92" spans="2:7">
      <c r="B92" s="82" t="s">
        <v>9</v>
      </c>
      <c r="C92" s="84" t="str">
        <f t="shared" si="4"/>
        <v xml:space="preserve"> </v>
      </c>
      <c r="D92" s="84" t="str">
        <f t="shared" si="5"/>
        <v xml:space="preserve"> </v>
      </c>
      <c r="E92" s="132">
        <v>1.1574074074074073E-5</v>
      </c>
      <c r="F92" s="85" t="e">
        <f t="shared" si="6"/>
        <v>#N/A</v>
      </c>
      <c r="G92" t="str">
        <f>IF((ISERROR((VLOOKUP(B92,Calculation!C$2:C$933,1,FALSE)))),"not entered","")</f>
        <v/>
      </c>
    </row>
    <row r="93" spans="2:7">
      <c r="B93" s="82" t="s">
        <v>9</v>
      </c>
      <c r="C93" s="84" t="str">
        <f t="shared" si="4"/>
        <v xml:space="preserve"> </v>
      </c>
      <c r="D93" s="84" t="str">
        <f t="shared" si="5"/>
        <v xml:space="preserve"> </v>
      </c>
      <c r="E93" s="132">
        <v>1.1574074074074073E-5</v>
      </c>
      <c r="F93" s="85" t="e">
        <f t="shared" si="6"/>
        <v>#N/A</v>
      </c>
      <c r="G93" t="str">
        <f>IF((ISERROR((VLOOKUP(B93,Calculation!C$2:C$933,1,FALSE)))),"not entered","")</f>
        <v/>
      </c>
    </row>
    <row r="94" spans="2:7">
      <c r="B94" s="82" t="s">
        <v>9</v>
      </c>
      <c r="C94" s="84" t="str">
        <f t="shared" si="4"/>
        <v xml:space="preserve"> </v>
      </c>
      <c r="D94" s="84" t="str">
        <f t="shared" si="5"/>
        <v xml:space="preserve"> </v>
      </c>
      <c r="E94" s="132">
        <v>1.1574074074074073E-5</v>
      </c>
      <c r="F94" s="85" t="e">
        <f t="shared" si="6"/>
        <v>#N/A</v>
      </c>
      <c r="G94" t="str">
        <f>IF((ISERROR((VLOOKUP(B94,Calculation!C$2:C$933,1,FALSE)))),"not entered","")</f>
        <v/>
      </c>
    </row>
    <row r="95" spans="2:7">
      <c r="B95" s="82" t="s">
        <v>9</v>
      </c>
      <c r="C95" s="84" t="str">
        <f t="shared" si="4"/>
        <v xml:space="preserve"> </v>
      </c>
      <c r="D95" s="84" t="str">
        <f t="shared" si="5"/>
        <v xml:space="preserve"> </v>
      </c>
      <c r="E95" s="132">
        <v>1.1574074074074073E-5</v>
      </c>
      <c r="F95" s="85" t="e">
        <f t="shared" si="6"/>
        <v>#N/A</v>
      </c>
      <c r="G95" t="str">
        <f>IF((ISERROR((VLOOKUP(B95,Calculation!C$2:C$933,1,FALSE)))),"not entered","")</f>
        <v/>
      </c>
    </row>
    <row r="96" spans="2:7">
      <c r="B96" s="82" t="s">
        <v>9</v>
      </c>
      <c r="C96" s="84" t="str">
        <f t="shared" si="4"/>
        <v xml:space="preserve"> </v>
      </c>
      <c r="D96" s="84" t="str">
        <f t="shared" si="5"/>
        <v xml:space="preserve"> </v>
      </c>
      <c r="E96" s="132">
        <v>1.1574074074074073E-5</v>
      </c>
      <c r="F96" s="85" t="e">
        <f t="shared" si="6"/>
        <v>#N/A</v>
      </c>
      <c r="G96" t="str">
        <f>IF((ISERROR((VLOOKUP(B96,Calculation!C$2:C$933,1,FALSE)))),"not entered","")</f>
        <v/>
      </c>
    </row>
    <row r="97" spans="2:7">
      <c r="B97" s="82" t="s">
        <v>9</v>
      </c>
      <c r="C97" s="84" t="str">
        <f t="shared" si="4"/>
        <v xml:space="preserve"> </v>
      </c>
      <c r="D97" s="84" t="str">
        <f t="shared" si="5"/>
        <v xml:space="preserve"> </v>
      </c>
      <c r="E97" s="132">
        <v>1.1574074074074073E-5</v>
      </c>
      <c r="F97" s="85" t="e">
        <f t="shared" si="6"/>
        <v>#N/A</v>
      </c>
      <c r="G97" t="str">
        <f>IF((ISERROR((VLOOKUP(B97,Calculation!C$2:C$933,1,FALSE)))),"not entered","")</f>
        <v/>
      </c>
    </row>
    <row r="98" spans="2:7">
      <c r="B98" s="82" t="s">
        <v>9</v>
      </c>
      <c r="C98" s="84" t="str">
        <f t="shared" si="4"/>
        <v xml:space="preserve"> </v>
      </c>
      <c r="D98" s="84" t="str">
        <f t="shared" si="5"/>
        <v xml:space="preserve"> </v>
      </c>
      <c r="E98" s="132">
        <v>1.1574074074074073E-5</v>
      </c>
      <c r="F98" s="85" t="e">
        <f t="shared" si="6"/>
        <v>#N/A</v>
      </c>
      <c r="G98" t="str">
        <f>IF((ISERROR((VLOOKUP(B98,Calculation!C$2:C$933,1,FALSE)))),"not entered","")</f>
        <v/>
      </c>
    </row>
    <row r="99" spans="2:7">
      <c r="B99" s="82" t="s">
        <v>9</v>
      </c>
      <c r="C99" s="84" t="str">
        <f t="shared" si="4"/>
        <v xml:space="preserve"> </v>
      </c>
      <c r="D99" s="84" t="str">
        <f t="shared" si="5"/>
        <v xml:space="preserve"> </v>
      </c>
      <c r="E99" s="132">
        <v>1.1574074074074073E-5</v>
      </c>
      <c r="F99" s="85" t="e">
        <f t="shared" si="6"/>
        <v>#N/A</v>
      </c>
      <c r="G99" t="str">
        <f>IF((ISERROR((VLOOKUP(B99,Calculation!C$2:C$933,1,FALSE)))),"not entered","")</f>
        <v/>
      </c>
    </row>
    <row r="100" spans="2:7">
      <c r="B100" s="82" t="s">
        <v>9</v>
      </c>
      <c r="C100" s="84" t="str">
        <f t="shared" si="4"/>
        <v xml:space="preserve"> </v>
      </c>
      <c r="D100" s="84" t="str">
        <f t="shared" si="5"/>
        <v xml:space="preserve"> </v>
      </c>
      <c r="E100" s="132">
        <v>1.1574074074074073E-5</v>
      </c>
      <c r="F100" s="85" t="e">
        <f t="shared" si="6"/>
        <v>#N/A</v>
      </c>
      <c r="G100" t="str">
        <f>IF((ISERROR((VLOOKUP(B100,Calculation!C$2:C$933,1,FALSE)))),"not entered","")</f>
        <v/>
      </c>
    </row>
    <row r="101" spans="2:7">
      <c r="B101" s="82" t="s">
        <v>9</v>
      </c>
      <c r="C101" s="84" t="str">
        <f t="shared" si="4"/>
        <v xml:space="preserve"> </v>
      </c>
      <c r="D101" s="84" t="str">
        <f t="shared" si="5"/>
        <v xml:space="preserve"> </v>
      </c>
      <c r="E101" s="132">
        <v>1.1574074074074073E-5</v>
      </c>
      <c r="F101" s="85" t="e">
        <f t="shared" si="6"/>
        <v>#N/A</v>
      </c>
      <c r="G101" t="str">
        <f>IF((ISERROR((VLOOKUP(B101,Calculation!C$2:C$933,1,FALSE)))),"not entered","")</f>
        <v/>
      </c>
    </row>
    <row r="102" spans="2:7">
      <c r="B102" s="82" t="s">
        <v>9</v>
      </c>
      <c r="C102" s="84" t="str">
        <f t="shared" si="4"/>
        <v xml:space="preserve"> </v>
      </c>
      <c r="D102" s="84" t="str">
        <f t="shared" si="5"/>
        <v xml:space="preserve"> </v>
      </c>
      <c r="E102" s="132">
        <v>1.1574074074074073E-5</v>
      </c>
      <c r="F102" s="85" t="e">
        <f t="shared" ref="F102:F133" si="7">(VLOOKUP(C102,C$4:E$5,3,FALSE))/(E102/10000)</f>
        <v>#N/A</v>
      </c>
      <c r="G102" t="str">
        <f>IF((ISERROR((VLOOKUP(B102,Calculation!C$2:C$933,1,FALSE)))),"not entered","")</f>
        <v/>
      </c>
    </row>
    <row r="103" spans="2:7">
      <c r="B103" s="82" t="s">
        <v>9</v>
      </c>
      <c r="C103" s="84" t="str">
        <f t="shared" si="4"/>
        <v xml:space="preserve"> </v>
      </c>
      <c r="D103" s="84" t="str">
        <f t="shared" si="5"/>
        <v xml:space="preserve"> </v>
      </c>
      <c r="E103" s="132">
        <v>1.1574074074074073E-5</v>
      </c>
      <c r="F103" s="85" t="e">
        <f t="shared" si="7"/>
        <v>#N/A</v>
      </c>
      <c r="G103" t="str">
        <f>IF((ISERROR((VLOOKUP(B103,Calculation!C$2:C$933,1,FALSE)))),"not entered","")</f>
        <v/>
      </c>
    </row>
    <row r="104" spans="2:7">
      <c r="B104" s="82" t="s">
        <v>9</v>
      </c>
      <c r="C104" s="84" t="str">
        <f t="shared" si="4"/>
        <v xml:space="preserve"> </v>
      </c>
      <c r="D104" s="84" t="str">
        <f t="shared" si="5"/>
        <v xml:space="preserve"> </v>
      </c>
      <c r="E104" s="132">
        <v>1.1574074074074073E-5</v>
      </c>
      <c r="F104" s="85" t="e">
        <f t="shared" si="7"/>
        <v>#N/A</v>
      </c>
      <c r="G104" t="str">
        <f>IF((ISERROR((VLOOKUP(B104,Calculation!C$2:C$933,1,FALSE)))),"not entered","")</f>
        <v/>
      </c>
    </row>
    <row r="105" spans="2:7">
      <c r="B105" s="82" t="s">
        <v>9</v>
      </c>
      <c r="C105" s="84" t="str">
        <f t="shared" si="4"/>
        <v xml:space="preserve"> </v>
      </c>
      <c r="D105" s="84" t="str">
        <f t="shared" si="5"/>
        <v xml:space="preserve"> </v>
      </c>
      <c r="E105" s="132">
        <v>1.1574074074074073E-5</v>
      </c>
      <c r="F105" s="85" t="e">
        <f t="shared" si="7"/>
        <v>#N/A</v>
      </c>
      <c r="G105" t="str">
        <f>IF((ISERROR((VLOOKUP(B105,Calculation!C$2:C$933,1,FALSE)))),"not entered","")</f>
        <v/>
      </c>
    </row>
    <row r="106" spans="2:7">
      <c r="B106" s="82" t="s">
        <v>9</v>
      </c>
      <c r="C106" s="84" t="str">
        <f t="shared" si="4"/>
        <v xml:space="preserve"> </v>
      </c>
      <c r="D106" s="84" t="str">
        <f t="shared" si="5"/>
        <v xml:space="preserve"> </v>
      </c>
      <c r="E106" s="132">
        <v>1.1574074074074073E-5</v>
      </c>
      <c r="F106" s="85" t="e">
        <f t="shared" si="7"/>
        <v>#N/A</v>
      </c>
      <c r="G106" t="str">
        <f>IF((ISERROR((VLOOKUP(B106,Calculation!C$2:C$933,1,FALSE)))),"not entered","")</f>
        <v/>
      </c>
    </row>
    <row r="107" spans="2:7">
      <c r="B107" s="82" t="s">
        <v>9</v>
      </c>
      <c r="C107" s="84" t="str">
        <f t="shared" si="4"/>
        <v xml:space="preserve"> </v>
      </c>
      <c r="D107" s="84" t="str">
        <f t="shared" si="5"/>
        <v xml:space="preserve"> </v>
      </c>
      <c r="E107" s="132">
        <v>1.1574074074074073E-5</v>
      </c>
      <c r="F107" s="85" t="e">
        <f t="shared" si="7"/>
        <v>#N/A</v>
      </c>
      <c r="G107" t="str">
        <f>IF((ISERROR((VLOOKUP(B107,Calculation!C$2:C$933,1,FALSE)))),"not entered","")</f>
        <v/>
      </c>
    </row>
    <row r="108" spans="2:7">
      <c r="B108" s="82" t="s">
        <v>9</v>
      </c>
      <c r="C108" s="84" t="str">
        <f t="shared" si="4"/>
        <v xml:space="preserve"> </v>
      </c>
      <c r="D108" s="84" t="str">
        <f t="shared" si="5"/>
        <v xml:space="preserve"> </v>
      </c>
      <c r="E108" s="132">
        <v>1.1574074074074073E-5</v>
      </c>
      <c r="F108" s="85" t="e">
        <f t="shared" si="7"/>
        <v>#N/A</v>
      </c>
      <c r="G108" t="str">
        <f>IF((ISERROR((VLOOKUP(B108,Calculation!C$2:C$933,1,FALSE)))),"not entered","")</f>
        <v/>
      </c>
    </row>
    <row r="109" spans="2:7">
      <c r="B109" s="82" t="s">
        <v>9</v>
      </c>
      <c r="C109" s="84" t="str">
        <f t="shared" si="4"/>
        <v xml:space="preserve"> </v>
      </c>
      <c r="D109" s="84" t="str">
        <f t="shared" si="5"/>
        <v xml:space="preserve"> </v>
      </c>
      <c r="E109" s="132">
        <v>1.1574074074074073E-5</v>
      </c>
      <c r="F109" s="85" t="e">
        <f t="shared" si="7"/>
        <v>#N/A</v>
      </c>
      <c r="G109" t="str">
        <f>IF((ISERROR((VLOOKUP(B109,Calculation!C$2:C$933,1,FALSE)))),"not entered","")</f>
        <v/>
      </c>
    </row>
    <row r="110" spans="2:7">
      <c r="B110" s="82" t="s">
        <v>9</v>
      </c>
      <c r="C110" s="84" t="str">
        <f t="shared" si="4"/>
        <v xml:space="preserve"> </v>
      </c>
      <c r="D110" s="84" t="str">
        <f t="shared" si="5"/>
        <v xml:space="preserve"> </v>
      </c>
      <c r="E110" s="132">
        <v>1.1574074074074073E-5</v>
      </c>
      <c r="F110" s="85" t="e">
        <f t="shared" si="7"/>
        <v>#N/A</v>
      </c>
      <c r="G110" t="str">
        <f>IF((ISERROR((VLOOKUP(B110,Calculation!C$2:C$933,1,FALSE)))),"not entered","")</f>
        <v/>
      </c>
    </row>
    <row r="111" spans="2:7">
      <c r="B111" s="82" t="s">
        <v>9</v>
      </c>
      <c r="C111" s="84" t="str">
        <f t="shared" si="4"/>
        <v xml:space="preserve"> </v>
      </c>
      <c r="D111" s="84" t="str">
        <f t="shared" si="5"/>
        <v xml:space="preserve"> </v>
      </c>
      <c r="E111" s="132">
        <v>1.1574074074074073E-5</v>
      </c>
      <c r="F111" s="85" t="e">
        <f t="shared" si="7"/>
        <v>#N/A</v>
      </c>
      <c r="G111" t="str">
        <f>IF((ISERROR((VLOOKUP(B111,Calculation!C$2:C$933,1,FALSE)))),"not entered","")</f>
        <v/>
      </c>
    </row>
    <row r="112" spans="2:7">
      <c r="B112" s="82" t="s">
        <v>9</v>
      </c>
      <c r="C112" s="84" t="str">
        <f t="shared" si="4"/>
        <v xml:space="preserve"> </v>
      </c>
      <c r="D112" s="84" t="str">
        <f t="shared" si="5"/>
        <v xml:space="preserve"> </v>
      </c>
      <c r="E112" s="132">
        <v>1.1574074074074073E-5</v>
      </c>
      <c r="F112" s="85" t="e">
        <f t="shared" si="7"/>
        <v>#N/A</v>
      </c>
      <c r="G112" t="str">
        <f>IF((ISERROR((VLOOKUP(B112,Calculation!C$2:C$933,1,FALSE)))),"not entered","")</f>
        <v/>
      </c>
    </row>
    <row r="113" spans="2:7">
      <c r="B113" s="82" t="s">
        <v>9</v>
      </c>
      <c r="C113" s="84" t="str">
        <f t="shared" si="4"/>
        <v xml:space="preserve"> </v>
      </c>
      <c r="D113" s="84" t="str">
        <f t="shared" si="5"/>
        <v xml:space="preserve"> </v>
      </c>
      <c r="E113" s="132">
        <v>1.1574074074074073E-5</v>
      </c>
      <c r="F113" s="85" t="e">
        <f t="shared" si="7"/>
        <v>#N/A</v>
      </c>
      <c r="G113" t="str">
        <f>IF((ISERROR((VLOOKUP(B113,Calculation!C$2:C$933,1,FALSE)))),"not entered","")</f>
        <v/>
      </c>
    </row>
    <row r="114" spans="2:7">
      <c r="B114" s="82" t="s">
        <v>9</v>
      </c>
      <c r="C114" s="84" t="str">
        <f t="shared" si="4"/>
        <v xml:space="preserve"> </v>
      </c>
      <c r="D114" s="84" t="str">
        <f t="shared" si="5"/>
        <v xml:space="preserve"> </v>
      </c>
      <c r="E114" s="132">
        <v>1.1574074074074073E-5</v>
      </c>
      <c r="F114" s="85" t="e">
        <f t="shared" si="7"/>
        <v>#N/A</v>
      </c>
      <c r="G114" t="str">
        <f>IF((ISERROR((VLOOKUP(B114,Calculation!C$2:C$933,1,FALSE)))),"not entered","")</f>
        <v/>
      </c>
    </row>
    <row r="115" spans="2:7">
      <c r="B115" s="82" t="s">
        <v>9</v>
      </c>
      <c r="C115" s="84" t="str">
        <f t="shared" si="4"/>
        <v xml:space="preserve"> </v>
      </c>
      <c r="D115" s="84" t="str">
        <f t="shared" si="5"/>
        <v xml:space="preserve"> </v>
      </c>
      <c r="E115" s="132">
        <v>1.1574074074074073E-5</v>
      </c>
      <c r="F115" s="85" t="e">
        <f t="shared" si="7"/>
        <v>#N/A</v>
      </c>
      <c r="G115" t="str">
        <f>IF((ISERROR((VLOOKUP(B115,Calculation!C$2:C$933,1,FALSE)))),"not entered","")</f>
        <v/>
      </c>
    </row>
    <row r="116" spans="2:7">
      <c r="B116" s="82" t="s">
        <v>9</v>
      </c>
      <c r="C116" s="84" t="str">
        <f t="shared" si="4"/>
        <v xml:space="preserve"> </v>
      </c>
      <c r="D116" s="84" t="str">
        <f t="shared" si="5"/>
        <v xml:space="preserve"> </v>
      </c>
      <c r="E116" s="132">
        <v>1.1574074074074073E-5</v>
      </c>
      <c r="F116" s="85" t="e">
        <f t="shared" si="7"/>
        <v>#N/A</v>
      </c>
      <c r="G116" t="str">
        <f>IF((ISERROR((VLOOKUP(B116,Calculation!C$2:C$933,1,FALSE)))),"not entered","")</f>
        <v/>
      </c>
    </row>
    <row r="117" spans="2:7">
      <c r="B117" s="82" t="s">
        <v>9</v>
      </c>
      <c r="C117" s="84" t="str">
        <f t="shared" si="4"/>
        <v xml:space="preserve"> </v>
      </c>
      <c r="D117" s="84" t="str">
        <f t="shared" si="5"/>
        <v xml:space="preserve"> </v>
      </c>
      <c r="E117" s="132">
        <v>1.1574074074074073E-5</v>
      </c>
      <c r="F117" s="85" t="e">
        <f t="shared" si="7"/>
        <v>#N/A</v>
      </c>
      <c r="G117" t="str">
        <f>IF((ISERROR((VLOOKUP(B117,Calculation!C$2:C$933,1,FALSE)))),"not entered","")</f>
        <v/>
      </c>
    </row>
    <row r="118" spans="2:7">
      <c r="B118" s="82" t="s">
        <v>9</v>
      </c>
      <c r="C118" s="84" t="str">
        <f t="shared" si="4"/>
        <v xml:space="preserve"> </v>
      </c>
      <c r="D118" s="84" t="str">
        <f t="shared" si="5"/>
        <v xml:space="preserve"> </v>
      </c>
      <c r="E118" s="132">
        <v>1.1574074074074073E-5</v>
      </c>
      <c r="F118" s="85" t="e">
        <f t="shared" si="7"/>
        <v>#N/A</v>
      </c>
      <c r="G118" t="str">
        <f>IF((ISERROR((VLOOKUP(B118,Calculation!C$2:C$933,1,FALSE)))),"not entered","")</f>
        <v/>
      </c>
    </row>
    <row r="119" spans="2:7">
      <c r="B119" s="82" t="s">
        <v>9</v>
      </c>
      <c r="C119" s="84" t="str">
        <f t="shared" si="4"/>
        <v xml:space="preserve"> </v>
      </c>
      <c r="D119" s="84" t="str">
        <f t="shared" si="5"/>
        <v xml:space="preserve"> </v>
      </c>
      <c r="E119" s="132">
        <v>1.1574074074074073E-5</v>
      </c>
      <c r="F119" s="85" t="e">
        <f t="shared" si="7"/>
        <v>#N/A</v>
      </c>
      <c r="G119" t="str">
        <f>IF((ISERROR((VLOOKUP(B119,Calculation!C$2:C$933,1,FALSE)))),"not entered","")</f>
        <v/>
      </c>
    </row>
    <row r="120" spans="2:7">
      <c r="B120" s="82" t="s">
        <v>9</v>
      </c>
      <c r="C120" s="84" t="str">
        <f t="shared" si="4"/>
        <v xml:space="preserve"> </v>
      </c>
      <c r="D120" s="84" t="str">
        <f t="shared" si="5"/>
        <v xml:space="preserve"> </v>
      </c>
      <c r="E120" s="132">
        <v>1.1574074074074073E-5</v>
      </c>
      <c r="F120" s="85" t="e">
        <f t="shared" si="7"/>
        <v>#N/A</v>
      </c>
      <c r="G120" t="str">
        <f>IF((ISERROR((VLOOKUP(B120,Calculation!C$2:C$933,1,FALSE)))),"not entered","")</f>
        <v/>
      </c>
    </row>
    <row r="121" spans="2:7">
      <c r="B121" s="82" t="s">
        <v>9</v>
      </c>
      <c r="C121" s="84" t="str">
        <f t="shared" si="4"/>
        <v xml:space="preserve"> </v>
      </c>
      <c r="D121" s="84" t="str">
        <f t="shared" si="5"/>
        <v xml:space="preserve"> </v>
      </c>
      <c r="E121" s="132">
        <v>1.1574074074074073E-5</v>
      </c>
      <c r="F121" s="85" t="e">
        <f t="shared" si="7"/>
        <v>#N/A</v>
      </c>
      <c r="G121" t="str">
        <f>IF((ISERROR((VLOOKUP(B121,Calculation!C$2:C$933,1,FALSE)))),"not entered","")</f>
        <v/>
      </c>
    </row>
    <row r="122" spans="2:7">
      <c r="B122" s="82" t="s">
        <v>9</v>
      </c>
      <c r="C122" s="84" t="str">
        <f t="shared" si="4"/>
        <v xml:space="preserve"> </v>
      </c>
      <c r="D122" s="84" t="str">
        <f t="shared" si="5"/>
        <v xml:space="preserve"> </v>
      </c>
      <c r="E122" s="132">
        <v>1.1574074074074073E-5</v>
      </c>
      <c r="F122" s="85" t="e">
        <f t="shared" si="7"/>
        <v>#N/A</v>
      </c>
      <c r="G122" t="str">
        <f>IF((ISERROR((VLOOKUP(B122,Calculation!C$2:C$933,1,FALSE)))),"not entered","")</f>
        <v/>
      </c>
    </row>
    <row r="123" spans="2:7">
      <c r="B123" s="82" t="s">
        <v>9</v>
      </c>
      <c r="C123" s="84" t="str">
        <f t="shared" si="4"/>
        <v xml:space="preserve"> </v>
      </c>
      <c r="D123" s="84" t="str">
        <f t="shared" si="5"/>
        <v xml:space="preserve"> </v>
      </c>
      <c r="E123" s="132">
        <v>1.1574074074074073E-5</v>
      </c>
      <c r="F123" s="85" t="e">
        <f t="shared" si="7"/>
        <v>#N/A</v>
      </c>
      <c r="G123" t="str">
        <f>IF((ISERROR((VLOOKUP(B123,Calculation!C$2:C$933,1,FALSE)))),"not entered","")</f>
        <v/>
      </c>
    </row>
    <row r="124" spans="2:7">
      <c r="B124" s="82" t="s">
        <v>9</v>
      </c>
      <c r="C124" s="84" t="str">
        <f t="shared" si="4"/>
        <v xml:space="preserve"> </v>
      </c>
      <c r="D124" s="84" t="str">
        <f t="shared" si="5"/>
        <v xml:space="preserve"> </v>
      </c>
      <c r="E124" s="132">
        <v>1.1574074074074073E-5</v>
      </c>
      <c r="F124" s="85" t="e">
        <f t="shared" si="7"/>
        <v>#N/A</v>
      </c>
      <c r="G124" t="str">
        <f>IF((ISERROR((VLOOKUP(B124,Calculation!C$2:C$933,1,FALSE)))),"not entered","")</f>
        <v/>
      </c>
    </row>
    <row r="125" spans="2:7">
      <c r="B125" s="82" t="s">
        <v>9</v>
      </c>
      <c r="C125" s="84" t="str">
        <f t="shared" si="4"/>
        <v xml:space="preserve"> </v>
      </c>
      <c r="D125" s="84" t="str">
        <f t="shared" si="5"/>
        <v xml:space="preserve"> </v>
      </c>
      <c r="E125" s="132">
        <v>1.1574074074074073E-5</v>
      </c>
      <c r="F125" s="85" t="e">
        <f t="shared" si="7"/>
        <v>#N/A</v>
      </c>
      <c r="G125" t="str">
        <f>IF((ISERROR((VLOOKUP(B125,Calculation!C$2:C$933,1,FALSE)))),"not entered","")</f>
        <v/>
      </c>
    </row>
    <row r="126" spans="2:7">
      <c r="B126" s="82" t="s">
        <v>9</v>
      </c>
      <c r="C126" s="84" t="str">
        <f t="shared" si="4"/>
        <v xml:space="preserve"> </v>
      </c>
      <c r="D126" s="84" t="str">
        <f t="shared" si="5"/>
        <v xml:space="preserve"> </v>
      </c>
      <c r="E126" s="132">
        <v>1.1574074074074073E-5</v>
      </c>
      <c r="F126" s="85" t="e">
        <f t="shared" si="7"/>
        <v>#N/A</v>
      </c>
      <c r="G126" t="str">
        <f>IF((ISERROR((VLOOKUP(B126,Calculation!C$2:C$933,1,FALSE)))),"not entered","")</f>
        <v/>
      </c>
    </row>
    <row r="127" spans="2:7">
      <c r="B127" s="82" t="s">
        <v>9</v>
      </c>
      <c r="C127" s="84" t="str">
        <f t="shared" si="4"/>
        <v xml:space="preserve"> </v>
      </c>
      <c r="D127" s="84" t="str">
        <f t="shared" si="5"/>
        <v xml:space="preserve"> </v>
      </c>
      <c r="E127" s="132">
        <v>1.1574074074074073E-5</v>
      </c>
      <c r="F127" s="85" t="e">
        <f t="shared" si="7"/>
        <v>#N/A</v>
      </c>
      <c r="G127" t="str">
        <f>IF((ISERROR((VLOOKUP(B127,Calculation!C$2:C$933,1,FALSE)))),"not entered","")</f>
        <v/>
      </c>
    </row>
    <row r="128" spans="2:7">
      <c r="B128" s="82" t="s">
        <v>9</v>
      </c>
      <c r="C128" s="84" t="str">
        <f t="shared" si="4"/>
        <v xml:space="preserve"> </v>
      </c>
      <c r="D128" s="84" t="str">
        <f t="shared" si="5"/>
        <v xml:space="preserve"> </v>
      </c>
      <c r="E128" s="132">
        <v>1.1574074074074073E-5</v>
      </c>
      <c r="F128" s="85" t="e">
        <f t="shared" si="7"/>
        <v>#N/A</v>
      </c>
      <c r="G128" t="str">
        <f>IF((ISERROR((VLOOKUP(B128,Calculation!C$2:C$933,1,FALSE)))),"not entered","")</f>
        <v/>
      </c>
    </row>
    <row r="129" spans="2:7">
      <c r="B129" s="82" t="s">
        <v>9</v>
      </c>
      <c r="C129" s="84" t="str">
        <f t="shared" si="4"/>
        <v xml:space="preserve"> </v>
      </c>
      <c r="D129" s="84" t="str">
        <f t="shared" si="5"/>
        <v xml:space="preserve"> </v>
      </c>
      <c r="E129" s="132">
        <v>1.1574074074074073E-5</v>
      </c>
      <c r="F129" s="85" t="e">
        <f t="shared" si="7"/>
        <v>#N/A</v>
      </c>
      <c r="G129" t="str">
        <f>IF((ISERROR((VLOOKUP(B129,Calculation!C$2:C$933,1,FALSE)))),"not entered","")</f>
        <v/>
      </c>
    </row>
    <row r="130" spans="2:7">
      <c r="B130" s="82" t="s">
        <v>9</v>
      </c>
      <c r="C130" s="84" t="str">
        <f t="shared" si="4"/>
        <v xml:space="preserve"> </v>
      </c>
      <c r="D130" s="84" t="str">
        <f t="shared" si="5"/>
        <v xml:space="preserve"> </v>
      </c>
      <c r="E130" s="132">
        <v>1.1574074074074073E-5</v>
      </c>
      <c r="F130" s="85" t="e">
        <f t="shared" si="7"/>
        <v>#N/A</v>
      </c>
      <c r="G130" t="str">
        <f>IF((ISERROR((VLOOKUP(B130,Calculation!C$2:C$933,1,FALSE)))),"not entered","")</f>
        <v/>
      </c>
    </row>
    <row r="131" spans="2:7">
      <c r="B131" s="82" t="s">
        <v>9</v>
      </c>
      <c r="C131" s="84" t="str">
        <f t="shared" si="4"/>
        <v xml:space="preserve"> </v>
      </c>
      <c r="D131" s="84" t="str">
        <f t="shared" si="5"/>
        <v xml:space="preserve"> </v>
      </c>
      <c r="E131" s="132">
        <v>1.1574074074074073E-5</v>
      </c>
      <c r="F131" s="85" t="e">
        <f t="shared" si="7"/>
        <v>#N/A</v>
      </c>
      <c r="G131" t="str">
        <f>IF((ISERROR((VLOOKUP(B131,Calculation!C$2:C$933,1,FALSE)))),"not entered","")</f>
        <v/>
      </c>
    </row>
    <row r="132" spans="2:7">
      <c r="B132" s="82" t="s">
        <v>9</v>
      </c>
      <c r="C132" s="84" t="str">
        <f t="shared" si="4"/>
        <v xml:space="preserve"> </v>
      </c>
      <c r="D132" s="84" t="str">
        <f t="shared" si="5"/>
        <v xml:space="preserve"> </v>
      </c>
      <c r="E132" s="132">
        <v>1.1574074074074073E-5</v>
      </c>
      <c r="F132" s="85" t="e">
        <f t="shared" si="7"/>
        <v>#N/A</v>
      </c>
      <c r="G132" t="str">
        <f>IF((ISERROR((VLOOKUP(B132,Calculation!C$2:C$933,1,FALSE)))),"not entered","")</f>
        <v/>
      </c>
    </row>
    <row r="133" spans="2:7">
      <c r="B133" s="82" t="s">
        <v>9</v>
      </c>
      <c r="C133" s="84" t="str">
        <f t="shared" si="4"/>
        <v xml:space="preserve"> </v>
      </c>
      <c r="D133" s="84" t="str">
        <f t="shared" si="5"/>
        <v xml:space="preserve"> </v>
      </c>
      <c r="E133" s="132">
        <v>1.1574074074074073E-5</v>
      </c>
      <c r="F133" s="85" t="e">
        <f t="shared" si="7"/>
        <v>#N/A</v>
      </c>
      <c r="G133" t="str">
        <f>IF((ISERROR((VLOOKUP(B133,Calculation!C$2:C$933,1,FALSE)))),"not entered","")</f>
        <v/>
      </c>
    </row>
    <row r="134" spans="2:7">
      <c r="B134" s="82" t="s">
        <v>9</v>
      </c>
      <c r="C134" s="84" t="str">
        <f t="shared" ref="C134:C197" si="8">VLOOKUP(B134,name,3,FALSE)</f>
        <v xml:space="preserve"> </v>
      </c>
      <c r="D134" s="84" t="str">
        <f t="shared" ref="D134:D197" si="9">VLOOKUP(B134,name,2,FALSE)</f>
        <v xml:space="preserve"> </v>
      </c>
      <c r="E134" s="132">
        <v>1.1574074074074073E-5</v>
      </c>
      <c r="F134" s="85" t="e">
        <f t="shared" ref="F134:F165" si="10">(VLOOKUP(C134,C$4:E$5,3,FALSE))/(E134/10000)</f>
        <v>#N/A</v>
      </c>
      <c r="G134" t="str">
        <f>IF((ISERROR((VLOOKUP(B134,Calculation!C$2:C$933,1,FALSE)))),"not entered","")</f>
        <v/>
      </c>
    </row>
    <row r="135" spans="2:7">
      <c r="B135" s="82" t="s">
        <v>9</v>
      </c>
      <c r="C135" s="84" t="str">
        <f t="shared" si="8"/>
        <v xml:space="preserve"> </v>
      </c>
      <c r="D135" s="84" t="str">
        <f t="shared" si="9"/>
        <v xml:space="preserve"> </v>
      </c>
      <c r="E135" s="132">
        <v>1.1574074074074073E-5</v>
      </c>
      <c r="F135" s="85" t="e">
        <f t="shared" si="10"/>
        <v>#N/A</v>
      </c>
      <c r="G135" t="str">
        <f>IF((ISERROR((VLOOKUP(B135,Calculation!C$2:C$933,1,FALSE)))),"not entered","")</f>
        <v/>
      </c>
    </row>
    <row r="136" spans="2:7">
      <c r="B136" s="82" t="s">
        <v>9</v>
      </c>
      <c r="C136" s="84" t="str">
        <f t="shared" si="8"/>
        <v xml:space="preserve"> </v>
      </c>
      <c r="D136" s="84" t="str">
        <f t="shared" si="9"/>
        <v xml:space="preserve"> </v>
      </c>
      <c r="E136" s="132">
        <v>1.1574074074074073E-5</v>
      </c>
      <c r="F136" s="85" t="e">
        <f t="shared" si="10"/>
        <v>#N/A</v>
      </c>
      <c r="G136" t="str">
        <f>IF((ISERROR((VLOOKUP(B136,Calculation!C$2:C$933,1,FALSE)))),"not entered","")</f>
        <v/>
      </c>
    </row>
    <row r="137" spans="2:7">
      <c r="B137" s="82" t="s">
        <v>9</v>
      </c>
      <c r="C137" s="84" t="str">
        <f t="shared" si="8"/>
        <v xml:space="preserve"> </v>
      </c>
      <c r="D137" s="84" t="str">
        <f t="shared" si="9"/>
        <v xml:space="preserve"> </v>
      </c>
      <c r="E137" s="132">
        <v>1.1574074074074073E-5</v>
      </c>
      <c r="F137" s="85" t="e">
        <f t="shared" si="10"/>
        <v>#N/A</v>
      </c>
      <c r="G137" t="str">
        <f>IF((ISERROR((VLOOKUP(B137,Calculation!C$2:C$933,1,FALSE)))),"not entered","")</f>
        <v/>
      </c>
    </row>
    <row r="138" spans="2:7">
      <c r="B138" s="82" t="s">
        <v>9</v>
      </c>
      <c r="C138" s="84" t="str">
        <f t="shared" si="8"/>
        <v xml:space="preserve"> </v>
      </c>
      <c r="D138" s="84" t="str">
        <f t="shared" si="9"/>
        <v xml:space="preserve"> </v>
      </c>
      <c r="E138" s="132">
        <v>1.1574074074074073E-5</v>
      </c>
      <c r="F138" s="85" t="e">
        <f t="shared" si="10"/>
        <v>#N/A</v>
      </c>
      <c r="G138" t="str">
        <f>IF((ISERROR((VLOOKUP(B138,Calculation!C$2:C$933,1,FALSE)))),"not entered","")</f>
        <v/>
      </c>
    </row>
    <row r="139" spans="2:7">
      <c r="B139" s="82" t="s">
        <v>9</v>
      </c>
      <c r="C139" s="84" t="str">
        <f t="shared" si="8"/>
        <v xml:space="preserve"> </v>
      </c>
      <c r="D139" s="84" t="str">
        <f t="shared" si="9"/>
        <v xml:space="preserve"> </v>
      </c>
      <c r="E139" s="132">
        <v>1.1574074074074073E-5</v>
      </c>
      <c r="F139" s="85" t="e">
        <f t="shared" si="10"/>
        <v>#N/A</v>
      </c>
      <c r="G139" t="str">
        <f>IF((ISERROR((VLOOKUP(B139,Calculation!C$2:C$933,1,FALSE)))),"not entered","")</f>
        <v/>
      </c>
    </row>
    <row r="140" spans="2:7">
      <c r="B140" s="82" t="s">
        <v>9</v>
      </c>
      <c r="C140" s="84" t="str">
        <f t="shared" si="8"/>
        <v xml:space="preserve"> </v>
      </c>
      <c r="D140" s="84" t="str">
        <f t="shared" si="9"/>
        <v xml:space="preserve"> </v>
      </c>
      <c r="E140" s="132">
        <v>1.1574074074074073E-5</v>
      </c>
      <c r="F140" s="85" t="e">
        <f t="shared" si="10"/>
        <v>#N/A</v>
      </c>
      <c r="G140" t="str">
        <f>IF((ISERROR((VLOOKUP(B140,Calculation!C$2:C$933,1,FALSE)))),"not entered","")</f>
        <v/>
      </c>
    </row>
    <row r="141" spans="2:7">
      <c r="B141" s="82" t="s">
        <v>9</v>
      </c>
      <c r="C141" s="84" t="str">
        <f t="shared" si="8"/>
        <v xml:space="preserve"> </v>
      </c>
      <c r="D141" s="84" t="str">
        <f t="shared" si="9"/>
        <v xml:space="preserve"> </v>
      </c>
      <c r="E141" s="132">
        <v>1.1574074074074073E-5</v>
      </c>
      <c r="F141" s="85" t="e">
        <f t="shared" si="10"/>
        <v>#N/A</v>
      </c>
      <c r="G141" t="str">
        <f>IF((ISERROR((VLOOKUP(B141,Calculation!C$2:C$933,1,FALSE)))),"not entered","")</f>
        <v/>
      </c>
    </row>
    <row r="142" spans="2:7">
      <c r="B142" s="82" t="s">
        <v>9</v>
      </c>
      <c r="C142" s="84" t="str">
        <f t="shared" si="8"/>
        <v xml:space="preserve"> </v>
      </c>
      <c r="D142" s="84" t="str">
        <f t="shared" si="9"/>
        <v xml:space="preserve"> </v>
      </c>
      <c r="E142" s="132">
        <v>1.1574074074074073E-5</v>
      </c>
      <c r="F142" s="85" t="e">
        <f t="shared" si="10"/>
        <v>#N/A</v>
      </c>
      <c r="G142" t="str">
        <f>IF((ISERROR((VLOOKUP(B142,Calculation!C$2:C$933,1,FALSE)))),"not entered","")</f>
        <v/>
      </c>
    </row>
    <row r="143" spans="2:7">
      <c r="B143" s="82" t="s">
        <v>9</v>
      </c>
      <c r="C143" s="84" t="str">
        <f t="shared" si="8"/>
        <v xml:space="preserve"> </v>
      </c>
      <c r="D143" s="84" t="str">
        <f t="shared" si="9"/>
        <v xml:space="preserve"> </v>
      </c>
      <c r="E143" s="132">
        <v>1.1574074074074073E-5</v>
      </c>
      <c r="F143" s="85" t="e">
        <f t="shared" si="10"/>
        <v>#N/A</v>
      </c>
      <c r="G143" t="str">
        <f>IF((ISERROR((VLOOKUP(B143,Calculation!C$2:C$933,1,FALSE)))),"not entered","")</f>
        <v/>
      </c>
    </row>
    <row r="144" spans="2:7">
      <c r="B144" s="82" t="s">
        <v>9</v>
      </c>
      <c r="C144" s="84" t="str">
        <f t="shared" si="8"/>
        <v xml:space="preserve"> </v>
      </c>
      <c r="D144" s="84" t="str">
        <f t="shared" si="9"/>
        <v xml:space="preserve"> </v>
      </c>
      <c r="E144" s="132">
        <v>1.1574074074074073E-5</v>
      </c>
      <c r="F144" s="85" t="e">
        <f t="shared" si="10"/>
        <v>#N/A</v>
      </c>
      <c r="G144" t="str">
        <f>IF((ISERROR((VLOOKUP(B144,Calculation!C$2:C$933,1,FALSE)))),"not entered","")</f>
        <v/>
      </c>
    </row>
    <row r="145" spans="2:7">
      <c r="B145" s="82" t="s">
        <v>9</v>
      </c>
      <c r="C145" s="84" t="str">
        <f t="shared" si="8"/>
        <v xml:space="preserve"> </v>
      </c>
      <c r="D145" s="84" t="str">
        <f t="shared" si="9"/>
        <v xml:space="preserve"> </v>
      </c>
      <c r="E145" s="132">
        <v>1.1574074074074073E-5</v>
      </c>
      <c r="F145" s="85" t="e">
        <f t="shared" si="10"/>
        <v>#N/A</v>
      </c>
      <c r="G145" t="str">
        <f>IF((ISERROR((VLOOKUP(B145,Calculation!C$2:C$933,1,FALSE)))),"not entered","")</f>
        <v/>
      </c>
    </row>
    <row r="146" spans="2:7">
      <c r="B146" s="82" t="s">
        <v>9</v>
      </c>
      <c r="C146" s="84" t="str">
        <f t="shared" si="8"/>
        <v xml:space="preserve"> </v>
      </c>
      <c r="D146" s="84" t="str">
        <f t="shared" si="9"/>
        <v xml:space="preserve"> </v>
      </c>
      <c r="E146" s="132">
        <v>1.1574074074074073E-5</v>
      </c>
      <c r="F146" s="85" t="e">
        <f t="shared" si="10"/>
        <v>#N/A</v>
      </c>
      <c r="G146" t="str">
        <f>IF((ISERROR((VLOOKUP(B146,Calculation!C$2:C$933,1,FALSE)))),"not entered","")</f>
        <v/>
      </c>
    </row>
    <row r="147" spans="2:7">
      <c r="B147" s="82" t="s">
        <v>9</v>
      </c>
      <c r="C147" s="84" t="str">
        <f t="shared" si="8"/>
        <v xml:space="preserve"> </v>
      </c>
      <c r="D147" s="84" t="str">
        <f t="shared" si="9"/>
        <v xml:space="preserve"> </v>
      </c>
      <c r="E147" s="132">
        <v>1.1574074074074073E-5</v>
      </c>
      <c r="F147" s="85" t="e">
        <f t="shared" si="10"/>
        <v>#N/A</v>
      </c>
      <c r="G147" t="str">
        <f>IF((ISERROR((VLOOKUP(B147,Calculation!C$2:C$933,1,FALSE)))),"not entered","")</f>
        <v/>
      </c>
    </row>
    <row r="148" spans="2:7">
      <c r="B148" s="82" t="s">
        <v>9</v>
      </c>
      <c r="C148" s="84" t="str">
        <f t="shared" si="8"/>
        <v xml:space="preserve"> </v>
      </c>
      <c r="D148" s="84" t="str">
        <f t="shared" si="9"/>
        <v xml:space="preserve"> </v>
      </c>
      <c r="E148" s="132">
        <v>1.1574074074074073E-5</v>
      </c>
      <c r="F148" s="85" t="e">
        <f t="shared" si="10"/>
        <v>#N/A</v>
      </c>
      <c r="G148" t="str">
        <f>IF((ISERROR((VLOOKUP(B148,Calculation!C$2:C$933,1,FALSE)))),"not entered","")</f>
        <v/>
      </c>
    </row>
    <row r="149" spans="2:7">
      <c r="B149" s="82" t="s">
        <v>9</v>
      </c>
      <c r="C149" s="84" t="str">
        <f t="shared" si="8"/>
        <v xml:space="preserve"> </v>
      </c>
      <c r="D149" s="84" t="str">
        <f t="shared" si="9"/>
        <v xml:space="preserve"> </v>
      </c>
      <c r="E149" s="132">
        <v>1.1574074074074073E-5</v>
      </c>
      <c r="F149" s="85" t="e">
        <f t="shared" si="10"/>
        <v>#N/A</v>
      </c>
      <c r="G149" t="str">
        <f>IF((ISERROR((VLOOKUP(B149,Calculation!C$2:C$933,1,FALSE)))),"not entered","")</f>
        <v/>
      </c>
    </row>
    <row r="150" spans="2:7">
      <c r="B150" s="82" t="s">
        <v>9</v>
      </c>
      <c r="C150" s="84" t="str">
        <f t="shared" si="8"/>
        <v xml:space="preserve"> </v>
      </c>
      <c r="D150" s="84" t="str">
        <f t="shared" si="9"/>
        <v xml:space="preserve"> </v>
      </c>
      <c r="E150" s="132">
        <v>1.1574074074074073E-5</v>
      </c>
      <c r="F150" s="85" t="e">
        <f t="shared" si="10"/>
        <v>#N/A</v>
      </c>
      <c r="G150" t="str">
        <f>IF((ISERROR((VLOOKUP(B150,Calculation!C$2:C$933,1,FALSE)))),"not entered","")</f>
        <v/>
      </c>
    </row>
    <row r="151" spans="2:7">
      <c r="B151" s="82" t="s">
        <v>9</v>
      </c>
      <c r="C151" s="84" t="str">
        <f t="shared" si="8"/>
        <v xml:space="preserve"> </v>
      </c>
      <c r="D151" s="84" t="str">
        <f t="shared" si="9"/>
        <v xml:space="preserve"> </v>
      </c>
      <c r="E151" s="132">
        <v>1.1574074074074073E-5</v>
      </c>
      <c r="F151" s="85" t="e">
        <f t="shared" si="10"/>
        <v>#N/A</v>
      </c>
      <c r="G151" t="str">
        <f>IF((ISERROR((VLOOKUP(B151,Calculation!C$2:C$933,1,FALSE)))),"not entered","")</f>
        <v/>
      </c>
    </row>
    <row r="152" spans="2:7">
      <c r="B152" s="82" t="s">
        <v>9</v>
      </c>
      <c r="C152" s="84" t="str">
        <f t="shared" si="8"/>
        <v xml:space="preserve"> </v>
      </c>
      <c r="D152" s="84" t="str">
        <f t="shared" si="9"/>
        <v xml:space="preserve"> </v>
      </c>
      <c r="E152" s="132">
        <v>1.1574074074074073E-5</v>
      </c>
      <c r="F152" s="85" t="e">
        <f t="shared" si="10"/>
        <v>#N/A</v>
      </c>
      <c r="G152" t="str">
        <f>IF((ISERROR((VLOOKUP(B152,Calculation!C$2:C$933,1,FALSE)))),"not entered","")</f>
        <v/>
      </c>
    </row>
    <row r="153" spans="2:7">
      <c r="B153" s="82" t="s">
        <v>9</v>
      </c>
      <c r="C153" s="84" t="str">
        <f t="shared" si="8"/>
        <v xml:space="preserve"> </v>
      </c>
      <c r="D153" s="84" t="str">
        <f t="shared" si="9"/>
        <v xml:space="preserve"> </v>
      </c>
      <c r="E153" s="132">
        <v>1.1574074074074073E-5</v>
      </c>
      <c r="F153" s="85" t="e">
        <f t="shared" si="10"/>
        <v>#N/A</v>
      </c>
      <c r="G153" t="str">
        <f>IF((ISERROR((VLOOKUP(B153,Calculation!C$2:C$933,1,FALSE)))),"not entered","")</f>
        <v/>
      </c>
    </row>
    <row r="154" spans="2:7">
      <c r="B154" s="82" t="s">
        <v>9</v>
      </c>
      <c r="C154" s="84" t="str">
        <f t="shared" si="8"/>
        <v xml:space="preserve"> </v>
      </c>
      <c r="D154" s="84" t="str">
        <f t="shared" si="9"/>
        <v xml:space="preserve"> </v>
      </c>
      <c r="E154" s="132">
        <v>1.1574074074074073E-5</v>
      </c>
      <c r="F154" s="85" t="e">
        <f t="shared" si="10"/>
        <v>#N/A</v>
      </c>
      <c r="G154" t="str">
        <f>IF((ISERROR((VLOOKUP(B154,Calculation!C$2:C$933,1,FALSE)))),"not entered","")</f>
        <v/>
      </c>
    </row>
    <row r="155" spans="2:7">
      <c r="B155" s="82" t="s">
        <v>9</v>
      </c>
      <c r="C155" s="84" t="str">
        <f t="shared" si="8"/>
        <v xml:space="preserve"> </v>
      </c>
      <c r="D155" s="84" t="str">
        <f t="shared" si="9"/>
        <v xml:space="preserve"> </v>
      </c>
      <c r="E155" s="132">
        <v>1.1574074074074073E-5</v>
      </c>
      <c r="F155" s="85" t="e">
        <f t="shared" si="10"/>
        <v>#N/A</v>
      </c>
      <c r="G155" t="str">
        <f>IF((ISERROR((VLOOKUP(B155,Calculation!C$2:C$933,1,FALSE)))),"not entered","")</f>
        <v/>
      </c>
    </row>
    <row r="156" spans="2:7">
      <c r="B156" s="82" t="s">
        <v>9</v>
      </c>
      <c r="C156" s="84" t="str">
        <f t="shared" si="8"/>
        <v xml:space="preserve"> </v>
      </c>
      <c r="D156" s="84" t="str">
        <f t="shared" si="9"/>
        <v xml:space="preserve"> </v>
      </c>
      <c r="E156" s="132">
        <v>1.1574074074074073E-5</v>
      </c>
      <c r="F156" s="85" t="e">
        <f t="shared" si="10"/>
        <v>#N/A</v>
      </c>
      <c r="G156" t="str">
        <f>IF((ISERROR((VLOOKUP(B156,Calculation!C$2:C$933,1,FALSE)))),"not entered","")</f>
        <v/>
      </c>
    </row>
    <row r="157" spans="2:7">
      <c r="B157" s="82" t="s">
        <v>9</v>
      </c>
      <c r="C157" s="84" t="str">
        <f t="shared" si="8"/>
        <v xml:space="preserve"> </v>
      </c>
      <c r="D157" s="84" t="str">
        <f t="shared" si="9"/>
        <v xml:space="preserve"> </v>
      </c>
      <c r="E157" s="132">
        <v>1.1574074074074073E-5</v>
      </c>
      <c r="F157" s="85" t="e">
        <f t="shared" si="10"/>
        <v>#N/A</v>
      </c>
      <c r="G157" t="str">
        <f>IF((ISERROR((VLOOKUP(B157,Calculation!C$2:C$933,1,FALSE)))),"not entered","")</f>
        <v/>
      </c>
    </row>
    <row r="158" spans="2:7">
      <c r="B158" s="82" t="s">
        <v>9</v>
      </c>
      <c r="C158" s="84" t="str">
        <f t="shared" si="8"/>
        <v xml:space="preserve"> </v>
      </c>
      <c r="D158" s="84" t="str">
        <f t="shared" si="9"/>
        <v xml:space="preserve"> </v>
      </c>
      <c r="E158" s="132">
        <v>1.1574074074074073E-5</v>
      </c>
      <c r="F158" s="85" t="e">
        <f t="shared" si="10"/>
        <v>#N/A</v>
      </c>
      <c r="G158" t="str">
        <f>IF((ISERROR((VLOOKUP(B158,Calculation!C$2:C$933,1,FALSE)))),"not entered","")</f>
        <v/>
      </c>
    </row>
    <row r="159" spans="2:7">
      <c r="B159" s="82" t="s">
        <v>9</v>
      </c>
      <c r="C159" s="84" t="str">
        <f t="shared" si="8"/>
        <v xml:space="preserve"> </v>
      </c>
      <c r="D159" s="84" t="str">
        <f t="shared" si="9"/>
        <v xml:space="preserve"> </v>
      </c>
      <c r="E159" s="132">
        <v>1.1574074074074073E-5</v>
      </c>
      <c r="F159" s="85" t="e">
        <f t="shared" si="10"/>
        <v>#N/A</v>
      </c>
      <c r="G159" t="str">
        <f>IF((ISERROR((VLOOKUP(B159,Calculation!C$2:C$933,1,FALSE)))),"not entered","")</f>
        <v/>
      </c>
    </row>
    <row r="160" spans="2:7">
      <c r="B160" s="82" t="s">
        <v>9</v>
      </c>
      <c r="C160" s="84" t="str">
        <f t="shared" si="8"/>
        <v xml:space="preserve"> </v>
      </c>
      <c r="D160" s="84" t="str">
        <f t="shared" si="9"/>
        <v xml:space="preserve"> </v>
      </c>
      <c r="E160" s="132">
        <v>1.1574074074074073E-5</v>
      </c>
      <c r="F160" s="85" t="e">
        <f t="shared" si="10"/>
        <v>#N/A</v>
      </c>
      <c r="G160" t="str">
        <f>IF((ISERROR((VLOOKUP(B160,Calculation!C$2:C$933,1,FALSE)))),"not entered","")</f>
        <v/>
      </c>
    </row>
    <row r="161" spans="2:7">
      <c r="B161" s="82" t="s">
        <v>9</v>
      </c>
      <c r="C161" s="84" t="str">
        <f t="shared" si="8"/>
        <v xml:space="preserve"> </v>
      </c>
      <c r="D161" s="84" t="str">
        <f t="shared" si="9"/>
        <v xml:space="preserve"> </v>
      </c>
      <c r="E161" s="132">
        <v>1.1574074074074073E-5</v>
      </c>
      <c r="F161" s="85" t="e">
        <f t="shared" si="10"/>
        <v>#N/A</v>
      </c>
      <c r="G161" t="str">
        <f>IF((ISERROR((VLOOKUP(B161,Calculation!C$2:C$933,1,FALSE)))),"not entered","")</f>
        <v/>
      </c>
    </row>
    <row r="162" spans="2:7">
      <c r="B162" s="82" t="s">
        <v>9</v>
      </c>
      <c r="C162" s="84" t="str">
        <f t="shared" si="8"/>
        <v xml:space="preserve"> </v>
      </c>
      <c r="D162" s="84" t="str">
        <f t="shared" si="9"/>
        <v xml:space="preserve"> </v>
      </c>
      <c r="E162" s="132">
        <v>1.1574074074074073E-5</v>
      </c>
      <c r="F162" s="85" t="e">
        <f t="shared" si="10"/>
        <v>#N/A</v>
      </c>
      <c r="G162" t="str">
        <f>IF((ISERROR((VLOOKUP(B162,Calculation!C$2:C$933,1,FALSE)))),"not entered","")</f>
        <v/>
      </c>
    </row>
    <row r="163" spans="2:7">
      <c r="B163" s="82" t="s">
        <v>9</v>
      </c>
      <c r="C163" s="84" t="str">
        <f t="shared" si="8"/>
        <v xml:space="preserve"> </v>
      </c>
      <c r="D163" s="84" t="str">
        <f t="shared" si="9"/>
        <v xml:space="preserve"> </v>
      </c>
      <c r="E163" s="132">
        <v>1.1574074074074073E-5</v>
      </c>
      <c r="F163" s="85" t="e">
        <f t="shared" si="10"/>
        <v>#N/A</v>
      </c>
      <c r="G163" t="str">
        <f>IF((ISERROR((VLOOKUP(B163,Calculation!C$2:C$933,1,FALSE)))),"not entered","")</f>
        <v/>
      </c>
    </row>
    <row r="164" spans="2:7">
      <c r="B164" s="82" t="s">
        <v>9</v>
      </c>
      <c r="C164" s="84" t="str">
        <f t="shared" si="8"/>
        <v xml:space="preserve"> </v>
      </c>
      <c r="D164" s="84" t="str">
        <f t="shared" si="9"/>
        <v xml:space="preserve"> </v>
      </c>
      <c r="E164" s="132">
        <v>1.1574074074074073E-5</v>
      </c>
      <c r="F164" s="85" t="e">
        <f t="shared" si="10"/>
        <v>#N/A</v>
      </c>
      <c r="G164" t="str">
        <f>IF((ISERROR((VLOOKUP(B164,Calculation!C$2:C$933,1,FALSE)))),"not entered","")</f>
        <v/>
      </c>
    </row>
    <row r="165" spans="2:7">
      <c r="B165" s="82" t="s">
        <v>9</v>
      </c>
      <c r="C165" s="84" t="str">
        <f t="shared" si="8"/>
        <v xml:space="preserve"> </v>
      </c>
      <c r="D165" s="84" t="str">
        <f t="shared" si="9"/>
        <v xml:space="preserve"> </v>
      </c>
      <c r="E165" s="132">
        <v>1.1574074074074073E-5</v>
      </c>
      <c r="F165" s="85" t="e">
        <f t="shared" si="10"/>
        <v>#N/A</v>
      </c>
      <c r="G165" t="str">
        <f>IF((ISERROR((VLOOKUP(B165,Calculation!C$2:C$933,1,FALSE)))),"not entered","")</f>
        <v/>
      </c>
    </row>
    <row r="166" spans="2:7">
      <c r="B166" s="82" t="s">
        <v>9</v>
      </c>
      <c r="C166" s="84" t="str">
        <f t="shared" si="8"/>
        <v xml:space="preserve"> </v>
      </c>
      <c r="D166" s="84" t="str">
        <f t="shared" si="9"/>
        <v xml:space="preserve"> </v>
      </c>
      <c r="E166" s="132">
        <v>1.1574074074074073E-5</v>
      </c>
      <c r="F166" s="85" t="e">
        <f t="shared" ref="F166:F197" si="11">(VLOOKUP(C166,C$4:E$5,3,FALSE))/(E166/10000)</f>
        <v>#N/A</v>
      </c>
      <c r="G166" t="str">
        <f>IF((ISERROR((VLOOKUP(B166,Calculation!C$2:C$933,1,FALSE)))),"not entered","")</f>
        <v/>
      </c>
    </row>
    <row r="167" spans="2:7">
      <c r="B167" s="82" t="s">
        <v>9</v>
      </c>
      <c r="C167" s="84" t="str">
        <f t="shared" si="8"/>
        <v xml:space="preserve"> </v>
      </c>
      <c r="D167" s="84" t="str">
        <f t="shared" si="9"/>
        <v xml:space="preserve"> </v>
      </c>
      <c r="E167" s="132">
        <v>1.1574074074074073E-5</v>
      </c>
      <c r="F167" s="85" t="e">
        <f t="shared" si="11"/>
        <v>#N/A</v>
      </c>
      <c r="G167" t="str">
        <f>IF((ISERROR((VLOOKUP(B167,Calculation!C$2:C$933,1,FALSE)))),"not entered","")</f>
        <v/>
      </c>
    </row>
    <row r="168" spans="2:7">
      <c r="B168" s="82" t="s">
        <v>9</v>
      </c>
      <c r="C168" s="84" t="str">
        <f t="shared" si="8"/>
        <v xml:space="preserve"> </v>
      </c>
      <c r="D168" s="84" t="str">
        <f t="shared" si="9"/>
        <v xml:space="preserve"> </v>
      </c>
      <c r="E168" s="132">
        <v>1.1574074074074073E-5</v>
      </c>
      <c r="F168" s="85" t="e">
        <f t="shared" si="11"/>
        <v>#N/A</v>
      </c>
      <c r="G168" t="str">
        <f>IF((ISERROR((VLOOKUP(B168,Calculation!C$2:C$933,1,FALSE)))),"not entered","")</f>
        <v/>
      </c>
    </row>
    <row r="169" spans="2:7">
      <c r="B169" s="82" t="s">
        <v>9</v>
      </c>
      <c r="C169" s="84" t="str">
        <f t="shared" si="8"/>
        <v xml:space="preserve"> </v>
      </c>
      <c r="D169" s="84" t="str">
        <f t="shared" si="9"/>
        <v xml:space="preserve"> </v>
      </c>
      <c r="E169" s="132">
        <v>1.1574074074074073E-5</v>
      </c>
      <c r="F169" s="85" t="e">
        <f t="shared" si="11"/>
        <v>#N/A</v>
      </c>
      <c r="G169" t="str">
        <f>IF((ISERROR((VLOOKUP(B169,Calculation!C$2:C$933,1,FALSE)))),"not entered","")</f>
        <v/>
      </c>
    </row>
    <row r="170" spans="2:7">
      <c r="B170" s="82" t="s">
        <v>9</v>
      </c>
      <c r="C170" s="84" t="str">
        <f t="shared" si="8"/>
        <v xml:space="preserve"> </v>
      </c>
      <c r="D170" s="84" t="str">
        <f t="shared" si="9"/>
        <v xml:space="preserve"> </v>
      </c>
      <c r="E170" s="132">
        <v>1.1574074074074073E-5</v>
      </c>
      <c r="F170" s="85" t="e">
        <f t="shared" si="11"/>
        <v>#N/A</v>
      </c>
      <c r="G170" t="str">
        <f>IF((ISERROR((VLOOKUP(B170,Calculation!C$2:C$933,1,FALSE)))),"not entered","")</f>
        <v/>
      </c>
    </row>
    <row r="171" spans="2:7">
      <c r="B171" s="82" t="s">
        <v>9</v>
      </c>
      <c r="C171" s="84" t="str">
        <f t="shared" si="8"/>
        <v xml:space="preserve"> </v>
      </c>
      <c r="D171" s="84" t="str">
        <f t="shared" si="9"/>
        <v xml:space="preserve"> </v>
      </c>
      <c r="E171" s="132">
        <v>1.1574074074074073E-5</v>
      </c>
      <c r="F171" s="85" t="e">
        <f t="shared" si="11"/>
        <v>#N/A</v>
      </c>
      <c r="G171" t="str">
        <f>IF((ISERROR((VLOOKUP(B171,Calculation!C$2:C$933,1,FALSE)))),"not entered","")</f>
        <v/>
      </c>
    </row>
    <row r="172" spans="2:7">
      <c r="B172" s="82" t="s">
        <v>9</v>
      </c>
      <c r="C172" s="84" t="str">
        <f t="shared" si="8"/>
        <v xml:space="preserve"> </v>
      </c>
      <c r="D172" s="84" t="str">
        <f t="shared" si="9"/>
        <v xml:space="preserve"> </v>
      </c>
      <c r="E172" s="132">
        <v>1.1574074074074073E-5</v>
      </c>
      <c r="F172" s="85" t="e">
        <f t="shared" si="11"/>
        <v>#N/A</v>
      </c>
      <c r="G172" t="str">
        <f>IF((ISERROR((VLOOKUP(B172,Calculation!C$2:C$933,1,FALSE)))),"not entered","")</f>
        <v/>
      </c>
    </row>
    <row r="173" spans="2:7">
      <c r="B173" s="82" t="s">
        <v>9</v>
      </c>
      <c r="C173" s="84" t="str">
        <f t="shared" si="8"/>
        <v xml:space="preserve"> </v>
      </c>
      <c r="D173" s="84" t="str">
        <f t="shared" si="9"/>
        <v xml:space="preserve"> </v>
      </c>
      <c r="E173" s="132">
        <v>1.1574074074074073E-5</v>
      </c>
      <c r="F173" s="85" t="e">
        <f t="shared" si="11"/>
        <v>#N/A</v>
      </c>
      <c r="G173" t="str">
        <f>IF((ISERROR((VLOOKUP(B173,Calculation!C$2:C$933,1,FALSE)))),"not entered","")</f>
        <v/>
      </c>
    </row>
    <row r="174" spans="2:7">
      <c r="B174" s="82" t="s">
        <v>9</v>
      </c>
      <c r="C174" s="84" t="str">
        <f t="shared" si="8"/>
        <v xml:space="preserve"> </v>
      </c>
      <c r="D174" s="84" t="str">
        <f t="shared" si="9"/>
        <v xml:space="preserve"> </v>
      </c>
      <c r="E174" s="132">
        <v>1.1574074074074073E-5</v>
      </c>
      <c r="F174" s="85" t="e">
        <f t="shared" si="11"/>
        <v>#N/A</v>
      </c>
      <c r="G174" t="str">
        <f>IF((ISERROR((VLOOKUP(B174,Calculation!C$2:C$933,1,FALSE)))),"not entered","")</f>
        <v/>
      </c>
    </row>
    <row r="175" spans="2:7">
      <c r="B175" s="82" t="s">
        <v>9</v>
      </c>
      <c r="C175" s="84" t="str">
        <f t="shared" si="8"/>
        <v xml:space="preserve"> </v>
      </c>
      <c r="D175" s="84" t="str">
        <f t="shared" si="9"/>
        <v xml:space="preserve"> </v>
      </c>
      <c r="E175" s="132">
        <v>1.1574074074074073E-5</v>
      </c>
      <c r="F175" s="85" t="e">
        <f t="shared" si="11"/>
        <v>#N/A</v>
      </c>
      <c r="G175" t="str">
        <f>IF((ISERROR((VLOOKUP(B175,Calculation!C$2:C$933,1,FALSE)))),"not entered","")</f>
        <v/>
      </c>
    </row>
    <row r="176" spans="2:7">
      <c r="B176" s="82" t="s">
        <v>9</v>
      </c>
      <c r="C176" s="84" t="str">
        <f t="shared" si="8"/>
        <v xml:space="preserve"> </v>
      </c>
      <c r="D176" s="84" t="str">
        <f t="shared" si="9"/>
        <v xml:space="preserve"> </v>
      </c>
      <c r="E176" s="132">
        <v>1.1574074074074073E-5</v>
      </c>
      <c r="F176" s="85" t="e">
        <f t="shared" si="11"/>
        <v>#N/A</v>
      </c>
      <c r="G176" t="str">
        <f>IF((ISERROR((VLOOKUP(B176,Calculation!C$2:C$933,1,FALSE)))),"not entered","")</f>
        <v/>
      </c>
    </row>
    <row r="177" spans="2:7">
      <c r="B177" s="82" t="s">
        <v>9</v>
      </c>
      <c r="C177" s="84" t="str">
        <f t="shared" si="8"/>
        <v xml:space="preserve"> </v>
      </c>
      <c r="D177" s="84" t="str">
        <f t="shared" si="9"/>
        <v xml:space="preserve"> </v>
      </c>
      <c r="E177" s="132">
        <v>1.1574074074074073E-5</v>
      </c>
      <c r="F177" s="85" t="e">
        <f t="shared" si="11"/>
        <v>#N/A</v>
      </c>
      <c r="G177" t="str">
        <f>IF((ISERROR((VLOOKUP(B177,Calculation!C$2:C$933,1,FALSE)))),"not entered","")</f>
        <v/>
      </c>
    </row>
    <row r="178" spans="2:7">
      <c r="B178" s="82" t="s">
        <v>9</v>
      </c>
      <c r="C178" s="84" t="str">
        <f t="shared" si="8"/>
        <v xml:space="preserve"> </v>
      </c>
      <c r="D178" s="84" t="str">
        <f t="shared" si="9"/>
        <v xml:space="preserve"> </v>
      </c>
      <c r="E178" s="132">
        <v>1.1574074074074073E-5</v>
      </c>
      <c r="F178" s="85" t="e">
        <f t="shared" si="11"/>
        <v>#N/A</v>
      </c>
      <c r="G178" t="str">
        <f>IF((ISERROR((VLOOKUP(B178,Calculation!C$2:C$933,1,FALSE)))),"not entered","")</f>
        <v/>
      </c>
    </row>
    <row r="179" spans="2:7">
      <c r="B179" s="82" t="s">
        <v>9</v>
      </c>
      <c r="C179" s="84" t="str">
        <f t="shared" si="8"/>
        <v xml:space="preserve"> </v>
      </c>
      <c r="D179" s="84" t="str">
        <f t="shared" si="9"/>
        <v xml:space="preserve"> </v>
      </c>
      <c r="E179" s="132">
        <v>1.1574074074074073E-5</v>
      </c>
      <c r="F179" s="85" t="e">
        <f t="shared" si="11"/>
        <v>#N/A</v>
      </c>
      <c r="G179" t="str">
        <f>IF((ISERROR((VLOOKUP(B179,Calculation!C$2:C$933,1,FALSE)))),"not entered","")</f>
        <v/>
      </c>
    </row>
    <row r="180" spans="2:7">
      <c r="B180" s="82" t="s">
        <v>9</v>
      </c>
      <c r="C180" s="84" t="str">
        <f t="shared" si="8"/>
        <v xml:space="preserve"> </v>
      </c>
      <c r="D180" s="84" t="str">
        <f t="shared" si="9"/>
        <v xml:space="preserve"> </v>
      </c>
      <c r="E180" s="132">
        <v>1.1574074074074073E-5</v>
      </c>
      <c r="F180" s="85" t="e">
        <f t="shared" si="11"/>
        <v>#N/A</v>
      </c>
      <c r="G180" t="str">
        <f>IF((ISERROR((VLOOKUP(B180,Calculation!C$2:C$933,1,FALSE)))),"not entered","")</f>
        <v/>
      </c>
    </row>
    <row r="181" spans="2:7">
      <c r="B181" s="82" t="s">
        <v>9</v>
      </c>
      <c r="C181" s="84" t="str">
        <f t="shared" si="8"/>
        <v xml:space="preserve"> </v>
      </c>
      <c r="D181" s="84" t="str">
        <f t="shared" si="9"/>
        <v xml:space="preserve"> </v>
      </c>
      <c r="E181" s="132">
        <v>1.1574074074074073E-5</v>
      </c>
      <c r="F181" s="85" t="e">
        <f t="shared" si="11"/>
        <v>#N/A</v>
      </c>
      <c r="G181" t="str">
        <f>IF((ISERROR((VLOOKUP(B181,Calculation!C$2:C$933,1,FALSE)))),"not entered","")</f>
        <v/>
      </c>
    </row>
    <row r="182" spans="2:7">
      <c r="B182" s="82" t="s">
        <v>9</v>
      </c>
      <c r="C182" s="84" t="str">
        <f t="shared" si="8"/>
        <v xml:space="preserve"> </v>
      </c>
      <c r="D182" s="84" t="str">
        <f t="shared" si="9"/>
        <v xml:space="preserve"> </v>
      </c>
      <c r="E182" s="132">
        <v>1.1574074074074073E-5</v>
      </c>
      <c r="F182" s="85" t="e">
        <f t="shared" si="11"/>
        <v>#N/A</v>
      </c>
      <c r="G182" t="str">
        <f>IF((ISERROR((VLOOKUP(B182,Calculation!C$2:C$933,1,FALSE)))),"not entered","")</f>
        <v/>
      </c>
    </row>
    <row r="183" spans="2:7">
      <c r="B183" s="82" t="s">
        <v>9</v>
      </c>
      <c r="C183" s="84" t="str">
        <f t="shared" si="8"/>
        <v xml:space="preserve"> </v>
      </c>
      <c r="D183" s="84" t="str">
        <f t="shared" si="9"/>
        <v xml:space="preserve"> </v>
      </c>
      <c r="E183" s="132">
        <v>1.1574074074074073E-5</v>
      </c>
      <c r="F183" s="85" t="e">
        <f t="shared" si="11"/>
        <v>#N/A</v>
      </c>
      <c r="G183" t="str">
        <f>IF((ISERROR((VLOOKUP(B183,Calculation!C$2:C$933,1,FALSE)))),"not entered","")</f>
        <v/>
      </c>
    </row>
    <row r="184" spans="2:7">
      <c r="B184" s="82" t="s">
        <v>9</v>
      </c>
      <c r="C184" s="84" t="str">
        <f t="shared" si="8"/>
        <v xml:space="preserve"> </v>
      </c>
      <c r="D184" s="84" t="str">
        <f t="shared" si="9"/>
        <v xml:space="preserve"> </v>
      </c>
      <c r="E184" s="132">
        <v>1.1574074074074073E-5</v>
      </c>
      <c r="F184" s="85" t="e">
        <f t="shared" si="11"/>
        <v>#N/A</v>
      </c>
      <c r="G184" t="str">
        <f>IF((ISERROR((VLOOKUP(B184,Calculation!C$2:C$933,1,FALSE)))),"not entered","")</f>
        <v/>
      </c>
    </row>
    <row r="185" spans="2:7">
      <c r="B185" s="82" t="s">
        <v>9</v>
      </c>
      <c r="C185" s="84" t="str">
        <f t="shared" si="8"/>
        <v xml:space="preserve"> </v>
      </c>
      <c r="D185" s="84" t="str">
        <f t="shared" si="9"/>
        <v xml:space="preserve"> </v>
      </c>
      <c r="E185" s="132">
        <v>1.1574074074074073E-5</v>
      </c>
      <c r="F185" s="85" t="e">
        <f t="shared" si="11"/>
        <v>#N/A</v>
      </c>
      <c r="G185" t="str">
        <f>IF((ISERROR((VLOOKUP(B185,Calculation!C$2:C$933,1,FALSE)))),"not entered","")</f>
        <v/>
      </c>
    </row>
    <row r="186" spans="2:7">
      <c r="B186" s="82" t="s">
        <v>9</v>
      </c>
      <c r="C186" s="84" t="str">
        <f t="shared" si="8"/>
        <v xml:space="preserve"> </v>
      </c>
      <c r="D186" s="84" t="str">
        <f t="shared" si="9"/>
        <v xml:space="preserve"> </v>
      </c>
      <c r="E186" s="132">
        <v>1.1574074074074073E-5</v>
      </c>
      <c r="F186" s="85" t="e">
        <f t="shared" si="11"/>
        <v>#N/A</v>
      </c>
      <c r="G186" t="str">
        <f>IF((ISERROR((VLOOKUP(B186,Calculation!C$2:C$933,1,FALSE)))),"not entered","")</f>
        <v/>
      </c>
    </row>
    <row r="187" spans="2:7">
      <c r="B187" s="82" t="s">
        <v>9</v>
      </c>
      <c r="C187" s="84" t="str">
        <f t="shared" si="8"/>
        <v xml:space="preserve"> </v>
      </c>
      <c r="D187" s="84" t="str">
        <f t="shared" si="9"/>
        <v xml:space="preserve"> </v>
      </c>
      <c r="E187" s="132">
        <v>1.1574074074074073E-5</v>
      </c>
      <c r="F187" s="85" t="e">
        <f t="shared" si="11"/>
        <v>#N/A</v>
      </c>
      <c r="G187" t="str">
        <f>IF((ISERROR((VLOOKUP(B187,Calculation!C$2:C$933,1,FALSE)))),"not entered","")</f>
        <v/>
      </c>
    </row>
    <row r="188" spans="2:7">
      <c r="B188" s="82" t="s">
        <v>9</v>
      </c>
      <c r="C188" s="84" t="str">
        <f t="shared" si="8"/>
        <v xml:space="preserve"> </v>
      </c>
      <c r="D188" s="84" t="str">
        <f t="shared" si="9"/>
        <v xml:space="preserve"> </v>
      </c>
      <c r="E188" s="132">
        <v>1.1574074074074073E-5</v>
      </c>
      <c r="F188" s="85" t="e">
        <f t="shared" si="11"/>
        <v>#N/A</v>
      </c>
      <c r="G188" t="str">
        <f>IF((ISERROR((VLOOKUP(B188,Calculation!C$2:C$933,1,FALSE)))),"not entered","")</f>
        <v/>
      </c>
    </row>
    <row r="189" spans="2:7">
      <c r="B189" s="82" t="s">
        <v>9</v>
      </c>
      <c r="C189" s="84" t="str">
        <f t="shared" si="8"/>
        <v xml:space="preserve"> </v>
      </c>
      <c r="D189" s="84" t="str">
        <f t="shared" si="9"/>
        <v xml:space="preserve"> </v>
      </c>
      <c r="E189" s="132">
        <v>1.1574074074074073E-5</v>
      </c>
      <c r="F189" s="85" t="e">
        <f t="shared" si="11"/>
        <v>#N/A</v>
      </c>
      <c r="G189" t="str">
        <f>IF((ISERROR((VLOOKUP(B189,Calculation!C$2:C$933,1,FALSE)))),"not entered","")</f>
        <v/>
      </c>
    </row>
    <row r="190" spans="2:7">
      <c r="B190" s="82" t="s">
        <v>9</v>
      </c>
      <c r="C190" s="84" t="str">
        <f t="shared" si="8"/>
        <v xml:space="preserve"> </v>
      </c>
      <c r="D190" s="84" t="str">
        <f t="shared" si="9"/>
        <v xml:space="preserve"> </v>
      </c>
      <c r="E190" s="132">
        <v>1.1574074074074073E-5</v>
      </c>
      <c r="F190" s="85" t="e">
        <f t="shared" si="11"/>
        <v>#N/A</v>
      </c>
      <c r="G190" t="str">
        <f>IF((ISERROR((VLOOKUP(B190,Calculation!C$2:C$933,1,FALSE)))),"not entered","")</f>
        <v/>
      </c>
    </row>
    <row r="191" spans="2:7">
      <c r="B191" s="82" t="s">
        <v>9</v>
      </c>
      <c r="C191" s="84" t="str">
        <f t="shared" si="8"/>
        <v xml:space="preserve"> </v>
      </c>
      <c r="D191" s="84" t="str">
        <f t="shared" si="9"/>
        <v xml:space="preserve"> </v>
      </c>
      <c r="E191" s="132">
        <v>1.1574074074074073E-5</v>
      </c>
      <c r="F191" s="85" t="e">
        <f t="shared" si="11"/>
        <v>#N/A</v>
      </c>
      <c r="G191" t="str">
        <f>IF((ISERROR((VLOOKUP(B191,Calculation!C$2:C$933,1,FALSE)))),"not entered","")</f>
        <v/>
      </c>
    </row>
    <row r="192" spans="2:7">
      <c r="B192" s="82" t="s">
        <v>9</v>
      </c>
      <c r="C192" s="84" t="str">
        <f t="shared" si="8"/>
        <v xml:space="preserve"> </v>
      </c>
      <c r="D192" s="84" t="str">
        <f t="shared" si="9"/>
        <v xml:space="preserve"> </v>
      </c>
      <c r="E192" s="132">
        <v>1.1574074074074073E-5</v>
      </c>
      <c r="F192" s="85" t="e">
        <f t="shared" si="11"/>
        <v>#N/A</v>
      </c>
      <c r="G192" t="str">
        <f>IF((ISERROR((VLOOKUP(B192,Calculation!C$2:C$933,1,FALSE)))),"not entered","")</f>
        <v/>
      </c>
    </row>
    <row r="193" spans="2:7">
      <c r="B193" s="82" t="s">
        <v>9</v>
      </c>
      <c r="C193" s="84" t="str">
        <f t="shared" si="8"/>
        <v xml:space="preserve"> </v>
      </c>
      <c r="D193" s="84" t="str">
        <f t="shared" si="9"/>
        <v xml:space="preserve"> </v>
      </c>
      <c r="E193" s="132">
        <v>1.1574074074074073E-5</v>
      </c>
      <c r="F193" s="85" t="e">
        <f t="shared" si="11"/>
        <v>#N/A</v>
      </c>
      <c r="G193" t="str">
        <f>IF((ISERROR((VLOOKUP(B193,Calculation!C$2:C$933,1,FALSE)))),"not entered","")</f>
        <v/>
      </c>
    </row>
    <row r="194" spans="2:7">
      <c r="B194" s="82" t="s">
        <v>9</v>
      </c>
      <c r="C194" s="84" t="str">
        <f t="shared" si="8"/>
        <v xml:space="preserve"> </v>
      </c>
      <c r="D194" s="84" t="str">
        <f t="shared" si="9"/>
        <v xml:space="preserve"> </v>
      </c>
      <c r="E194" s="132">
        <v>1.1574074074074073E-5</v>
      </c>
      <c r="F194" s="85" t="e">
        <f t="shared" si="11"/>
        <v>#N/A</v>
      </c>
      <c r="G194" t="str">
        <f>IF((ISERROR((VLOOKUP(B194,Calculation!C$2:C$933,1,FALSE)))),"not entered","")</f>
        <v/>
      </c>
    </row>
    <row r="195" spans="2:7">
      <c r="B195" s="82" t="s">
        <v>9</v>
      </c>
      <c r="C195" s="84" t="str">
        <f t="shared" si="8"/>
        <v xml:space="preserve"> </v>
      </c>
      <c r="D195" s="84" t="str">
        <f t="shared" si="9"/>
        <v xml:space="preserve"> </v>
      </c>
      <c r="E195" s="132">
        <v>1.1574074074074073E-5</v>
      </c>
      <c r="F195" s="85" t="e">
        <f t="shared" si="11"/>
        <v>#N/A</v>
      </c>
      <c r="G195" t="str">
        <f>IF((ISERROR((VLOOKUP(B195,Calculation!C$2:C$933,1,FALSE)))),"not entered","")</f>
        <v/>
      </c>
    </row>
    <row r="196" spans="2:7">
      <c r="B196" s="82" t="s">
        <v>9</v>
      </c>
      <c r="C196" s="84" t="str">
        <f t="shared" si="8"/>
        <v xml:space="preserve"> </v>
      </c>
      <c r="D196" s="84" t="str">
        <f t="shared" si="9"/>
        <v xml:space="preserve"> </v>
      </c>
      <c r="E196" s="132">
        <v>1.1574074074074073E-5</v>
      </c>
      <c r="F196" s="85" t="e">
        <f t="shared" si="11"/>
        <v>#N/A</v>
      </c>
      <c r="G196" t="str">
        <f>IF((ISERROR((VLOOKUP(B196,Calculation!C$2:C$933,1,FALSE)))),"not entered","")</f>
        <v/>
      </c>
    </row>
    <row r="197" spans="2:7">
      <c r="B197" s="82" t="s">
        <v>9</v>
      </c>
      <c r="C197" s="84" t="str">
        <f t="shared" si="8"/>
        <v xml:space="preserve"> </v>
      </c>
      <c r="D197" s="84" t="str">
        <f t="shared" si="9"/>
        <v xml:space="preserve"> </v>
      </c>
      <c r="E197" s="132">
        <v>1.1574074074074073E-5</v>
      </c>
      <c r="F197" s="85" t="e">
        <f t="shared" si="11"/>
        <v>#N/A</v>
      </c>
      <c r="G197" t="str">
        <f>IF((ISERROR((VLOOKUP(B197,Calculation!C$2:C$933,1,FALSE)))),"not entered","")</f>
        <v/>
      </c>
    </row>
    <row r="198" spans="2:7">
      <c r="B198" s="82" t="s">
        <v>9</v>
      </c>
      <c r="C198" s="84" t="str">
        <f t="shared" ref="C198:C204" si="12">VLOOKUP(B198,name,3,FALSE)</f>
        <v xml:space="preserve"> </v>
      </c>
      <c r="D198" s="84" t="str">
        <f t="shared" ref="D198:D204" si="13">VLOOKUP(B198,name,2,FALSE)</f>
        <v xml:space="preserve"> </v>
      </c>
      <c r="E198" s="132">
        <v>1.1574074074074073E-5</v>
      </c>
      <c r="F198" s="85" t="e">
        <f t="shared" ref="F198:F204" si="14">(VLOOKUP(C198,C$4:E$5,3,FALSE))/(E198/10000)</f>
        <v>#N/A</v>
      </c>
      <c r="G198" t="str">
        <f>IF((ISERROR((VLOOKUP(B198,Calculation!C$2:C$933,1,FALSE)))),"not entered","")</f>
        <v/>
      </c>
    </row>
    <row r="199" spans="2:7">
      <c r="B199" s="82" t="s">
        <v>9</v>
      </c>
      <c r="C199" s="84" t="str">
        <f t="shared" si="12"/>
        <v xml:space="preserve"> </v>
      </c>
      <c r="D199" s="84" t="str">
        <f t="shared" si="13"/>
        <v xml:space="preserve"> </v>
      </c>
      <c r="E199" s="132">
        <v>1.1574074074074073E-5</v>
      </c>
      <c r="F199" s="85" t="e">
        <f t="shared" si="14"/>
        <v>#N/A</v>
      </c>
      <c r="G199" t="str">
        <f>IF((ISERROR((VLOOKUP(B199,Calculation!C$2:C$933,1,FALSE)))),"not entered","")</f>
        <v/>
      </c>
    </row>
    <row r="200" spans="2:7">
      <c r="B200" s="82" t="s">
        <v>9</v>
      </c>
      <c r="C200" s="84" t="str">
        <f t="shared" si="12"/>
        <v xml:space="preserve"> </v>
      </c>
      <c r="D200" s="84" t="str">
        <f t="shared" si="13"/>
        <v xml:space="preserve"> </v>
      </c>
      <c r="E200" s="132">
        <v>1.1574074074074073E-5</v>
      </c>
      <c r="F200" s="85" t="e">
        <f t="shared" si="14"/>
        <v>#N/A</v>
      </c>
      <c r="G200" t="str">
        <f>IF((ISERROR((VLOOKUP(B200,Calculation!C$2:C$933,1,FALSE)))),"not entered","")</f>
        <v/>
      </c>
    </row>
    <row r="201" spans="2:7">
      <c r="B201" s="82" t="s">
        <v>9</v>
      </c>
      <c r="C201" s="84" t="str">
        <f t="shared" si="12"/>
        <v xml:space="preserve"> </v>
      </c>
      <c r="D201" s="84" t="str">
        <f t="shared" si="13"/>
        <v xml:space="preserve"> </v>
      </c>
      <c r="E201" s="132">
        <v>1.1574074074074073E-5</v>
      </c>
      <c r="F201" s="85" t="e">
        <f t="shared" si="14"/>
        <v>#N/A</v>
      </c>
      <c r="G201" t="str">
        <f>IF((ISERROR((VLOOKUP(B201,Calculation!C$2:C$933,1,FALSE)))),"not entered","")</f>
        <v/>
      </c>
    </row>
    <row r="202" spans="2:7">
      <c r="B202" s="82" t="s">
        <v>9</v>
      </c>
      <c r="C202" s="84" t="str">
        <f t="shared" si="12"/>
        <v xml:space="preserve"> </v>
      </c>
      <c r="D202" s="84" t="str">
        <f t="shared" si="13"/>
        <v xml:space="preserve"> </v>
      </c>
      <c r="E202" s="132">
        <v>1.1574074074074073E-5</v>
      </c>
      <c r="F202" s="85" t="e">
        <f t="shared" si="14"/>
        <v>#N/A</v>
      </c>
      <c r="G202" t="str">
        <f>IF((ISERROR((VLOOKUP(B202,Calculation!C$2:C$933,1,FALSE)))),"not entered","")</f>
        <v/>
      </c>
    </row>
    <row r="203" spans="2:7">
      <c r="B203" s="82" t="s">
        <v>9</v>
      </c>
      <c r="C203" s="84" t="str">
        <f t="shared" si="12"/>
        <v xml:space="preserve"> </v>
      </c>
      <c r="D203" s="84" t="str">
        <f t="shared" si="13"/>
        <v xml:space="preserve"> </v>
      </c>
      <c r="E203" s="132">
        <v>1.1574074074074073E-5</v>
      </c>
      <c r="F203" s="85" t="e">
        <f t="shared" si="14"/>
        <v>#N/A</v>
      </c>
      <c r="G203" t="str">
        <f>IF((ISERROR((VLOOKUP(B203,Calculation!C$2:C$933,1,FALSE)))),"not entered","")</f>
        <v/>
      </c>
    </row>
    <row r="204" spans="2:7">
      <c r="B204" s="82" t="s">
        <v>9</v>
      </c>
      <c r="C204" s="84" t="str">
        <f t="shared" si="12"/>
        <v xml:space="preserve"> </v>
      </c>
      <c r="D204" s="84" t="str">
        <f t="shared" si="13"/>
        <v xml:space="preserve"> </v>
      </c>
      <c r="E204" s="132">
        <v>1.1574074074074073E-5</v>
      </c>
      <c r="F204" s="85" t="e">
        <f t="shared" si="14"/>
        <v>#N/A</v>
      </c>
      <c r="G204" t="str">
        <f>IF((ISERROR((VLOOKUP(B204,Calculation!C$2:C$933,1,FALSE)))),"not entered","")</f>
        <v/>
      </c>
    </row>
    <row r="205" spans="2:7" ht="13.5" thickBot="1">
      <c r="B205" s="86"/>
      <c r="C205" s="87"/>
      <c r="D205" s="87"/>
      <c r="E205" s="88"/>
      <c r="F205" s="8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209">
    <cfRule type="cellIs" dxfId="2" priority="1" stopIfTrue="1" operator="equal">
      <formula>"x"</formula>
    </cfRule>
  </conditionalFormatting>
  <conditionalFormatting sqref="G4:G205">
    <cfRule type="cellIs" dxfId="1" priority="2" stopIfTrue="1" operator="equal">
      <formula>#N/A</formula>
    </cfRule>
  </conditionalFormatting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S374"/>
  <sheetViews>
    <sheetView workbookViewId="0">
      <selection sqref="A1:IV65536"/>
    </sheetView>
  </sheetViews>
  <sheetFormatPr defaultRowHeight="12.75"/>
  <cols>
    <col min="1" max="1" width="19.42578125" style="26" customWidth="1"/>
    <col min="2" max="2" width="19.42578125" style="5" customWidth="1"/>
    <col min="3" max="3" width="19.42578125" style="93" customWidth="1"/>
    <col min="4" max="4" width="5.140625" style="93" bestFit="1" customWidth="1"/>
    <col min="5" max="5" width="6.85546875" style="93" customWidth="1"/>
    <col min="6" max="7" width="9.140625" style="25"/>
    <col min="8" max="8" width="11.5703125" style="7" bestFit="1" customWidth="1"/>
    <col min="9" max="18" width="9.140625" style="7"/>
    <col min="19" max="22" width="9.140625" style="104"/>
    <col min="23" max="26" width="9.140625" style="91"/>
    <col min="27" max="29" width="9.140625" style="102"/>
    <col min="30" max="33" width="9.140625" style="106"/>
    <col min="34" max="34" width="10.42578125" style="6" customWidth="1"/>
    <col min="46" max="16384" width="9.140625" style="5"/>
  </cols>
  <sheetData>
    <row r="1" spans="1:35" s="96" customFormat="1" ht="25.5">
      <c r="A1" s="95"/>
      <c r="B1" s="96" t="s">
        <v>33</v>
      </c>
      <c r="C1" s="96" t="s">
        <v>2</v>
      </c>
      <c r="D1" s="96" t="s">
        <v>21</v>
      </c>
      <c r="E1" s="96" t="s">
        <v>22</v>
      </c>
      <c r="F1" s="97" t="s">
        <v>10</v>
      </c>
      <c r="G1" s="97" t="s">
        <v>54</v>
      </c>
      <c r="H1" s="99" t="s">
        <v>23</v>
      </c>
      <c r="I1" s="99" t="s">
        <v>24</v>
      </c>
      <c r="J1" s="99" t="s">
        <v>25</v>
      </c>
      <c r="K1" s="99" t="s">
        <v>26</v>
      </c>
      <c r="L1" s="99" t="s">
        <v>27</v>
      </c>
      <c r="M1" s="99" t="s">
        <v>28</v>
      </c>
      <c r="N1" s="99" t="s">
        <v>29</v>
      </c>
      <c r="O1" s="99" t="s">
        <v>30</v>
      </c>
      <c r="P1" s="99" t="s">
        <v>38</v>
      </c>
      <c r="Q1" s="99" t="s">
        <v>39</v>
      </c>
      <c r="R1" s="99" t="s">
        <v>40</v>
      </c>
      <c r="S1" s="103" t="s">
        <v>41</v>
      </c>
      <c r="T1" s="103" t="s">
        <v>42</v>
      </c>
      <c r="U1" s="103" t="s">
        <v>43</v>
      </c>
      <c r="V1" s="103" t="s">
        <v>47</v>
      </c>
      <c r="W1" s="100" t="s">
        <v>44</v>
      </c>
      <c r="X1" s="100" t="s">
        <v>44</v>
      </c>
      <c r="Y1" s="100" t="s">
        <v>45</v>
      </c>
      <c r="Z1" s="100" t="s">
        <v>46</v>
      </c>
      <c r="AA1" s="101" t="s">
        <v>50</v>
      </c>
      <c r="AB1" s="101" t="s">
        <v>51</v>
      </c>
      <c r="AC1" s="101" t="s">
        <v>52</v>
      </c>
      <c r="AD1" s="105" t="s">
        <v>0</v>
      </c>
      <c r="AE1" s="105" t="s">
        <v>1</v>
      </c>
      <c r="AF1" s="105" t="s">
        <v>48</v>
      </c>
      <c r="AG1" s="105" t="s">
        <v>49</v>
      </c>
      <c r="AH1" s="98" t="s">
        <v>53</v>
      </c>
      <c r="AI1" s="96" t="s">
        <v>31</v>
      </c>
    </row>
    <row r="2" spans="1:35" s="24" customFormat="1">
      <c r="A2" s="124" t="s">
        <v>69</v>
      </c>
      <c r="C2" s="124" t="s">
        <v>98</v>
      </c>
      <c r="AH2" s="6" t="e">
        <f>LARGE(AA2:AC2,1)</f>
        <v>#NUM!</v>
      </c>
    </row>
    <row r="3" spans="1:35">
      <c r="A3" s="26">
        <v>1.0000000000000001E-5</v>
      </c>
      <c r="B3" s="5">
        <f t="shared" ref="B3:B66" si="0">AI3+A3</f>
        <v>1.0000000000000001E-5</v>
      </c>
      <c r="C3" s="137" t="s">
        <v>106</v>
      </c>
      <c r="D3" s="141" t="s">
        <v>87</v>
      </c>
      <c r="E3" s="94" t="s">
        <v>91</v>
      </c>
      <c r="F3" s="25">
        <f t="shared" ref="F3:F66" si="1">COUNTIF(H3:Z3,"&gt;1")</f>
        <v>0</v>
      </c>
      <c r="G3" s="25">
        <f t="shared" ref="G3:G66" si="2">COUNTIF(AD3:AH3,"&gt;1")</f>
        <v>0</v>
      </c>
      <c r="H3" s="7">
        <f t="shared" ref="H3:H72" si="3">IF(ISERROR(VLOOKUP($C3,_tri1,5,FALSE)),0,(VLOOKUP($C3,_tri1,5,FALSE)))</f>
        <v>0</v>
      </c>
      <c r="I3" s="7">
        <f t="shared" ref="I3:I72" si="4">IF(ISERROR(VLOOKUP($C3,_tri2,5,FALSE)),0,(VLOOKUP($C3,_tri2,5,FALSE)))</f>
        <v>0</v>
      </c>
      <c r="J3" s="7">
        <f t="shared" ref="J3:J72" si="5">IF(ISERROR(VLOOKUP($C3,_tri3,5,FALSE)),0,(VLOOKUP($C3,_tri3,5,FALSE)))</f>
        <v>0</v>
      </c>
      <c r="K3" s="7">
        <f t="shared" ref="K3:K72" si="6">IF(ISERROR(VLOOKUP($C3,_tri4,5,FALSE)),0,(VLOOKUP($C3,_tri4,5,FALSE)))</f>
        <v>0</v>
      </c>
      <c r="L3" s="7">
        <f t="shared" ref="L3:L72" si="7">IF(ISERROR(VLOOKUP($C3,_tri5,5,FALSE)),0,(VLOOKUP($C3,_tri5,5,FALSE)))</f>
        <v>0</v>
      </c>
      <c r="M3" s="7">
        <f t="shared" ref="M3:M72" si="8">IF(ISERROR(VLOOKUP($C3,_tri6,5,FALSE)),0,(VLOOKUP($C3,_tri6,5,FALSE)))</f>
        <v>0</v>
      </c>
      <c r="N3" s="7">
        <f t="shared" ref="N3:N72" si="9">IF(ISERROR(VLOOKUP($C3,_tri7,5,FALSE)),0,(VLOOKUP($C3,_tri7,5,FALSE)))</f>
        <v>0</v>
      </c>
      <c r="O3" s="7">
        <f t="shared" ref="O3:O72" si="10">IF(ISERROR(VLOOKUP($C3,_tri8,5,FALSE)),0,(VLOOKUP($C3,_tri8,5,FALSE)))</f>
        <v>0</v>
      </c>
      <c r="P3" s="7">
        <f t="shared" ref="P3:P72" si="11">IF(ISERROR(VLOOKUP($C3,_tri9,5,FALSE)),0,(VLOOKUP($C3,_tri9,5,FALSE)))</f>
        <v>0</v>
      </c>
      <c r="Q3" s="7">
        <f t="shared" ref="Q3:Q72" si="12">IF(ISERROR(VLOOKUP($C3,_tri10,5,FALSE)),0,(VLOOKUP($C3,_tri10,5,FALSE)))</f>
        <v>0</v>
      </c>
      <c r="R3" s="7">
        <f t="shared" ref="R3:R72" si="13">IF(ISERROR(VLOOKUP($C3,_tri11,5,FALSE)),0,(VLOOKUP($C3,_tri11,5,FALSE)))</f>
        <v>0</v>
      </c>
      <c r="S3" s="7">
        <f t="shared" ref="S3:S72" si="14">IF(ISERROR(VLOOKUP($C3,aqua1,5,FALSE)),0,(VLOOKUP($C3,aqua1,5,FALSE)))</f>
        <v>0</v>
      </c>
      <c r="T3" s="7">
        <f t="shared" ref="T3:T72" si="15">IF(ISERROR(VLOOKUP($C3,aqua2,5,FALSE)),0,(VLOOKUP($C3,aqua2,5,FALSE)))</f>
        <v>0</v>
      </c>
      <c r="U3" s="7">
        <f t="shared" ref="U3:U72" si="16">IF(ISERROR(VLOOKUP($C3,aqua3,5,FALSE)),0,(VLOOKUP($C3,aqua3,5,FALSE)))</f>
        <v>0</v>
      </c>
      <c r="V3" s="7">
        <f t="shared" ref="V3:V72" si="17">IF(ISERROR(VLOOKUP($C3,aqua4,5,FALSE)),0,(VLOOKUP($C3,aqua4,5,FALSE)))</f>
        <v>0</v>
      </c>
      <c r="W3" s="91">
        <f t="shared" ref="W3:W72" si="18">IF(ISERROR(VLOOKUP($C3,_dua1,5,FALSE)),0,(VLOOKUP($C3,_dua1,5,FALSE)))</f>
        <v>0</v>
      </c>
      <c r="X3" s="91">
        <f t="shared" ref="X3:X72" si="19">IF(ISERROR(VLOOKUP($C3,_dua2,5,FALSE)),0,(VLOOKUP($C3,_dua2,5,FALSE)))</f>
        <v>0</v>
      </c>
      <c r="Y3" s="91">
        <f t="shared" ref="Y3:Y72" si="20">IF(ISERROR(VLOOKUP($C3,_dua3,5,FALSE)),0,(VLOOKUP($C3,_dua3,5,FALSE)))</f>
        <v>0</v>
      </c>
      <c r="Z3" s="91">
        <f t="shared" ref="Z3:Z72" si="21">IF(ISERROR(VLOOKUP($C3,_dua4,5,FALSE)),0,(VLOOKUP($C3,_dua4,5,FALSE)))</f>
        <v>0</v>
      </c>
      <c r="AA3" s="102">
        <f t="shared" ref="AA3:AA66" si="22">LARGE(H3:R3,5)</f>
        <v>0</v>
      </c>
      <c r="AB3" s="102">
        <f t="shared" ref="AB3:AB66" si="23">LARGE(S3:V3,1)</f>
        <v>0</v>
      </c>
      <c r="AC3" s="102">
        <f t="shared" ref="AC3:AC66" si="24">LARGE(W3:Z3,1)</f>
        <v>0</v>
      </c>
      <c r="AD3" s="106">
        <f t="shared" ref="AD3:AD66" si="25">LARGE(H3:R3,1)</f>
        <v>0</v>
      </c>
      <c r="AE3" s="106">
        <f t="shared" ref="AE3:AE66" si="26">LARGE(H3:R3,2)</f>
        <v>0</v>
      </c>
      <c r="AF3" s="106">
        <f t="shared" ref="AF3:AF66" si="27">LARGE(H3:R3,3)</f>
        <v>0</v>
      </c>
      <c r="AG3" s="106">
        <f t="shared" ref="AG3:AG66" si="28">LARGE(H3:R3,4)</f>
        <v>0</v>
      </c>
      <c r="AH3" s="6">
        <v>0</v>
      </c>
      <c r="AI3" s="1">
        <f t="shared" ref="AI3:AI66" si="29">SUM(AD3:AG3)+AH3</f>
        <v>0</v>
      </c>
    </row>
    <row r="4" spans="1:35">
      <c r="A4" s="26">
        <v>2.0000000000000002E-5</v>
      </c>
      <c r="B4" s="5">
        <f t="shared" si="0"/>
        <v>2.0000000000000002E-5</v>
      </c>
      <c r="C4" s="137" t="s">
        <v>107</v>
      </c>
      <c r="D4" s="141" t="s">
        <v>79</v>
      </c>
      <c r="E4" s="94" t="s">
        <v>91</v>
      </c>
      <c r="F4" s="25">
        <f t="shared" si="1"/>
        <v>0</v>
      </c>
      <c r="G4" s="25">
        <f t="shared" si="2"/>
        <v>0</v>
      </c>
      <c r="H4" s="7">
        <f t="shared" si="3"/>
        <v>0</v>
      </c>
      <c r="I4" s="7">
        <f t="shared" si="4"/>
        <v>0</v>
      </c>
      <c r="J4" s="7">
        <f t="shared" si="5"/>
        <v>0</v>
      </c>
      <c r="K4" s="7">
        <f t="shared" si="6"/>
        <v>0</v>
      </c>
      <c r="L4" s="7">
        <f t="shared" si="7"/>
        <v>0</v>
      </c>
      <c r="M4" s="7">
        <f t="shared" si="8"/>
        <v>0</v>
      </c>
      <c r="N4" s="7">
        <f t="shared" si="9"/>
        <v>0</v>
      </c>
      <c r="O4" s="7">
        <f t="shared" si="10"/>
        <v>0</v>
      </c>
      <c r="P4" s="7">
        <f t="shared" si="11"/>
        <v>0</v>
      </c>
      <c r="Q4" s="7">
        <f t="shared" si="12"/>
        <v>0</v>
      </c>
      <c r="R4" s="7">
        <f t="shared" si="13"/>
        <v>0</v>
      </c>
      <c r="S4" s="7">
        <f t="shared" si="14"/>
        <v>0</v>
      </c>
      <c r="T4" s="7">
        <f t="shared" si="15"/>
        <v>0</v>
      </c>
      <c r="U4" s="7">
        <f t="shared" si="16"/>
        <v>0</v>
      </c>
      <c r="V4" s="7">
        <f t="shared" si="17"/>
        <v>0</v>
      </c>
      <c r="W4" s="91">
        <f t="shared" si="18"/>
        <v>0</v>
      </c>
      <c r="X4" s="91">
        <f t="shared" si="19"/>
        <v>0</v>
      </c>
      <c r="Y4" s="91">
        <f t="shared" si="20"/>
        <v>0</v>
      </c>
      <c r="Z4" s="91">
        <f t="shared" si="21"/>
        <v>0</v>
      </c>
      <c r="AA4" s="102">
        <f t="shared" si="22"/>
        <v>0</v>
      </c>
      <c r="AB4" s="102">
        <f t="shared" si="23"/>
        <v>0</v>
      </c>
      <c r="AC4" s="102">
        <f t="shared" si="24"/>
        <v>0</v>
      </c>
      <c r="AD4" s="106">
        <f t="shared" si="25"/>
        <v>0</v>
      </c>
      <c r="AE4" s="106">
        <f t="shared" si="26"/>
        <v>0</v>
      </c>
      <c r="AF4" s="106">
        <f t="shared" si="27"/>
        <v>0</v>
      </c>
      <c r="AG4" s="106">
        <f t="shared" si="28"/>
        <v>0</v>
      </c>
      <c r="AH4" s="6">
        <v>0</v>
      </c>
      <c r="AI4" s="1">
        <f t="shared" si="29"/>
        <v>0</v>
      </c>
    </row>
    <row r="5" spans="1:35">
      <c r="A5" s="26">
        <v>3.0000000000000004E-5</v>
      </c>
      <c r="B5" s="5">
        <f t="shared" si="0"/>
        <v>3.0000000000000004E-5</v>
      </c>
      <c r="C5" s="137" t="s">
        <v>137</v>
      </c>
      <c r="D5" s="141" t="s">
        <v>83</v>
      </c>
      <c r="E5" s="94" t="s">
        <v>91</v>
      </c>
      <c r="F5" s="25">
        <f t="shared" si="1"/>
        <v>0</v>
      </c>
      <c r="G5" s="25">
        <f t="shared" si="2"/>
        <v>0</v>
      </c>
      <c r="H5" s="7">
        <f t="shared" si="3"/>
        <v>0</v>
      </c>
      <c r="I5" s="7">
        <f t="shared" si="4"/>
        <v>0</v>
      </c>
      <c r="J5" s="7">
        <f t="shared" si="5"/>
        <v>0</v>
      </c>
      <c r="K5" s="7">
        <f t="shared" si="6"/>
        <v>0</v>
      </c>
      <c r="L5" s="7">
        <f t="shared" si="7"/>
        <v>0</v>
      </c>
      <c r="M5" s="7">
        <f t="shared" si="8"/>
        <v>0</v>
      </c>
      <c r="N5" s="7">
        <f t="shared" si="9"/>
        <v>0</v>
      </c>
      <c r="O5" s="7">
        <f t="shared" si="10"/>
        <v>0</v>
      </c>
      <c r="P5" s="7">
        <f t="shared" si="11"/>
        <v>0</v>
      </c>
      <c r="Q5" s="7">
        <f t="shared" si="12"/>
        <v>0</v>
      </c>
      <c r="R5" s="7">
        <f t="shared" si="13"/>
        <v>0</v>
      </c>
      <c r="S5" s="7">
        <f t="shared" si="14"/>
        <v>0</v>
      </c>
      <c r="T5" s="7">
        <f t="shared" si="15"/>
        <v>0</v>
      </c>
      <c r="U5" s="7">
        <f t="shared" si="16"/>
        <v>0</v>
      </c>
      <c r="V5" s="7">
        <f t="shared" si="17"/>
        <v>0</v>
      </c>
      <c r="W5" s="91">
        <f t="shared" si="18"/>
        <v>0</v>
      </c>
      <c r="X5" s="91">
        <f t="shared" si="19"/>
        <v>0</v>
      </c>
      <c r="Y5" s="91">
        <f t="shared" si="20"/>
        <v>0</v>
      </c>
      <c r="Z5" s="91">
        <f t="shared" si="21"/>
        <v>0</v>
      </c>
      <c r="AA5" s="102">
        <f t="shared" si="22"/>
        <v>0</v>
      </c>
      <c r="AB5" s="102">
        <f t="shared" si="23"/>
        <v>0</v>
      </c>
      <c r="AC5" s="102">
        <f t="shared" si="24"/>
        <v>0</v>
      </c>
      <c r="AD5" s="106">
        <f t="shared" si="25"/>
        <v>0</v>
      </c>
      <c r="AE5" s="106">
        <f t="shared" si="26"/>
        <v>0</v>
      </c>
      <c r="AF5" s="106">
        <f t="shared" si="27"/>
        <v>0</v>
      </c>
      <c r="AG5" s="106">
        <f t="shared" si="28"/>
        <v>0</v>
      </c>
      <c r="AH5" s="6">
        <v>0</v>
      </c>
      <c r="AI5" s="1">
        <f t="shared" si="29"/>
        <v>0</v>
      </c>
    </row>
    <row r="6" spans="1:35">
      <c r="A6" s="26">
        <v>4.0000000000000003E-5</v>
      </c>
      <c r="B6" s="5">
        <f t="shared" si="0"/>
        <v>4.0000000000000003E-5</v>
      </c>
      <c r="C6" s="137" t="s">
        <v>108</v>
      </c>
      <c r="D6" s="141" t="s">
        <v>84</v>
      </c>
      <c r="E6" s="94" t="s">
        <v>91</v>
      </c>
      <c r="F6" s="25">
        <f t="shared" si="1"/>
        <v>0</v>
      </c>
      <c r="G6" s="25">
        <f t="shared" si="2"/>
        <v>0</v>
      </c>
      <c r="H6" s="7">
        <f t="shared" si="3"/>
        <v>0</v>
      </c>
      <c r="I6" s="7">
        <f t="shared" si="4"/>
        <v>0</v>
      </c>
      <c r="J6" s="7">
        <f t="shared" si="5"/>
        <v>0</v>
      </c>
      <c r="K6" s="7">
        <f t="shared" si="6"/>
        <v>0</v>
      </c>
      <c r="L6" s="7">
        <f t="shared" si="7"/>
        <v>0</v>
      </c>
      <c r="M6" s="7">
        <f t="shared" si="8"/>
        <v>0</v>
      </c>
      <c r="N6" s="7">
        <f t="shared" si="9"/>
        <v>0</v>
      </c>
      <c r="O6" s="7">
        <f t="shared" si="10"/>
        <v>0</v>
      </c>
      <c r="P6" s="7">
        <f t="shared" si="11"/>
        <v>0</v>
      </c>
      <c r="Q6" s="7">
        <f t="shared" si="12"/>
        <v>0</v>
      </c>
      <c r="R6" s="7">
        <f t="shared" si="13"/>
        <v>0</v>
      </c>
      <c r="S6" s="7">
        <f t="shared" si="14"/>
        <v>0</v>
      </c>
      <c r="T6" s="7">
        <f t="shared" si="15"/>
        <v>0</v>
      </c>
      <c r="U6" s="7">
        <f t="shared" si="16"/>
        <v>0</v>
      </c>
      <c r="V6" s="7">
        <f t="shared" si="17"/>
        <v>0</v>
      </c>
      <c r="W6" s="91">
        <f t="shared" si="18"/>
        <v>0</v>
      </c>
      <c r="X6" s="91">
        <f t="shared" si="19"/>
        <v>0</v>
      </c>
      <c r="Y6" s="91">
        <f t="shared" si="20"/>
        <v>0</v>
      </c>
      <c r="Z6" s="91">
        <f t="shared" si="21"/>
        <v>0</v>
      </c>
      <c r="AA6" s="102">
        <f t="shared" si="22"/>
        <v>0</v>
      </c>
      <c r="AB6" s="102">
        <f t="shared" si="23"/>
        <v>0</v>
      </c>
      <c r="AC6" s="102">
        <f t="shared" si="24"/>
        <v>0</v>
      </c>
      <c r="AD6" s="106">
        <f t="shared" si="25"/>
        <v>0</v>
      </c>
      <c r="AE6" s="106">
        <f t="shared" si="26"/>
        <v>0</v>
      </c>
      <c r="AF6" s="106">
        <f t="shared" si="27"/>
        <v>0</v>
      </c>
      <c r="AG6" s="106">
        <f t="shared" si="28"/>
        <v>0</v>
      </c>
      <c r="AH6" s="6">
        <v>0</v>
      </c>
      <c r="AI6" s="1">
        <f t="shared" si="29"/>
        <v>0</v>
      </c>
    </row>
    <row r="7" spans="1:35">
      <c r="A7" s="26">
        <v>5.0000000000000002E-5</v>
      </c>
      <c r="B7" s="5">
        <f t="shared" si="0"/>
        <v>5.0000000000000002E-5</v>
      </c>
      <c r="C7" s="137" t="s">
        <v>160</v>
      </c>
      <c r="D7" s="141" t="s">
        <v>79</v>
      </c>
      <c r="E7" s="94" t="s">
        <v>91</v>
      </c>
      <c r="F7" s="25">
        <f t="shared" si="1"/>
        <v>0</v>
      </c>
      <c r="G7" s="25">
        <f t="shared" si="2"/>
        <v>0</v>
      </c>
      <c r="H7" s="7">
        <f t="shared" si="3"/>
        <v>0</v>
      </c>
      <c r="I7" s="7">
        <f t="shared" si="4"/>
        <v>0</v>
      </c>
      <c r="J7" s="7">
        <f t="shared" si="5"/>
        <v>0</v>
      </c>
      <c r="K7" s="7">
        <f t="shared" si="6"/>
        <v>0</v>
      </c>
      <c r="L7" s="7">
        <f t="shared" si="7"/>
        <v>0</v>
      </c>
      <c r="M7" s="7">
        <f t="shared" si="8"/>
        <v>0</v>
      </c>
      <c r="N7" s="7">
        <f t="shared" si="9"/>
        <v>0</v>
      </c>
      <c r="O7" s="7">
        <f t="shared" si="10"/>
        <v>0</v>
      </c>
      <c r="P7" s="7">
        <f t="shared" si="11"/>
        <v>0</v>
      </c>
      <c r="Q7" s="7">
        <f t="shared" si="12"/>
        <v>0</v>
      </c>
      <c r="R7" s="7">
        <f t="shared" si="13"/>
        <v>0</v>
      </c>
      <c r="S7" s="7">
        <f t="shared" si="14"/>
        <v>0</v>
      </c>
      <c r="T7" s="7">
        <f t="shared" si="15"/>
        <v>0</v>
      </c>
      <c r="U7" s="7">
        <f t="shared" si="16"/>
        <v>0</v>
      </c>
      <c r="V7" s="7">
        <f t="shared" si="17"/>
        <v>0</v>
      </c>
      <c r="W7" s="91">
        <f t="shared" si="18"/>
        <v>0</v>
      </c>
      <c r="X7" s="91">
        <f t="shared" si="19"/>
        <v>0</v>
      </c>
      <c r="Y7" s="91">
        <f t="shared" si="20"/>
        <v>0</v>
      </c>
      <c r="Z7" s="91">
        <f t="shared" si="21"/>
        <v>0</v>
      </c>
      <c r="AA7" s="102">
        <f t="shared" si="22"/>
        <v>0</v>
      </c>
      <c r="AB7" s="102">
        <f t="shared" si="23"/>
        <v>0</v>
      </c>
      <c r="AC7" s="102">
        <f t="shared" si="24"/>
        <v>0</v>
      </c>
      <c r="AD7" s="106">
        <f t="shared" si="25"/>
        <v>0</v>
      </c>
      <c r="AE7" s="106">
        <f t="shared" si="26"/>
        <v>0</v>
      </c>
      <c r="AF7" s="106">
        <f t="shared" si="27"/>
        <v>0</v>
      </c>
      <c r="AG7" s="106">
        <f t="shared" si="28"/>
        <v>0</v>
      </c>
      <c r="AH7" s="6">
        <v>0</v>
      </c>
      <c r="AI7" s="1">
        <f t="shared" si="29"/>
        <v>0</v>
      </c>
    </row>
    <row r="8" spans="1:35">
      <c r="A8" s="26">
        <v>6.0000000000000002E-5</v>
      </c>
      <c r="B8" s="5">
        <f t="shared" si="0"/>
        <v>6.0000000000000002E-5</v>
      </c>
      <c r="C8" s="137" t="s">
        <v>109</v>
      </c>
      <c r="D8" s="141" t="s">
        <v>83</v>
      </c>
      <c r="E8" s="94" t="s">
        <v>91</v>
      </c>
      <c r="F8" s="25">
        <f t="shared" si="1"/>
        <v>0</v>
      </c>
      <c r="G8" s="25">
        <f t="shared" si="2"/>
        <v>0</v>
      </c>
      <c r="H8" s="7">
        <f t="shared" si="3"/>
        <v>0</v>
      </c>
      <c r="I8" s="7">
        <f t="shared" si="4"/>
        <v>0</v>
      </c>
      <c r="J8" s="7">
        <f t="shared" si="5"/>
        <v>0</v>
      </c>
      <c r="K8" s="7">
        <f t="shared" si="6"/>
        <v>0</v>
      </c>
      <c r="L8" s="7">
        <f t="shared" si="7"/>
        <v>0</v>
      </c>
      <c r="M8" s="7">
        <f t="shared" si="8"/>
        <v>0</v>
      </c>
      <c r="N8" s="7">
        <f t="shared" si="9"/>
        <v>0</v>
      </c>
      <c r="O8" s="7">
        <f t="shared" si="10"/>
        <v>0</v>
      </c>
      <c r="P8" s="7">
        <f t="shared" si="11"/>
        <v>0</v>
      </c>
      <c r="Q8" s="7">
        <f t="shared" si="12"/>
        <v>0</v>
      </c>
      <c r="R8" s="7">
        <f t="shared" si="13"/>
        <v>0</v>
      </c>
      <c r="S8" s="7">
        <f t="shared" si="14"/>
        <v>0</v>
      </c>
      <c r="T8" s="7">
        <f t="shared" si="15"/>
        <v>0</v>
      </c>
      <c r="U8" s="7">
        <f t="shared" si="16"/>
        <v>0</v>
      </c>
      <c r="V8" s="7">
        <f t="shared" si="17"/>
        <v>0</v>
      </c>
      <c r="W8" s="91">
        <f t="shared" si="18"/>
        <v>0</v>
      </c>
      <c r="X8" s="91">
        <f t="shared" si="19"/>
        <v>0</v>
      </c>
      <c r="Y8" s="91">
        <f t="shared" si="20"/>
        <v>0</v>
      </c>
      <c r="Z8" s="91">
        <f t="shared" si="21"/>
        <v>0</v>
      </c>
      <c r="AA8" s="102">
        <f t="shared" si="22"/>
        <v>0</v>
      </c>
      <c r="AB8" s="102">
        <f t="shared" si="23"/>
        <v>0</v>
      </c>
      <c r="AC8" s="102">
        <f t="shared" si="24"/>
        <v>0</v>
      </c>
      <c r="AD8" s="106">
        <f t="shared" si="25"/>
        <v>0</v>
      </c>
      <c r="AE8" s="106">
        <f t="shared" si="26"/>
        <v>0</v>
      </c>
      <c r="AF8" s="106">
        <f t="shared" si="27"/>
        <v>0</v>
      </c>
      <c r="AG8" s="106">
        <f t="shared" si="28"/>
        <v>0</v>
      </c>
      <c r="AH8" s="6">
        <v>0</v>
      </c>
      <c r="AI8" s="1">
        <f t="shared" si="29"/>
        <v>0</v>
      </c>
    </row>
    <row r="9" spans="1:35">
      <c r="A9" s="26">
        <v>7.0000000000000007E-5</v>
      </c>
      <c r="B9" s="5">
        <f t="shared" si="0"/>
        <v>7.0000000000000007E-5</v>
      </c>
      <c r="C9" s="137" t="s">
        <v>110</v>
      </c>
      <c r="D9" s="141" t="s">
        <v>83</v>
      </c>
      <c r="E9" s="94" t="s">
        <v>91</v>
      </c>
      <c r="F9" s="25">
        <f t="shared" si="1"/>
        <v>0</v>
      </c>
      <c r="G9" s="25">
        <f t="shared" si="2"/>
        <v>0</v>
      </c>
      <c r="H9" s="7">
        <f t="shared" si="3"/>
        <v>0</v>
      </c>
      <c r="I9" s="7">
        <f t="shared" si="4"/>
        <v>0</v>
      </c>
      <c r="J9" s="7">
        <f t="shared" si="5"/>
        <v>0</v>
      </c>
      <c r="K9" s="7">
        <f t="shared" si="6"/>
        <v>0</v>
      </c>
      <c r="L9" s="7">
        <f t="shared" si="7"/>
        <v>0</v>
      </c>
      <c r="M9" s="7">
        <f t="shared" si="8"/>
        <v>0</v>
      </c>
      <c r="N9" s="7">
        <f t="shared" si="9"/>
        <v>0</v>
      </c>
      <c r="O9" s="7">
        <f t="shared" si="10"/>
        <v>0</v>
      </c>
      <c r="P9" s="7">
        <f t="shared" si="11"/>
        <v>0</v>
      </c>
      <c r="Q9" s="7">
        <f t="shared" si="12"/>
        <v>0</v>
      </c>
      <c r="R9" s="7">
        <f t="shared" si="13"/>
        <v>0</v>
      </c>
      <c r="S9" s="7">
        <f t="shared" si="14"/>
        <v>0</v>
      </c>
      <c r="T9" s="7">
        <f t="shared" si="15"/>
        <v>0</v>
      </c>
      <c r="U9" s="7">
        <f t="shared" si="16"/>
        <v>0</v>
      </c>
      <c r="V9" s="7">
        <f t="shared" si="17"/>
        <v>0</v>
      </c>
      <c r="W9" s="91">
        <f t="shared" si="18"/>
        <v>0</v>
      </c>
      <c r="X9" s="91">
        <f t="shared" si="19"/>
        <v>0</v>
      </c>
      <c r="Y9" s="91">
        <f t="shared" si="20"/>
        <v>0</v>
      </c>
      <c r="Z9" s="91">
        <f t="shared" si="21"/>
        <v>0</v>
      </c>
      <c r="AA9" s="102">
        <f t="shared" si="22"/>
        <v>0</v>
      </c>
      <c r="AB9" s="102">
        <f t="shared" si="23"/>
        <v>0</v>
      </c>
      <c r="AC9" s="102">
        <f t="shared" si="24"/>
        <v>0</v>
      </c>
      <c r="AD9" s="106">
        <f t="shared" si="25"/>
        <v>0</v>
      </c>
      <c r="AE9" s="106">
        <f t="shared" si="26"/>
        <v>0</v>
      </c>
      <c r="AF9" s="106">
        <f t="shared" si="27"/>
        <v>0</v>
      </c>
      <c r="AG9" s="106">
        <f t="shared" si="28"/>
        <v>0</v>
      </c>
      <c r="AH9" s="6">
        <v>0</v>
      </c>
      <c r="AI9" s="1">
        <f t="shared" si="29"/>
        <v>0</v>
      </c>
    </row>
    <row r="10" spans="1:35">
      <c r="A10" s="26">
        <v>8.0000000000000007E-5</v>
      </c>
      <c r="B10" s="5">
        <f t="shared" si="0"/>
        <v>8.0000000000000007E-5</v>
      </c>
      <c r="C10" s="137" t="s">
        <v>141</v>
      </c>
      <c r="D10" s="141" t="s">
        <v>138</v>
      </c>
      <c r="E10" s="94" t="s">
        <v>91</v>
      </c>
      <c r="F10" s="25">
        <f t="shared" si="1"/>
        <v>0</v>
      </c>
      <c r="G10" s="25">
        <f t="shared" si="2"/>
        <v>0</v>
      </c>
      <c r="H10" s="7">
        <f t="shared" si="3"/>
        <v>0</v>
      </c>
      <c r="I10" s="7">
        <f t="shared" si="4"/>
        <v>0</v>
      </c>
      <c r="J10" s="7">
        <f t="shared" si="5"/>
        <v>0</v>
      </c>
      <c r="K10" s="7">
        <f t="shared" si="6"/>
        <v>0</v>
      </c>
      <c r="L10" s="7">
        <f t="shared" si="7"/>
        <v>0</v>
      </c>
      <c r="M10" s="7">
        <f t="shared" si="8"/>
        <v>0</v>
      </c>
      <c r="N10" s="7">
        <f t="shared" si="9"/>
        <v>0</v>
      </c>
      <c r="O10" s="7">
        <f t="shared" si="10"/>
        <v>0</v>
      </c>
      <c r="P10" s="7">
        <f t="shared" si="11"/>
        <v>0</v>
      </c>
      <c r="Q10" s="7">
        <f t="shared" si="12"/>
        <v>0</v>
      </c>
      <c r="R10" s="7">
        <f t="shared" si="13"/>
        <v>0</v>
      </c>
      <c r="S10" s="7">
        <f t="shared" si="14"/>
        <v>0</v>
      </c>
      <c r="T10" s="7">
        <f t="shared" si="15"/>
        <v>0</v>
      </c>
      <c r="U10" s="7">
        <f t="shared" si="16"/>
        <v>0</v>
      </c>
      <c r="V10" s="7">
        <f t="shared" si="17"/>
        <v>0</v>
      </c>
      <c r="W10" s="91">
        <f t="shared" si="18"/>
        <v>0</v>
      </c>
      <c r="X10" s="91">
        <f t="shared" si="19"/>
        <v>0</v>
      </c>
      <c r="Y10" s="91">
        <f t="shared" si="20"/>
        <v>0</v>
      </c>
      <c r="Z10" s="91">
        <f t="shared" si="21"/>
        <v>0</v>
      </c>
      <c r="AA10" s="102">
        <f t="shared" si="22"/>
        <v>0</v>
      </c>
      <c r="AB10" s="102">
        <f t="shared" si="23"/>
        <v>0</v>
      </c>
      <c r="AC10" s="102">
        <f t="shared" si="24"/>
        <v>0</v>
      </c>
      <c r="AD10" s="106">
        <f t="shared" si="25"/>
        <v>0</v>
      </c>
      <c r="AE10" s="106">
        <f t="shared" si="26"/>
        <v>0</v>
      </c>
      <c r="AF10" s="106">
        <f t="shared" si="27"/>
        <v>0</v>
      </c>
      <c r="AG10" s="106">
        <f t="shared" si="28"/>
        <v>0</v>
      </c>
      <c r="AH10" s="6">
        <v>0</v>
      </c>
      <c r="AI10" s="1">
        <f t="shared" si="29"/>
        <v>0</v>
      </c>
    </row>
    <row r="11" spans="1:35">
      <c r="A11" s="26">
        <v>9.0000000000000006E-5</v>
      </c>
      <c r="B11" s="5">
        <f t="shared" si="0"/>
        <v>9.0000000000000006E-5</v>
      </c>
      <c r="C11" s="137" t="s">
        <v>111</v>
      </c>
      <c r="D11" s="93" t="s">
        <v>95</v>
      </c>
      <c r="E11" s="94" t="s">
        <v>91</v>
      </c>
      <c r="F11" s="25">
        <f t="shared" si="1"/>
        <v>0</v>
      </c>
      <c r="G11" s="25">
        <f t="shared" si="2"/>
        <v>0</v>
      </c>
      <c r="H11" s="7">
        <f t="shared" si="3"/>
        <v>0</v>
      </c>
      <c r="I11" s="7">
        <f t="shared" si="4"/>
        <v>0</v>
      </c>
      <c r="J11" s="7">
        <f t="shared" si="5"/>
        <v>0</v>
      </c>
      <c r="K11" s="7">
        <f t="shared" si="6"/>
        <v>0</v>
      </c>
      <c r="L11" s="7">
        <f t="shared" si="7"/>
        <v>0</v>
      </c>
      <c r="M11" s="7">
        <f t="shared" si="8"/>
        <v>0</v>
      </c>
      <c r="N11" s="7">
        <f t="shared" si="9"/>
        <v>0</v>
      </c>
      <c r="O11" s="7">
        <f t="shared" si="10"/>
        <v>0</v>
      </c>
      <c r="P11" s="7">
        <f t="shared" si="11"/>
        <v>0</v>
      </c>
      <c r="Q11" s="7">
        <f t="shared" si="12"/>
        <v>0</v>
      </c>
      <c r="R11" s="7">
        <f t="shared" si="13"/>
        <v>0</v>
      </c>
      <c r="S11" s="7">
        <f t="shared" si="14"/>
        <v>0</v>
      </c>
      <c r="T11" s="7">
        <f t="shared" si="15"/>
        <v>0</v>
      </c>
      <c r="U11" s="7">
        <f t="shared" si="16"/>
        <v>0</v>
      </c>
      <c r="V11" s="7">
        <f t="shared" si="17"/>
        <v>0</v>
      </c>
      <c r="W11" s="91">
        <f t="shared" si="18"/>
        <v>0</v>
      </c>
      <c r="X11" s="91">
        <f t="shared" si="19"/>
        <v>0</v>
      </c>
      <c r="Y11" s="91">
        <f t="shared" si="20"/>
        <v>0</v>
      </c>
      <c r="Z11" s="91">
        <f t="shared" si="21"/>
        <v>0</v>
      </c>
      <c r="AA11" s="102">
        <f t="shared" si="22"/>
        <v>0</v>
      </c>
      <c r="AB11" s="102">
        <f t="shared" si="23"/>
        <v>0</v>
      </c>
      <c r="AC11" s="102">
        <f t="shared" si="24"/>
        <v>0</v>
      </c>
      <c r="AD11" s="106">
        <f t="shared" si="25"/>
        <v>0</v>
      </c>
      <c r="AE11" s="106">
        <f t="shared" si="26"/>
        <v>0</v>
      </c>
      <c r="AF11" s="106">
        <f t="shared" si="27"/>
        <v>0</v>
      </c>
      <c r="AG11" s="106">
        <f t="shared" si="28"/>
        <v>0</v>
      </c>
      <c r="AH11" s="6">
        <v>0</v>
      </c>
      <c r="AI11" s="1">
        <f t="shared" si="29"/>
        <v>0</v>
      </c>
    </row>
    <row r="12" spans="1:35">
      <c r="A12" s="26">
        <v>1E-4</v>
      </c>
      <c r="B12" s="5">
        <f t="shared" si="0"/>
        <v>1E-4</v>
      </c>
      <c r="C12" s="137" t="s">
        <v>136</v>
      </c>
      <c r="D12" s="142" t="s">
        <v>84</v>
      </c>
      <c r="E12" s="94" t="s">
        <v>91</v>
      </c>
      <c r="F12" s="25">
        <f t="shared" si="1"/>
        <v>0</v>
      </c>
      <c r="G12" s="25">
        <f t="shared" si="2"/>
        <v>0</v>
      </c>
      <c r="H12" s="7">
        <f t="shared" si="3"/>
        <v>0</v>
      </c>
      <c r="I12" s="7">
        <f t="shared" si="4"/>
        <v>0</v>
      </c>
      <c r="J12" s="7">
        <f t="shared" si="5"/>
        <v>0</v>
      </c>
      <c r="K12" s="7">
        <f t="shared" si="6"/>
        <v>0</v>
      </c>
      <c r="L12" s="7">
        <f t="shared" si="7"/>
        <v>0</v>
      </c>
      <c r="M12" s="7">
        <f t="shared" si="8"/>
        <v>0</v>
      </c>
      <c r="N12" s="7">
        <f t="shared" si="9"/>
        <v>0</v>
      </c>
      <c r="O12" s="7">
        <f t="shared" si="10"/>
        <v>0</v>
      </c>
      <c r="P12" s="7">
        <f t="shared" si="11"/>
        <v>0</v>
      </c>
      <c r="Q12" s="7">
        <f t="shared" si="12"/>
        <v>0</v>
      </c>
      <c r="R12" s="7">
        <f t="shared" si="13"/>
        <v>0</v>
      </c>
      <c r="S12" s="7">
        <f t="shared" si="14"/>
        <v>0</v>
      </c>
      <c r="T12" s="7">
        <f t="shared" si="15"/>
        <v>0</v>
      </c>
      <c r="U12" s="7">
        <f t="shared" si="16"/>
        <v>0</v>
      </c>
      <c r="V12" s="7">
        <f t="shared" si="17"/>
        <v>0</v>
      </c>
      <c r="W12" s="91">
        <f t="shared" si="18"/>
        <v>0</v>
      </c>
      <c r="X12" s="91">
        <f t="shared" si="19"/>
        <v>0</v>
      </c>
      <c r="Y12" s="91">
        <f t="shared" si="20"/>
        <v>0</v>
      </c>
      <c r="Z12" s="91">
        <f t="shared" si="21"/>
        <v>0</v>
      </c>
      <c r="AA12" s="102">
        <f t="shared" si="22"/>
        <v>0</v>
      </c>
      <c r="AB12" s="102">
        <f t="shared" si="23"/>
        <v>0</v>
      </c>
      <c r="AC12" s="102">
        <f t="shared" si="24"/>
        <v>0</v>
      </c>
      <c r="AD12" s="106">
        <f t="shared" si="25"/>
        <v>0</v>
      </c>
      <c r="AE12" s="106">
        <f t="shared" si="26"/>
        <v>0</v>
      </c>
      <c r="AF12" s="106">
        <f t="shared" si="27"/>
        <v>0</v>
      </c>
      <c r="AG12" s="106">
        <f t="shared" si="28"/>
        <v>0</v>
      </c>
      <c r="AH12" s="6">
        <v>0</v>
      </c>
      <c r="AI12" s="1">
        <f t="shared" si="29"/>
        <v>0</v>
      </c>
    </row>
    <row r="13" spans="1:35">
      <c r="A13" s="26">
        <v>1.1E-4</v>
      </c>
      <c r="B13" s="5">
        <f t="shared" si="0"/>
        <v>1.1E-4</v>
      </c>
      <c r="C13" s="137" t="s">
        <v>140</v>
      </c>
      <c r="D13" s="142" t="s">
        <v>83</v>
      </c>
      <c r="E13" s="94" t="s">
        <v>91</v>
      </c>
      <c r="F13" s="25">
        <f t="shared" si="1"/>
        <v>0</v>
      </c>
      <c r="G13" s="25">
        <f t="shared" si="2"/>
        <v>0</v>
      </c>
      <c r="H13" s="7">
        <f t="shared" si="3"/>
        <v>0</v>
      </c>
      <c r="I13" s="7">
        <f t="shared" si="4"/>
        <v>0</v>
      </c>
      <c r="J13" s="7">
        <f t="shared" si="5"/>
        <v>0</v>
      </c>
      <c r="K13" s="7">
        <f t="shared" si="6"/>
        <v>0</v>
      </c>
      <c r="L13" s="7">
        <f t="shared" si="7"/>
        <v>0</v>
      </c>
      <c r="M13" s="7">
        <f t="shared" si="8"/>
        <v>0</v>
      </c>
      <c r="N13" s="7">
        <f t="shared" si="9"/>
        <v>0</v>
      </c>
      <c r="O13" s="7">
        <f t="shared" si="10"/>
        <v>0</v>
      </c>
      <c r="P13" s="7">
        <f t="shared" si="11"/>
        <v>0</v>
      </c>
      <c r="Q13" s="7">
        <f t="shared" si="12"/>
        <v>0</v>
      </c>
      <c r="R13" s="7">
        <f t="shared" si="13"/>
        <v>0</v>
      </c>
      <c r="S13" s="7">
        <f t="shared" si="14"/>
        <v>0</v>
      </c>
      <c r="T13" s="7">
        <f t="shared" si="15"/>
        <v>0</v>
      </c>
      <c r="U13" s="7">
        <f t="shared" si="16"/>
        <v>0</v>
      </c>
      <c r="V13" s="7">
        <f t="shared" si="17"/>
        <v>0</v>
      </c>
      <c r="W13" s="91">
        <f t="shared" si="18"/>
        <v>0</v>
      </c>
      <c r="X13" s="91">
        <f t="shared" si="19"/>
        <v>0</v>
      </c>
      <c r="Y13" s="91">
        <f t="shared" si="20"/>
        <v>0</v>
      </c>
      <c r="Z13" s="91">
        <f t="shared" si="21"/>
        <v>0</v>
      </c>
      <c r="AA13" s="102">
        <f t="shared" si="22"/>
        <v>0</v>
      </c>
      <c r="AB13" s="102">
        <f t="shared" si="23"/>
        <v>0</v>
      </c>
      <c r="AC13" s="102">
        <f t="shared" si="24"/>
        <v>0</v>
      </c>
      <c r="AD13" s="106">
        <f t="shared" si="25"/>
        <v>0</v>
      </c>
      <c r="AE13" s="106">
        <f t="shared" si="26"/>
        <v>0</v>
      </c>
      <c r="AF13" s="106">
        <f t="shared" si="27"/>
        <v>0</v>
      </c>
      <c r="AG13" s="106">
        <f t="shared" si="28"/>
        <v>0</v>
      </c>
      <c r="AH13" s="6">
        <v>0</v>
      </c>
      <c r="AI13" s="1">
        <f t="shared" si="29"/>
        <v>0</v>
      </c>
    </row>
    <row r="14" spans="1:35">
      <c r="A14" s="26">
        <v>1.2E-4</v>
      </c>
      <c r="B14" s="5">
        <f t="shared" si="0"/>
        <v>1.2E-4</v>
      </c>
      <c r="C14" s="137" t="s">
        <v>143</v>
      </c>
      <c r="D14" s="142" t="s">
        <v>86</v>
      </c>
      <c r="E14" s="94" t="s">
        <v>91</v>
      </c>
      <c r="F14" s="25">
        <f t="shared" si="1"/>
        <v>0</v>
      </c>
      <c r="G14" s="25">
        <f t="shared" si="2"/>
        <v>0</v>
      </c>
      <c r="H14" s="7">
        <f t="shared" si="3"/>
        <v>0</v>
      </c>
      <c r="I14" s="7">
        <f t="shared" si="4"/>
        <v>0</v>
      </c>
      <c r="J14" s="7">
        <f t="shared" si="5"/>
        <v>0</v>
      </c>
      <c r="K14" s="7">
        <f t="shared" si="6"/>
        <v>0</v>
      </c>
      <c r="L14" s="7">
        <f t="shared" si="7"/>
        <v>0</v>
      </c>
      <c r="M14" s="7">
        <f t="shared" si="8"/>
        <v>0</v>
      </c>
      <c r="N14" s="7">
        <f t="shared" si="9"/>
        <v>0</v>
      </c>
      <c r="O14" s="7">
        <f t="shared" si="10"/>
        <v>0</v>
      </c>
      <c r="P14" s="7">
        <f t="shared" si="11"/>
        <v>0</v>
      </c>
      <c r="Q14" s="7">
        <f t="shared" si="12"/>
        <v>0</v>
      </c>
      <c r="R14" s="7">
        <f t="shared" si="13"/>
        <v>0</v>
      </c>
      <c r="S14" s="7">
        <f t="shared" si="14"/>
        <v>0</v>
      </c>
      <c r="T14" s="7">
        <f t="shared" si="15"/>
        <v>0</v>
      </c>
      <c r="U14" s="7">
        <f t="shared" si="16"/>
        <v>0</v>
      </c>
      <c r="V14" s="7">
        <f t="shared" si="17"/>
        <v>0</v>
      </c>
      <c r="W14" s="91">
        <f t="shared" si="18"/>
        <v>0</v>
      </c>
      <c r="X14" s="91">
        <f t="shared" si="19"/>
        <v>0</v>
      </c>
      <c r="Y14" s="91">
        <f t="shared" si="20"/>
        <v>0</v>
      </c>
      <c r="Z14" s="91">
        <f t="shared" si="21"/>
        <v>0</v>
      </c>
      <c r="AA14" s="102">
        <f t="shared" si="22"/>
        <v>0</v>
      </c>
      <c r="AB14" s="102">
        <f t="shared" si="23"/>
        <v>0</v>
      </c>
      <c r="AC14" s="102">
        <f t="shared" si="24"/>
        <v>0</v>
      </c>
      <c r="AD14" s="106">
        <f t="shared" si="25"/>
        <v>0</v>
      </c>
      <c r="AE14" s="106">
        <f t="shared" si="26"/>
        <v>0</v>
      </c>
      <c r="AF14" s="106">
        <f t="shared" si="27"/>
        <v>0</v>
      </c>
      <c r="AG14" s="106">
        <f t="shared" si="28"/>
        <v>0</v>
      </c>
      <c r="AH14" s="6">
        <v>0</v>
      </c>
      <c r="AI14" s="1">
        <f t="shared" si="29"/>
        <v>0</v>
      </c>
    </row>
    <row r="15" spans="1:35">
      <c r="A15" s="26">
        <v>1.3000000000000002E-4</v>
      </c>
      <c r="B15" s="5">
        <f t="shared" si="0"/>
        <v>1.3000000000000002E-4</v>
      </c>
      <c r="C15" s="137" t="s">
        <v>146</v>
      </c>
      <c r="D15" s="142" t="s">
        <v>87</v>
      </c>
      <c r="E15" s="94" t="s">
        <v>91</v>
      </c>
      <c r="F15" s="25">
        <f t="shared" si="1"/>
        <v>0</v>
      </c>
      <c r="G15" s="25">
        <f t="shared" si="2"/>
        <v>0</v>
      </c>
      <c r="H15" s="7">
        <f t="shared" si="3"/>
        <v>0</v>
      </c>
      <c r="I15" s="7">
        <f t="shared" si="4"/>
        <v>0</v>
      </c>
      <c r="J15" s="7">
        <f t="shared" si="5"/>
        <v>0</v>
      </c>
      <c r="K15" s="7">
        <f t="shared" si="6"/>
        <v>0</v>
      </c>
      <c r="L15" s="7">
        <f t="shared" si="7"/>
        <v>0</v>
      </c>
      <c r="M15" s="7">
        <f t="shared" si="8"/>
        <v>0</v>
      </c>
      <c r="N15" s="7">
        <f t="shared" si="9"/>
        <v>0</v>
      </c>
      <c r="O15" s="7">
        <f t="shared" si="10"/>
        <v>0</v>
      </c>
      <c r="P15" s="7">
        <f t="shared" si="11"/>
        <v>0</v>
      </c>
      <c r="Q15" s="7">
        <f t="shared" si="12"/>
        <v>0</v>
      </c>
      <c r="R15" s="7">
        <f t="shared" si="13"/>
        <v>0</v>
      </c>
      <c r="S15" s="7">
        <f t="shared" si="14"/>
        <v>0</v>
      </c>
      <c r="T15" s="7">
        <f t="shared" si="15"/>
        <v>0</v>
      </c>
      <c r="U15" s="7">
        <f t="shared" si="16"/>
        <v>0</v>
      </c>
      <c r="V15" s="7">
        <f t="shared" si="17"/>
        <v>0</v>
      </c>
      <c r="W15" s="91">
        <f t="shared" si="18"/>
        <v>0</v>
      </c>
      <c r="X15" s="91">
        <f t="shared" si="19"/>
        <v>0</v>
      </c>
      <c r="Y15" s="91">
        <f t="shared" si="20"/>
        <v>0</v>
      </c>
      <c r="Z15" s="91">
        <f t="shared" si="21"/>
        <v>0</v>
      </c>
      <c r="AA15" s="102">
        <f t="shared" si="22"/>
        <v>0</v>
      </c>
      <c r="AB15" s="102">
        <f t="shared" si="23"/>
        <v>0</v>
      </c>
      <c r="AC15" s="102">
        <f t="shared" si="24"/>
        <v>0</v>
      </c>
      <c r="AD15" s="106">
        <f t="shared" si="25"/>
        <v>0</v>
      </c>
      <c r="AE15" s="106">
        <f t="shared" si="26"/>
        <v>0</v>
      </c>
      <c r="AF15" s="106">
        <f t="shared" si="27"/>
        <v>0</v>
      </c>
      <c r="AG15" s="106">
        <f t="shared" si="28"/>
        <v>0</v>
      </c>
      <c r="AH15" s="6">
        <v>0</v>
      </c>
      <c r="AI15" s="1">
        <f t="shared" si="29"/>
        <v>0</v>
      </c>
    </row>
    <row r="16" spans="1:35">
      <c r="A16" s="26">
        <v>1.4000000000000001E-4</v>
      </c>
      <c r="B16" s="5">
        <f t="shared" si="0"/>
        <v>1.4000000000000001E-4</v>
      </c>
      <c r="C16" s="137" t="s">
        <v>147</v>
      </c>
      <c r="D16" s="142" t="s">
        <v>176</v>
      </c>
      <c r="E16" s="94" t="s">
        <v>91</v>
      </c>
      <c r="F16" s="25">
        <f t="shared" si="1"/>
        <v>0</v>
      </c>
      <c r="G16" s="25">
        <f t="shared" si="2"/>
        <v>0</v>
      </c>
      <c r="H16" s="7">
        <f t="shared" si="3"/>
        <v>0</v>
      </c>
      <c r="I16" s="7">
        <f t="shared" si="4"/>
        <v>0</v>
      </c>
      <c r="J16" s="7">
        <f t="shared" si="5"/>
        <v>0</v>
      </c>
      <c r="K16" s="7">
        <f t="shared" si="6"/>
        <v>0</v>
      </c>
      <c r="L16" s="7">
        <f t="shared" si="7"/>
        <v>0</v>
      </c>
      <c r="M16" s="7">
        <f t="shared" si="8"/>
        <v>0</v>
      </c>
      <c r="N16" s="7">
        <f t="shared" si="9"/>
        <v>0</v>
      </c>
      <c r="O16" s="7">
        <f t="shared" si="10"/>
        <v>0</v>
      </c>
      <c r="P16" s="7">
        <f t="shared" si="11"/>
        <v>0</v>
      </c>
      <c r="Q16" s="7">
        <f t="shared" si="12"/>
        <v>0</v>
      </c>
      <c r="R16" s="7">
        <f t="shared" si="13"/>
        <v>0</v>
      </c>
      <c r="S16" s="7">
        <f t="shared" si="14"/>
        <v>0</v>
      </c>
      <c r="T16" s="7">
        <f t="shared" si="15"/>
        <v>0</v>
      </c>
      <c r="U16" s="7">
        <f t="shared" si="16"/>
        <v>0</v>
      </c>
      <c r="V16" s="7">
        <f t="shared" si="17"/>
        <v>0</v>
      </c>
      <c r="W16" s="91">
        <f t="shared" si="18"/>
        <v>0</v>
      </c>
      <c r="X16" s="91">
        <f t="shared" si="19"/>
        <v>0</v>
      </c>
      <c r="Y16" s="91">
        <f t="shared" si="20"/>
        <v>0</v>
      </c>
      <c r="Z16" s="91">
        <f t="shared" si="21"/>
        <v>0</v>
      </c>
      <c r="AA16" s="102">
        <f t="shared" si="22"/>
        <v>0</v>
      </c>
      <c r="AB16" s="102">
        <f t="shared" si="23"/>
        <v>0</v>
      </c>
      <c r="AC16" s="102">
        <f t="shared" si="24"/>
        <v>0</v>
      </c>
      <c r="AD16" s="106">
        <f t="shared" si="25"/>
        <v>0</v>
      </c>
      <c r="AE16" s="106">
        <f t="shared" si="26"/>
        <v>0</v>
      </c>
      <c r="AF16" s="106">
        <f t="shared" si="27"/>
        <v>0</v>
      </c>
      <c r="AG16" s="106">
        <f t="shared" si="28"/>
        <v>0</v>
      </c>
      <c r="AH16" s="6">
        <v>0</v>
      </c>
      <c r="AI16" s="1">
        <f t="shared" si="29"/>
        <v>0</v>
      </c>
    </row>
    <row r="17" spans="1:35">
      <c r="A17" s="26">
        <v>1.5000000000000001E-4</v>
      </c>
      <c r="B17" s="5">
        <f t="shared" si="0"/>
        <v>1.5000000000000001E-4</v>
      </c>
      <c r="C17" s="143" t="s">
        <v>149</v>
      </c>
      <c r="D17" s="142" t="s">
        <v>86</v>
      </c>
      <c r="E17" s="94" t="s">
        <v>91</v>
      </c>
      <c r="F17" s="25">
        <f t="shared" si="1"/>
        <v>0</v>
      </c>
      <c r="G17" s="25">
        <f t="shared" si="2"/>
        <v>0</v>
      </c>
      <c r="H17" s="7">
        <f t="shared" si="3"/>
        <v>0</v>
      </c>
      <c r="I17" s="7">
        <f t="shared" si="4"/>
        <v>0</v>
      </c>
      <c r="J17" s="7">
        <f t="shared" si="5"/>
        <v>0</v>
      </c>
      <c r="K17" s="7">
        <f t="shared" si="6"/>
        <v>0</v>
      </c>
      <c r="L17" s="7">
        <f t="shared" si="7"/>
        <v>0</v>
      </c>
      <c r="M17" s="7">
        <f t="shared" si="8"/>
        <v>0</v>
      </c>
      <c r="N17" s="7">
        <f t="shared" si="9"/>
        <v>0</v>
      </c>
      <c r="O17" s="7">
        <f t="shared" si="10"/>
        <v>0</v>
      </c>
      <c r="P17" s="7">
        <f t="shared" si="11"/>
        <v>0</v>
      </c>
      <c r="Q17" s="7">
        <f t="shared" si="12"/>
        <v>0</v>
      </c>
      <c r="R17" s="7">
        <f t="shared" si="13"/>
        <v>0</v>
      </c>
      <c r="S17" s="7">
        <f t="shared" si="14"/>
        <v>0</v>
      </c>
      <c r="T17" s="7">
        <f t="shared" si="15"/>
        <v>0</v>
      </c>
      <c r="U17" s="7">
        <f t="shared" si="16"/>
        <v>0</v>
      </c>
      <c r="V17" s="7">
        <f t="shared" si="17"/>
        <v>0</v>
      </c>
      <c r="W17" s="91">
        <f t="shared" si="18"/>
        <v>0</v>
      </c>
      <c r="X17" s="91">
        <f t="shared" si="19"/>
        <v>0</v>
      </c>
      <c r="Y17" s="91">
        <f t="shared" si="20"/>
        <v>0</v>
      </c>
      <c r="Z17" s="91">
        <f t="shared" si="21"/>
        <v>0</v>
      </c>
      <c r="AA17" s="102">
        <f t="shared" si="22"/>
        <v>0</v>
      </c>
      <c r="AB17" s="102">
        <f t="shared" si="23"/>
        <v>0</v>
      </c>
      <c r="AC17" s="102">
        <f t="shared" si="24"/>
        <v>0</v>
      </c>
      <c r="AD17" s="106">
        <f t="shared" si="25"/>
        <v>0</v>
      </c>
      <c r="AE17" s="106">
        <f t="shared" si="26"/>
        <v>0</v>
      </c>
      <c r="AF17" s="106">
        <f t="shared" si="27"/>
        <v>0</v>
      </c>
      <c r="AG17" s="106">
        <f t="shared" si="28"/>
        <v>0</v>
      </c>
      <c r="AH17" s="6">
        <v>0</v>
      </c>
      <c r="AI17" s="1">
        <f t="shared" si="29"/>
        <v>0</v>
      </c>
    </row>
    <row r="18" spans="1:35">
      <c r="A18" s="26">
        <v>1.6000000000000001E-4</v>
      </c>
      <c r="B18" s="5">
        <f t="shared" si="0"/>
        <v>1.6000000000000001E-4</v>
      </c>
      <c r="C18" s="143" t="s">
        <v>150</v>
      </c>
      <c r="D18" s="142" t="s">
        <v>176</v>
      </c>
      <c r="E18" s="94" t="s">
        <v>91</v>
      </c>
      <c r="F18" s="25">
        <f t="shared" si="1"/>
        <v>0</v>
      </c>
      <c r="G18" s="25">
        <f t="shared" si="2"/>
        <v>0</v>
      </c>
      <c r="H18" s="7">
        <f t="shared" si="3"/>
        <v>0</v>
      </c>
      <c r="I18" s="7">
        <f t="shared" si="4"/>
        <v>0</v>
      </c>
      <c r="J18" s="7">
        <f t="shared" si="5"/>
        <v>0</v>
      </c>
      <c r="K18" s="7">
        <f t="shared" si="6"/>
        <v>0</v>
      </c>
      <c r="L18" s="7">
        <f t="shared" si="7"/>
        <v>0</v>
      </c>
      <c r="M18" s="7">
        <f t="shared" si="8"/>
        <v>0</v>
      </c>
      <c r="N18" s="7">
        <f t="shared" si="9"/>
        <v>0</v>
      </c>
      <c r="O18" s="7">
        <f t="shared" si="10"/>
        <v>0</v>
      </c>
      <c r="P18" s="7">
        <f t="shared" si="11"/>
        <v>0</v>
      </c>
      <c r="Q18" s="7">
        <f t="shared" si="12"/>
        <v>0</v>
      </c>
      <c r="R18" s="7">
        <f t="shared" si="13"/>
        <v>0</v>
      </c>
      <c r="S18" s="7">
        <f t="shared" si="14"/>
        <v>0</v>
      </c>
      <c r="T18" s="7">
        <f t="shared" si="15"/>
        <v>0</v>
      </c>
      <c r="U18" s="7">
        <f t="shared" si="16"/>
        <v>0</v>
      </c>
      <c r="V18" s="7">
        <f t="shared" si="17"/>
        <v>0</v>
      </c>
      <c r="W18" s="91">
        <f t="shared" si="18"/>
        <v>0</v>
      </c>
      <c r="X18" s="91">
        <f t="shared" si="19"/>
        <v>0</v>
      </c>
      <c r="Y18" s="91">
        <f t="shared" si="20"/>
        <v>0</v>
      </c>
      <c r="Z18" s="91">
        <f t="shared" si="21"/>
        <v>0</v>
      </c>
      <c r="AA18" s="102">
        <f t="shared" si="22"/>
        <v>0</v>
      </c>
      <c r="AB18" s="102">
        <f t="shared" si="23"/>
        <v>0</v>
      </c>
      <c r="AC18" s="102">
        <f t="shared" si="24"/>
        <v>0</v>
      </c>
      <c r="AD18" s="106">
        <f t="shared" si="25"/>
        <v>0</v>
      </c>
      <c r="AE18" s="106">
        <f t="shared" si="26"/>
        <v>0</v>
      </c>
      <c r="AF18" s="106">
        <f t="shared" si="27"/>
        <v>0</v>
      </c>
      <c r="AG18" s="106">
        <f t="shared" si="28"/>
        <v>0</v>
      </c>
      <c r="AH18" s="6">
        <v>0</v>
      </c>
      <c r="AI18" s="1">
        <f t="shared" si="29"/>
        <v>0</v>
      </c>
    </row>
    <row r="19" spans="1:35">
      <c r="A19" s="26">
        <v>1.7000000000000001E-4</v>
      </c>
      <c r="B19" s="5">
        <f t="shared" si="0"/>
        <v>1.7000000000000001E-4</v>
      </c>
      <c r="C19" s="137" t="s">
        <v>152</v>
      </c>
      <c r="D19" s="142" t="s">
        <v>79</v>
      </c>
      <c r="E19" s="94" t="s">
        <v>91</v>
      </c>
      <c r="F19" s="25">
        <f t="shared" si="1"/>
        <v>0</v>
      </c>
      <c r="G19" s="25">
        <f t="shared" si="2"/>
        <v>0</v>
      </c>
      <c r="H19" s="7">
        <f t="shared" si="3"/>
        <v>0</v>
      </c>
      <c r="I19" s="7">
        <f t="shared" si="4"/>
        <v>0</v>
      </c>
      <c r="J19" s="7">
        <f t="shared" si="5"/>
        <v>0</v>
      </c>
      <c r="K19" s="7">
        <f t="shared" si="6"/>
        <v>0</v>
      </c>
      <c r="L19" s="7">
        <f t="shared" si="7"/>
        <v>0</v>
      </c>
      <c r="M19" s="7">
        <f t="shared" si="8"/>
        <v>0</v>
      </c>
      <c r="N19" s="7">
        <f t="shared" si="9"/>
        <v>0</v>
      </c>
      <c r="O19" s="7">
        <f t="shared" si="10"/>
        <v>0</v>
      </c>
      <c r="P19" s="7">
        <f t="shared" si="11"/>
        <v>0</v>
      </c>
      <c r="Q19" s="7">
        <f t="shared" si="12"/>
        <v>0</v>
      </c>
      <c r="R19" s="7">
        <f t="shared" si="13"/>
        <v>0</v>
      </c>
      <c r="S19" s="7">
        <f t="shared" si="14"/>
        <v>0</v>
      </c>
      <c r="T19" s="7">
        <f t="shared" si="15"/>
        <v>0</v>
      </c>
      <c r="U19" s="7">
        <f t="shared" si="16"/>
        <v>0</v>
      </c>
      <c r="V19" s="7">
        <f t="shared" si="17"/>
        <v>0</v>
      </c>
      <c r="W19" s="91">
        <f t="shared" si="18"/>
        <v>0</v>
      </c>
      <c r="X19" s="91">
        <f t="shared" si="19"/>
        <v>0</v>
      </c>
      <c r="Y19" s="91">
        <f t="shared" si="20"/>
        <v>0</v>
      </c>
      <c r="Z19" s="91">
        <f t="shared" si="21"/>
        <v>0</v>
      </c>
      <c r="AA19" s="102">
        <f t="shared" si="22"/>
        <v>0</v>
      </c>
      <c r="AB19" s="102">
        <f t="shared" si="23"/>
        <v>0</v>
      </c>
      <c r="AC19" s="102">
        <f t="shared" si="24"/>
        <v>0</v>
      </c>
      <c r="AD19" s="106">
        <f t="shared" si="25"/>
        <v>0</v>
      </c>
      <c r="AE19" s="106">
        <f t="shared" si="26"/>
        <v>0</v>
      </c>
      <c r="AF19" s="106">
        <f t="shared" si="27"/>
        <v>0</v>
      </c>
      <c r="AG19" s="106">
        <f t="shared" si="28"/>
        <v>0</v>
      </c>
      <c r="AH19" s="6">
        <v>0</v>
      </c>
      <c r="AI19" s="1">
        <f t="shared" si="29"/>
        <v>0</v>
      </c>
    </row>
    <row r="20" spans="1:35">
      <c r="A20" s="26">
        <v>1.8000000000000001E-4</v>
      </c>
      <c r="B20" s="5">
        <f t="shared" si="0"/>
        <v>1.8000000000000001E-4</v>
      </c>
      <c r="C20" s="137" t="s">
        <v>154</v>
      </c>
      <c r="D20" s="142" t="s">
        <v>83</v>
      </c>
      <c r="E20" s="94" t="s">
        <v>91</v>
      </c>
      <c r="F20" s="25">
        <f t="shared" si="1"/>
        <v>0</v>
      </c>
      <c r="G20" s="25">
        <f t="shared" si="2"/>
        <v>0</v>
      </c>
      <c r="H20" s="7">
        <f t="shared" si="3"/>
        <v>0</v>
      </c>
      <c r="I20" s="7">
        <f t="shared" si="4"/>
        <v>0</v>
      </c>
      <c r="J20" s="7">
        <f t="shared" si="5"/>
        <v>0</v>
      </c>
      <c r="K20" s="7">
        <f t="shared" si="6"/>
        <v>0</v>
      </c>
      <c r="L20" s="7">
        <f t="shared" si="7"/>
        <v>0</v>
      </c>
      <c r="M20" s="7">
        <f t="shared" si="8"/>
        <v>0</v>
      </c>
      <c r="N20" s="7">
        <f t="shared" si="9"/>
        <v>0</v>
      </c>
      <c r="O20" s="7">
        <f t="shared" si="10"/>
        <v>0</v>
      </c>
      <c r="P20" s="7">
        <f t="shared" si="11"/>
        <v>0</v>
      </c>
      <c r="Q20" s="7">
        <f t="shared" si="12"/>
        <v>0</v>
      </c>
      <c r="R20" s="7">
        <f t="shared" si="13"/>
        <v>0</v>
      </c>
      <c r="S20" s="7">
        <f t="shared" si="14"/>
        <v>0</v>
      </c>
      <c r="T20" s="7">
        <f t="shared" si="15"/>
        <v>0</v>
      </c>
      <c r="U20" s="7">
        <f t="shared" si="16"/>
        <v>0</v>
      </c>
      <c r="V20" s="7">
        <f t="shared" si="17"/>
        <v>0</v>
      </c>
      <c r="W20" s="91">
        <f t="shared" si="18"/>
        <v>0</v>
      </c>
      <c r="X20" s="91">
        <f t="shared" si="19"/>
        <v>0</v>
      </c>
      <c r="Y20" s="91">
        <f t="shared" si="20"/>
        <v>0</v>
      </c>
      <c r="Z20" s="91">
        <f t="shared" si="21"/>
        <v>0</v>
      </c>
      <c r="AA20" s="102">
        <f t="shared" si="22"/>
        <v>0</v>
      </c>
      <c r="AB20" s="102">
        <f t="shared" si="23"/>
        <v>0</v>
      </c>
      <c r="AC20" s="102">
        <f t="shared" si="24"/>
        <v>0</v>
      </c>
      <c r="AD20" s="106">
        <f t="shared" si="25"/>
        <v>0</v>
      </c>
      <c r="AE20" s="106">
        <f t="shared" si="26"/>
        <v>0</v>
      </c>
      <c r="AF20" s="106">
        <f t="shared" si="27"/>
        <v>0</v>
      </c>
      <c r="AG20" s="106">
        <f t="shared" si="28"/>
        <v>0</v>
      </c>
      <c r="AH20" s="6">
        <v>0</v>
      </c>
      <c r="AI20" s="1">
        <f t="shared" si="29"/>
        <v>0</v>
      </c>
    </row>
    <row r="21" spans="1:35">
      <c r="A21" s="26">
        <v>1.9000000000000001E-4</v>
      </c>
      <c r="B21" s="5">
        <f t="shared" si="0"/>
        <v>8794.9169297020162</v>
      </c>
      <c r="C21" s="137" t="s">
        <v>155</v>
      </c>
      <c r="D21" s="94" t="s">
        <v>95</v>
      </c>
      <c r="E21" s="94" t="s">
        <v>91</v>
      </c>
      <c r="F21" s="25">
        <f t="shared" si="1"/>
        <v>1</v>
      </c>
      <c r="G21" s="25">
        <f t="shared" si="2"/>
        <v>1</v>
      </c>
      <c r="H21" s="7">
        <f t="shared" si="3"/>
        <v>0</v>
      </c>
      <c r="I21" s="7">
        <f t="shared" si="4"/>
        <v>0</v>
      </c>
      <c r="J21" s="7">
        <f t="shared" si="5"/>
        <v>0</v>
      </c>
      <c r="K21" s="7">
        <f t="shared" si="6"/>
        <v>0</v>
      </c>
      <c r="L21" s="7">
        <f t="shared" si="7"/>
        <v>0</v>
      </c>
      <c r="M21" s="7">
        <f t="shared" si="8"/>
        <v>0</v>
      </c>
      <c r="N21" s="7">
        <f t="shared" si="9"/>
        <v>0</v>
      </c>
      <c r="O21" s="7">
        <f t="shared" si="10"/>
        <v>0</v>
      </c>
      <c r="P21" s="7">
        <f t="shared" si="11"/>
        <v>0</v>
      </c>
      <c r="Q21" s="7">
        <f t="shared" si="12"/>
        <v>8794.9167397020155</v>
      </c>
      <c r="R21" s="7">
        <f t="shared" si="13"/>
        <v>0</v>
      </c>
      <c r="S21" s="7">
        <f t="shared" si="14"/>
        <v>0</v>
      </c>
      <c r="T21" s="7">
        <f t="shared" si="15"/>
        <v>0</v>
      </c>
      <c r="U21" s="7">
        <f t="shared" si="16"/>
        <v>0</v>
      </c>
      <c r="V21" s="7">
        <f t="shared" si="17"/>
        <v>0</v>
      </c>
      <c r="W21" s="91">
        <f t="shared" si="18"/>
        <v>0</v>
      </c>
      <c r="X21" s="91">
        <f t="shared" si="19"/>
        <v>0</v>
      </c>
      <c r="Y21" s="91">
        <f t="shared" si="20"/>
        <v>0</v>
      </c>
      <c r="Z21" s="91">
        <f t="shared" si="21"/>
        <v>0</v>
      </c>
      <c r="AA21" s="102">
        <f t="shared" si="22"/>
        <v>0</v>
      </c>
      <c r="AB21" s="102">
        <f t="shared" si="23"/>
        <v>0</v>
      </c>
      <c r="AC21" s="102">
        <f t="shared" si="24"/>
        <v>0</v>
      </c>
      <c r="AD21" s="106">
        <f t="shared" si="25"/>
        <v>8794.9167397020155</v>
      </c>
      <c r="AE21" s="106">
        <f t="shared" si="26"/>
        <v>0</v>
      </c>
      <c r="AF21" s="106">
        <f t="shared" si="27"/>
        <v>0</v>
      </c>
      <c r="AG21" s="106">
        <f t="shared" si="28"/>
        <v>0</v>
      </c>
      <c r="AH21" s="6">
        <v>0</v>
      </c>
      <c r="AI21" s="1">
        <f t="shared" si="29"/>
        <v>8794.9167397020155</v>
      </c>
    </row>
    <row r="22" spans="1:35">
      <c r="A22" s="26">
        <v>2.0000000000000001E-4</v>
      </c>
      <c r="B22" s="5">
        <f t="shared" si="0"/>
        <v>2.0000000000000001E-4</v>
      </c>
      <c r="C22" s="137" t="s">
        <v>161</v>
      </c>
      <c r="D22" s="94" t="s">
        <v>95</v>
      </c>
      <c r="E22" s="94" t="s">
        <v>91</v>
      </c>
      <c r="F22" s="25">
        <f t="shared" si="1"/>
        <v>0</v>
      </c>
      <c r="G22" s="25">
        <f t="shared" si="2"/>
        <v>0</v>
      </c>
      <c r="H22" s="7">
        <f t="shared" si="3"/>
        <v>0</v>
      </c>
      <c r="I22" s="7">
        <f t="shared" si="4"/>
        <v>0</v>
      </c>
      <c r="J22" s="7">
        <f t="shared" si="5"/>
        <v>0</v>
      </c>
      <c r="K22" s="7">
        <f t="shared" si="6"/>
        <v>0</v>
      </c>
      <c r="L22" s="7">
        <f t="shared" si="7"/>
        <v>0</v>
      </c>
      <c r="M22" s="7">
        <f t="shared" si="8"/>
        <v>0</v>
      </c>
      <c r="N22" s="7">
        <f t="shared" si="9"/>
        <v>0</v>
      </c>
      <c r="O22" s="7">
        <f t="shared" si="10"/>
        <v>0</v>
      </c>
      <c r="P22" s="7">
        <f t="shared" si="11"/>
        <v>0</v>
      </c>
      <c r="Q22" s="7">
        <f t="shared" si="12"/>
        <v>0</v>
      </c>
      <c r="R22" s="7">
        <f t="shared" si="13"/>
        <v>0</v>
      </c>
      <c r="S22" s="7">
        <f t="shared" si="14"/>
        <v>0</v>
      </c>
      <c r="T22" s="7">
        <f t="shared" si="15"/>
        <v>0</v>
      </c>
      <c r="U22" s="7">
        <f t="shared" si="16"/>
        <v>0</v>
      </c>
      <c r="V22" s="7">
        <f t="shared" si="17"/>
        <v>0</v>
      </c>
      <c r="W22" s="91">
        <f t="shared" si="18"/>
        <v>0</v>
      </c>
      <c r="X22" s="91">
        <f t="shared" si="19"/>
        <v>0</v>
      </c>
      <c r="Y22" s="91">
        <f t="shared" si="20"/>
        <v>0</v>
      </c>
      <c r="Z22" s="91">
        <f t="shared" si="21"/>
        <v>0</v>
      </c>
      <c r="AA22" s="102">
        <f t="shared" si="22"/>
        <v>0</v>
      </c>
      <c r="AB22" s="102">
        <f t="shared" si="23"/>
        <v>0</v>
      </c>
      <c r="AC22" s="102">
        <f t="shared" si="24"/>
        <v>0</v>
      </c>
      <c r="AD22" s="106">
        <f t="shared" si="25"/>
        <v>0</v>
      </c>
      <c r="AE22" s="106">
        <f t="shared" si="26"/>
        <v>0</v>
      </c>
      <c r="AF22" s="106">
        <f t="shared" si="27"/>
        <v>0</v>
      </c>
      <c r="AG22" s="106">
        <f t="shared" si="28"/>
        <v>0</v>
      </c>
      <c r="AH22" s="6">
        <v>0</v>
      </c>
      <c r="AI22" s="1">
        <f t="shared" si="29"/>
        <v>0</v>
      </c>
    </row>
    <row r="23" spans="1:35">
      <c r="A23" s="26">
        <v>2.1000000000000001E-4</v>
      </c>
      <c r="B23" s="5">
        <f t="shared" si="0"/>
        <v>2.1000000000000001E-4</v>
      </c>
      <c r="C23" s="94" t="s">
        <v>166</v>
      </c>
      <c r="D23" s="94" t="s">
        <v>177</v>
      </c>
      <c r="E23" s="94" t="s">
        <v>91</v>
      </c>
      <c r="F23" s="25">
        <f t="shared" si="1"/>
        <v>0</v>
      </c>
      <c r="G23" s="25">
        <f t="shared" si="2"/>
        <v>0</v>
      </c>
      <c r="H23" s="7">
        <f t="shared" si="3"/>
        <v>0</v>
      </c>
      <c r="I23" s="7">
        <f t="shared" si="4"/>
        <v>0</v>
      </c>
      <c r="J23" s="7">
        <f t="shared" si="5"/>
        <v>0</v>
      </c>
      <c r="K23" s="7">
        <f t="shared" si="6"/>
        <v>0</v>
      </c>
      <c r="L23" s="7">
        <f t="shared" si="7"/>
        <v>0</v>
      </c>
      <c r="M23" s="7">
        <f t="shared" si="8"/>
        <v>0</v>
      </c>
      <c r="N23" s="7">
        <f t="shared" si="9"/>
        <v>0</v>
      </c>
      <c r="O23" s="7">
        <f t="shared" si="10"/>
        <v>0</v>
      </c>
      <c r="P23" s="7">
        <f t="shared" si="11"/>
        <v>0</v>
      </c>
      <c r="Q23" s="7">
        <f t="shared" si="12"/>
        <v>0</v>
      </c>
      <c r="R23" s="7">
        <f t="shared" si="13"/>
        <v>0</v>
      </c>
      <c r="S23" s="7">
        <f t="shared" si="14"/>
        <v>0</v>
      </c>
      <c r="T23" s="7">
        <f t="shared" si="15"/>
        <v>0</v>
      </c>
      <c r="U23" s="7">
        <f t="shared" si="16"/>
        <v>0</v>
      </c>
      <c r="V23" s="7">
        <f t="shared" si="17"/>
        <v>0</v>
      </c>
      <c r="W23" s="91">
        <f t="shared" si="18"/>
        <v>0</v>
      </c>
      <c r="X23" s="91">
        <f t="shared" si="19"/>
        <v>0</v>
      </c>
      <c r="Y23" s="91">
        <f t="shared" si="20"/>
        <v>0</v>
      </c>
      <c r="Z23" s="91">
        <f t="shared" si="21"/>
        <v>0</v>
      </c>
      <c r="AA23" s="102">
        <f t="shared" si="22"/>
        <v>0</v>
      </c>
      <c r="AB23" s="102">
        <f t="shared" si="23"/>
        <v>0</v>
      </c>
      <c r="AC23" s="102">
        <f t="shared" si="24"/>
        <v>0</v>
      </c>
      <c r="AD23" s="106">
        <f t="shared" si="25"/>
        <v>0</v>
      </c>
      <c r="AE23" s="106">
        <f t="shared" si="26"/>
        <v>0</v>
      </c>
      <c r="AF23" s="106">
        <f t="shared" si="27"/>
        <v>0</v>
      </c>
      <c r="AG23" s="106">
        <f t="shared" si="28"/>
        <v>0</v>
      </c>
      <c r="AH23" s="6">
        <v>0</v>
      </c>
      <c r="AI23" s="1">
        <f t="shared" si="29"/>
        <v>0</v>
      </c>
    </row>
    <row r="24" spans="1:35">
      <c r="A24" s="26">
        <v>2.2000000000000001E-4</v>
      </c>
      <c r="B24" s="5">
        <f t="shared" si="0"/>
        <v>2.2000000000000001E-4</v>
      </c>
      <c r="C24" s="94" t="s">
        <v>265</v>
      </c>
      <c r="D24" s="94" t="s">
        <v>290</v>
      </c>
      <c r="E24" s="94" t="s">
        <v>91</v>
      </c>
      <c r="F24" s="25">
        <f t="shared" si="1"/>
        <v>0</v>
      </c>
      <c r="G24" s="25">
        <f t="shared" si="2"/>
        <v>0</v>
      </c>
      <c r="H24" s="7">
        <f t="shared" si="3"/>
        <v>0</v>
      </c>
      <c r="I24" s="7">
        <f t="shared" si="4"/>
        <v>0</v>
      </c>
      <c r="J24" s="7">
        <f t="shared" si="5"/>
        <v>0</v>
      </c>
      <c r="K24" s="7">
        <f t="shared" si="6"/>
        <v>0</v>
      </c>
      <c r="L24" s="7">
        <f t="shared" si="7"/>
        <v>0</v>
      </c>
      <c r="M24" s="7">
        <f t="shared" si="8"/>
        <v>0</v>
      </c>
      <c r="N24" s="7">
        <f t="shared" si="9"/>
        <v>0</v>
      </c>
      <c r="O24" s="7">
        <f t="shared" si="10"/>
        <v>0</v>
      </c>
      <c r="P24" s="7">
        <f t="shared" si="11"/>
        <v>0</v>
      </c>
      <c r="Q24" s="7">
        <f t="shared" si="12"/>
        <v>0</v>
      </c>
      <c r="R24" s="7">
        <f t="shared" si="13"/>
        <v>0</v>
      </c>
      <c r="S24" s="7">
        <f t="shared" si="14"/>
        <v>0</v>
      </c>
      <c r="T24" s="7">
        <f t="shared" si="15"/>
        <v>0</v>
      </c>
      <c r="U24" s="7">
        <f t="shared" si="16"/>
        <v>0</v>
      </c>
      <c r="V24" s="7">
        <f t="shared" si="17"/>
        <v>0</v>
      </c>
      <c r="W24" s="91">
        <f t="shared" si="18"/>
        <v>0</v>
      </c>
      <c r="X24" s="91">
        <f t="shared" si="19"/>
        <v>0</v>
      </c>
      <c r="Y24" s="91">
        <f t="shared" si="20"/>
        <v>0</v>
      </c>
      <c r="Z24" s="91">
        <f t="shared" si="21"/>
        <v>0</v>
      </c>
      <c r="AA24" s="102">
        <f t="shared" si="22"/>
        <v>0</v>
      </c>
      <c r="AB24" s="102">
        <f t="shared" si="23"/>
        <v>0</v>
      </c>
      <c r="AC24" s="102">
        <f t="shared" si="24"/>
        <v>0</v>
      </c>
      <c r="AD24" s="106">
        <f t="shared" si="25"/>
        <v>0</v>
      </c>
      <c r="AE24" s="106">
        <f t="shared" si="26"/>
        <v>0</v>
      </c>
      <c r="AF24" s="106">
        <f t="shared" si="27"/>
        <v>0</v>
      </c>
      <c r="AG24" s="106">
        <f t="shared" si="28"/>
        <v>0</v>
      </c>
      <c r="AH24" s="6">
        <v>0</v>
      </c>
      <c r="AI24" s="1">
        <f t="shared" si="29"/>
        <v>0</v>
      </c>
    </row>
    <row r="25" spans="1:35">
      <c r="A25" s="26">
        <v>2.3000000000000001E-4</v>
      </c>
      <c r="B25" s="5">
        <f t="shared" si="0"/>
        <v>2.3000000000000001E-4</v>
      </c>
      <c r="C25" s="94" t="s">
        <v>238</v>
      </c>
      <c r="D25" s="94" t="s">
        <v>83</v>
      </c>
      <c r="E25" s="94" t="s">
        <v>91</v>
      </c>
      <c r="F25" s="25">
        <f t="shared" si="1"/>
        <v>0</v>
      </c>
      <c r="G25" s="25">
        <f t="shared" si="2"/>
        <v>0</v>
      </c>
      <c r="H25" s="7">
        <f t="shared" si="3"/>
        <v>0</v>
      </c>
      <c r="I25" s="7">
        <f t="shared" si="4"/>
        <v>0</v>
      </c>
      <c r="J25" s="7">
        <f t="shared" si="5"/>
        <v>0</v>
      </c>
      <c r="K25" s="7">
        <f t="shared" si="6"/>
        <v>0</v>
      </c>
      <c r="L25" s="7">
        <f t="shared" si="7"/>
        <v>0</v>
      </c>
      <c r="M25" s="7">
        <f t="shared" si="8"/>
        <v>0</v>
      </c>
      <c r="N25" s="7">
        <f t="shared" si="9"/>
        <v>0</v>
      </c>
      <c r="O25" s="7">
        <f t="shared" si="10"/>
        <v>0</v>
      </c>
      <c r="P25" s="7">
        <f t="shared" si="11"/>
        <v>0</v>
      </c>
      <c r="Q25" s="7">
        <f t="shared" si="12"/>
        <v>0</v>
      </c>
      <c r="R25" s="7">
        <f t="shared" si="13"/>
        <v>0</v>
      </c>
      <c r="S25" s="7">
        <f t="shared" si="14"/>
        <v>0</v>
      </c>
      <c r="T25" s="7">
        <f t="shared" si="15"/>
        <v>0</v>
      </c>
      <c r="U25" s="7">
        <f t="shared" si="16"/>
        <v>0</v>
      </c>
      <c r="V25" s="7">
        <f t="shared" si="17"/>
        <v>0</v>
      </c>
      <c r="W25" s="91">
        <f t="shared" si="18"/>
        <v>0</v>
      </c>
      <c r="X25" s="91">
        <f t="shared" si="19"/>
        <v>0</v>
      </c>
      <c r="Y25" s="91">
        <f t="shared" si="20"/>
        <v>0</v>
      </c>
      <c r="Z25" s="91">
        <f t="shared" si="21"/>
        <v>0</v>
      </c>
      <c r="AA25" s="102">
        <f t="shared" si="22"/>
        <v>0</v>
      </c>
      <c r="AB25" s="102">
        <f t="shared" si="23"/>
        <v>0</v>
      </c>
      <c r="AC25" s="102">
        <f t="shared" si="24"/>
        <v>0</v>
      </c>
      <c r="AD25" s="106">
        <f t="shared" si="25"/>
        <v>0</v>
      </c>
      <c r="AE25" s="106">
        <f t="shared" si="26"/>
        <v>0</v>
      </c>
      <c r="AF25" s="106">
        <f t="shared" si="27"/>
        <v>0</v>
      </c>
      <c r="AG25" s="106">
        <f t="shared" si="28"/>
        <v>0</v>
      </c>
      <c r="AH25" s="6">
        <v>0</v>
      </c>
      <c r="AI25" s="1">
        <f t="shared" si="29"/>
        <v>0</v>
      </c>
    </row>
    <row r="26" spans="1:35">
      <c r="A26" s="26">
        <v>2.4000000000000001E-4</v>
      </c>
      <c r="B26" s="5">
        <f t="shared" si="0"/>
        <v>10000.000240000001</v>
      </c>
      <c r="C26" s="94" t="s">
        <v>266</v>
      </c>
      <c r="D26" s="94" t="s">
        <v>82</v>
      </c>
      <c r="E26" s="94" t="s">
        <v>91</v>
      </c>
      <c r="F26" s="25">
        <f t="shared" si="1"/>
        <v>1</v>
      </c>
      <c r="G26" s="25">
        <f t="shared" si="2"/>
        <v>1</v>
      </c>
      <c r="H26" s="7">
        <f t="shared" si="3"/>
        <v>0</v>
      </c>
      <c r="I26" s="7">
        <f t="shared" si="4"/>
        <v>0</v>
      </c>
      <c r="J26" s="7">
        <f t="shared" si="5"/>
        <v>0</v>
      </c>
      <c r="K26" s="7">
        <f t="shared" si="6"/>
        <v>0</v>
      </c>
      <c r="L26" s="7">
        <f t="shared" si="7"/>
        <v>0</v>
      </c>
      <c r="M26" s="7">
        <f t="shared" si="8"/>
        <v>0</v>
      </c>
      <c r="N26" s="7">
        <f t="shared" si="9"/>
        <v>0</v>
      </c>
      <c r="O26" s="7">
        <f t="shared" si="10"/>
        <v>10000.000000000002</v>
      </c>
      <c r="P26" s="7">
        <f t="shared" si="11"/>
        <v>0</v>
      </c>
      <c r="Q26" s="7">
        <f t="shared" si="12"/>
        <v>0</v>
      </c>
      <c r="R26" s="7">
        <f t="shared" si="13"/>
        <v>0</v>
      </c>
      <c r="S26" s="7">
        <f t="shared" si="14"/>
        <v>0</v>
      </c>
      <c r="T26" s="7">
        <f t="shared" si="15"/>
        <v>0</v>
      </c>
      <c r="U26" s="7">
        <f t="shared" si="16"/>
        <v>0</v>
      </c>
      <c r="V26" s="7">
        <f t="shared" si="17"/>
        <v>0</v>
      </c>
      <c r="W26" s="91">
        <f t="shared" si="18"/>
        <v>0</v>
      </c>
      <c r="X26" s="91">
        <f t="shared" si="19"/>
        <v>0</v>
      </c>
      <c r="Y26" s="91">
        <f t="shared" si="20"/>
        <v>0</v>
      </c>
      <c r="Z26" s="91">
        <f t="shared" si="21"/>
        <v>0</v>
      </c>
      <c r="AA26" s="102">
        <f t="shared" si="22"/>
        <v>0</v>
      </c>
      <c r="AB26" s="102">
        <f t="shared" si="23"/>
        <v>0</v>
      </c>
      <c r="AC26" s="102">
        <f t="shared" si="24"/>
        <v>0</v>
      </c>
      <c r="AD26" s="106">
        <f t="shared" si="25"/>
        <v>10000.000000000002</v>
      </c>
      <c r="AE26" s="106">
        <f t="shared" si="26"/>
        <v>0</v>
      </c>
      <c r="AF26" s="106">
        <f t="shared" si="27"/>
        <v>0</v>
      </c>
      <c r="AG26" s="106">
        <f t="shared" si="28"/>
        <v>0</v>
      </c>
      <c r="AH26" s="6">
        <v>0</v>
      </c>
      <c r="AI26" s="1">
        <f t="shared" si="29"/>
        <v>10000.000000000002</v>
      </c>
    </row>
    <row r="27" spans="1:35">
      <c r="A27" s="26">
        <v>2.5000000000000001E-4</v>
      </c>
      <c r="B27" s="5">
        <f t="shared" si="0"/>
        <v>2.5000000000000001E-4</v>
      </c>
      <c r="C27" s="94" t="s">
        <v>201</v>
      </c>
      <c r="D27" s="94" t="s">
        <v>81</v>
      </c>
      <c r="E27" s="94" t="s">
        <v>91</v>
      </c>
      <c r="F27" s="25">
        <f t="shared" si="1"/>
        <v>0</v>
      </c>
      <c r="G27" s="25">
        <f t="shared" si="2"/>
        <v>0</v>
      </c>
      <c r="H27" s="7">
        <f t="shared" si="3"/>
        <v>0</v>
      </c>
      <c r="I27" s="7">
        <f t="shared" si="4"/>
        <v>0</v>
      </c>
      <c r="J27" s="7">
        <f t="shared" si="5"/>
        <v>0</v>
      </c>
      <c r="K27" s="7">
        <f t="shared" si="6"/>
        <v>0</v>
      </c>
      <c r="L27" s="7">
        <f t="shared" si="7"/>
        <v>0</v>
      </c>
      <c r="M27" s="7">
        <f t="shared" si="8"/>
        <v>0</v>
      </c>
      <c r="N27" s="7">
        <f t="shared" si="9"/>
        <v>0</v>
      </c>
      <c r="O27" s="7">
        <f t="shared" si="10"/>
        <v>0</v>
      </c>
      <c r="P27" s="7">
        <f t="shared" si="11"/>
        <v>0</v>
      </c>
      <c r="Q27" s="7">
        <f t="shared" si="12"/>
        <v>0</v>
      </c>
      <c r="R27" s="7">
        <f t="shared" si="13"/>
        <v>0</v>
      </c>
      <c r="S27" s="7">
        <f t="shared" si="14"/>
        <v>0</v>
      </c>
      <c r="T27" s="7">
        <f t="shared" si="15"/>
        <v>0</v>
      </c>
      <c r="U27" s="7">
        <f t="shared" si="16"/>
        <v>0</v>
      </c>
      <c r="V27" s="7">
        <f t="shared" si="17"/>
        <v>0</v>
      </c>
      <c r="W27" s="91">
        <f t="shared" si="18"/>
        <v>0</v>
      </c>
      <c r="X27" s="91">
        <f t="shared" si="19"/>
        <v>0</v>
      </c>
      <c r="Y27" s="91">
        <f t="shared" si="20"/>
        <v>0</v>
      </c>
      <c r="Z27" s="91">
        <f t="shared" si="21"/>
        <v>0</v>
      </c>
      <c r="AA27" s="102">
        <f t="shared" si="22"/>
        <v>0</v>
      </c>
      <c r="AB27" s="102">
        <f t="shared" si="23"/>
        <v>0</v>
      </c>
      <c r="AC27" s="102">
        <f t="shared" si="24"/>
        <v>0</v>
      </c>
      <c r="AD27" s="106">
        <f t="shared" si="25"/>
        <v>0</v>
      </c>
      <c r="AE27" s="106">
        <f t="shared" si="26"/>
        <v>0</v>
      </c>
      <c r="AF27" s="106">
        <f t="shared" si="27"/>
        <v>0</v>
      </c>
      <c r="AG27" s="106">
        <f t="shared" si="28"/>
        <v>0</v>
      </c>
      <c r="AH27" s="6">
        <v>0</v>
      </c>
      <c r="AI27" s="1">
        <f t="shared" si="29"/>
        <v>0</v>
      </c>
    </row>
    <row r="28" spans="1:35">
      <c r="A28" s="26">
        <v>2.6000000000000003E-4</v>
      </c>
      <c r="B28" s="5">
        <f t="shared" si="0"/>
        <v>2.6000000000000003E-4</v>
      </c>
      <c r="C28" s="94" t="s">
        <v>212</v>
      </c>
      <c r="D28" s="94" t="s">
        <v>83</v>
      </c>
      <c r="E28" s="94" t="s">
        <v>91</v>
      </c>
      <c r="F28" s="25">
        <f t="shared" si="1"/>
        <v>0</v>
      </c>
      <c r="G28" s="25">
        <f t="shared" si="2"/>
        <v>0</v>
      </c>
      <c r="H28" s="7">
        <f t="shared" si="3"/>
        <v>0</v>
      </c>
      <c r="I28" s="7">
        <f t="shared" si="4"/>
        <v>0</v>
      </c>
      <c r="J28" s="7">
        <f t="shared" si="5"/>
        <v>0</v>
      </c>
      <c r="K28" s="7">
        <f t="shared" si="6"/>
        <v>0</v>
      </c>
      <c r="L28" s="7">
        <f t="shared" si="7"/>
        <v>0</v>
      </c>
      <c r="M28" s="7">
        <f t="shared" si="8"/>
        <v>0</v>
      </c>
      <c r="N28" s="7">
        <f t="shared" si="9"/>
        <v>0</v>
      </c>
      <c r="O28" s="7">
        <f t="shared" si="10"/>
        <v>0</v>
      </c>
      <c r="P28" s="7">
        <f t="shared" si="11"/>
        <v>0</v>
      </c>
      <c r="Q28" s="7">
        <f t="shared" si="12"/>
        <v>0</v>
      </c>
      <c r="R28" s="7">
        <f t="shared" si="13"/>
        <v>0</v>
      </c>
      <c r="S28" s="7">
        <f t="shared" si="14"/>
        <v>0</v>
      </c>
      <c r="T28" s="7">
        <f t="shared" si="15"/>
        <v>0</v>
      </c>
      <c r="U28" s="7">
        <f t="shared" si="16"/>
        <v>0</v>
      </c>
      <c r="V28" s="7">
        <f t="shared" si="17"/>
        <v>0</v>
      </c>
      <c r="W28" s="91">
        <f t="shared" si="18"/>
        <v>0</v>
      </c>
      <c r="X28" s="91">
        <f t="shared" si="19"/>
        <v>0</v>
      </c>
      <c r="Y28" s="91">
        <f t="shared" si="20"/>
        <v>0</v>
      </c>
      <c r="Z28" s="91">
        <f t="shared" si="21"/>
        <v>0</v>
      </c>
      <c r="AA28" s="102">
        <f t="shared" si="22"/>
        <v>0</v>
      </c>
      <c r="AB28" s="102">
        <f t="shared" si="23"/>
        <v>0</v>
      </c>
      <c r="AC28" s="102">
        <f t="shared" si="24"/>
        <v>0</v>
      </c>
      <c r="AD28" s="106">
        <f t="shared" si="25"/>
        <v>0</v>
      </c>
      <c r="AE28" s="106">
        <f t="shared" si="26"/>
        <v>0</v>
      </c>
      <c r="AF28" s="106">
        <f t="shared" si="27"/>
        <v>0</v>
      </c>
      <c r="AG28" s="106">
        <f t="shared" si="28"/>
        <v>0</v>
      </c>
      <c r="AH28" s="6">
        <v>0</v>
      </c>
      <c r="AI28" s="1">
        <f t="shared" si="29"/>
        <v>0</v>
      </c>
    </row>
    <row r="29" spans="1:35">
      <c r="A29" s="26">
        <v>2.7E-4</v>
      </c>
      <c r="B29" s="5">
        <f t="shared" si="0"/>
        <v>2.7E-4</v>
      </c>
      <c r="C29" s="94" t="s">
        <v>234</v>
      </c>
      <c r="D29" s="94" t="s">
        <v>83</v>
      </c>
      <c r="E29" s="94" t="s">
        <v>91</v>
      </c>
      <c r="F29" s="25">
        <f t="shared" si="1"/>
        <v>0</v>
      </c>
      <c r="G29" s="25">
        <f t="shared" si="2"/>
        <v>0</v>
      </c>
      <c r="H29" s="7">
        <f t="shared" si="3"/>
        <v>0</v>
      </c>
      <c r="I29" s="7">
        <f t="shared" si="4"/>
        <v>0</v>
      </c>
      <c r="J29" s="7">
        <f t="shared" si="5"/>
        <v>0</v>
      </c>
      <c r="K29" s="7">
        <f t="shared" si="6"/>
        <v>0</v>
      </c>
      <c r="L29" s="7">
        <f t="shared" si="7"/>
        <v>0</v>
      </c>
      <c r="M29" s="7">
        <f t="shared" si="8"/>
        <v>0</v>
      </c>
      <c r="N29" s="7">
        <f t="shared" si="9"/>
        <v>0</v>
      </c>
      <c r="O29" s="7">
        <f t="shared" si="10"/>
        <v>0</v>
      </c>
      <c r="P29" s="7">
        <f t="shared" si="11"/>
        <v>0</v>
      </c>
      <c r="Q29" s="7">
        <f t="shared" si="12"/>
        <v>0</v>
      </c>
      <c r="R29" s="7">
        <f t="shared" si="13"/>
        <v>0</v>
      </c>
      <c r="S29" s="7">
        <f t="shared" si="14"/>
        <v>0</v>
      </c>
      <c r="T29" s="7">
        <f t="shared" si="15"/>
        <v>0</v>
      </c>
      <c r="U29" s="7">
        <f t="shared" si="16"/>
        <v>0</v>
      </c>
      <c r="V29" s="7">
        <f t="shared" si="17"/>
        <v>0</v>
      </c>
      <c r="W29" s="91">
        <f t="shared" si="18"/>
        <v>0</v>
      </c>
      <c r="X29" s="91">
        <f t="shared" si="19"/>
        <v>0</v>
      </c>
      <c r="Y29" s="91">
        <f t="shared" si="20"/>
        <v>0</v>
      </c>
      <c r="Z29" s="91">
        <f t="shared" si="21"/>
        <v>0</v>
      </c>
      <c r="AA29" s="102">
        <f t="shared" si="22"/>
        <v>0</v>
      </c>
      <c r="AB29" s="102">
        <f t="shared" si="23"/>
        <v>0</v>
      </c>
      <c r="AC29" s="102">
        <f t="shared" si="24"/>
        <v>0</v>
      </c>
      <c r="AD29" s="106">
        <f t="shared" si="25"/>
        <v>0</v>
      </c>
      <c r="AE29" s="106">
        <f t="shared" si="26"/>
        <v>0</v>
      </c>
      <c r="AF29" s="106">
        <f t="shared" si="27"/>
        <v>0</v>
      </c>
      <c r="AG29" s="106">
        <f t="shared" si="28"/>
        <v>0</v>
      </c>
      <c r="AH29" s="6">
        <v>0</v>
      </c>
      <c r="AI29" s="1">
        <f t="shared" si="29"/>
        <v>0</v>
      </c>
    </row>
    <row r="30" spans="1:35">
      <c r="A30" s="26">
        <v>2.8000000000000003E-4</v>
      </c>
      <c r="B30" s="5">
        <f t="shared" si="0"/>
        <v>2.8000000000000003E-4</v>
      </c>
      <c r="C30" s="94" t="s">
        <v>260</v>
      </c>
      <c r="D30" s="94" t="s">
        <v>83</v>
      </c>
      <c r="E30" s="94" t="s">
        <v>91</v>
      </c>
      <c r="F30" s="25">
        <f t="shared" si="1"/>
        <v>0</v>
      </c>
      <c r="G30" s="25">
        <f t="shared" si="2"/>
        <v>0</v>
      </c>
      <c r="H30" s="7">
        <f t="shared" si="3"/>
        <v>0</v>
      </c>
      <c r="I30" s="7">
        <f t="shared" si="4"/>
        <v>0</v>
      </c>
      <c r="J30" s="7">
        <f t="shared" si="5"/>
        <v>0</v>
      </c>
      <c r="K30" s="7">
        <f t="shared" si="6"/>
        <v>0</v>
      </c>
      <c r="L30" s="7">
        <f t="shared" si="7"/>
        <v>0</v>
      </c>
      <c r="M30" s="7">
        <f t="shared" si="8"/>
        <v>0</v>
      </c>
      <c r="N30" s="7">
        <f t="shared" si="9"/>
        <v>0</v>
      </c>
      <c r="O30" s="7">
        <f t="shared" si="10"/>
        <v>0</v>
      </c>
      <c r="P30" s="7">
        <f t="shared" si="11"/>
        <v>0</v>
      </c>
      <c r="Q30" s="7">
        <f t="shared" si="12"/>
        <v>0</v>
      </c>
      <c r="R30" s="7">
        <f t="shared" si="13"/>
        <v>0</v>
      </c>
      <c r="S30" s="7">
        <f t="shared" si="14"/>
        <v>0</v>
      </c>
      <c r="T30" s="7">
        <f t="shared" si="15"/>
        <v>0</v>
      </c>
      <c r="U30" s="7">
        <f t="shared" si="16"/>
        <v>0</v>
      </c>
      <c r="V30" s="7">
        <f t="shared" si="17"/>
        <v>0</v>
      </c>
      <c r="W30" s="91">
        <f t="shared" si="18"/>
        <v>0</v>
      </c>
      <c r="X30" s="91">
        <f t="shared" si="19"/>
        <v>0</v>
      </c>
      <c r="Y30" s="91">
        <f t="shared" si="20"/>
        <v>0</v>
      </c>
      <c r="Z30" s="91">
        <f t="shared" si="21"/>
        <v>0</v>
      </c>
      <c r="AA30" s="102">
        <f t="shared" si="22"/>
        <v>0</v>
      </c>
      <c r="AB30" s="102">
        <f t="shared" si="23"/>
        <v>0</v>
      </c>
      <c r="AC30" s="102">
        <f t="shared" si="24"/>
        <v>0</v>
      </c>
      <c r="AD30" s="106">
        <f t="shared" si="25"/>
        <v>0</v>
      </c>
      <c r="AE30" s="106">
        <f t="shared" si="26"/>
        <v>0</v>
      </c>
      <c r="AF30" s="106">
        <f t="shared" si="27"/>
        <v>0</v>
      </c>
      <c r="AG30" s="106">
        <f t="shared" si="28"/>
        <v>0</v>
      </c>
      <c r="AH30" s="6">
        <v>0</v>
      </c>
      <c r="AI30" s="1">
        <f t="shared" si="29"/>
        <v>0</v>
      </c>
    </row>
    <row r="31" spans="1:35">
      <c r="A31" s="26">
        <v>2.9E-4</v>
      </c>
      <c r="B31" s="5">
        <f t="shared" si="0"/>
        <v>10000.00029</v>
      </c>
      <c r="C31" s="94" t="s">
        <v>182</v>
      </c>
      <c r="D31" s="94" t="s">
        <v>83</v>
      </c>
      <c r="E31" s="94" t="s">
        <v>91</v>
      </c>
      <c r="F31" s="25">
        <f t="shared" si="1"/>
        <v>1</v>
      </c>
      <c r="G31" s="25">
        <f t="shared" si="2"/>
        <v>1</v>
      </c>
      <c r="H31" s="7">
        <f t="shared" si="3"/>
        <v>0</v>
      </c>
      <c r="I31" s="7">
        <f t="shared" si="4"/>
        <v>0</v>
      </c>
      <c r="J31" s="7">
        <f t="shared" si="5"/>
        <v>0</v>
      </c>
      <c r="K31" s="7">
        <f t="shared" si="6"/>
        <v>0</v>
      </c>
      <c r="L31" s="7">
        <f t="shared" si="7"/>
        <v>10000</v>
      </c>
      <c r="M31" s="7">
        <f t="shared" si="8"/>
        <v>0</v>
      </c>
      <c r="N31" s="7">
        <f t="shared" si="9"/>
        <v>0</v>
      </c>
      <c r="O31" s="7">
        <f t="shared" si="10"/>
        <v>0</v>
      </c>
      <c r="P31" s="7">
        <f t="shared" si="11"/>
        <v>0</v>
      </c>
      <c r="Q31" s="7">
        <f t="shared" si="12"/>
        <v>0</v>
      </c>
      <c r="R31" s="7">
        <f t="shared" si="13"/>
        <v>0</v>
      </c>
      <c r="S31" s="7">
        <f t="shared" si="14"/>
        <v>0</v>
      </c>
      <c r="T31" s="7">
        <f t="shared" si="15"/>
        <v>0</v>
      </c>
      <c r="U31" s="7">
        <f t="shared" si="16"/>
        <v>0</v>
      </c>
      <c r="V31" s="7">
        <f t="shared" si="17"/>
        <v>0</v>
      </c>
      <c r="W31" s="91">
        <f t="shared" si="18"/>
        <v>0</v>
      </c>
      <c r="X31" s="91">
        <f t="shared" si="19"/>
        <v>0</v>
      </c>
      <c r="Y31" s="91">
        <f t="shared" si="20"/>
        <v>0</v>
      </c>
      <c r="Z31" s="91">
        <f t="shared" si="21"/>
        <v>0</v>
      </c>
      <c r="AA31" s="102">
        <f t="shared" si="22"/>
        <v>0</v>
      </c>
      <c r="AB31" s="102">
        <f t="shared" si="23"/>
        <v>0</v>
      </c>
      <c r="AC31" s="102">
        <f t="shared" si="24"/>
        <v>0</v>
      </c>
      <c r="AD31" s="106">
        <f t="shared" si="25"/>
        <v>10000</v>
      </c>
      <c r="AE31" s="106">
        <f t="shared" si="26"/>
        <v>0</v>
      </c>
      <c r="AF31" s="106">
        <f t="shared" si="27"/>
        <v>0</v>
      </c>
      <c r="AG31" s="106">
        <f t="shared" si="28"/>
        <v>0</v>
      </c>
      <c r="AH31" s="6">
        <v>0</v>
      </c>
      <c r="AI31" s="1">
        <f t="shared" si="29"/>
        <v>10000</v>
      </c>
    </row>
    <row r="32" spans="1:35">
      <c r="A32" s="26">
        <v>3.0000000000000003E-4</v>
      </c>
      <c r="B32" s="5">
        <f t="shared" si="0"/>
        <v>19331.703963630804</v>
      </c>
      <c r="C32" s="94" t="s">
        <v>185</v>
      </c>
      <c r="D32" s="94" t="s">
        <v>95</v>
      </c>
      <c r="E32" s="94" t="s">
        <v>91</v>
      </c>
      <c r="F32" s="25">
        <f t="shared" si="1"/>
        <v>2</v>
      </c>
      <c r="G32" s="25">
        <f t="shared" si="2"/>
        <v>2</v>
      </c>
      <c r="H32" s="7">
        <f t="shared" si="3"/>
        <v>0</v>
      </c>
      <c r="I32" s="7">
        <f t="shared" si="4"/>
        <v>0</v>
      </c>
      <c r="J32" s="7">
        <f t="shared" si="5"/>
        <v>0</v>
      </c>
      <c r="K32" s="7">
        <f t="shared" si="6"/>
        <v>0</v>
      </c>
      <c r="L32" s="7">
        <f t="shared" si="7"/>
        <v>0</v>
      </c>
      <c r="M32" s="7">
        <f t="shared" si="8"/>
        <v>9585.7233906947095</v>
      </c>
      <c r="N32" s="7">
        <f t="shared" si="9"/>
        <v>0</v>
      </c>
      <c r="O32" s="7">
        <f t="shared" si="10"/>
        <v>9745.9802729360927</v>
      </c>
      <c r="P32" s="7">
        <f t="shared" si="11"/>
        <v>0</v>
      </c>
      <c r="Q32" s="7">
        <f t="shared" si="12"/>
        <v>0</v>
      </c>
      <c r="R32" s="7">
        <f t="shared" si="13"/>
        <v>0</v>
      </c>
      <c r="S32" s="7">
        <f t="shared" si="14"/>
        <v>0</v>
      </c>
      <c r="T32" s="7">
        <f t="shared" si="15"/>
        <v>0</v>
      </c>
      <c r="U32" s="7">
        <f t="shared" si="16"/>
        <v>0</v>
      </c>
      <c r="V32" s="7">
        <f t="shared" si="17"/>
        <v>0</v>
      </c>
      <c r="W32" s="91">
        <f t="shared" si="18"/>
        <v>0</v>
      </c>
      <c r="X32" s="91">
        <f t="shared" si="19"/>
        <v>0</v>
      </c>
      <c r="Y32" s="91">
        <f t="shared" si="20"/>
        <v>0</v>
      </c>
      <c r="Z32" s="91">
        <f t="shared" si="21"/>
        <v>0</v>
      </c>
      <c r="AA32" s="102">
        <f t="shared" si="22"/>
        <v>0</v>
      </c>
      <c r="AB32" s="102">
        <f t="shared" si="23"/>
        <v>0</v>
      </c>
      <c r="AC32" s="102">
        <f t="shared" si="24"/>
        <v>0</v>
      </c>
      <c r="AD32" s="106">
        <f t="shared" si="25"/>
        <v>9745.9802729360927</v>
      </c>
      <c r="AE32" s="106">
        <f t="shared" si="26"/>
        <v>9585.7233906947095</v>
      </c>
      <c r="AF32" s="106">
        <f t="shared" si="27"/>
        <v>0</v>
      </c>
      <c r="AG32" s="106">
        <f t="shared" si="28"/>
        <v>0</v>
      </c>
      <c r="AH32" s="6">
        <v>0</v>
      </c>
      <c r="AI32" s="1">
        <f t="shared" si="29"/>
        <v>19331.703663630804</v>
      </c>
    </row>
    <row r="33" spans="1:35">
      <c r="A33" s="26">
        <v>3.1E-4</v>
      </c>
      <c r="B33" s="5">
        <f t="shared" si="0"/>
        <v>10000.000309999999</v>
      </c>
      <c r="C33" s="94" t="s">
        <v>186</v>
      </c>
      <c r="D33" s="94" t="s">
        <v>75</v>
      </c>
      <c r="E33" s="94" t="s">
        <v>91</v>
      </c>
      <c r="F33" s="25">
        <f t="shared" si="1"/>
        <v>1</v>
      </c>
      <c r="G33" s="25">
        <f t="shared" si="2"/>
        <v>1</v>
      </c>
      <c r="H33" s="7">
        <f t="shared" si="3"/>
        <v>0</v>
      </c>
      <c r="I33" s="7">
        <f t="shared" si="4"/>
        <v>0</v>
      </c>
      <c r="J33" s="7">
        <f t="shared" si="5"/>
        <v>0</v>
      </c>
      <c r="K33" s="7">
        <f t="shared" si="6"/>
        <v>10000</v>
      </c>
      <c r="L33" s="7">
        <f t="shared" si="7"/>
        <v>0</v>
      </c>
      <c r="M33" s="7">
        <f t="shared" si="8"/>
        <v>0</v>
      </c>
      <c r="N33" s="7">
        <f t="shared" si="9"/>
        <v>0</v>
      </c>
      <c r="O33" s="7">
        <f t="shared" si="10"/>
        <v>0</v>
      </c>
      <c r="P33" s="7">
        <f t="shared" si="11"/>
        <v>0</v>
      </c>
      <c r="Q33" s="7">
        <f t="shared" si="12"/>
        <v>0</v>
      </c>
      <c r="R33" s="7">
        <f t="shared" si="13"/>
        <v>0</v>
      </c>
      <c r="S33" s="7">
        <f t="shared" si="14"/>
        <v>0</v>
      </c>
      <c r="T33" s="7">
        <f t="shared" si="15"/>
        <v>0</v>
      </c>
      <c r="U33" s="7">
        <f t="shared" si="16"/>
        <v>0</v>
      </c>
      <c r="V33" s="7">
        <f t="shared" si="17"/>
        <v>0</v>
      </c>
      <c r="W33" s="91">
        <f t="shared" si="18"/>
        <v>0</v>
      </c>
      <c r="X33" s="91">
        <f t="shared" si="19"/>
        <v>0</v>
      </c>
      <c r="Y33" s="91">
        <f t="shared" si="20"/>
        <v>0</v>
      </c>
      <c r="Z33" s="91">
        <f t="shared" si="21"/>
        <v>0</v>
      </c>
      <c r="AA33" s="102">
        <f t="shared" si="22"/>
        <v>0</v>
      </c>
      <c r="AB33" s="102">
        <f t="shared" si="23"/>
        <v>0</v>
      </c>
      <c r="AC33" s="102">
        <f t="shared" si="24"/>
        <v>0</v>
      </c>
      <c r="AD33" s="106">
        <f t="shared" si="25"/>
        <v>10000</v>
      </c>
      <c r="AE33" s="106">
        <f t="shared" si="26"/>
        <v>0</v>
      </c>
      <c r="AF33" s="106">
        <f t="shared" si="27"/>
        <v>0</v>
      </c>
      <c r="AG33" s="106">
        <f t="shared" si="28"/>
        <v>0</v>
      </c>
      <c r="AH33" s="6">
        <v>0</v>
      </c>
      <c r="AI33" s="1">
        <f t="shared" si="29"/>
        <v>10000</v>
      </c>
    </row>
    <row r="34" spans="1:35">
      <c r="A34" s="26">
        <v>3.2000000000000003E-4</v>
      </c>
      <c r="B34" s="5">
        <f t="shared" si="0"/>
        <v>6969.2927098531363</v>
      </c>
      <c r="C34" s="94" t="s">
        <v>267</v>
      </c>
      <c r="D34" s="94" t="s">
        <v>87</v>
      </c>
      <c r="E34" s="94" t="s">
        <v>91</v>
      </c>
      <c r="F34" s="25">
        <f t="shared" si="1"/>
        <v>1</v>
      </c>
      <c r="G34" s="25">
        <f t="shared" si="2"/>
        <v>1</v>
      </c>
      <c r="H34" s="7">
        <f t="shared" si="3"/>
        <v>0</v>
      </c>
      <c r="I34" s="7">
        <f t="shared" si="4"/>
        <v>0</v>
      </c>
      <c r="J34" s="7">
        <f t="shared" si="5"/>
        <v>0</v>
      </c>
      <c r="K34" s="7">
        <f t="shared" si="6"/>
        <v>0</v>
      </c>
      <c r="L34" s="7">
        <f t="shared" si="7"/>
        <v>6969.2923898531362</v>
      </c>
      <c r="M34" s="7">
        <f t="shared" si="8"/>
        <v>0</v>
      </c>
      <c r="N34" s="7">
        <f t="shared" si="9"/>
        <v>0</v>
      </c>
      <c r="O34" s="7">
        <f t="shared" si="10"/>
        <v>0</v>
      </c>
      <c r="P34" s="7">
        <f t="shared" si="11"/>
        <v>0</v>
      </c>
      <c r="Q34" s="7">
        <f t="shared" si="12"/>
        <v>0</v>
      </c>
      <c r="R34" s="7">
        <f t="shared" si="13"/>
        <v>0</v>
      </c>
      <c r="S34" s="7">
        <f t="shared" si="14"/>
        <v>0</v>
      </c>
      <c r="T34" s="7">
        <f t="shared" si="15"/>
        <v>0</v>
      </c>
      <c r="U34" s="7">
        <f t="shared" si="16"/>
        <v>0</v>
      </c>
      <c r="V34" s="7">
        <f t="shared" si="17"/>
        <v>0</v>
      </c>
      <c r="W34" s="91">
        <f t="shared" si="18"/>
        <v>0</v>
      </c>
      <c r="X34" s="91">
        <f t="shared" si="19"/>
        <v>0</v>
      </c>
      <c r="Y34" s="91">
        <f t="shared" si="20"/>
        <v>0</v>
      </c>
      <c r="Z34" s="91">
        <f t="shared" si="21"/>
        <v>0</v>
      </c>
      <c r="AA34" s="102">
        <f t="shared" si="22"/>
        <v>0</v>
      </c>
      <c r="AB34" s="102">
        <f t="shared" si="23"/>
        <v>0</v>
      </c>
      <c r="AC34" s="102">
        <f t="shared" si="24"/>
        <v>0</v>
      </c>
      <c r="AD34" s="106">
        <f t="shared" si="25"/>
        <v>6969.2923898531362</v>
      </c>
      <c r="AE34" s="106">
        <f t="shared" si="26"/>
        <v>0</v>
      </c>
      <c r="AF34" s="106">
        <f t="shared" si="27"/>
        <v>0</v>
      </c>
      <c r="AG34" s="106">
        <f t="shared" si="28"/>
        <v>0</v>
      </c>
      <c r="AH34" s="6">
        <v>0</v>
      </c>
      <c r="AI34" s="1">
        <f t="shared" si="29"/>
        <v>6969.2923898531362</v>
      </c>
    </row>
    <row r="35" spans="1:35">
      <c r="A35" s="26">
        <v>3.3E-4</v>
      </c>
      <c r="B35" s="5">
        <f t="shared" si="0"/>
        <v>3.3E-4</v>
      </c>
      <c r="C35" s="94" t="s">
        <v>187</v>
      </c>
      <c r="D35" s="94" t="s">
        <v>95</v>
      </c>
      <c r="E35" s="94" t="s">
        <v>91</v>
      </c>
      <c r="F35" s="25">
        <f t="shared" si="1"/>
        <v>0</v>
      </c>
      <c r="G35" s="25">
        <f t="shared" si="2"/>
        <v>0</v>
      </c>
      <c r="H35" s="7">
        <f t="shared" si="3"/>
        <v>0</v>
      </c>
      <c r="I35" s="7">
        <f t="shared" si="4"/>
        <v>0</v>
      </c>
      <c r="J35" s="7">
        <f t="shared" si="5"/>
        <v>0</v>
      </c>
      <c r="K35" s="7">
        <f t="shared" si="6"/>
        <v>0</v>
      </c>
      <c r="L35" s="7">
        <f t="shared" si="7"/>
        <v>0</v>
      </c>
      <c r="M35" s="7">
        <f t="shared" si="8"/>
        <v>0</v>
      </c>
      <c r="N35" s="7">
        <f t="shared" si="9"/>
        <v>0</v>
      </c>
      <c r="O35" s="7">
        <f t="shared" si="10"/>
        <v>0</v>
      </c>
      <c r="P35" s="7">
        <f t="shared" si="11"/>
        <v>0</v>
      </c>
      <c r="Q35" s="7">
        <f t="shared" si="12"/>
        <v>0</v>
      </c>
      <c r="R35" s="7">
        <f t="shared" si="13"/>
        <v>0</v>
      </c>
      <c r="S35" s="7">
        <f t="shared" si="14"/>
        <v>0</v>
      </c>
      <c r="T35" s="7">
        <f t="shared" si="15"/>
        <v>0</v>
      </c>
      <c r="U35" s="7">
        <f t="shared" si="16"/>
        <v>0</v>
      </c>
      <c r="V35" s="7">
        <f t="shared" si="17"/>
        <v>0</v>
      </c>
      <c r="W35" s="91">
        <f t="shared" si="18"/>
        <v>0</v>
      </c>
      <c r="X35" s="91">
        <f t="shared" si="19"/>
        <v>0</v>
      </c>
      <c r="Y35" s="91">
        <f t="shared" si="20"/>
        <v>0</v>
      </c>
      <c r="Z35" s="91">
        <f t="shared" si="21"/>
        <v>0</v>
      </c>
      <c r="AA35" s="102">
        <f t="shared" si="22"/>
        <v>0</v>
      </c>
      <c r="AB35" s="102">
        <f t="shared" si="23"/>
        <v>0</v>
      </c>
      <c r="AC35" s="102">
        <f t="shared" si="24"/>
        <v>0</v>
      </c>
      <c r="AD35" s="106">
        <f t="shared" si="25"/>
        <v>0</v>
      </c>
      <c r="AE35" s="106">
        <f t="shared" si="26"/>
        <v>0</v>
      </c>
      <c r="AF35" s="106">
        <f t="shared" si="27"/>
        <v>0</v>
      </c>
      <c r="AG35" s="106">
        <f t="shared" si="28"/>
        <v>0</v>
      </c>
      <c r="AH35" s="6">
        <v>0</v>
      </c>
      <c r="AI35" s="1">
        <f t="shared" si="29"/>
        <v>0</v>
      </c>
    </row>
    <row r="36" spans="1:35">
      <c r="A36" s="26">
        <v>3.4000000000000002E-4</v>
      </c>
      <c r="B36" s="5">
        <f t="shared" si="0"/>
        <v>3.4000000000000002E-4</v>
      </c>
      <c r="C36" s="94" t="s">
        <v>193</v>
      </c>
      <c r="D36" s="94" t="s">
        <v>83</v>
      </c>
      <c r="E36" s="94" t="s">
        <v>91</v>
      </c>
      <c r="F36" s="25">
        <f t="shared" si="1"/>
        <v>0</v>
      </c>
      <c r="G36" s="25">
        <f t="shared" si="2"/>
        <v>0</v>
      </c>
      <c r="H36" s="7">
        <f t="shared" si="3"/>
        <v>0</v>
      </c>
      <c r="I36" s="7">
        <f t="shared" si="4"/>
        <v>0</v>
      </c>
      <c r="J36" s="7">
        <f t="shared" si="5"/>
        <v>0</v>
      </c>
      <c r="K36" s="7">
        <f t="shared" si="6"/>
        <v>0</v>
      </c>
      <c r="L36" s="7">
        <f t="shared" si="7"/>
        <v>0</v>
      </c>
      <c r="M36" s="7">
        <f t="shared" si="8"/>
        <v>0</v>
      </c>
      <c r="N36" s="7">
        <f t="shared" si="9"/>
        <v>0</v>
      </c>
      <c r="O36" s="7">
        <f t="shared" si="10"/>
        <v>0</v>
      </c>
      <c r="P36" s="7">
        <f t="shared" si="11"/>
        <v>0</v>
      </c>
      <c r="Q36" s="7">
        <f t="shared" si="12"/>
        <v>0</v>
      </c>
      <c r="R36" s="7">
        <f t="shared" si="13"/>
        <v>0</v>
      </c>
      <c r="S36" s="7">
        <f t="shared" si="14"/>
        <v>0</v>
      </c>
      <c r="T36" s="7">
        <f t="shared" si="15"/>
        <v>0</v>
      </c>
      <c r="U36" s="7">
        <f t="shared" si="16"/>
        <v>0</v>
      </c>
      <c r="V36" s="7">
        <f t="shared" si="17"/>
        <v>0</v>
      </c>
      <c r="W36" s="91">
        <f t="shared" si="18"/>
        <v>0</v>
      </c>
      <c r="X36" s="91">
        <f t="shared" si="19"/>
        <v>0</v>
      </c>
      <c r="Y36" s="91">
        <f t="shared" si="20"/>
        <v>0</v>
      </c>
      <c r="Z36" s="91">
        <f t="shared" si="21"/>
        <v>0</v>
      </c>
      <c r="AA36" s="102">
        <f t="shared" si="22"/>
        <v>0</v>
      </c>
      <c r="AB36" s="102">
        <f t="shared" si="23"/>
        <v>0</v>
      </c>
      <c r="AC36" s="102">
        <f t="shared" si="24"/>
        <v>0</v>
      </c>
      <c r="AD36" s="106">
        <f t="shared" si="25"/>
        <v>0</v>
      </c>
      <c r="AE36" s="106">
        <f t="shared" si="26"/>
        <v>0</v>
      </c>
      <c r="AF36" s="106">
        <f t="shared" si="27"/>
        <v>0</v>
      </c>
      <c r="AG36" s="106">
        <f t="shared" si="28"/>
        <v>0</v>
      </c>
      <c r="AH36" s="6">
        <v>0</v>
      </c>
      <c r="AI36" s="1">
        <f t="shared" si="29"/>
        <v>0</v>
      </c>
    </row>
    <row r="37" spans="1:35">
      <c r="A37" s="26">
        <v>3.5000000000000005E-4</v>
      </c>
      <c r="B37" s="5">
        <f t="shared" si="0"/>
        <v>3.5000000000000005E-4</v>
      </c>
      <c r="C37" s="94" t="s">
        <v>194</v>
      </c>
      <c r="D37" s="94" t="s">
        <v>83</v>
      </c>
      <c r="E37" s="94" t="s">
        <v>91</v>
      </c>
      <c r="F37" s="25">
        <f t="shared" si="1"/>
        <v>0</v>
      </c>
      <c r="G37" s="25">
        <f t="shared" si="2"/>
        <v>0</v>
      </c>
      <c r="H37" s="7">
        <f t="shared" si="3"/>
        <v>0</v>
      </c>
      <c r="I37" s="7">
        <f t="shared" si="4"/>
        <v>0</v>
      </c>
      <c r="J37" s="7">
        <f t="shared" si="5"/>
        <v>0</v>
      </c>
      <c r="K37" s="7">
        <f t="shared" si="6"/>
        <v>0</v>
      </c>
      <c r="L37" s="7">
        <f t="shared" si="7"/>
        <v>0</v>
      </c>
      <c r="M37" s="7">
        <f t="shared" si="8"/>
        <v>0</v>
      </c>
      <c r="N37" s="7">
        <f t="shared" si="9"/>
        <v>0</v>
      </c>
      <c r="O37" s="7">
        <f t="shared" si="10"/>
        <v>0</v>
      </c>
      <c r="P37" s="7">
        <f t="shared" si="11"/>
        <v>0</v>
      </c>
      <c r="Q37" s="7">
        <f t="shared" si="12"/>
        <v>0</v>
      </c>
      <c r="R37" s="7">
        <f t="shared" si="13"/>
        <v>0</v>
      </c>
      <c r="S37" s="7">
        <f t="shared" si="14"/>
        <v>0</v>
      </c>
      <c r="T37" s="7">
        <f t="shared" si="15"/>
        <v>0</v>
      </c>
      <c r="U37" s="7">
        <f t="shared" si="16"/>
        <v>0</v>
      </c>
      <c r="V37" s="7">
        <f t="shared" si="17"/>
        <v>0</v>
      </c>
      <c r="W37" s="91">
        <f t="shared" si="18"/>
        <v>0</v>
      </c>
      <c r="X37" s="91">
        <f t="shared" si="19"/>
        <v>0</v>
      </c>
      <c r="Y37" s="91">
        <f t="shared" si="20"/>
        <v>0</v>
      </c>
      <c r="Z37" s="91">
        <f t="shared" si="21"/>
        <v>0</v>
      </c>
      <c r="AA37" s="102">
        <f t="shared" si="22"/>
        <v>0</v>
      </c>
      <c r="AB37" s="102">
        <f t="shared" si="23"/>
        <v>0</v>
      </c>
      <c r="AC37" s="102">
        <f t="shared" si="24"/>
        <v>0</v>
      </c>
      <c r="AD37" s="106">
        <f t="shared" si="25"/>
        <v>0</v>
      </c>
      <c r="AE37" s="106">
        <f t="shared" si="26"/>
        <v>0</v>
      </c>
      <c r="AF37" s="106">
        <f t="shared" si="27"/>
        <v>0</v>
      </c>
      <c r="AG37" s="106">
        <f t="shared" si="28"/>
        <v>0</v>
      </c>
      <c r="AH37" s="6">
        <v>0</v>
      </c>
      <c r="AI37" s="1">
        <f t="shared" si="29"/>
        <v>0</v>
      </c>
    </row>
    <row r="38" spans="1:35">
      <c r="A38" s="26">
        <v>3.6000000000000002E-4</v>
      </c>
      <c r="B38" s="5">
        <f t="shared" si="0"/>
        <v>8249.0854469167443</v>
      </c>
      <c r="C38" s="94" t="s">
        <v>198</v>
      </c>
      <c r="D38" s="94" t="s">
        <v>264</v>
      </c>
      <c r="E38" s="94" t="s">
        <v>91</v>
      </c>
      <c r="F38" s="25">
        <f t="shared" si="1"/>
        <v>1</v>
      </c>
      <c r="G38" s="25">
        <f t="shared" si="2"/>
        <v>1</v>
      </c>
      <c r="H38" s="7">
        <f t="shared" si="3"/>
        <v>0</v>
      </c>
      <c r="I38" s="7">
        <f t="shared" si="4"/>
        <v>0</v>
      </c>
      <c r="J38" s="7">
        <f t="shared" si="5"/>
        <v>0</v>
      </c>
      <c r="K38" s="7">
        <f t="shared" si="6"/>
        <v>0</v>
      </c>
      <c r="L38" s="7">
        <f t="shared" si="7"/>
        <v>0</v>
      </c>
      <c r="M38" s="7">
        <f t="shared" si="8"/>
        <v>0</v>
      </c>
      <c r="N38" s="7">
        <f t="shared" si="9"/>
        <v>0</v>
      </c>
      <c r="O38" s="7">
        <f t="shared" si="10"/>
        <v>8249.0850869167443</v>
      </c>
      <c r="P38" s="7">
        <f t="shared" si="11"/>
        <v>0</v>
      </c>
      <c r="Q38" s="7">
        <f t="shared" si="12"/>
        <v>0</v>
      </c>
      <c r="R38" s="7">
        <f t="shared" si="13"/>
        <v>0</v>
      </c>
      <c r="S38" s="7">
        <f t="shared" si="14"/>
        <v>0</v>
      </c>
      <c r="T38" s="7">
        <f t="shared" si="15"/>
        <v>0</v>
      </c>
      <c r="U38" s="7">
        <f t="shared" si="16"/>
        <v>0</v>
      </c>
      <c r="V38" s="7">
        <f t="shared" si="17"/>
        <v>0</v>
      </c>
      <c r="W38" s="91">
        <f t="shared" si="18"/>
        <v>0</v>
      </c>
      <c r="X38" s="91">
        <f t="shared" si="19"/>
        <v>0</v>
      </c>
      <c r="Y38" s="91">
        <f t="shared" si="20"/>
        <v>0</v>
      </c>
      <c r="Z38" s="91">
        <f t="shared" si="21"/>
        <v>0</v>
      </c>
      <c r="AA38" s="102">
        <f t="shared" si="22"/>
        <v>0</v>
      </c>
      <c r="AB38" s="102">
        <f t="shared" si="23"/>
        <v>0</v>
      </c>
      <c r="AC38" s="102">
        <f t="shared" si="24"/>
        <v>0</v>
      </c>
      <c r="AD38" s="106">
        <f t="shared" si="25"/>
        <v>8249.0850869167443</v>
      </c>
      <c r="AE38" s="106">
        <f t="shared" si="26"/>
        <v>0</v>
      </c>
      <c r="AF38" s="106">
        <f t="shared" si="27"/>
        <v>0</v>
      </c>
      <c r="AG38" s="106">
        <f t="shared" si="28"/>
        <v>0</v>
      </c>
      <c r="AH38" s="6">
        <v>0</v>
      </c>
      <c r="AI38" s="1">
        <f t="shared" si="29"/>
        <v>8249.0850869167443</v>
      </c>
    </row>
    <row r="39" spans="1:35">
      <c r="A39" s="26">
        <v>3.6999999999999999E-4</v>
      </c>
      <c r="B39" s="5">
        <f t="shared" si="0"/>
        <v>10000.00037</v>
      </c>
      <c r="C39" s="94" t="s">
        <v>200</v>
      </c>
      <c r="D39" s="94" t="s">
        <v>79</v>
      </c>
      <c r="E39" s="94" t="s">
        <v>91</v>
      </c>
      <c r="F39" s="25">
        <f t="shared" si="1"/>
        <v>1</v>
      </c>
      <c r="G39" s="25">
        <f t="shared" si="2"/>
        <v>1</v>
      </c>
      <c r="H39" s="7">
        <f t="shared" si="3"/>
        <v>0</v>
      </c>
      <c r="I39" s="7">
        <f t="shared" si="4"/>
        <v>0</v>
      </c>
      <c r="J39" s="7">
        <f t="shared" si="5"/>
        <v>0</v>
      </c>
      <c r="K39" s="7">
        <f t="shared" si="6"/>
        <v>0</v>
      </c>
      <c r="L39" s="7">
        <f t="shared" si="7"/>
        <v>0</v>
      </c>
      <c r="M39" s="7">
        <f t="shared" si="8"/>
        <v>0</v>
      </c>
      <c r="N39" s="7">
        <f t="shared" si="9"/>
        <v>0</v>
      </c>
      <c r="O39" s="7">
        <f t="shared" si="10"/>
        <v>0</v>
      </c>
      <c r="P39" s="7">
        <f t="shared" si="11"/>
        <v>0</v>
      </c>
      <c r="Q39" s="7">
        <f t="shared" si="12"/>
        <v>10000</v>
      </c>
      <c r="R39" s="7">
        <f t="shared" si="13"/>
        <v>0</v>
      </c>
      <c r="S39" s="7">
        <f t="shared" si="14"/>
        <v>0</v>
      </c>
      <c r="T39" s="7">
        <f t="shared" si="15"/>
        <v>0</v>
      </c>
      <c r="U39" s="7">
        <f t="shared" si="16"/>
        <v>0</v>
      </c>
      <c r="V39" s="7">
        <f t="shared" si="17"/>
        <v>0</v>
      </c>
      <c r="W39" s="91">
        <f t="shared" si="18"/>
        <v>0</v>
      </c>
      <c r="X39" s="91">
        <f t="shared" si="19"/>
        <v>0</v>
      </c>
      <c r="Y39" s="91">
        <f t="shared" si="20"/>
        <v>0</v>
      </c>
      <c r="Z39" s="91">
        <f t="shared" si="21"/>
        <v>0</v>
      </c>
      <c r="AA39" s="102">
        <f t="shared" si="22"/>
        <v>0</v>
      </c>
      <c r="AB39" s="102">
        <f t="shared" si="23"/>
        <v>0</v>
      </c>
      <c r="AC39" s="102">
        <f t="shared" si="24"/>
        <v>0</v>
      </c>
      <c r="AD39" s="106">
        <f t="shared" si="25"/>
        <v>10000</v>
      </c>
      <c r="AE39" s="106">
        <f t="shared" si="26"/>
        <v>0</v>
      </c>
      <c r="AF39" s="106">
        <f t="shared" si="27"/>
        <v>0</v>
      </c>
      <c r="AG39" s="106">
        <f t="shared" si="28"/>
        <v>0</v>
      </c>
      <c r="AH39" s="6">
        <v>0</v>
      </c>
      <c r="AI39" s="1">
        <f t="shared" si="29"/>
        <v>10000</v>
      </c>
    </row>
    <row r="40" spans="1:35">
      <c r="A40" s="26">
        <v>3.8000000000000002E-4</v>
      </c>
      <c r="B40" s="5">
        <f t="shared" si="0"/>
        <v>3.8000000000000002E-4</v>
      </c>
      <c r="C40" s="94" t="s">
        <v>211</v>
      </c>
      <c r="D40" s="94" t="s">
        <v>75</v>
      </c>
      <c r="E40" s="94" t="s">
        <v>91</v>
      </c>
      <c r="F40" s="25">
        <f t="shared" si="1"/>
        <v>0</v>
      </c>
      <c r="G40" s="25">
        <f t="shared" si="2"/>
        <v>0</v>
      </c>
      <c r="H40" s="7">
        <f t="shared" si="3"/>
        <v>0</v>
      </c>
      <c r="I40" s="7">
        <f t="shared" si="4"/>
        <v>0</v>
      </c>
      <c r="J40" s="7">
        <f t="shared" si="5"/>
        <v>0</v>
      </c>
      <c r="K40" s="7">
        <f t="shared" si="6"/>
        <v>0</v>
      </c>
      <c r="L40" s="7">
        <f t="shared" si="7"/>
        <v>0</v>
      </c>
      <c r="M40" s="7">
        <f t="shared" si="8"/>
        <v>0</v>
      </c>
      <c r="N40" s="7">
        <f t="shared" si="9"/>
        <v>0</v>
      </c>
      <c r="O40" s="7">
        <f t="shared" si="10"/>
        <v>0</v>
      </c>
      <c r="P40" s="7">
        <f t="shared" si="11"/>
        <v>0</v>
      </c>
      <c r="Q40" s="7">
        <f t="shared" si="12"/>
        <v>0</v>
      </c>
      <c r="R40" s="7">
        <f t="shared" si="13"/>
        <v>0</v>
      </c>
      <c r="S40" s="7">
        <f t="shared" si="14"/>
        <v>0</v>
      </c>
      <c r="T40" s="7">
        <f t="shared" si="15"/>
        <v>0</v>
      </c>
      <c r="U40" s="7">
        <f t="shared" si="16"/>
        <v>0</v>
      </c>
      <c r="V40" s="7">
        <f t="shared" si="17"/>
        <v>0</v>
      </c>
      <c r="W40" s="91">
        <f t="shared" si="18"/>
        <v>0</v>
      </c>
      <c r="X40" s="91">
        <f t="shared" si="19"/>
        <v>0</v>
      </c>
      <c r="Y40" s="91">
        <f t="shared" si="20"/>
        <v>0</v>
      </c>
      <c r="Z40" s="91">
        <f t="shared" si="21"/>
        <v>0</v>
      </c>
      <c r="AA40" s="102">
        <f t="shared" si="22"/>
        <v>0</v>
      </c>
      <c r="AB40" s="102">
        <f t="shared" si="23"/>
        <v>0</v>
      </c>
      <c r="AC40" s="102">
        <f t="shared" si="24"/>
        <v>0</v>
      </c>
      <c r="AD40" s="106">
        <f t="shared" si="25"/>
        <v>0</v>
      </c>
      <c r="AE40" s="106">
        <f t="shared" si="26"/>
        <v>0</v>
      </c>
      <c r="AF40" s="106">
        <f t="shared" si="27"/>
        <v>0</v>
      </c>
      <c r="AG40" s="106">
        <f t="shared" si="28"/>
        <v>0</v>
      </c>
      <c r="AH40" s="6">
        <v>0</v>
      </c>
      <c r="AI40" s="1">
        <f t="shared" si="29"/>
        <v>0</v>
      </c>
    </row>
    <row r="41" spans="1:35">
      <c r="A41" s="26">
        <v>3.9000000000000005E-4</v>
      </c>
      <c r="B41" s="5">
        <f t="shared" si="0"/>
        <v>3.9000000000000005E-4</v>
      </c>
      <c r="C41" s="94" t="s">
        <v>292</v>
      </c>
      <c r="D41" s="94" t="s">
        <v>294</v>
      </c>
      <c r="E41" s="94" t="s">
        <v>91</v>
      </c>
      <c r="F41" s="25">
        <f t="shared" si="1"/>
        <v>0</v>
      </c>
      <c r="G41" s="25">
        <f t="shared" si="2"/>
        <v>0</v>
      </c>
      <c r="H41" s="7">
        <f t="shared" si="3"/>
        <v>0</v>
      </c>
      <c r="I41" s="7">
        <f t="shared" si="4"/>
        <v>0</v>
      </c>
      <c r="J41" s="7">
        <f t="shared" si="5"/>
        <v>0</v>
      </c>
      <c r="K41" s="7">
        <f t="shared" si="6"/>
        <v>0</v>
      </c>
      <c r="L41" s="7">
        <f t="shared" si="7"/>
        <v>0</v>
      </c>
      <c r="M41" s="7">
        <f t="shared" si="8"/>
        <v>0</v>
      </c>
      <c r="N41" s="7">
        <f t="shared" si="9"/>
        <v>0</v>
      </c>
      <c r="O41" s="7">
        <f t="shared" si="10"/>
        <v>0</v>
      </c>
      <c r="P41" s="7">
        <f t="shared" si="11"/>
        <v>0</v>
      </c>
      <c r="Q41" s="7">
        <f t="shared" si="12"/>
        <v>0</v>
      </c>
      <c r="R41" s="7">
        <f t="shared" si="13"/>
        <v>0</v>
      </c>
      <c r="S41" s="7">
        <f t="shared" si="14"/>
        <v>0</v>
      </c>
      <c r="T41" s="7">
        <f t="shared" si="15"/>
        <v>0</v>
      </c>
      <c r="U41" s="7">
        <f t="shared" si="16"/>
        <v>0</v>
      </c>
      <c r="V41" s="7">
        <f t="shared" si="17"/>
        <v>0</v>
      </c>
      <c r="W41" s="91">
        <f t="shared" si="18"/>
        <v>0</v>
      </c>
      <c r="X41" s="91">
        <f t="shared" si="19"/>
        <v>0</v>
      </c>
      <c r="Y41" s="91">
        <f t="shared" si="20"/>
        <v>0</v>
      </c>
      <c r="Z41" s="91">
        <f t="shared" si="21"/>
        <v>0</v>
      </c>
      <c r="AA41" s="102">
        <f>LARGE(H41:R41,5)</f>
        <v>0</v>
      </c>
      <c r="AB41" s="102">
        <f>LARGE(S41:V41,1)</f>
        <v>0</v>
      </c>
      <c r="AC41" s="102">
        <f>LARGE(W41:Z41,1)</f>
        <v>0</v>
      </c>
      <c r="AD41" s="106">
        <f>LARGE(H41:R41,1)</f>
        <v>0</v>
      </c>
      <c r="AE41" s="106">
        <f>LARGE(H41:R41,2)</f>
        <v>0</v>
      </c>
      <c r="AF41" s="106">
        <f>LARGE(H41:R41,3)</f>
        <v>0</v>
      </c>
      <c r="AG41" s="106">
        <f>LARGE(H41:R41,4)</f>
        <v>0</v>
      </c>
      <c r="AH41" s="6">
        <v>0</v>
      </c>
      <c r="AI41" s="1">
        <f>SUM(AD41:AG41)+AH41</f>
        <v>0</v>
      </c>
    </row>
    <row r="42" spans="1:35">
      <c r="A42" s="26">
        <v>4.0000000000000002E-4</v>
      </c>
      <c r="B42" s="5">
        <f t="shared" si="0"/>
        <v>4.0000000000000002E-4</v>
      </c>
      <c r="C42" s="94" t="s">
        <v>230</v>
      </c>
      <c r="D42" s="94" t="s">
        <v>83</v>
      </c>
      <c r="E42" s="94" t="s">
        <v>91</v>
      </c>
      <c r="F42" s="25">
        <f t="shared" si="1"/>
        <v>0</v>
      </c>
      <c r="G42" s="25">
        <f t="shared" si="2"/>
        <v>0</v>
      </c>
      <c r="H42" s="7">
        <f t="shared" si="3"/>
        <v>0</v>
      </c>
      <c r="I42" s="7">
        <f t="shared" si="4"/>
        <v>0</v>
      </c>
      <c r="J42" s="7">
        <f t="shared" si="5"/>
        <v>0</v>
      </c>
      <c r="K42" s="7">
        <f t="shared" si="6"/>
        <v>0</v>
      </c>
      <c r="L42" s="7">
        <f t="shared" si="7"/>
        <v>0</v>
      </c>
      <c r="M42" s="7">
        <f t="shared" si="8"/>
        <v>0</v>
      </c>
      <c r="N42" s="7">
        <f t="shared" si="9"/>
        <v>0</v>
      </c>
      <c r="O42" s="7">
        <f t="shared" si="10"/>
        <v>0</v>
      </c>
      <c r="P42" s="7">
        <f t="shared" si="11"/>
        <v>0</v>
      </c>
      <c r="Q42" s="7">
        <f t="shared" si="12"/>
        <v>0</v>
      </c>
      <c r="R42" s="7">
        <f t="shared" si="13"/>
        <v>0</v>
      </c>
      <c r="S42" s="7">
        <f t="shared" si="14"/>
        <v>0</v>
      </c>
      <c r="T42" s="7">
        <f t="shared" si="15"/>
        <v>0</v>
      </c>
      <c r="U42" s="7">
        <f t="shared" si="16"/>
        <v>0</v>
      </c>
      <c r="V42" s="7">
        <f t="shared" si="17"/>
        <v>0</v>
      </c>
      <c r="W42" s="91">
        <f t="shared" si="18"/>
        <v>0</v>
      </c>
      <c r="X42" s="91">
        <f t="shared" si="19"/>
        <v>0</v>
      </c>
      <c r="Y42" s="91">
        <f t="shared" si="20"/>
        <v>0</v>
      </c>
      <c r="Z42" s="91">
        <f t="shared" si="21"/>
        <v>0</v>
      </c>
      <c r="AA42" s="102">
        <f t="shared" si="22"/>
        <v>0</v>
      </c>
      <c r="AB42" s="102">
        <f t="shared" si="23"/>
        <v>0</v>
      </c>
      <c r="AC42" s="102">
        <f t="shared" si="24"/>
        <v>0</v>
      </c>
      <c r="AD42" s="106">
        <f t="shared" si="25"/>
        <v>0</v>
      </c>
      <c r="AE42" s="106">
        <f t="shared" si="26"/>
        <v>0</v>
      </c>
      <c r="AF42" s="106">
        <f t="shared" si="27"/>
        <v>0</v>
      </c>
      <c r="AG42" s="106">
        <f t="shared" si="28"/>
        <v>0</v>
      </c>
      <c r="AH42" s="6">
        <v>0</v>
      </c>
      <c r="AI42" s="1">
        <f t="shared" si="29"/>
        <v>0</v>
      </c>
    </row>
    <row r="43" spans="1:35">
      <c r="A43" s="26">
        <v>4.0999999999999999E-4</v>
      </c>
      <c r="B43" s="5">
        <f t="shared" si="0"/>
        <v>6789.9288686081927</v>
      </c>
      <c r="C43" s="94" t="s">
        <v>236</v>
      </c>
      <c r="D43" s="94" t="s">
        <v>83</v>
      </c>
      <c r="E43" s="94" t="s">
        <v>91</v>
      </c>
      <c r="F43" s="25">
        <f t="shared" si="1"/>
        <v>1</v>
      </c>
      <c r="G43" s="25">
        <f t="shared" si="2"/>
        <v>1</v>
      </c>
      <c r="H43" s="7">
        <f t="shared" si="3"/>
        <v>0</v>
      </c>
      <c r="I43" s="7">
        <f t="shared" si="4"/>
        <v>0</v>
      </c>
      <c r="J43" s="7">
        <f t="shared" si="5"/>
        <v>0</v>
      </c>
      <c r="K43" s="7">
        <f t="shared" si="6"/>
        <v>0</v>
      </c>
      <c r="L43" s="7">
        <f t="shared" si="7"/>
        <v>6789.9284586081931</v>
      </c>
      <c r="M43" s="7">
        <f t="shared" si="8"/>
        <v>0</v>
      </c>
      <c r="N43" s="7">
        <f t="shared" si="9"/>
        <v>0</v>
      </c>
      <c r="O43" s="7">
        <f t="shared" si="10"/>
        <v>0</v>
      </c>
      <c r="P43" s="7">
        <f t="shared" si="11"/>
        <v>0</v>
      </c>
      <c r="Q43" s="7">
        <f t="shared" si="12"/>
        <v>0</v>
      </c>
      <c r="R43" s="7">
        <f t="shared" si="13"/>
        <v>0</v>
      </c>
      <c r="S43" s="7">
        <f t="shared" si="14"/>
        <v>0</v>
      </c>
      <c r="T43" s="7">
        <f t="shared" si="15"/>
        <v>0</v>
      </c>
      <c r="U43" s="7">
        <f t="shared" si="16"/>
        <v>0</v>
      </c>
      <c r="V43" s="7">
        <f t="shared" si="17"/>
        <v>0</v>
      </c>
      <c r="W43" s="91">
        <f t="shared" si="18"/>
        <v>0</v>
      </c>
      <c r="X43" s="91">
        <f t="shared" si="19"/>
        <v>0</v>
      </c>
      <c r="Y43" s="91">
        <f t="shared" si="20"/>
        <v>0</v>
      </c>
      <c r="Z43" s="91">
        <f t="shared" si="21"/>
        <v>0</v>
      </c>
      <c r="AA43" s="102">
        <f t="shared" si="22"/>
        <v>0</v>
      </c>
      <c r="AB43" s="102">
        <f t="shared" si="23"/>
        <v>0</v>
      </c>
      <c r="AC43" s="102">
        <f t="shared" si="24"/>
        <v>0</v>
      </c>
      <c r="AD43" s="106">
        <f t="shared" si="25"/>
        <v>6789.9284586081931</v>
      </c>
      <c r="AE43" s="106">
        <f t="shared" si="26"/>
        <v>0</v>
      </c>
      <c r="AF43" s="106">
        <f t="shared" si="27"/>
        <v>0</v>
      </c>
      <c r="AG43" s="106">
        <f t="shared" si="28"/>
        <v>0</v>
      </c>
      <c r="AH43" s="6">
        <v>0</v>
      </c>
      <c r="AI43" s="1">
        <f t="shared" si="29"/>
        <v>6789.9284586081931</v>
      </c>
    </row>
    <row r="44" spans="1:35">
      <c r="A44" s="26">
        <v>4.2000000000000002E-4</v>
      </c>
      <c r="B44" s="5">
        <f t="shared" si="0"/>
        <v>4.2000000000000002E-4</v>
      </c>
      <c r="C44" s="94" t="s">
        <v>255</v>
      </c>
      <c r="D44" s="94" t="s">
        <v>79</v>
      </c>
      <c r="E44" s="94" t="s">
        <v>91</v>
      </c>
      <c r="F44" s="25">
        <f t="shared" si="1"/>
        <v>0</v>
      </c>
      <c r="G44" s="25">
        <f t="shared" si="2"/>
        <v>0</v>
      </c>
      <c r="H44" s="7">
        <f t="shared" si="3"/>
        <v>0</v>
      </c>
      <c r="I44" s="7">
        <f t="shared" si="4"/>
        <v>0</v>
      </c>
      <c r="J44" s="7">
        <f t="shared" si="5"/>
        <v>0</v>
      </c>
      <c r="K44" s="7">
        <f t="shared" si="6"/>
        <v>0</v>
      </c>
      <c r="L44" s="7">
        <f t="shared" si="7"/>
        <v>0</v>
      </c>
      <c r="M44" s="7">
        <f t="shared" si="8"/>
        <v>0</v>
      </c>
      <c r="N44" s="7">
        <f t="shared" si="9"/>
        <v>0</v>
      </c>
      <c r="O44" s="7">
        <f t="shared" si="10"/>
        <v>0</v>
      </c>
      <c r="P44" s="7">
        <f t="shared" si="11"/>
        <v>0</v>
      </c>
      <c r="Q44" s="7">
        <f t="shared" si="12"/>
        <v>0</v>
      </c>
      <c r="R44" s="7">
        <f t="shared" si="13"/>
        <v>0</v>
      </c>
      <c r="S44" s="7">
        <f t="shared" si="14"/>
        <v>0</v>
      </c>
      <c r="T44" s="7">
        <f t="shared" si="15"/>
        <v>0</v>
      </c>
      <c r="U44" s="7">
        <f t="shared" si="16"/>
        <v>0</v>
      </c>
      <c r="V44" s="7">
        <f t="shared" si="17"/>
        <v>0</v>
      </c>
      <c r="W44" s="91">
        <f t="shared" si="18"/>
        <v>0</v>
      </c>
      <c r="X44" s="91">
        <f t="shared" si="19"/>
        <v>0</v>
      </c>
      <c r="Y44" s="91">
        <f t="shared" si="20"/>
        <v>0</v>
      </c>
      <c r="Z44" s="91">
        <f t="shared" si="21"/>
        <v>0</v>
      </c>
      <c r="AA44" s="102">
        <f t="shared" si="22"/>
        <v>0</v>
      </c>
      <c r="AB44" s="102">
        <f t="shared" si="23"/>
        <v>0</v>
      </c>
      <c r="AC44" s="102">
        <f t="shared" si="24"/>
        <v>0</v>
      </c>
      <c r="AD44" s="106">
        <f t="shared" si="25"/>
        <v>0</v>
      </c>
      <c r="AE44" s="106">
        <f t="shared" si="26"/>
        <v>0</v>
      </c>
      <c r="AF44" s="106">
        <f t="shared" si="27"/>
        <v>0</v>
      </c>
      <c r="AG44" s="106">
        <f t="shared" si="28"/>
        <v>0</v>
      </c>
      <c r="AH44" s="6">
        <v>0</v>
      </c>
      <c r="AI44" s="1">
        <f t="shared" si="29"/>
        <v>0</v>
      </c>
    </row>
    <row r="45" spans="1:35">
      <c r="A45" s="26">
        <v>4.3000000000000004E-4</v>
      </c>
      <c r="B45" s="5">
        <f t="shared" si="0"/>
        <v>24233.581057529926</v>
      </c>
      <c r="C45" s="94" t="s">
        <v>269</v>
      </c>
      <c r="D45" s="94" t="s">
        <v>77</v>
      </c>
      <c r="E45" s="94" t="s">
        <v>91</v>
      </c>
      <c r="F45" s="25">
        <f t="shared" si="1"/>
        <v>3</v>
      </c>
      <c r="G45" s="25">
        <f t="shared" si="2"/>
        <v>3</v>
      </c>
      <c r="H45" s="7">
        <f t="shared" si="3"/>
        <v>0</v>
      </c>
      <c r="I45" s="7">
        <f t="shared" si="4"/>
        <v>8028.808299754528</v>
      </c>
      <c r="J45" s="7">
        <f t="shared" si="5"/>
        <v>8171.893147502904</v>
      </c>
      <c r="K45" s="7">
        <f t="shared" si="6"/>
        <v>0</v>
      </c>
      <c r="L45" s="7">
        <f t="shared" si="7"/>
        <v>0</v>
      </c>
      <c r="M45" s="7">
        <f t="shared" si="8"/>
        <v>0</v>
      </c>
      <c r="N45" s="7">
        <f t="shared" si="9"/>
        <v>0</v>
      </c>
      <c r="O45" s="7">
        <f t="shared" si="10"/>
        <v>0</v>
      </c>
      <c r="P45" s="7">
        <f t="shared" si="11"/>
        <v>8032.8791802724918</v>
      </c>
      <c r="Q45" s="7">
        <f t="shared" si="12"/>
        <v>0</v>
      </c>
      <c r="R45" s="7">
        <f t="shared" si="13"/>
        <v>0</v>
      </c>
      <c r="S45" s="7">
        <f t="shared" si="14"/>
        <v>0</v>
      </c>
      <c r="T45" s="7">
        <f t="shared" si="15"/>
        <v>0</v>
      </c>
      <c r="U45" s="7">
        <f t="shared" si="16"/>
        <v>0</v>
      </c>
      <c r="V45" s="7">
        <f t="shared" si="17"/>
        <v>0</v>
      </c>
      <c r="W45" s="91">
        <f t="shared" si="18"/>
        <v>0</v>
      </c>
      <c r="X45" s="91">
        <f t="shared" si="19"/>
        <v>0</v>
      </c>
      <c r="Y45" s="91">
        <f t="shared" si="20"/>
        <v>0</v>
      </c>
      <c r="Z45" s="91">
        <f t="shared" si="21"/>
        <v>0</v>
      </c>
      <c r="AA45" s="102">
        <f t="shared" si="22"/>
        <v>0</v>
      </c>
      <c r="AB45" s="102">
        <f t="shared" si="23"/>
        <v>0</v>
      </c>
      <c r="AC45" s="102">
        <f t="shared" si="24"/>
        <v>0</v>
      </c>
      <c r="AD45" s="106">
        <f t="shared" si="25"/>
        <v>8171.893147502904</v>
      </c>
      <c r="AE45" s="106">
        <f t="shared" si="26"/>
        <v>8032.8791802724918</v>
      </c>
      <c r="AF45" s="106">
        <f t="shared" si="27"/>
        <v>8028.808299754528</v>
      </c>
      <c r="AG45" s="106">
        <f t="shared" si="28"/>
        <v>0</v>
      </c>
      <c r="AH45" s="6">
        <v>0</v>
      </c>
      <c r="AI45" s="1">
        <f t="shared" si="29"/>
        <v>24233.580627529926</v>
      </c>
    </row>
    <row r="46" spans="1:35">
      <c r="A46" s="26">
        <v>4.4000000000000002E-4</v>
      </c>
      <c r="B46" s="5">
        <f t="shared" si="0"/>
        <v>4.4000000000000002E-4</v>
      </c>
      <c r="C46" s="94" t="s">
        <v>191</v>
      </c>
      <c r="D46" s="94" t="s">
        <v>82</v>
      </c>
      <c r="E46" s="94" t="s">
        <v>91</v>
      </c>
      <c r="F46" s="25">
        <f t="shared" si="1"/>
        <v>0</v>
      </c>
      <c r="G46" s="25">
        <f t="shared" si="2"/>
        <v>0</v>
      </c>
      <c r="H46" s="7">
        <f t="shared" si="3"/>
        <v>0</v>
      </c>
      <c r="I46" s="7">
        <f t="shared" si="4"/>
        <v>0</v>
      </c>
      <c r="J46" s="7">
        <f t="shared" si="5"/>
        <v>0</v>
      </c>
      <c r="K46" s="7">
        <f t="shared" si="6"/>
        <v>0</v>
      </c>
      <c r="L46" s="7">
        <f t="shared" si="7"/>
        <v>0</v>
      </c>
      <c r="M46" s="7">
        <f t="shared" si="8"/>
        <v>0</v>
      </c>
      <c r="N46" s="7">
        <f t="shared" si="9"/>
        <v>0</v>
      </c>
      <c r="O46" s="7">
        <f t="shared" si="10"/>
        <v>0</v>
      </c>
      <c r="P46" s="7">
        <f t="shared" si="11"/>
        <v>0</v>
      </c>
      <c r="Q46" s="7">
        <f t="shared" si="12"/>
        <v>0</v>
      </c>
      <c r="R46" s="7">
        <f t="shared" si="13"/>
        <v>0</v>
      </c>
      <c r="S46" s="7">
        <f t="shared" si="14"/>
        <v>0</v>
      </c>
      <c r="T46" s="7">
        <f t="shared" si="15"/>
        <v>0</v>
      </c>
      <c r="U46" s="7">
        <f t="shared" si="16"/>
        <v>0</v>
      </c>
      <c r="V46" s="7">
        <f t="shared" si="17"/>
        <v>0</v>
      </c>
      <c r="W46" s="91">
        <f t="shared" si="18"/>
        <v>0</v>
      </c>
      <c r="X46" s="91">
        <f t="shared" si="19"/>
        <v>0</v>
      </c>
      <c r="Y46" s="91">
        <f t="shared" si="20"/>
        <v>0</v>
      </c>
      <c r="Z46" s="91">
        <f t="shared" si="21"/>
        <v>0</v>
      </c>
      <c r="AA46" s="102">
        <f t="shared" si="22"/>
        <v>0</v>
      </c>
      <c r="AB46" s="102">
        <f t="shared" si="23"/>
        <v>0</v>
      </c>
      <c r="AC46" s="102">
        <f t="shared" si="24"/>
        <v>0</v>
      </c>
      <c r="AD46" s="106">
        <f t="shared" si="25"/>
        <v>0</v>
      </c>
      <c r="AE46" s="106">
        <f t="shared" si="26"/>
        <v>0</v>
      </c>
      <c r="AF46" s="106">
        <f t="shared" si="27"/>
        <v>0</v>
      </c>
      <c r="AG46" s="106">
        <f t="shared" si="28"/>
        <v>0</v>
      </c>
      <c r="AH46" s="6">
        <v>0</v>
      </c>
      <c r="AI46" s="1">
        <f t="shared" si="29"/>
        <v>0</v>
      </c>
    </row>
    <row r="47" spans="1:35">
      <c r="A47" s="26">
        <v>4.4999999999999999E-4</v>
      </c>
      <c r="B47" s="5">
        <f t="shared" si="0"/>
        <v>4.4999999999999999E-4</v>
      </c>
      <c r="C47" s="94" t="s">
        <v>203</v>
      </c>
      <c r="D47" s="94" t="s">
        <v>83</v>
      </c>
      <c r="E47" s="94" t="s">
        <v>91</v>
      </c>
      <c r="F47" s="25">
        <f t="shared" si="1"/>
        <v>0</v>
      </c>
      <c r="G47" s="25">
        <f t="shared" si="2"/>
        <v>0</v>
      </c>
      <c r="H47" s="7">
        <f t="shared" si="3"/>
        <v>0</v>
      </c>
      <c r="I47" s="7">
        <f t="shared" si="4"/>
        <v>0</v>
      </c>
      <c r="J47" s="7">
        <f t="shared" si="5"/>
        <v>0</v>
      </c>
      <c r="K47" s="7">
        <f t="shared" si="6"/>
        <v>0</v>
      </c>
      <c r="L47" s="7">
        <f t="shared" si="7"/>
        <v>0</v>
      </c>
      <c r="M47" s="7">
        <f t="shared" si="8"/>
        <v>0</v>
      </c>
      <c r="N47" s="7">
        <f t="shared" si="9"/>
        <v>0</v>
      </c>
      <c r="O47" s="7">
        <f t="shared" si="10"/>
        <v>0</v>
      </c>
      <c r="P47" s="7">
        <f t="shared" si="11"/>
        <v>0</v>
      </c>
      <c r="Q47" s="7">
        <f t="shared" si="12"/>
        <v>0</v>
      </c>
      <c r="R47" s="7">
        <f t="shared" si="13"/>
        <v>0</v>
      </c>
      <c r="S47" s="7">
        <f t="shared" si="14"/>
        <v>0</v>
      </c>
      <c r="T47" s="7">
        <f t="shared" si="15"/>
        <v>0</v>
      </c>
      <c r="U47" s="7">
        <f t="shared" si="16"/>
        <v>0</v>
      </c>
      <c r="V47" s="7">
        <f t="shared" si="17"/>
        <v>0</v>
      </c>
      <c r="W47" s="91">
        <f t="shared" si="18"/>
        <v>0</v>
      </c>
      <c r="X47" s="91">
        <f t="shared" si="19"/>
        <v>0</v>
      </c>
      <c r="Y47" s="91">
        <f t="shared" si="20"/>
        <v>0</v>
      </c>
      <c r="Z47" s="91">
        <f t="shared" si="21"/>
        <v>0</v>
      </c>
      <c r="AA47" s="102">
        <f t="shared" si="22"/>
        <v>0</v>
      </c>
      <c r="AB47" s="102">
        <f t="shared" si="23"/>
        <v>0</v>
      </c>
      <c r="AC47" s="102">
        <f t="shared" si="24"/>
        <v>0</v>
      </c>
      <c r="AD47" s="106">
        <f t="shared" si="25"/>
        <v>0</v>
      </c>
      <c r="AE47" s="106">
        <f t="shared" si="26"/>
        <v>0</v>
      </c>
      <c r="AF47" s="106">
        <f t="shared" si="27"/>
        <v>0</v>
      </c>
      <c r="AG47" s="106">
        <f t="shared" si="28"/>
        <v>0</v>
      </c>
      <c r="AH47" s="6">
        <v>0</v>
      </c>
      <c r="AI47" s="1">
        <f t="shared" si="29"/>
        <v>0</v>
      </c>
    </row>
    <row r="48" spans="1:35">
      <c r="A48" s="26">
        <v>4.6000000000000001E-4</v>
      </c>
      <c r="B48" s="5">
        <f t="shared" si="0"/>
        <v>4.6000000000000001E-4</v>
      </c>
      <c r="C48" s="94" t="s">
        <v>206</v>
      </c>
      <c r="D48" s="94" t="s">
        <v>264</v>
      </c>
      <c r="E48" s="94" t="s">
        <v>91</v>
      </c>
      <c r="F48" s="25">
        <f t="shared" si="1"/>
        <v>0</v>
      </c>
      <c r="G48" s="25">
        <f t="shared" si="2"/>
        <v>0</v>
      </c>
      <c r="H48" s="7">
        <f t="shared" si="3"/>
        <v>0</v>
      </c>
      <c r="I48" s="7">
        <f t="shared" si="4"/>
        <v>0</v>
      </c>
      <c r="J48" s="7">
        <f t="shared" si="5"/>
        <v>0</v>
      </c>
      <c r="K48" s="7">
        <f t="shared" si="6"/>
        <v>0</v>
      </c>
      <c r="L48" s="7">
        <f t="shared" si="7"/>
        <v>0</v>
      </c>
      <c r="M48" s="7">
        <f t="shared" si="8"/>
        <v>0</v>
      </c>
      <c r="N48" s="7">
        <f t="shared" si="9"/>
        <v>0</v>
      </c>
      <c r="O48" s="7">
        <f t="shared" si="10"/>
        <v>0</v>
      </c>
      <c r="P48" s="7">
        <f t="shared" si="11"/>
        <v>0</v>
      </c>
      <c r="Q48" s="7">
        <f t="shared" si="12"/>
        <v>0</v>
      </c>
      <c r="R48" s="7">
        <f t="shared" si="13"/>
        <v>0</v>
      </c>
      <c r="S48" s="7">
        <f t="shared" si="14"/>
        <v>0</v>
      </c>
      <c r="T48" s="7">
        <f t="shared" si="15"/>
        <v>0</v>
      </c>
      <c r="U48" s="7">
        <f t="shared" si="16"/>
        <v>0</v>
      </c>
      <c r="V48" s="7">
        <f t="shared" si="17"/>
        <v>0</v>
      </c>
      <c r="W48" s="91">
        <f t="shared" si="18"/>
        <v>0</v>
      </c>
      <c r="X48" s="91">
        <f t="shared" si="19"/>
        <v>0</v>
      </c>
      <c r="Y48" s="91">
        <f t="shared" si="20"/>
        <v>0</v>
      </c>
      <c r="Z48" s="91">
        <f t="shared" si="21"/>
        <v>0</v>
      </c>
      <c r="AA48" s="102">
        <f t="shared" si="22"/>
        <v>0</v>
      </c>
      <c r="AB48" s="102">
        <f t="shared" si="23"/>
        <v>0</v>
      </c>
      <c r="AC48" s="102">
        <f t="shared" si="24"/>
        <v>0</v>
      </c>
      <c r="AD48" s="106">
        <f t="shared" si="25"/>
        <v>0</v>
      </c>
      <c r="AE48" s="106">
        <f t="shared" si="26"/>
        <v>0</v>
      </c>
      <c r="AF48" s="106">
        <f t="shared" si="27"/>
        <v>0</v>
      </c>
      <c r="AG48" s="106">
        <f t="shared" si="28"/>
        <v>0</v>
      </c>
      <c r="AH48" s="6">
        <v>0</v>
      </c>
      <c r="AI48" s="1">
        <f t="shared" si="29"/>
        <v>0</v>
      </c>
    </row>
    <row r="49" spans="1:35">
      <c r="A49" s="26">
        <v>4.7000000000000004E-4</v>
      </c>
      <c r="B49" s="5">
        <f t="shared" si="0"/>
        <v>4.7000000000000004E-4</v>
      </c>
      <c r="C49" s="94" t="s">
        <v>222</v>
      </c>
      <c r="D49" s="94" t="s">
        <v>83</v>
      </c>
      <c r="E49" s="94" t="s">
        <v>91</v>
      </c>
      <c r="F49" s="25">
        <f t="shared" si="1"/>
        <v>0</v>
      </c>
      <c r="G49" s="25">
        <f t="shared" si="2"/>
        <v>0</v>
      </c>
      <c r="H49" s="7">
        <f t="shared" si="3"/>
        <v>0</v>
      </c>
      <c r="I49" s="7">
        <f t="shared" si="4"/>
        <v>0</v>
      </c>
      <c r="J49" s="7">
        <f t="shared" si="5"/>
        <v>0</v>
      </c>
      <c r="K49" s="7">
        <f t="shared" si="6"/>
        <v>0</v>
      </c>
      <c r="L49" s="7">
        <f t="shared" si="7"/>
        <v>0</v>
      </c>
      <c r="M49" s="7">
        <f t="shared" si="8"/>
        <v>0</v>
      </c>
      <c r="N49" s="7">
        <f t="shared" si="9"/>
        <v>0</v>
      </c>
      <c r="O49" s="7">
        <f t="shared" si="10"/>
        <v>0</v>
      </c>
      <c r="P49" s="7">
        <f t="shared" si="11"/>
        <v>0</v>
      </c>
      <c r="Q49" s="7">
        <f t="shared" si="12"/>
        <v>0</v>
      </c>
      <c r="R49" s="7">
        <f t="shared" si="13"/>
        <v>0</v>
      </c>
      <c r="S49" s="7">
        <f t="shared" si="14"/>
        <v>0</v>
      </c>
      <c r="T49" s="7">
        <f t="shared" si="15"/>
        <v>0</v>
      </c>
      <c r="U49" s="7">
        <f t="shared" si="16"/>
        <v>0</v>
      </c>
      <c r="V49" s="7">
        <f t="shared" si="17"/>
        <v>0</v>
      </c>
      <c r="W49" s="91">
        <f t="shared" si="18"/>
        <v>0</v>
      </c>
      <c r="X49" s="91">
        <f t="shared" si="19"/>
        <v>0</v>
      </c>
      <c r="Y49" s="91">
        <f t="shared" si="20"/>
        <v>0</v>
      </c>
      <c r="Z49" s="91">
        <f t="shared" si="21"/>
        <v>0</v>
      </c>
      <c r="AA49" s="102">
        <f t="shared" si="22"/>
        <v>0</v>
      </c>
      <c r="AB49" s="102">
        <f t="shared" si="23"/>
        <v>0</v>
      </c>
      <c r="AC49" s="102">
        <f t="shared" si="24"/>
        <v>0</v>
      </c>
      <c r="AD49" s="106">
        <f t="shared" si="25"/>
        <v>0</v>
      </c>
      <c r="AE49" s="106">
        <f t="shared" si="26"/>
        <v>0</v>
      </c>
      <c r="AF49" s="106">
        <f t="shared" si="27"/>
        <v>0</v>
      </c>
      <c r="AG49" s="106">
        <f t="shared" si="28"/>
        <v>0</v>
      </c>
      <c r="AH49" s="6">
        <v>0</v>
      </c>
      <c r="AI49" s="1">
        <f t="shared" si="29"/>
        <v>0</v>
      </c>
    </row>
    <row r="50" spans="1:35">
      <c r="A50" s="26">
        <v>4.8000000000000007E-4</v>
      </c>
      <c r="B50" s="5">
        <f t="shared" si="0"/>
        <v>4.8000000000000007E-4</v>
      </c>
      <c r="C50" s="94" t="s">
        <v>270</v>
      </c>
      <c r="D50" s="94" t="s">
        <v>82</v>
      </c>
      <c r="E50" s="94" t="s">
        <v>91</v>
      </c>
      <c r="F50" s="25">
        <f t="shared" si="1"/>
        <v>0</v>
      </c>
      <c r="G50" s="25">
        <f t="shared" si="2"/>
        <v>0</v>
      </c>
      <c r="H50" s="7">
        <f t="shared" si="3"/>
        <v>0</v>
      </c>
      <c r="I50" s="7">
        <f t="shared" si="4"/>
        <v>0</v>
      </c>
      <c r="J50" s="7">
        <f t="shared" si="5"/>
        <v>0</v>
      </c>
      <c r="K50" s="7">
        <f t="shared" si="6"/>
        <v>0</v>
      </c>
      <c r="L50" s="7">
        <f t="shared" si="7"/>
        <v>0</v>
      </c>
      <c r="M50" s="7">
        <f t="shared" si="8"/>
        <v>0</v>
      </c>
      <c r="N50" s="7">
        <f t="shared" si="9"/>
        <v>0</v>
      </c>
      <c r="O50" s="7">
        <f t="shared" si="10"/>
        <v>0</v>
      </c>
      <c r="P50" s="7">
        <f t="shared" si="11"/>
        <v>0</v>
      </c>
      <c r="Q50" s="7">
        <f t="shared" si="12"/>
        <v>0</v>
      </c>
      <c r="R50" s="7">
        <f t="shared" si="13"/>
        <v>0</v>
      </c>
      <c r="S50" s="7">
        <f t="shared" si="14"/>
        <v>0</v>
      </c>
      <c r="T50" s="7">
        <f t="shared" si="15"/>
        <v>0</v>
      </c>
      <c r="U50" s="7">
        <f t="shared" si="16"/>
        <v>0</v>
      </c>
      <c r="V50" s="7">
        <f t="shared" si="17"/>
        <v>0</v>
      </c>
      <c r="W50" s="91">
        <f t="shared" si="18"/>
        <v>0</v>
      </c>
      <c r="X50" s="91">
        <f t="shared" si="19"/>
        <v>0</v>
      </c>
      <c r="Y50" s="91">
        <f t="shared" si="20"/>
        <v>0</v>
      </c>
      <c r="Z50" s="91">
        <f t="shared" si="21"/>
        <v>0</v>
      </c>
      <c r="AA50" s="102">
        <f t="shared" si="22"/>
        <v>0</v>
      </c>
      <c r="AB50" s="102">
        <f t="shared" si="23"/>
        <v>0</v>
      </c>
      <c r="AC50" s="102">
        <f t="shared" si="24"/>
        <v>0</v>
      </c>
      <c r="AD50" s="106">
        <f t="shared" si="25"/>
        <v>0</v>
      </c>
      <c r="AE50" s="106">
        <f t="shared" si="26"/>
        <v>0</v>
      </c>
      <c r="AF50" s="106">
        <f t="shared" si="27"/>
        <v>0</v>
      </c>
      <c r="AG50" s="106">
        <f t="shared" si="28"/>
        <v>0</v>
      </c>
      <c r="AH50" s="6">
        <v>0</v>
      </c>
      <c r="AI50" s="1">
        <f t="shared" si="29"/>
        <v>0</v>
      </c>
    </row>
    <row r="51" spans="1:35">
      <c r="A51" s="26">
        <v>4.8999999999999998E-4</v>
      </c>
      <c r="B51" s="5">
        <f t="shared" si="0"/>
        <v>4.8999999999999998E-4</v>
      </c>
      <c r="C51" s="94" t="s">
        <v>272</v>
      </c>
      <c r="D51" s="94" t="s">
        <v>290</v>
      </c>
      <c r="E51" s="94" t="s">
        <v>91</v>
      </c>
      <c r="F51" s="25">
        <f t="shared" si="1"/>
        <v>0</v>
      </c>
      <c r="G51" s="25">
        <f t="shared" si="2"/>
        <v>0</v>
      </c>
      <c r="H51" s="7">
        <f t="shared" si="3"/>
        <v>0</v>
      </c>
      <c r="I51" s="7">
        <f t="shared" si="4"/>
        <v>0</v>
      </c>
      <c r="J51" s="7">
        <f t="shared" si="5"/>
        <v>0</v>
      </c>
      <c r="K51" s="7">
        <f t="shared" si="6"/>
        <v>0</v>
      </c>
      <c r="L51" s="7">
        <f t="shared" si="7"/>
        <v>0</v>
      </c>
      <c r="M51" s="7">
        <f t="shared" si="8"/>
        <v>0</v>
      </c>
      <c r="N51" s="7">
        <f t="shared" si="9"/>
        <v>0</v>
      </c>
      <c r="O51" s="7">
        <f t="shared" si="10"/>
        <v>0</v>
      </c>
      <c r="P51" s="7">
        <f t="shared" si="11"/>
        <v>0</v>
      </c>
      <c r="Q51" s="7">
        <f t="shared" si="12"/>
        <v>0</v>
      </c>
      <c r="R51" s="7">
        <f t="shared" si="13"/>
        <v>0</v>
      </c>
      <c r="S51" s="7">
        <f t="shared" si="14"/>
        <v>0</v>
      </c>
      <c r="T51" s="7">
        <f t="shared" si="15"/>
        <v>0</v>
      </c>
      <c r="U51" s="7">
        <f t="shared" si="16"/>
        <v>0</v>
      </c>
      <c r="V51" s="7">
        <f t="shared" si="17"/>
        <v>0</v>
      </c>
      <c r="W51" s="91">
        <f t="shared" si="18"/>
        <v>0</v>
      </c>
      <c r="X51" s="91">
        <f t="shared" si="19"/>
        <v>0</v>
      </c>
      <c r="Y51" s="91">
        <f t="shared" si="20"/>
        <v>0</v>
      </c>
      <c r="Z51" s="91">
        <f t="shared" si="21"/>
        <v>0</v>
      </c>
      <c r="AA51" s="102">
        <f t="shared" si="22"/>
        <v>0</v>
      </c>
      <c r="AB51" s="102">
        <f t="shared" si="23"/>
        <v>0</v>
      </c>
      <c r="AC51" s="102">
        <f t="shared" si="24"/>
        <v>0</v>
      </c>
      <c r="AD51" s="106">
        <f t="shared" si="25"/>
        <v>0</v>
      </c>
      <c r="AE51" s="106">
        <f t="shared" si="26"/>
        <v>0</v>
      </c>
      <c r="AF51" s="106">
        <f t="shared" si="27"/>
        <v>0</v>
      </c>
      <c r="AG51" s="106">
        <f t="shared" si="28"/>
        <v>0</v>
      </c>
      <c r="AH51" s="6">
        <v>0</v>
      </c>
      <c r="AI51" s="1">
        <f t="shared" si="29"/>
        <v>0</v>
      </c>
    </row>
    <row r="52" spans="1:35">
      <c r="A52" s="26">
        <v>5.0000000000000001E-4</v>
      </c>
      <c r="B52" s="5">
        <f t="shared" si="0"/>
        <v>16853.984373329517</v>
      </c>
      <c r="C52" s="94" t="s">
        <v>240</v>
      </c>
      <c r="D52" s="94" t="s">
        <v>79</v>
      </c>
      <c r="E52" s="94" t="s">
        <v>91</v>
      </c>
      <c r="F52" s="25">
        <f t="shared" si="1"/>
        <v>2</v>
      </c>
      <c r="G52" s="25">
        <f t="shared" si="2"/>
        <v>2</v>
      </c>
      <c r="H52" s="7">
        <f t="shared" si="3"/>
        <v>0</v>
      </c>
      <c r="I52" s="7">
        <f t="shared" si="4"/>
        <v>0</v>
      </c>
      <c r="J52" s="7">
        <f t="shared" si="5"/>
        <v>0</v>
      </c>
      <c r="K52" s="7">
        <f t="shared" si="6"/>
        <v>0</v>
      </c>
      <c r="L52" s="7">
        <f t="shared" si="7"/>
        <v>0</v>
      </c>
      <c r="M52" s="7">
        <f t="shared" si="8"/>
        <v>8480.4059768818715</v>
      </c>
      <c r="N52" s="7">
        <f t="shared" si="9"/>
        <v>0</v>
      </c>
      <c r="O52" s="7">
        <f t="shared" si="10"/>
        <v>8373.5778964476467</v>
      </c>
      <c r="P52" s="7">
        <f t="shared" si="11"/>
        <v>0</v>
      </c>
      <c r="Q52" s="7">
        <f t="shared" si="12"/>
        <v>0</v>
      </c>
      <c r="R52" s="7">
        <f t="shared" si="13"/>
        <v>0</v>
      </c>
      <c r="S52" s="7">
        <f t="shared" si="14"/>
        <v>0</v>
      </c>
      <c r="T52" s="7">
        <f t="shared" si="15"/>
        <v>0</v>
      </c>
      <c r="U52" s="7">
        <f t="shared" si="16"/>
        <v>0</v>
      </c>
      <c r="V52" s="7">
        <f t="shared" si="17"/>
        <v>0</v>
      </c>
      <c r="W52" s="91">
        <f t="shared" si="18"/>
        <v>0</v>
      </c>
      <c r="X52" s="91">
        <f t="shared" si="19"/>
        <v>0</v>
      </c>
      <c r="Y52" s="91">
        <f t="shared" si="20"/>
        <v>0</v>
      </c>
      <c r="Z52" s="91">
        <f t="shared" si="21"/>
        <v>0</v>
      </c>
      <c r="AA52" s="102">
        <f t="shared" si="22"/>
        <v>0</v>
      </c>
      <c r="AB52" s="102">
        <f t="shared" si="23"/>
        <v>0</v>
      </c>
      <c r="AC52" s="102">
        <f t="shared" si="24"/>
        <v>0</v>
      </c>
      <c r="AD52" s="106">
        <f t="shared" si="25"/>
        <v>8480.4059768818715</v>
      </c>
      <c r="AE52" s="106">
        <f t="shared" si="26"/>
        <v>8373.5778964476467</v>
      </c>
      <c r="AF52" s="106">
        <f t="shared" si="27"/>
        <v>0</v>
      </c>
      <c r="AG52" s="106">
        <f t="shared" si="28"/>
        <v>0</v>
      </c>
      <c r="AH52" s="6">
        <v>0</v>
      </c>
      <c r="AI52" s="1">
        <f t="shared" si="29"/>
        <v>16853.983873329518</v>
      </c>
    </row>
    <row r="53" spans="1:35">
      <c r="A53" s="26">
        <v>5.1000000000000004E-4</v>
      </c>
      <c r="B53" s="5">
        <f t="shared" si="0"/>
        <v>5.1000000000000004E-4</v>
      </c>
      <c r="C53" s="94" t="s">
        <v>243</v>
      </c>
      <c r="D53" s="94" t="s">
        <v>83</v>
      </c>
      <c r="E53" s="94" t="s">
        <v>91</v>
      </c>
      <c r="F53" s="25">
        <f t="shared" si="1"/>
        <v>0</v>
      </c>
      <c r="G53" s="25">
        <f t="shared" si="2"/>
        <v>0</v>
      </c>
      <c r="H53" s="7">
        <f t="shared" si="3"/>
        <v>0</v>
      </c>
      <c r="I53" s="7">
        <f t="shared" si="4"/>
        <v>0</v>
      </c>
      <c r="J53" s="7">
        <f t="shared" si="5"/>
        <v>0</v>
      </c>
      <c r="K53" s="7">
        <f t="shared" si="6"/>
        <v>0</v>
      </c>
      <c r="L53" s="7">
        <f t="shared" si="7"/>
        <v>0</v>
      </c>
      <c r="M53" s="7">
        <f t="shared" si="8"/>
        <v>0</v>
      </c>
      <c r="N53" s="7">
        <f t="shared" si="9"/>
        <v>0</v>
      </c>
      <c r="O53" s="7">
        <f t="shared" si="10"/>
        <v>0</v>
      </c>
      <c r="P53" s="7">
        <f t="shared" si="11"/>
        <v>0</v>
      </c>
      <c r="Q53" s="7">
        <f t="shared" si="12"/>
        <v>0</v>
      </c>
      <c r="R53" s="7">
        <f t="shared" si="13"/>
        <v>0</v>
      </c>
      <c r="S53" s="7">
        <f t="shared" si="14"/>
        <v>0</v>
      </c>
      <c r="T53" s="7">
        <f t="shared" si="15"/>
        <v>0</v>
      </c>
      <c r="U53" s="7">
        <f t="shared" si="16"/>
        <v>0</v>
      </c>
      <c r="V53" s="7">
        <f t="shared" si="17"/>
        <v>0</v>
      </c>
      <c r="W53" s="91">
        <f t="shared" si="18"/>
        <v>0</v>
      </c>
      <c r="X53" s="91">
        <f t="shared" si="19"/>
        <v>0</v>
      </c>
      <c r="Y53" s="91">
        <f t="shared" si="20"/>
        <v>0</v>
      </c>
      <c r="Z53" s="91">
        <f t="shared" si="21"/>
        <v>0</v>
      </c>
      <c r="AA53" s="102">
        <f t="shared" si="22"/>
        <v>0</v>
      </c>
      <c r="AB53" s="102">
        <f t="shared" si="23"/>
        <v>0</v>
      </c>
      <c r="AC53" s="102">
        <f t="shared" si="24"/>
        <v>0</v>
      </c>
      <c r="AD53" s="106">
        <f t="shared" si="25"/>
        <v>0</v>
      </c>
      <c r="AE53" s="106">
        <f t="shared" si="26"/>
        <v>0</v>
      </c>
      <c r="AF53" s="106">
        <f t="shared" si="27"/>
        <v>0</v>
      </c>
      <c r="AG53" s="106">
        <f t="shared" si="28"/>
        <v>0</v>
      </c>
      <c r="AH53" s="6">
        <v>0</v>
      </c>
      <c r="AI53" s="1">
        <f t="shared" si="29"/>
        <v>0</v>
      </c>
    </row>
    <row r="54" spans="1:35">
      <c r="A54" s="26">
        <v>5.2000000000000006E-4</v>
      </c>
      <c r="B54" s="5">
        <f t="shared" si="0"/>
        <v>5.2000000000000006E-4</v>
      </c>
      <c r="C54" s="94" t="s">
        <v>245</v>
      </c>
      <c r="D54" s="94" t="s">
        <v>83</v>
      </c>
      <c r="E54" s="94" t="s">
        <v>91</v>
      </c>
      <c r="F54" s="25">
        <f t="shared" si="1"/>
        <v>0</v>
      </c>
      <c r="G54" s="25">
        <f t="shared" si="2"/>
        <v>0</v>
      </c>
      <c r="H54" s="7">
        <f t="shared" si="3"/>
        <v>0</v>
      </c>
      <c r="I54" s="7">
        <f t="shared" si="4"/>
        <v>0</v>
      </c>
      <c r="J54" s="7">
        <f t="shared" si="5"/>
        <v>0</v>
      </c>
      <c r="K54" s="7">
        <f t="shared" si="6"/>
        <v>0</v>
      </c>
      <c r="L54" s="7">
        <f t="shared" si="7"/>
        <v>0</v>
      </c>
      <c r="M54" s="7">
        <f t="shared" si="8"/>
        <v>0</v>
      </c>
      <c r="N54" s="7">
        <f t="shared" si="9"/>
        <v>0</v>
      </c>
      <c r="O54" s="7">
        <f t="shared" si="10"/>
        <v>0</v>
      </c>
      <c r="P54" s="7">
        <f t="shared" si="11"/>
        <v>0</v>
      </c>
      <c r="Q54" s="7">
        <f t="shared" si="12"/>
        <v>0</v>
      </c>
      <c r="R54" s="7">
        <f t="shared" si="13"/>
        <v>0</v>
      </c>
      <c r="S54" s="7">
        <f t="shared" si="14"/>
        <v>0</v>
      </c>
      <c r="T54" s="7">
        <f t="shared" si="15"/>
        <v>0</v>
      </c>
      <c r="U54" s="7">
        <f t="shared" si="16"/>
        <v>0</v>
      </c>
      <c r="V54" s="7">
        <f t="shared" si="17"/>
        <v>0</v>
      </c>
      <c r="W54" s="91">
        <f t="shared" si="18"/>
        <v>0</v>
      </c>
      <c r="X54" s="91">
        <f t="shared" si="19"/>
        <v>0</v>
      </c>
      <c r="Y54" s="91">
        <f t="shared" si="20"/>
        <v>0</v>
      </c>
      <c r="Z54" s="91">
        <f t="shared" si="21"/>
        <v>0</v>
      </c>
      <c r="AA54" s="102">
        <f t="shared" si="22"/>
        <v>0</v>
      </c>
      <c r="AB54" s="102">
        <f t="shared" si="23"/>
        <v>0</v>
      </c>
      <c r="AC54" s="102">
        <f t="shared" si="24"/>
        <v>0</v>
      </c>
      <c r="AD54" s="106">
        <f t="shared" si="25"/>
        <v>0</v>
      </c>
      <c r="AE54" s="106">
        <f t="shared" si="26"/>
        <v>0</v>
      </c>
      <c r="AF54" s="106">
        <f t="shared" si="27"/>
        <v>0</v>
      </c>
      <c r="AG54" s="106">
        <f t="shared" si="28"/>
        <v>0</v>
      </c>
      <c r="AH54" s="6">
        <v>0</v>
      </c>
      <c r="AI54" s="1">
        <f t="shared" si="29"/>
        <v>0</v>
      </c>
    </row>
    <row r="55" spans="1:35">
      <c r="A55" s="26">
        <v>5.2999999999999998E-4</v>
      </c>
      <c r="B55" s="5">
        <f t="shared" si="0"/>
        <v>5.2999999999999998E-4</v>
      </c>
      <c r="C55" s="94" t="s">
        <v>273</v>
      </c>
      <c r="D55" s="94" t="s">
        <v>82</v>
      </c>
      <c r="E55" s="94" t="s">
        <v>91</v>
      </c>
      <c r="F55" s="25">
        <f t="shared" si="1"/>
        <v>0</v>
      </c>
      <c r="G55" s="25">
        <f t="shared" si="2"/>
        <v>0</v>
      </c>
      <c r="H55" s="7">
        <f t="shared" si="3"/>
        <v>0</v>
      </c>
      <c r="I55" s="7">
        <f t="shared" si="4"/>
        <v>0</v>
      </c>
      <c r="J55" s="7">
        <f t="shared" si="5"/>
        <v>0</v>
      </c>
      <c r="K55" s="7">
        <f t="shared" si="6"/>
        <v>0</v>
      </c>
      <c r="L55" s="7">
        <f t="shared" si="7"/>
        <v>0</v>
      </c>
      <c r="M55" s="7">
        <f t="shared" si="8"/>
        <v>0</v>
      </c>
      <c r="N55" s="7">
        <f t="shared" si="9"/>
        <v>0</v>
      </c>
      <c r="O55" s="7">
        <f t="shared" si="10"/>
        <v>0</v>
      </c>
      <c r="P55" s="7">
        <f t="shared" si="11"/>
        <v>0</v>
      </c>
      <c r="Q55" s="7">
        <f t="shared" si="12"/>
        <v>0</v>
      </c>
      <c r="R55" s="7">
        <f t="shared" si="13"/>
        <v>0</v>
      </c>
      <c r="S55" s="7">
        <f t="shared" si="14"/>
        <v>0</v>
      </c>
      <c r="T55" s="7">
        <f t="shared" si="15"/>
        <v>0</v>
      </c>
      <c r="U55" s="7">
        <f t="shared" si="16"/>
        <v>0</v>
      </c>
      <c r="V55" s="7">
        <f t="shared" si="17"/>
        <v>0</v>
      </c>
      <c r="W55" s="91">
        <f t="shared" si="18"/>
        <v>0</v>
      </c>
      <c r="X55" s="91">
        <f t="shared" si="19"/>
        <v>0</v>
      </c>
      <c r="Y55" s="91">
        <f t="shared" si="20"/>
        <v>0</v>
      </c>
      <c r="Z55" s="91">
        <f t="shared" si="21"/>
        <v>0</v>
      </c>
      <c r="AA55" s="102">
        <f t="shared" si="22"/>
        <v>0</v>
      </c>
      <c r="AB55" s="102">
        <f t="shared" si="23"/>
        <v>0</v>
      </c>
      <c r="AC55" s="102">
        <f t="shared" si="24"/>
        <v>0</v>
      </c>
      <c r="AD55" s="106">
        <f t="shared" si="25"/>
        <v>0</v>
      </c>
      <c r="AE55" s="106">
        <f t="shared" si="26"/>
        <v>0</v>
      </c>
      <c r="AF55" s="106">
        <f t="shared" si="27"/>
        <v>0</v>
      </c>
      <c r="AG55" s="106">
        <f t="shared" si="28"/>
        <v>0</v>
      </c>
      <c r="AH55" s="6">
        <v>0</v>
      </c>
      <c r="AI55" s="1">
        <f t="shared" si="29"/>
        <v>0</v>
      </c>
    </row>
    <row r="56" spans="1:35">
      <c r="A56" s="26">
        <v>5.4000000000000001E-4</v>
      </c>
      <c r="B56" s="5">
        <f t="shared" si="0"/>
        <v>15548.843665684773</v>
      </c>
      <c r="C56" s="94" t="s">
        <v>248</v>
      </c>
      <c r="D56" s="94" t="s">
        <v>79</v>
      </c>
      <c r="E56" s="94" t="s">
        <v>91</v>
      </c>
      <c r="F56" s="25">
        <f t="shared" si="1"/>
        <v>2</v>
      </c>
      <c r="G56" s="25">
        <f t="shared" si="2"/>
        <v>2</v>
      </c>
      <c r="H56" s="7">
        <f t="shared" si="3"/>
        <v>0</v>
      </c>
      <c r="I56" s="7">
        <f t="shared" si="4"/>
        <v>0</v>
      </c>
      <c r="J56" s="7">
        <f t="shared" si="5"/>
        <v>0</v>
      </c>
      <c r="K56" s="7">
        <f t="shared" si="6"/>
        <v>0</v>
      </c>
      <c r="L56" s="7">
        <f t="shared" si="7"/>
        <v>0</v>
      </c>
      <c r="M56" s="7">
        <f t="shared" si="8"/>
        <v>7974.5493107104994</v>
      </c>
      <c r="N56" s="7">
        <f t="shared" si="9"/>
        <v>0</v>
      </c>
      <c r="O56" s="7">
        <f t="shared" si="10"/>
        <v>7574.2938149742749</v>
      </c>
      <c r="P56" s="7">
        <f t="shared" si="11"/>
        <v>0</v>
      </c>
      <c r="Q56" s="7">
        <f t="shared" si="12"/>
        <v>0</v>
      </c>
      <c r="R56" s="7">
        <f t="shared" si="13"/>
        <v>0</v>
      </c>
      <c r="S56" s="7">
        <f t="shared" si="14"/>
        <v>0</v>
      </c>
      <c r="T56" s="7">
        <f t="shared" si="15"/>
        <v>0</v>
      </c>
      <c r="U56" s="7">
        <f t="shared" si="16"/>
        <v>0</v>
      </c>
      <c r="V56" s="7">
        <f t="shared" si="17"/>
        <v>0</v>
      </c>
      <c r="W56" s="91">
        <f t="shared" si="18"/>
        <v>0</v>
      </c>
      <c r="X56" s="91">
        <f t="shared" si="19"/>
        <v>0</v>
      </c>
      <c r="Y56" s="91">
        <f t="shared" si="20"/>
        <v>0</v>
      </c>
      <c r="Z56" s="91">
        <f t="shared" si="21"/>
        <v>0</v>
      </c>
      <c r="AA56" s="102">
        <f t="shared" si="22"/>
        <v>0</v>
      </c>
      <c r="AB56" s="102">
        <f t="shared" si="23"/>
        <v>0</v>
      </c>
      <c r="AC56" s="102">
        <f t="shared" si="24"/>
        <v>0</v>
      </c>
      <c r="AD56" s="106">
        <f t="shared" si="25"/>
        <v>7974.5493107104994</v>
      </c>
      <c r="AE56" s="106">
        <f t="shared" si="26"/>
        <v>7574.2938149742749</v>
      </c>
      <c r="AF56" s="106">
        <f t="shared" si="27"/>
        <v>0</v>
      </c>
      <c r="AG56" s="106">
        <f t="shared" si="28"/>
        <v>0</v>
      </c>
      <c r="AH56" s="6">
        <v>0</v>
      </c>
      <c r="AI56" s="1">
        <f t="shared" si="29"/>
        <v>15548.843125684774</v>
      </c>
    </row>
    <row r="57" spans="1:35">
      <c r="A57" s="26">
        <v>5.5000000000000003E-4</v>
      </c>
      <c r="B57" s="5">
        <f t="shared" si="0"/>
        <v>5.5000000000000003E-4</v>
      </c>
      <c r="C57" s="94" t="s">
        <v>259</v>
      </c>
      <c r="D57" s="94" t="s">
        <v>83</v>
      </c>
      <c r="E57" s="94" t="s">
        <v>91</v>
      </c>
      <c r="F57" s="25">
        <f t="shared" si="1"/>
        <v>0</v>
      </c>
      <c r="G57" s="25">
        <f t="shared" si="2"/>
        <v>0</v>
      </c>
      <c r="H57" s="7">
        <f t="shared" si="3"/>
        <v>0</v>
      </c>
      <c r="I57" s="7">
        <f t="shared" si="4"/>
        <v>0</v>
      </c>
      <c r="J57" s="7">
        <f t="shared" si="5"/>
        <v>0</v>
      </c>
      <c r="K57" s="7">
        <f t="shared" si="6"/>
        <v>0</v>
      </c>
      <c r="L57" s="7">
        <f t="shared" si="7"/>
        <v>0</v>
      </c>
      <c r="M57" s="7">
        <f t="shared" si="8"/>
        <v>0</v>
      </c>
      <c r="N57" s="7">
        <f t="shared" si="9"/>
        <v>0</v>
      </c>
      <c r="O57" s="7">
        <f t="shared" si="10"/>
        <v>0</v>
      </c>
      <c r="P57" s="7">
        <f t="shared" si="11"/>
        <v>0</v>
      </c>
      <c r="Q57" s="7">
        <f t="shared" si="12"/>
        <v>0</v>
      </c>
      <c r="R57" s="7">
        <f t="shared" si="13"/>
        <v>0</v>
      </c>
      <c r="S57" s="7">
        <f t="shared" si="14"/>
        <v>0</v>
      </c>
      <c r="T57" s="7">
        <f t="shared" si="15"/>
        <v>0</v>
      </c>
      <c r="U57" s="7">
        <f t="shared" si="16"/>
        <v>0</v>
      </c>
      <c r="V57" s="7">
        <f t="shared" si="17"/>
        <v>0</v>
      </c>
      <c r="W57" s="91">
        <f t="shared" si="18"/>
        <v>0</v>
      </c>
      <c r="X57" s="91">
        <f t="shared" si="19"/>
        <v>0</v>
      </c>
      <c r="Y57" s="91">
        <f t="shared" si="20"/>
        <v>0</v>
      </c>
      <c r="Z57" s="91">
        <f t="shared" si="21"/>
        <v>0</v>
      </c>
      <c r="AA57" s="102">
        <f t="shared" si="22"/>
        <v>0</v>
      </c>
      <c r="AB57" s="102">
        <f t="shared" si="23"/>
        <v>0</v>
      </c>
      <c r="AC57" s="102">
        <f t="shared" si="24"/>
        <v>0</v>
      </c>
      <c r="AD57" s="106">
        <f t="shared" si="25"/>
        <v>0</v>
      </c>
      <c r="AE57" s="106">
        <f t="shared" si="26"/>
        <v>0</v>
      </c>
      <c r="AF57" s="106">
        <f t="shared" si="27"/>
        <v>0</v>
      </c>
      <c r="AG57" s="106">
        <f t="shared" si="28"/>
        <v>0</v>
      </c>
      <c r="AH57" s="6">
        <v>0</v>
      </c>
      <c r="AI57" s="1">
        <f t="shared" si="29"/>
        <v>0</v>
      </c>
    </row>
    <row r="58" spans="1:35">
      <c r="A58" s="26">
        <v>5.6000000000000006E-4</v>
      </c>
      <c r="B58" s="5">
        <f t="shared" si="0"/>
        <v>7916.1124108655131</v>
      </c>
      <c r="C58" s="94" t="s">
        <v>274</v>
      </c>
      <c r="D58" s="94" t="s">
        <v>176</v>
      </c>
      <c r="E58" s="94" t="s">
        <v>91</v>
      </c>
      <c r="F58" s="25">
        <f t="shared" si="1"/>
        <v>1</v>
      </c>
      <c r="G58" s="25">
        <f t="shared" si="2"/>
        <v>1</v>
      </c>
      <c r="H58" s="7">
        <f t="shared" si="3"/>
        <v>0</v>
      </c>
      <c r="I58" s="7">
        <f t="shared" si="4"/>
        <v>0</v>
      </c>
      <c r="J58" s="7">
        <f t="shared" si="5"/>
        <v>0</v>
      </c>
      <c r="K58" s="7">
        <f t="shared" si="6"/>
        <v>0</v>
      </c>
      <c r="L58" s="7">
        <f t="shared" si="7"/>
        <v>0</v>
      </c>
      <c r="M58" s="7">
        <f t="shared" si="8"/>
        <v>0</v>
      </c>
      <c r="N58" s="7">
        <f t="shared" si="9"/>
        <v>0</v>
      </c>
      <c r="O58" s="7">
        <f t="shared" si="10"/>
        <v>0</v>
      </c>
      <c r="P58" s="7">
        <f t="shared" si="11"/>
        <v>7916.1118508655127</v>
      </c>
      <c r="Q58" s="7">
        <f t="shared" si="12"/>
        <v>0</v>
      </c>
      <c r="R58" s="7">
        <f t="shared" si="13"/>
        <v>0</v>
      </c>
      <c r="S58" s="7">
        <f t="shared" si="14"/>
        <v>0</v>
      </c>
      <c r="T58" s="7">
        <f t="shared" si="15"/>
        <v>0</v>
      </c>
      <c r="U58" s="7">
        <f t="shared" si="16"/>
        <v>0</v>
      </c>
      <c r="V58" s="7">
        <f t="shared" si="17"/>
        <v>0</v>
      </c>
      <c r="W58" s="91">
        <f t="shared" si="18"/>
        <v>0</v>
      </c>
      <c r="X58" s="91">
        <f t="shared" si="19"/>
        <v>0</v>
      </c>
      <c r="Y58" s="91">
        <f t="shared" si="20"/>
        <v>0</v>
      </c>
      <c r="Z58" s="91">
        <f t="shared" si="21"/>
        <v>0</v>
      </c>
      <c r="AA58" s="102">
        <f t="shared" si="22"/>
        <v>0</v>
      </c>
      <c r="AB58" s="102">
        <f t="shared" si="23"/>
        <v>0</v>
      </c>
      <c r="AC58" s="102">
        <f t="shared" si="24"/>
        <v>0</v>
      </c>
      <c r="AD58" s="106">
        <f t="shared" si="25"/>
        <v>7916.1118508655127</v>
      </c>
      <c r="AE58" s="106">
        <f t="shared" si="26"/>
        <v>0</v>
      </c>
      <c r="AF58" s="106">
        <f t="shared" si="27"/>
        <v>0</v>
      </c>
      <c r="AG58" s="106">
        <f t="shared" si="28"/>
        <v>0</v>
      </c>
      <c r="AH58" s="6">
        <v>0</v>
      </c>
      <c r="AI58" s="1">
        <f t="shared" si="29"/>
        <v>7916.1118508655127</v>
      </c>
    </row>
    <row r="59" spans="1:35">
      <c r="A59" s="26">
        <v>5.7000000000000009E-4</v>
      </c>
      <c r="B59" s="5">
        <f t="shared" si="0"/>
        <v>5.7000000000000009E-4</v>
      </c>
      <c r="C59" s="94" t="s">
        <v>275</v>
      </c>
      <c r="D59" s="94" t="s">
        <v>95</v>
      </c>
      <c r="E59" s="94" t="s">
        <v>91</v>
      </c>
      <c r="F59" s="25">
        <f t="shared" si="1"/>
        <v>0</v>
      </c>
      <c r="G59" s="25">
        <f t="shared" si="2"/>
        <v>0</v>
      </c>
      <c r="H59" s="7">
        <f t="shared" si="3"/>
        <v>0</v>
      </c>
      <c r="I59" s="7">
        <f t="shared" si="4"/>
        <v>0</v>
      </c>
      <c r="J59" s="7">
        <f t="shared" si="5"/>
        <v>0</v>
      </c>
      <c r="K59" s="7">
        <f t="shared" si="6"/>
        <v>0</v>
      </c>
      <c r="L59" s="7">
        <f t="shared" si="7"/>
        <v>0</v>
      </c>
      <c r="M59" s="7">
        <f t="shared" si="8"/>
        <v>0</v>
      </c>
      <c r="N59" s="7">
        <f t="shared" si="9"/>
        <v>0</v>
      </c>
      <c r="O59" s="7">
        <f t="shared" si="10"/>
        <v>0</v>
      </c>
      <c r="P59" s="7">
        <f t="shared" si="11"/>
        <v>0</v>
      </c>
      <c r="Q59" s="7">
        <f t="shared" si="12"/>
        <v>0</v>
      </c>
      <c r="R59" s="7">
        <f t="shared" si="13"/>
        <v>0</v>
      </c>
      <c r="S59" s="7">
        <f t="shared" si="14"/>
        <v>0</v>
      </c>
      <c r="T59" s="7">
        <f t="shared" si="15"/>
        <v>0</v>
      </c>
      <c r="U59" s="7">
        <f t="shared" si="16"/>
        <v>0</v>
      </c>
      <c r="V59" s="7">
        <f t="shared" si="17"/>
        <v>0</v>
      </c>
      <c r="W59" s="91">
        <f t="shared" si="18"/>
        <v>0</v>
      </c>
      <c r="X59" s="91">
        <f t="shared" si="19"/>
        <v>0</v>
      </c>
      <c r="Y59" s="91">
        <f t="shared" si="20"/>
        <v>0</v>
      </c>
      <c r="Z59" s="91">
        <f t="shared" si="21"/>
        <v>0</v>
      </c>
      <c r="AA59" s="102">
        <f t="shared" si="22"/>
        <v>0</v>
      </c>
      <c r="AB59" s="102">
        <f t="shared" si="23"/>
        <v>0</v>
      </c>
      <c r="AC59" s="102">
        <f t="shared" si="24"/>
        <v>0</v>
      </c>
      <c r="AD59" s="106">
        <f t="shared" si="25"/>
        <v>0</v>
      </c>
      <c r="AE59" s="106">
        <f t="shared" si="26"/>
        <v>0</v>
      </c>
      <c r="AF59" s="106">
        <f t="shared" si="27"/>
        <v>0</v>
      </c>
      <c r="AG59" s="106">
        <f t="shared" si="28"/>
        <v>0</v>
      </c>
      <c r="AH59" s="6">
        <v>0</v>
      </c>
      <c r="AI59" s="1">
        <f t="shared" si="29"/>
        <v>0</v>
      </c>
    </row>
    <row r="60" spans="1:35">
      <c r="A60" s="26">
        <v>5.8E-4</v>
      </c>
      <c r="B60" s="5">
        <f t="shared" si="0"/>
        <v>5.8E-4</v>
      </c>
      <c r="C60" s="94" t="s">
        <v>278</v>
      </c>
      <c r="D60" s="94" t="s">
        <v>77</v>
      </c>
      <c r="E60" s="94" t="s">
        <v>91</v>
      </c>
      <c r="F60" s="25">
        <f t="shared" si="1"/>
        <v>0</v>
      </c>
      <c r="G60" s="25">
        <f t="shared" si="2"/>
        <v>0</v>
      </c>
      <c r="H60" s="7">
        <f t="shared" si="3"/>
        <v>0</v>
      </c>
      <c r="I60" s="7">
        <f t="shared" si="4"/>
        <v>0</v>
      </c>
      <c r="J60" s="7">
        <f t="shared" si="5"/>
        <v>0</v>
      </c>
      <c r="K60" s="7">
        <f t="shared" si="6"/>
        <v>0</v>
      </c>
      <c r="L60" s="7">
        <f t="shared" si="7"/>
        <v>0</v>
      </c>
      <c r="M60" s="7">
        <f t="shared" si="8"/>
        <v>0</v>
      </c>
      <c r="N60" s="7">
        <f t="shared" si="9"/>
        <v>0</v>
      </c>
      <c r="O60" s="7">
        <f t="shared" si="10"/>
        <v>0</v>
      </c>
      <c r="P60" s="7">
        <f t="shared" si="11"/>
        <v>0</v>
      </c>
      <c r="Q60" s="7">
        <f t="shared" si="12"/>
        <v>0</v>
      </c>
      <c r="R60" s="7">
        <f t="shared" si="13"/>
        <v>0</v>
      </c>
      <c r="S60" s="7">
        <f t="shared" si="14"/>
        <v>0</v>
      </c>
      <c r="T60" s="7">
        <f t="shared" si="15"/>
        <v>0</v>
      </c>
      <c r="U60" s="7">
        <f t="shared" si="16"/>
        <v>0</v>
      </c>
      <c r="V60" s="7">
        <f t="shared" si="17"/>
        <v>0</v>
      </c>
      <c r="W60" s="91">
        <f t="shared" si="18"/>
        <v>0</v>
      </c>
      <c r="X60" s="91">
        <f t="shared" si="19"/>
        <v>0</v>
      </c>
      <c r="Y60" s="91">
        <f t="shared" si="20"/>
        <v>0</v>
      </c>
      <c r="Z60" s="91">
        <f t="shared" si="21"/>
        <v>0</v>
      </c>
      <c r="AA60" s="102">
        <f t="shared" si="22"/>
        <v>0</v>
      </c>
      <c r="AB60" s="102">
        <f t="shared" si="23"/>
        <v>0</v>
      </c>
      <c r="AC60" s="102">
        <f t="shared" si="24"/>
        <v>0</v>
      </c>
      <c r="AD60" s="106">
        <f t="shared" si="25"/>
        <v>0</v>
      </c>
      <c r="AE60" s="106">
        <f t="shared" si="26"/>
        <v>0</v>
      </c>
      <c r="AF60" s="106">
        <f t="shared" si="27"/>
        <v>0</v>
      </c>
      <c r="AG60" s="106">
        <f t="shared" si="28"/>
        <v>0</v>
      </c>
      <c r="AH60" s="6">
        <v>0</v>
      </c>
      <c r="AI60" s="1">
        <f t="shared" si="29"/>
        <v>0</v>
      </c>
    </row>
    <row r="61" spans="1:35">
      <c r="A61" s="26">
        <v>5.9000000000000003E-4</v>
      </c>
      <c r="B61" s="5">
        <f t="shared" si="0"/>
        <v>5.9000000000000003E-4</v>
      </c>
      <c r="C61" s="94" t="s">
        <v>279</v>
      </c>
      <c r="D61" s="94" t="s">
        <v>82</v>
      </c>
      <c r="E61" s="94" t="s">
        <v>91</v>
      </c>
      <c r="F61" s="25">
        <f t="shared" si="1"/>
        <v>0</v>
      </c>
      <c r="G61" s="25">
        <f t="shared" si="2"/>
        <v>0</v>
      </c>
      <c r="H61" s="7">
        <f t="shared" si="3"/>
        <v>0</v>
      </c>
      <c r="I61" s="7">
        <f t="shared" si="4"/>
        <v>0</v>
      </c>
      <c r="J61" s="7">
        <f t="shared" si="5"/>
        <v>0</v>
      </c>
      <c r="K61" s="7">
        <f t="shared" si="6"/>
        <v>0</v>
      </c>
      <c r="L61" s="7">
        <f t="shared" si="7"/>
        <v>0</v>
      </c>
      <c r="M61" s="7">
        <f t="shared" si="8"/>
        <v>0</v>
      </c>
      <c r="N61" s="7">
        <f t="shared" si="9"/>
        <v>0</v>
      </c>
      <c r="O61" s="7">
        <f t="shared" si="10"/>
        <v>0</v>
      </c>
      <c r="P61" s="7">
        <f t="shared" si="11"/>
        <v>0</v>
      </c>
      <c r="Q61" s="7">
        <f t="shared" si="12"/>
        <v>0</v>
      </c>
      <c r="R61" s="7">
        <f t="shared" si="13"/>
        <v>0</v>
      </c>
      <c r="S61" s="7">
        <f t="shared" si="14"/>
        <v>0</v>
      </c>
      <c r="T61" s="7">
        <f t="shared" si="15"/>
        <v>0</v>
      </c>
      <c r="U61" s="7">
        <f t="shared" si="16"/>
        <v>0</v>
      </c>
      <c r="V61" s="7">
        <f t="shared" si="17"/>
        <v>0</v>
      </c>
      <c r="W61" s="91">
        <f t="shared" si="18"/>
        <v>0</v>
      </c>
      <c r="X61" s="91">
        <f t="shared" si="19"/>
        <v>0</v>
      </c>
      <c r="Y61" s="91">
        <f t="shared" si="20"/>
        <v>0</v>
      </c>
      <c r="Z61" s="91">
        <f t="shared" si="21"/>
        <v>0</v>
      </c>
      <c r="AA61" s="102">
        <f t="shared" si="22"/>
        <v>0</v>
      </c>
      <c r="AB61" s="102">
        <f t="shared" si="23"/>
        <v>0</v>
      </c>
      <c r="AC61" s="102">
        <f t="shared" si="24"/>
        <v>0</v>
      </c>
      <c r="AD61" s="106">
        <f t="shared" si="25"/>
        <v>0</v>
      </c>
      <c r="AE61" s="106">
        <f t="shared" si="26"/>
        <v>0</v>
      </c>
      <c r="AF61" s="106">
        <f t="shared" si="27"/>
        <v>0</v>
      </c>
      <c r="AG61" s="106">
        <f t="shared" si="28"/>
        <v>0</v>
      </c>
      <c r="AH61" s="6">
        <v>0</v>
      </c>
      <c r="AI61" s="1">
        <f t="shared" si="29"/>
        <v>0</v>
      </c>
    </row>
    <row r="62" spans="1:35">
      <c r="A62" s="26">
        <v>6.0000000000000006E-4</v>
      </c>
      <c r="B62" s="5">
        <f t="shared" si="0"/>
        <v>6.0000000000000006E-4</v>
      </c>
      <c r="C62" s="94" t="s">
        <v>281</v>
      </c>
      <c r="D62" s="94" t="s">
        <v>82</v>
      </c>
      <c r="E62" s="94" t="s">
        <v>91</v>
      </c>
      <c r="F62" s="25">
        <f t="shared" si="1"/>
        <v>0</v>
      </c>
      <c r="G62" s="25">
        <f t="shared" si="2"/>
        <v>0</v>
      </c>
      <c r="H62" s="7">
        <f t="shared" si="3"/>
        <v>0</v>
      </c>
      <c r="I62" s="7">
        <f t="shared" si="4"/>
        <v>0</v>
      </c>
      <c r="J62" s="7">
        <f t="shared" si="5"/>
        <v>0</v>
      </c>
      <c r="K62" s="7">
        <f t="shared" si="6"/>
        <v>0</v>
      </c>
      <c r="L62" s="7">
        <f t="shared" si="7"/>
        <v>0</v>
      </c>
      <c r="M62" s="7">
        <f t="shared" si="8"/>
        <v>0</v>
      </c>
      <c r="N62" s="7">
        <f t="shared" si="9"/>
        <v>0</v>
      </c>
      <c r="O62" s="7">
        <f t="shared" si="10"/>
        <v>0</v>
      </c>
      <c r="P62" s="7">
        <f t="shared" si="11"/>
        <v>0</v>
      </c>
      <c r="Q62" s="7">
        <f t="shared" si="12"/>
        <v>0</v>
      </c>
      <c r="R62" s="7">
        <f t="shared" si="13"/>
        <v>0</v>
      </c>
      <c r="S62" s="7">
        <f t="shared" si="14"/>
        <v>0</v>
      </c>
      <c r="T62" s="7">
        <f t="shared" si="15"/>
        <v>0</v>
      </c>
      <c r="U62" s="7">
        <f t="shared" si="16"/>
        <v>0</v>
      </c>
      <c r="V62" s="7">
        <f t="shared" si="17"/>
        <v>0</v>
      </c>
      <c r="W62" s="91">
        <f t="shared" si="18"/>
        <v>0</v>
      </c>
      <c r="X62" s="91">
        <f t="shared" si="19"/>
        <v>0</v>
      </c>
      <c r="Y62" s="91">
        <f t="shared" si="20"/>
        <v>0</v>
      </c>
      <c r="Z62" s="91">
        <f t="shared" si="21"/>
        <v>0</v>
      </c>
      <c r="AA62" s="102">
        <f t="shared" si="22"/>
        <v>0</v>
      </c>
      <c r="AB62" s="102">
        <f t="shared" si="23"/>
        <v>0</v>
      </c>
      <c r="AC62" s="102">
        <f t="shared" si="24"/>
        <v>0</v>
      </c>
      <c r="AD62" s="106">
        <f t="shared" si="25"/>
        <v>0</v>
      </c>
      <c r="AE62" s="106">
        <f t="shared" si="26"/>
        <v>0</v>
      </c>
      <c r="AF62" s="106">
        <f t="shared" si="27"/>
        <v>0</v>
      </c>
      <c r="AG62" s="106">
        <f t="shared" si="28"/>
        <v>0</v>
      </c>
      <c r="AH62" s="6">
        <v>0</v>
      </c>
      <c r="AI62" s="1">
        <f t="shared" si="29"/>
        <v>0</v>
      </c>
    </row>
    <row r="63" spans="1:35">
      <c r="A63" s="26">
        <v>6.1000000000000008E-4</v>
      </c>
      <c r="B63" s="5">
        <f t="shared" si="0"/>
        <v>6.1000000000000008E-4</v>
      </c>
      <c r="C63" s="94" t="s">
        <v>285</v>
      </c>
      <c r="D63" s="94" t="s">
        <v>75</v>
      </c>
      <c r="E63" s="94" t="s">
        <v>91</v>
      </c>
      <c r="F63" s="25">
        <f t="shared" si="1"/>
        <v>0</v>
      </c>
      <c r="G63" s="25">
        <f t="shared" si="2"/>
        <v>0</v>
      </c>
      <c r="H63" s="7">
        <f t="shared" si="3"/>
        <v>0</v>
      </c>
      <c r="I63" s="7">
        <f t="shared" si="4"/>
        <v>0</v>
      </c>
      <c r="J63" s="7">
        <f t="shared" si="5"/>
        <v>0</v>
      </c>
      <c r="K63" s="7">
        <f t="shared" si="6"/>
        <v>0</v>
      </c>
      <c r="L63" s="7">
        <f t="shared" si="7"/>
        <v>0</v>
      </c>
      <c r="M63" s="7">
        <f t="shared" si="8"/>
        <v>0</v>
      </c>
      <c r="N63" s="7">
        <f t="shared" si="9"/>
        <v>0</v>
      </c>
      <c r="O63" s="7">
        <f t="shared" si="10"/>
        <v>0</v>
      </c>
      <c r="P63" s="7">
        <f t="shared" si="11"/>
        <v>0</v>
      </c>
      <c r="Q63" s="7">
        <f t="shared" si="12"/>
        <v>0</v>
      </c>
      <c r="R63" s="7">
        <f t="shared" si="13"/>
        <v>0</v>
      </c>
      <c r="S63" s="7">
        <f t="shared" si="14"/>
        <v>0</v>
      </c>
      <c r="T63" s="7">
        <f t="shared" si="15"/>
        <v>0</v>
      </c>
      <c r="U63" s="7">
        <f t="shared" si="16"/>
        <v>0</v>
      </c>
      <c r="V63" s="7">
        <f t="shared" si="17"/>
        <v>0</v>
      </c>
      <c r="W63" s="91">
        <f t="shared" si="18"/>
        <v>0</v>
      </c>
      <c r="X63" s="91">
        <f t="shared" si="19"/>
        <v>0</v>
      </c>
      <c r="Y63" s="91">
        <f t="shared" si="20"/>
        <v>0</v>
      </c>
      <c r="Z63" s="91">
        <f t="shared" si="21"/>
        <v>0</v>
      </c>
      <c r="AA63" s="102">
        <f t="shared" si="22"/>
        <v>0</v>
      </c>
      <c r="AB63" s="102">
        <f t="shared" si="23"/>
        <v>0</v>
      </c>
      <c r="AC63" s="102">
        <f t="shared" si="24"/>
        <v>0</v>
      </c>
      <c r="AD63" s="106">
        <f t="shared" si="25"/>
        <v>0</v>
      </c>
      <c r="AE63" s="106">
        <f t="shared" si="26"/>
        <v>0</v>
      </c>
      <c r="AF63" s="106">
        <f t="shared" si="27"/>
        <v>0</v>
      </c>
      <c r="AG63" s="106">
        <f t="shared" si="28"/>
        <v>0</v>
      </c>
      <c r="AH63" s="6">
        <v>0</v>
      </c>
      <c r="AI63" s="1">
        <f t="shared" si="29"/>
        <v>0</v>
      </c>
    </row>
    <row r="64" spans="1:35">
      <c r="A64" s="26">
        <v>6.2E-4</v>
      </c>
      <c r="B64" s="5">
        <f t="shared" si="0"/>
        <v>8705.2706265061806</v>
      </c>
      <c r="C64" s="94" t="s">
        <v>287</v>
      </c>
      <c r="D64" s="94" t="s">
        <v>95</v>
      </c>
      <c r="E64" s="94" t="s">
        <v>91</v>
      </c>
      <c r="F64" s="25">
        <f t="shared" si="1"/>
        <v>1</v>
      </c>
      <c r="G64" s="25">
        <f t="shared" si="2"/>
        <v>1</v>
      </c>
      <c r="H64" s="7">
        <f t="shared" si="3"/>
        <v>0</v>
      </c>
      <c r="I64" s="7">
        <f t="shared" si="4"/>
        <v>0</v>
      </c>
      <c r="J64" s="7">
        <f t="shared" si="5"/>
        <v>0</v>
      </c>
      <c r="K64" s="7">
        <f t="shared" si="6"/>
        <v>0</v>
      </c>
      <c r="L64" s="7">
        <f t="shared" si="7"/>
        <v>0</v>
      </c>
      <c r="M64" s="7">
        <f t="shared" si="8"/>
        <v>0</v>
      </c>
      <c r="N64" s="7">
        <f t="shared" si="9"/>
        <v>0</v>
      </c>
      <c r="O64" s="7">
        <f t="shared" si="10"/>
        <v>0</v>
      </c>
      <c r="P64" s="7">
        <f t="shared" si="11"/>
        <v>0</v>
      </c>
      <c r="Q64" s="7">
        <f t="shared" si="12"/>
        <v>8705.2700065061799</v>
      </c>
      <c r="R64" s="7">
        <f t="shared" si="13"/>
        <v>0</v>
      </c>
      <c r="S64" s="7">
        <f t="shared" si="14"/>
        <v>0</v>
      </c>
      <c r="T64" s="7">
        <f t="shared" si="15"/>
        <v>0</v>
      </c>
      <c r="U64" s="7">
        <f t="shared" si="16"/>
        <v>0</v>
      </c>
      <c r="V64" s="7">
        <f t="shared" si="17"/>
        <v>0</v>
      </c>
      <c r="W64" s="91">
        <f t="shared" si="18"/>
        <v>0</v>
      </c>
      <c r="X64" s="91">
        <f t="shared" si="19"/>
        <v>0</v>
      </c>
      <c r="Y64" s="91">
        <f t="shared" si="20"/>
        <v>0</v>
      </c>
      <c r="Z64" s="91">
        <f t="shared" si="21"/>
        <v>0</v>
      </c>
      <c r="AA64" s="102">
        <f t="shared" si="22"/>
        <v>0</v>
      </c>
      <c r="AB64" s="102">
        <f t="shared" si="23"/>
        <v>0</v>
      </c>
      <c r="AC64" s="102">
        <f t="shared" si="24"/>
        <v>0</v>
      </c>
      <c r="AD64" s="106">
        <f t="shared" si="25"/>
        <v>8705.2700065061799</v>
      </c>
      <c r="AE64" s="106">
        <f t="shared" si="26"/>
        <v>0</v>
      </c>
      <c r="AF64" s="106">
        <f t="shared" si="27"/>
        <v>0</v>
      </c>
      <c r="AG64" s="106">
        <f t="shared" si="28"/>
        <v>0</v>
      </c>
      <c r="AH64" s="6">
        <v>0</v>
      </c>
      <c r="AI64" s="1">
        <f t="shared" si="29"/>
        <v>8705.2700065061799</v>
      </c>
    </row>
    <row r="65" spans="1:35">
      <c r="A65" s="26">
        <v>6.3000000000000003E-4</v>
      </c>
      <c r="B65" s="5">
        <f t="shared" si="0"/>
        <v>6.3000000000000003E-4</v>
      </c>
      <c r="C65" s="144"/>
      <c r="D65" s="94"/>
      <c r="E65" s="94" t="s">
        <v>91</v>
      </c>
      <c r="F65" s="25">
        <f t="shared" si="1"/>
        <v>0</v>
      </c>
      <c r="G65" s="25">
        <f t="shared" si="2"/>
        <v>0</v>
      </c>
      <c r="H65" s="7">
        <f t="shared" si="3"/>
        <v>0</v>
      </c>
      <c r="I65" s="7">
        <f t="shared" si="4"/>
        <v>0</v>
      </c>
      <c r="J65" s="7">
        <f t="shared" si="5"/>
        <v>0</v>
      </c>
      <c r="K65" s="7">
        <f t="shared" si="6"/>
        <v>0</v>
      </c>
      <c r="L65" s="7">
        <f t="shared" si="7"/>
        <v>0</v>
      </c>
      <c r="M65" s="7">
        <f t="shared" si="8"/>
        <v>0</v>
      </c>
      <c r="N65" s="7">
        <f t="shared" si="9"/>
        <v>0</v>
      </c>
      <c r="O65" s="7">
        <f t="shared" si="10"/>
        <v>0</v>
      </c>
      <c r="P65" s="7">
        <f t="shared" si="11"/>
        <v>0</v>
      </c>
      <c r="Q65" s="7">
        <f t="shared" si="12"/>
        <v>0</v>
      </c>
      <c r="R65" s="7">
        <f t="shared" si="13"/>
        <v>0</v>
      </c>
      <c r="S65" s="7">
        <f t="shared" si="14"/>
        <v>0</v>
      </c>
      <c r="T65" s="7">
        <f t="shared" si="15"/>
        <v>0</v>
      </c>
      <c r="U65" s="7">
        <f t="shared" si="16"/>
        <v>0</v>
      </c>
      <c r="V65" s="7">
        <f t="shared" si="17"/>
        <v>0</v>
      </c>
      <c r="W65" s="91">
        <f t="shared" si="18"/>
        <v>0</v>
      </c>
      <c r="X65" s="91">
        <f t="shared" si="19"/>
        <v>0</v>
      </c>
      <c r="Y65" s="91">
        <f t="shared" si="20"/>
        <v>0</v>
      </c>
      <c r="Z65" s="91">
        <f t="shared" si="21"/>
        <v>0</v>
      </c>
      <c r="AA65" s="102">
        <f t="shared" si="22"/>
        <v>0</v>
      </c>
      <c r="AB65" s="102">
        <f t="shared" si="23"/>
        <v>0</v>
      </c>
      <c r="AC65" s="102">
        <f t="shared" si="24"/>
        <v>0</v>
      </c>
      <c r="AD65" s="106">
        <f t="shared" si="25"/>
        <v>0</v>
      </c>
      <c r="AE65" s="106">
        <f t="shared" si="26"/>
        <v>0</v>
      </c>
      <c r="AF65" s="106">
        <f t="shared" si="27"/>
        <v>0</v>
      </c>
      <c r="AG65" s="106">
        <f t="shared" si="28"/>
        <v>0</v>
      </c>
      <c r="AH65" s="6">
        <v>0</v>
      </c>
      <c r="AI65" s="1">
        <f t="shared" si="29"/>
        <v>0</v>
      </c>
    </row>
    <row r="66" spans="1:35">
      <c r="A66" s="26">
        <v>6.4000000000000005E-4</v>
      </c>
      <c r="B66" s="5">
        <f t="shared" si="0"/>
        <v>6.4000000000000005E-4</v>
      </c>
      <c r="C66" s="144" t="s">
        <v>303</v>
      </c>
      <c r="D66" s="94" t="s">
        <v>75</v>
      </c>
      <c r="E66" s="94" t="s">
        <v>91</v>
      </c>
      <c r="F66" s="25">
        <f t="shared" si="1"/>
        <v>0</v>
      </c>
      <c r="G66" s="25">
        <f t="shared" si="2"/>
        <v>0</v>
      </c>
      <c r="H66" s="7">
        <f t="shared" si="3"/>
        <v>0</v>
      </c>
      <c r="I66" s="7">
        <f t="shared" si="4"/>
        <v>0</v>
      </c>
      <c r="J66" s="7">
        <f t="shared" si="5"/>
        <v>0</v>
      </c>
      <c r="K66" s="7">
        <f t="shared" si="6"/>
        <v>0</v>
      </c>
      <c r="L66" s="7">
        <f t="shared" si="7"/>
        <v>0</v>
      </c>
      <c r="M66" s="7">
        <f t="shared" si="8"/>
        <v>0</v>
      </c>
      <c r="N66" s="7">
        <f t="shared" si="9"/>
        <v>0</v>
      </c>
      <c r="O66" s="7">
        <f t="shared" si="10"/>
        <v>0</v>
      </c>
      <c r="P66" s="7">
        <f t="shared" si="11"/>
        <v>0</v>
      </c>
      <c r="Q66" s="7">
        <f t="shared" si="12"/>
        <v>0</v>
      </c>
      <c r="R66" s="7">
        <f t="shared" si="13"/>
        <v>0</v>
      </c>
      <c r="S66" s="7">
        <f t="shared" si="14"/>
        <v>0</v>
      </c>
      <c r="T66" s="7">
        <f t="shared" si="15"/>
        <v>0</v>
      </c>
      <c r="U66" s="7">
        <f t="shared" si="16"/>
        <v>0</v>
      </c>
      <c r="V66" s="7">
        <f t="shared" si="17"/>
        <v>0</v>
      </c>
      <c r="W66" s="91">
        <f t="shared" si="18"/>
        <v>0</v>
      </c>
      <c r="X66" s="91">
        <f t="shared" si="19"/>
        <v>0</v>
      </c>
      <c r="Y66" s="91">
        <f t="shared" si="20"/>
        <v>0</v>
      </c>
      <c r="Z66" s="91">
        <f t="shared" si="21"/>
        <v>0</v>
      </c>
      <c r="AA66" s="102">
        <f t="shared" si="22"/>
        <v>0</v>
      </c>
      <c r="AB66" s="102">
        <f t="shared" si="23"/>
        <v>0</v>
      </c>
      <c r="AC66" s="102">
        <f t="shared" si="24"/>
        <v>0</v>
      </c>
      <c r="AD66" s="106">
        <f t="shared" si="25"/>
        <v>0</v>
      </c>
      <c r="AE66" s="106">
        <f t="shared" si="26"/>
        <v>0</v>
      </c>
      <c r="AF66" s="106">
        <f t="shared" si="27"/>
        <v>0</v>
      </c>
      <c r="AG66" s="106">
        <f t="shared" si="28"/>
        <v>0</v>
      </c>
      <c r="AH66" s="6">
        <v>0</v>
      </c>
      <c r="AI66" s="1">
        <f t="shared" si="29"/>
        <v>0</v>
      </c>
    </row>
    <row r="67" spans="1:35">
      <c r="A67" s="26">
        <v>6.7000000000000002E-4</v>
      </c>
      <c r="B67" s="5">
        <f t="shared" ref="B67:B130" si="30">AI67+A67</f>
        <v>6.7000000000000002E-4</v>
      </c>
      <c r="C67" s="144" t="s">
        <v>309</v>
      </c>
      <c r="D67" s="94" t="s">
        <v>334</v>
      </c>
      <c r="E67" s="94" t="s">
        <v>91</v>
      </c>
      <c r="F67" s="25">
        <f t="shared" ref="F67:F112" si="31">COUNTIF(H67:Z67,"&gt;1")</f>
        <v>0</v>
      </c>
      <c r="G67" s="25">
        <f t="shared" ref="G67:G112" si="32">COUNTIF(AD67:AH67,"&gt;1")</f>
        <v>0</v>
      </c>
      <c r="H67" s="7">
        <f t="shared" si="3"/>
        <v>0</v>
      </c>
      <c r="I67" s="7">
        <f t="shared" si="4"/>
        <v>0</v>
      </c>
      <c r="J67" s="7">
        <f t="shared" si="5"/>
        <v>0</v>
      </c>
      <c r="K67" s="7">
        <f t="shared" si="6"/>
        <v>0</v>
      </c>
      <c r="L67" s="7">
        <f t="shared" si="7"/>
        <v>0</v>
      </c>
      <c r="M67" s="7">
        <f t="shared" si="8"/>
        <v>0</v>
      </c>
      <c r="N67" s="7">
        <f t="shared" si="9"/>
        <v>0</v>
      </c>
      <c r="O67" s="7">
        <f t="shared" si="10"/>
        <v>0</v>
      </c>
      <c r="P67" s="7">
        <f t="shared" si="11"/>
        <v>0</v>
      </c>
      <c r="Q67" s="7">
        <f t="shared" si="12"/>
        <v>0</v>
      </c>
      <c r="R67" s="7">
        <f t="shared" si="13"/>
        <v>0</v>
      </c>
      <c r="S67" s="7">
        <f t="shared" si="14"/>
        <v>0</v>
      </c>
      <c r="T67" s="7">
        <f t="shared" si="15"/>
        <v>0</v>
      </c>
      <c r="U67" s="7">
        <f t="shared" si="16"/>
        <v>0</v>
      </c>
      <c r="V67" s="7">
        <f t="shared" si="17"/>
        <v>0</v>
      </c>
      <c r="W67" s="91">
        <f t="shared" si="18"/>
        <v>0</v>
      </c>
      <c r="X67" s="91">
        <f t="shared" si="19"/>
        <v>0</v>
      </c>
      <c r="Y67" s="91">
        <f t="shared" si="20"/>
        <v>0</v>
      </c>
      <c r="Z67" s="91">
        <f t="shared" si="21"/>
        <v>0</v>
      </c>
      <c r="AA67" s="102">
        <f t="shared" ref="AA67:AA112" si="33">LARGE(H67:R67,5)</f>
        <v>0</v>
      </c>
      <c r="AB67" s="102">
        <f t="shared" ref="AB67:AB112" si="34">LARGE(S67:V67,1)</f>
        <v>0</v>
      </c>
      <c r="AC67" s="102">
        <f t="shared" ref="AC67:AC112" si="35">LARGE(W67:Z67,1)</f>
        <v>0</v>
      </c>
      <c r="AD67" s="106">
        <f t="shared" ref="AD67:AD112" si="36">LARGE(H67:R67,1)</f>
        <v>0</v>
      </c>
      <c r="AE67" s="106">
        <f t="shared" ref="AE67:AE112" si="37">LARGE(H67:R67,2)</f>
        <v>0</v>
      </c>
      <c r="AF67" s="106">
        <f t="shared" ref="AF67:AF112" si="38">LARGE(H67:R67,3)</f>
        <v>0</v>
      </c>
      <c r="AG67" s="106">
        <f t="shared" ref="AG67:AG112" si="39">LARGE(H67:R67,4)</f>
        <v>0</v>
      </c>
      <c r="AH67" s="6">
        <v>0</v>
      </c>
      <c r="AI67" s="1">
        <f t="shared" ref="AI67:AI112" si="40">SUM(AD67:AG67)+AH67</f>
        <v>0</v>
      </c>
    </row>
    <row r="68" spans="1:35">
      <c r="A68" s="26">
        <v>6.8000000000000005E-4</v>
      </c>
      <c r="B68" s="5">
        <f t="shared" si="30"/>
        <v>6.8000000000000005E-4</v>
      </c>
      <c r="C68" s="144" t="s">
        <v>313</v>
      </c>
      <c r="D68" s="94" t="s">
        <v>75</v>
      </c>
      <c r="E68" s="94" t="s">
        <v>91</v>
      </c>
      <c r="F68" s="25">
        <f t="shared" si="31"/>
        <v>0</v>
      </c>
      <c r="G68" s="25">
        <f t="shared" si="32"/>
        <v>0</v>
      </c>
      <c r="H68" s="7">
        <f t="shared" si="3"/>
        <v>0</v>
      </c>
      <c r="I68" s="7">
        <f t="shared" si="4"/>
        <v>0</v>
      </c>
      <c r="J68" s="7">
        <f t="shared" si="5"/>
        <v>0</v>
      </c>
      <c r="K68" s="7">
        <f t="shared" si="6"/>
        <v>0</v>
      </c>
      <c r="L68" s="7">
        <f t="shared" si="7"/>
        <v>0</v>
      </c>
      <c r="M68" s="7">
        <f t="shared" si="8"/>
        <v>0</v>
      </c>
      <c r="N68" s="7">
        <f t="shared" si="9"/>
        <v>0</v>
      </c>
      <c r="O68" s="7">
        <f t="shared" si="10"/>
        <v>0</v>
      </c>
      <c r="P68" s="7">
        <f t="shared" si="11"/>
        <v>0</v>
      </c>
      <c r="Q68" s="7">
        <f t="shared" si="12"/>
        <v>0</v>
      </c>
      <c r="R68" s="7">
        <f t="shared" si="13"/>
        <v>0</v>
      </c>
      <c r="S68" s="7">
        <f t="shared" si="14"/>
        <v>0</v>
      </c>
      <c r="T68" s="7">
        <f t="shared" si="15"/>
        <v>0</v>
      </c>
      <c r="U68" s="7">
        <f t="shared" si="16"/>
        <v>0</v>
      </c>
      <c r="V68" s="7">
        <f t="shared" si="17"/>
        <v>0</v>
      </c>
      <c r="W68" s="91">
        <f t="shared" si="18"/>
        <v>0</v>
      </c>
      <c r="X68" s="91">
        <f t="shared" si="19"/>
        <v>0</v>
      </c>
      <c r="Y68" s="91">
        <f t="shared" si="20"/>
        <v>0</v>
      </c>
      <c r="Z68" s="91">
        <f t="shared" si="21"/>
        <v>0</v>
      </c>
      <c r="AA68" s="102">
        <f t="shared" si="33"/>
        <v>0</v>
      </c>
      <c r="AB68" s="102">
        <f t="shared" si="34"/>
        <v>0</v>
      </c>
      <c r="AC68" s="102">
        <f t="shared" si="35"/>
        <v>0</v>
      </c>
      <c r="AD68" s="106">
        <f t="shared" si="36"/>
        <v>0</v>
      </c>
      <c r="AE68" s="106">
        <f t="shared" si="37"/>
        <v>0</v>
      </c>
      <c r="AF68" s="106">
        <f t="shared" si="38"/>
        <v>0</v>
      </c>
      <c r="AG68" s="106">
        <f t="shared" si="39"/>
        <v>0</v>
      </c>
      <c r="AH68" s="6">
        <v>0</v>
      </c>
      <c r="AI68" s="1">
        <f t="shared" si="40"/>
        <v>0</v>
      </c>
    </row>
    <row r="69" spans="1:35">
      <c r="A69" s="26">
        <v>7.000000000000001E-4</v>
      </c>
      <c r="B69" s="5">
        <f t="shared" si="30"/>
        <v>7.000000000000001E-4</v>
      </c>
      <c r="C69" s="144" t="s">
        <v>297</v>
      </c>
      <c r="D69" s="94" t="s">
        <v>74</v>
      </c>
      <c r="E69" s="94" t="s">
        <v>91</v>
      </c>
      <c r="F69" s="25">
        <f t="shared" si="31"/>
        <v>0</v>
      </c>
      <c r="G69" s="25">
        <f t="shared" si="32"/>
        <v>0</v>
      </c>
      <c r="H69" s="7">
        <f t="shared" si="3"/>
        <v>0</v>
      </c>
      <c r="I69" s="7">
        <f t="shared" si="4"/>
        <v>0</v>
      </c>
      <c r="J69" s="7">
        <f t="shared" si="5"/>
        <v>0</v>
      </c>
      <c r="K69" s="7">
        <f t="shared" si="6"/>
        <v>0</v>
      </c>
      <c r="L69" s="7">
        <f t="shared" si="7"/>
        <v>0</v>
      </c>
      <c r="M69" s="7">
        <f t="shared" si="8"/>
        <v>0</v>
      </c>
      <c r="N69" s="7">
        <f t="shared" si="9"/>
        <v>0</v>
      </c>
      <c r="O69" s="7">
        <f t="shared" si="10"/>
        <v>0</v>
      </c>
      <c r="P69" s="7">
        <f t="shared" si="11"/>
        <v>0</v>
      </c>
      <c r="Q69" s="7">
        <f t="shared" si="12"/>
        <v>0</v>
      </c>
      <c r="R69" s="7">
        <f t="shared" si="13"/>
        <v>0</v>
      </c>
      <c r="S69" s="7">
        <f t="shared" si="14"/>
        <v>0</v>
      </c>
      <c r="T69" s="7">
        <f t="shared" si="15"/>
        <v>0</v>
      </c>
      <c r="U69" s="7">
        <f t="shared" si="16"/>
        <v>0</v>
      </c>
      <c r="V69" s="7">
        <f t="shared" si="17"/>
        <v>0</v>
      </c>
      <c r="W69" s="91">
        <f t="shared" si="18"/>
        <v>0</v>
      </c>
      <c r="X69" s="91">
        <f t="shared" si="19"/>
        <v>0</v>
      </c>
      <c r="Y69" s="91">
        <f t="shared" si="20"/>
        <v>0</v>
      </c>
      <c r="Z69" s="91">
        <f t="shared" si="21"/>
        <v>0</v>
      </c>
      <c r="AA69" s="102">
        <f t="shared" si="33"/>
        <v>0</v>
      </c>
      <c r="AB69" s="102">
        <f t="shared" si="34"/>
        <v>0</v>
      </c>
      <c r="AC69" s="102">
        <f t="shared" si="35"/>
        <v>0</v>
      </c>
      <c r="AD69" s="106">
        <f t="shared" si="36"/>
        <v>0</v>
      </c>
      <c r="AE69" s="106">
        <f t="shared" si="37"/>
        <v>0</v>
      </c>
      <c r="AF69" s="106">
        <f t="shared" si="38"/>
        <v>0</v>
      </c>
      <c r="AG69" s="106">
        <f t="shared" si="39"/>
        <v>0</v>
      </c>
      <c r="AH69" s="6">
        <v>0</v>
      </c>
      <c r="AI69" s="1">
        <f t="shared" si="40"/>
        <v>0</v>
      </c>
    </row>
    <row r="70" spans="1:35">
      <c r="A70" s="26">
        <v>7.1000000000000013E-4</v>
      </c>
      <c r="B70" s="5">
        <f t="shared" si="30"/>
        <v>7.1000000000000013E-4</v>
      </c>
      <c r="C70" s="144" t="s">
        <v>300</v>
      </c>
      <c r="D70" s="94" t="s">
        <v>83</v>
      </c>
      <c r="E70" s="94" t="s">
        <v>91</v>
      </c>
      <c r="F70" s="25">
        <f t="shared" si="31"/>
        <v>0</v>
      </c>
      <c r="G70" s="25">
        <f t="shared" si="32"/>
        <v>0</v>
      </c>
      <c r="H70" s="7">
        <f t="shared" si="3"/>
        <v>0</v>
      </c>
      <c r="I70" s="7">
        <f t="shared" si="4"/>
        <v>0</v>
      </c>
      <c r="J70" s="7">
        <f t="shared" si="5"/>
        <v>0</v>
      </c>
      <c r="K70" s="7">
        <f t="shared" si="6"/>
        <v>0</v>
      </c>
      <c r="L70" s="7">
        <f t="shared" si="7"/>
        <v>0</v>
      </c>
      <c r="M70" s="7">
        <f t="shared" si="8"/>
        <v>0</v>
      </c>
      <c r="N70" s="7">
        <f t="shared" si="9"/>
        <v>0</v>
      </c>
      <c r="O70" s="7">
        <f t="shared" si="10"/>
        <v>0</v>
      </c>
      <c r="P70" s="7">
        <f t="shared" si="11"/>
        <v>0</v>
      </c>
      <c r="Q70" s="7">
        <f t="shared" si="12"/>
        <v>0</v>
      </c>
      <c r="R70" s="7">
        <f t="shared" si="13"/>
        <v>0</v>
      </c>
      <c r="S70" s="7">
        <f t="shared" si="14"/>
        <v>0</v>
      </c>
      <c r="T70" s="7">
        <f t="shared" si="15"/>
        <v>0</v>
      </c>
      <c r="U70" s="7">
        <f t="shared" si="16"/>
        <v>0</v>
      </c>
      <c r="V70" s="7">
        <f t="shared" si="17"/>
        <v>0</v>
      </c>
      <c r="W70" s="91">
        <f t="shared" si="18"/>
        <v>0</v>
      </c>
      <c r="X70" s="91">
        <f t="shared" si="19"/>
        <v>0</v>
      </c>
      <c r="Y70" s="91">
        <f t="shared" si="20"/>
        <v>0</v>
      </c>
      <c r="Z70" s="91">
        <f t="shared" si="21"/>
        <v>0</v>
      </c>
      <c r="AA70" s="102">
        <f t="shared" si="33"/>
        <v>0</v>
      </c>
      <c r="AB70" s="102">
        <f t="shared" si="34"/>
        <v>0</v>
      </c>
      <c r="AC70" s="102">
        <f t="shared" si="35"/>
        <v>0</v>
      </c>
      <c r="AD70" s="106">
        <f t="shared" si="36"/>
        <v>0</v>
      </c>
      <c r="AE70" s="106">
        <f t="shared" si="37"/>
        <v>0</v>
      </c>
      <c r="AF70" s="106">
        <f t="shared" si="38"/>
        <v>0</v>
      </c>
      <c r="AG70" s="106">
        <f t="shared" si="39"/>
        <v>0</v>
      </c>
      <c r="AH70" s="6">
        <v>0</v>
      </c>
      <c r="AI70" s="1">
        <f t="shared" si="40"/>
        <v>0</v>
      </c>
    </row>
    <row r="71" spans="1:35">
      <c r="A71" s="26">
        <v>7.2000000000000005E-4</v>
      </c>
      <c r="B71" s="5">
        <f t="shared" si="30"/>
        <v>7.2000000000000005E-4</v>
      </c>
      <c r="C71" s="144" t="s">
        <v>302</v>
      </c>
      <c r="D71" s="94" t="s">
        <v>86</v>
      </c>
      <c r="E71" s="94" t="s">
        <v>91</v>
      </c>
      <c r="F71" s="25">
        <f t="shared" si="31"/>
        <v>0</v>
      </c>
      <c r="G71" s="25">
        <f t="shared" si="32"/>
        <v>0</v>
      </c>
      <c r="H71" s="7">
        <f t="shared" si="3"/>
        <v>0</v>
      </c>
      <c r="I71" s="7">
        <f t="shared" si="4"/>
        <v>0</v>
      </c>
      <c r="J71" s="7">
        <f t="shared" si="5"/>
        <v>0</v>
      </c>
      <c r="K71" s="7">
        <f t="shared" si="6"/>
        <v>0</v>
      </c>
      <c r="L71" s="7">
        <f t="shared" si="7"/>
        <v>0</v>
      </c>
      <c r="M71" s="7">
        <f t="shared" si="8"/>
        <v>0</v>
      </c>
      <c r="N71" s="7">
        <f t="shared" si="9"/>
        <v>0</v>
      </c>
      <c r="O71" s="7">
        <f t="shared" si="10"/>
        <v>0</v>
      </c>
      <c r="P71" s="7">
        <f t="shared" si="11"/>
        <v>0</v>
      </c>
      <c r="Q71" s="7">
        <f t="shared" si="12"/>
        <v>0</v>
      </c>
      <c r="R71" s="7">
        <f t="shared" si="13"/>
        <v>0</v>
      </c>
      <c r="S71" s="7">
        <f t="shared" si="14"/>
        <v>0</v>
      </c>
      <c r="T71" s="7">
        <f t="shared" si="15"/>
        <v>0</v>
      </c>
      <c r="U71" s="7">
        <f t="shared" si="16"/>
        <v>0</v>
      </c>
      <c r="V71" s="7">
        <f t="shared" si="17"/>
        <v>0</v>
      </c>
      <c r="W71" s="91">
        <f t="shared" si="18"/>
        <v>0</v>
      </c>
      <c r="X71" s="91">
        <f t="shared" si="19"/>
        <v>0</v>
      </c>
      <c r="Y71" s="91">
        <f t="shared" si="20"/>
        <v>0</v>
      </c>
      <c r="Z71" s="91">
        <f t="shared" si="21"/>
        <v>0</v>
      </c>
      <c r="AA71" s="102">
        <f t="shared" si="33"/>
        <v>0</v>
      </c>
      <c r="AB71" s="102">
        <f t="shared" si="34"/>
        <v>0</v>
      </c>
      <c r="AC71" s="102">
        <f t="shared" si="35"/>
        <v>0</v>
      </c>
      <c r="AD71" s="106">
        <f t="shared" si="36"/>
        <v>0</v>
      </c>
      <c r="AE71" s="106">
        <f t="shared" si="37"/>
        <v>0</v>
      </c>
      <c r="AF71" s="106">
        <f t="shared" si="38"/>
        <v>0</v>
      </c>
      <c r="AG71" s="106">
        <f t="shared" si="39"/>
        <v>0</v>
      </c>
      <c r="AH71" s="6">
        <v>0</v>
      </c>
      <c r="AI71" s="1">
        <f t="shared" si="40"/>
        <v>0</v>
      </c>
    </row>
    <row r="72" spans="1:35">
      <c r="A72" s="26">
        <v>7.400000000000001E-4</v>
      </c>
      <c r="B72" s="5">
        <f t="shared" si="30"/>
        <v>7.400000000000001E-4</v>
      </c>
      <c r="C72" s="144" t="s">
        <v>304</v>
      </c>
      <c r="D72" s="94" t="s">
        <v>77</v>
      </c>
      <c r="E72" s="94" t="s">
        <v>91</v>
      </c>
      <c r="F72" s="25">
        <f t="shared" si="31"/>
        <v>0</v>
      </c>
      <c r="G72" s="25">
        <f t="shared" si="32"/>
        <v>0</v>
      </c>
      <c r="H72" s="7">
        <f t="shared" si="3"/>
        <v>0</v>
      </c>
      <c r="I72" s="7">
        <f t="shared" si="4"/>
        <v>0</v>
      </c>
      <c r="J72" s="7">
        <f t="shared" si="5"/>
        <v>0</v>
      </c>
      <c r="K72" s="7">
        <f t="shared" si="6"/>
        <v>0</v>
      </c>
      <c r="L72" s="7">
        <f t="shared" si="7"/>
        <v>0</v>
      </c>
      <c r="M72" s="7">
        <f t="shared" si="8"/>
        <v>0</v>
      </c>
      <c r="N72" s="7">
        <f t="shared" si="9"/>
        <v>0</v>
      </c>
      <c r="O72" s="7">
        <f t="shared" si="10"/>
        <v>0</v>
      </c>
      <c r="P72" s="7">
        <f t="shared" si="11"/>
        <v>0</v>
      </c>
      <c r="Q72" s="7">
        <f t="shared" si="12"/>
        <v>0</v>
      </c>
      <c r="R72" s="7">
        <f t="shared" si="13"/>
        <v>0</v>
      </c>
      <c r="S72" s="7">
        <f t="shared" si="14"/>
        <v>0</v>
      </c>
      <c r="T72" s="7">
        <f t="shared" si="15"/>
        <v>0</v>
      </c>
      <c r="U72" s="7">
        <f t="shared" si="16"/>
        <v>0</v>
      </c>
      <c r="V72" s="7">
        <f t="shared" si="17"/>
        <v>0</v>
      </c>
      <c r="W72" s="91">
        <f t="shared" si="18"/>
        <v>0</v>
      </c>
      <c r="X72" s="91">
        <f t="shared" si="19"/>
        <v>0</v>
      </c>
      <c r="Y72" s="91">
        <f t="shared" si="20"/>
        <v>0</v>
      </c>
      <c r="Z72" s="91">
        <f t="shared" si="21"/>
        <v>0</v>
      </c>
      <c r="AA72" s="102">
        <f t="shared" si="33"/>
        <v>0</v>
      </c>
      <c r="AB72" s="102">
        <f t="shared" si="34"/>
        <v>0</v>
      </c>
      <c r="AC72" s="102">
        <f t="shared" si="35"/>
        <v>0</v>
      </c>
      <c r="AD72" s="106">
        <f t="shared" si="36"/>
        <v>0</v>
      </c>
      <c r="AE72" s="106">
        <f t="shared" si="37"/>
        <v>0</v>
      </c>
      <c r="AF72" s="106">
        <f t="shared" si="38"/>
        <v>0</v>
      </c>
      <c r="AG72" s="106">
        <f t="shared" si="39"/>
        <v>0</v>
      </c>
      <c r="AH72" s="6">
        <v>0</v>
      </c>
      <c r="AI72" s="1">
        <f t="shared" si="40"/>
        <v>0</v>
      </c>
    </row>
    <row r="73" spans="1:35">
      <c r="A73" s="26">
        <v>7.6000000000000004E-4</v>
      </c>
      <c r="B73" s="5">
        <f t="shared" si="30"/>
        <v>8954.3814890556387</v>
      </c>
      <c r="C73" s="144" t="s">
        <v>310</v>
      </c>
      <c r="D73" s="94" t="s">
        <v>75</v>
      </c>
      <c r="E73" s="94" t="s">
        <v>91</v>
      </c>
      <c r="F73" s="25">
        <f t="shared" si="31"/>
        <v>1</v>
      </c>
      <c r="G73" s="25">
        <f t="shared" si="32"/>
        <v>1</v>
      </c>
      <c r="H73" s="7">
        <f t="shared" ref="H73:H136" si="41">IF(ISERROR(VLOOKUP($C73,_tri1,5,FALSE)),0,(VLOOKUP($C73,_tri1,5,FALSE)))</f>
        <v>0</v>
      </c>
      <c r="I73" s="7">
        <f t="shared" ref="I73:I136" si="42">IF(ISERROR(VLOOKUP($C73,_tri2,5,FALSE)),0,(VLOOKUP($C73,_tri2,5,FALSE)))</f>
        <v>0</v>
      </c>
      <c r="J73" s="7">
        <f t="shared" ref="J73:J136" si="43">IF(ISERROR(VLOOKUP($C73,_tri3,5,FALSE)),0,(VLOOKUP($C73,_tri3,5,FALSE)))</f>
        <v>0</v>
      </c>
      <c r="K73" s="7">
        <f t="shared" ref="K73:K136" si="44">IF(ISERROR(VLOOKUP($C73,_tri4,5,FALSE)),0,(VLOOKUP($C73,_tri4,5,FALSE)))</f>
        <v>0</v>
      </c>
      <c r="L73" s="7">
        <f t="shared" ref="L73:L136" si="45">IF(ISERROR(VLOOKUP($C73,_tri5,5,FALSE)),0,(VLOOKUP($C73,_tri5,5,FALSE)))</f>
        <v>0</v>
      </c>
      <c r="M73" s="7">
        <f t="shared" ref="M73:M136" si="46">IF(ISERROR(VLOOKUP($C73,_tri6,5,FALSE)),0,(VLOOKUP($C73,_tri6,5,FALSE)))</f>
        <v>0</v>
      </c>
      <c r="N73" s="7">
        <f t="shared" ref="N73:N136" si="47">IF(ISERROR(VLOOKUP($C73,_tri7,5,FALSE)),0,(VLOOKUP($C73,_tri7,5,FALSE)))</f>
        <v>8954.3807290556379</v>
      </c>
      <c r="O73" s="7">
        <f t="shared" ref="O73:O136" si="48">IF(ISERROR(VLOOKUP($C73,_tri8,5,FALSE)),0,(VLOOKUP($C73,_tri8,5,FALSE)))</f>
        <v>0</v>
      </c>
      <c r="P73" s="7">
        <f t="shared" ref="P73:P136" si="49">IF(ISERROR(VLOOKUP($C73,_tri9,5,FALSE)),0,(VLOOKUP($C73,_tri9,5,FALSE)))</f>
        <v>0</v>
      </c>
      <c r="Q73" s="7">
        <f t="shared" ref="Q73:Q136" si="50">IF(ISERROR(VLOOKUP($C73,_tri10,5,FALSE)),0,(VLOOKUP($C73,_tri10,5,FALSE)))</f>
        <v>0</v>
      </c>
      <c r="R73" s="7">
        <f t="shared" ref="R73:R136" si="51">IF(ISERROR(VLOOKUP($C73,_tri11,5,FALSE)),0,(VLOOKUP($C73,_tri11,5,FALSE)))</f>
        <v>0</v>
      </c>
      <c r="S73" s="7">
        <f t="shared" ref="S73:S136" si="52">IF(ISERROR(VLOOKUP($C73,aqua1,5,FALSE)),0,(VLOOKUP($C73,aqua1,5,FALSE)))</f>
        <v>0</v>
      </c>
      <c r="T73" s="7">
        <f t="shared" ref="T73:T136" si="53">IF(ISERROR(VLOOKUP($C73,aqua2,5,FALSE)),0,(VLOOKUP($C73,aqua2,5,FALSE)))</f>
        <v>0</v>
      </c>
      <c r="U73" s="7">
        <f t="shared" ref="U73:U136" si="54">IF(ISERROR(VLOOKUP($C73,aqua3,5,FALSE)),0,(VLOOKUP($C73,aqua3,5,FALSE)))</f>
        <v>0</v>
      </c>
      <c r="V73" s="7">
        <f t="shared" ref="V73:V136" si="55">IF(ISERROR(VLOOKUP($C73,aqua4,5,FALSE)),0,(VLOOKUP($C73,aqua4,5,FALSE)))</f>
        <v>0</v>
      </c>
      <c r="W73" s="91">
        <f t="shared" ref="W73:W136" si="56">IF(ISERROR(VLOOKUP($C73,_dua1,5,FALSE)),0,(VLOOKUP($C73,_dua1,5,FALSE)))</f>
        <v>0</v>
      </c>
      <c r="X73" s="91">
        <f t="shared" ref="X73:X136" si="57">IF(ISERROR(VLOOKUP($C73,_dua2,5,FALSE)),0,(VLOOKUP($C73,_dua2,5,FALSE)))</f>
        <v>0</v>
      </c>
      <c r="Y73" s="91">
        <f t="shared" ref="Y73:Y136" si="58">IF(ISERROR(VLOOKUP($C73,_dua3,5,FALSE)),0,(VLOOKUP($C73,_dua3,5,FALSE)))</f>
        <v>0</v>
      </c>
      <c r="Z73" s="91">
        <f t="shared" ref="Z73:Z136" si="59">IF(ISERROR(VLOOKUP($C73,_dua4,5,FALSE)),0,(VLOOKUP($C73,_dua4,5,FALSE)))</f>
        <v>0</v>
      </c>
      <c r="AA73" s="102">
        <f t="shared" si="33"/>
        <v>0</v>
      </c>
      <c r="AB73" s="102">
        <f t="shared" si="34"/>
        <v>0</v>
      </c>
      <c r="AC73" s="102">
        <f t="shared" si="35"/>
        <v>0</v>
      </c>
      <c r="AD73" s="106">
        <f t="shared" si="36"/>
        <v>8954.3807290556379</v>
      </c>
      <c r="AE73" s="106">
        <f t="shared" si="37"/>
        <v>0</v>
      </c>
      <c r="AF73" s="106">
        <f t="shared" si="38"/>
        <v>0</v>
      </c>
      <c r="AG73" s="106">
        <f t="shared" si="39"/>
        <v>0</v>
      </c>
      <c r="AH73" s="6">
        <v>0</v>
      </c>
      <c r="AI73" s="1">
        <f t="shared" si="40"/>
        <v>8954.3807290556379</v>
      </c>
    </row>
    <row r="74" spans="1:35">
      <c r="A74" s="26">
        <v>7.7000000000000007E-4</v>
      </c>
      <c r="B74" s="5">
        <f t="shared" si="30"/>
        <v>7.7000000000000007E-4</v>
      </c>
      <c r="C74" s="144" t="s">
        <v>323</v>
      </c>
      <c r="D74" s="94" t="s">
        <v>85</v>
      </c>
      <c r="E74" s="94" t="s">
        <v>91</v>
      </c>
      <c r="F74" s="25">
        <f t="shared" si="31"/>
        <v>0</v>
      </c>
      <c r="G74" s="25">
        <f t="shared" si="32"/>
        <v>0</v>
      </c>
      <c r="H74" s="7">
        <f t="shared" si="41"/>
        <v>0</v>
      </c>
      <c r="I74" s="7">
        <f t="shared" si="42"/>
        <v>0</v>
      </c>
      <c r="J74" s="7">
        <f t="shared" si="43"/>
        <v>0</v>
      </c>
      <c r="K74" s="7">
        <f t="shared" si="44"/>
        <v>0</v>
      </c>
      <c r="L74" s="7">
        <f t="shared" si="45"/>
        <v>0</v>
      </c>
      <c r="M74" s="7">
        <f t="shared" si="46"/>
        <v>0</v>
      </c>
      <c r="N74" s="7">
        <f t="shared" si="47"/>
        <v>0</v>
      </c>
      <c r="O74" s="7">
        <f t="shared" si="48"/>
        <v>0</v>
      </c>
      <c r="P74" s="7">
        <f t="shared" si="49"/>
        <v>0</v>
      </c>
      <c r="Q74" s="7">
        <f t="shared" si="50"/>
        <v>0</v>
      </c>
      <c r="R74" s="7">
        <f t="shared" si="51"/>
        <v>0</v>
      </c>
      <c r="S74" s="7">
        <f t="shared" si="52"/>
        <v>0</v>
      </c>
      <c r="T74" s="7">
        <f t="shared" si="53"/>
        <v>0</v>
      </c>
      <c r="U74" s="7">
        <f t="shared" si="54"/>
        <v>0</v>
      </c>
      <c r="V74" s="7">
        <f t="shared" si="55"/>
        <v>0</v>
      </c>
      <c r="W74" s="91">
        <f t="shared" si="56"/>
        <v>0</v>
      </c>
      <c r="X74" s="91">
        <f t="shared" si="57"/>
        <v>0</v>
      </c>
      <c r="Y74" s="91">
        <f t="shared" si="58"/>
        <v>0</v>
      </c>
      <c r="Z74" s="91">
        <f t="shared" si="59"/>
        <v>0</v>
      </c>
      <c r="AA74" s="102">
        <f t="shared" si="33"/>
        <v>0</v>
      </c>
      <c r="AB74" s="102">
        <f t="shared" si="34"/>
        <v>0</v>
      </c>
      <c r="AC74" s="102">
        <f t="shared" si="35"/>
        <v>0</v>
      </c>
      <c r="AD74" s="106">
        <f t="shared" si="36"/>
        <v>0</v>
      </c>
      <c r="AE74" s="106">
        <f t="shared" si="37"/>
        <v>0</v>
      </c>
      <c r="AF74" s="106">
        <f t="shared" si="38"/>
        <v>0</v>
      </c>
      <c r="AG74" s="106">
        <f t="shared" si="39"/>
        <v>0</v>
      </c>
      <c r="AH74" s="6">
        <v>0</v>
      </c>
      <c r="AI74" s="1">
        <f t="shared" si="40"/>
        <v>0</v>
      </c>
    </row>
    <row r="75" spans="1:35">
      <c r="A75" s="26">
        <v>8.0000000000000004E-4</v>
      </c>
      <c r="B75" s="5">
        <f t="shared" si="30"/>
        <v>8.0000000000000004E-4</v>
      </c>
      <c r="C75" s="144" t="s">
        <v>295</v>
      </c>
      <c r="D75" s="94" t="s">
        <v>86</v>
      </c>
      <c r="E75" s="94" t="s">
        <v>91</v>
      </c>
      <c r="F75" s="25">
        <f t="shared" si="31"/>
        <v>0</v>
      </c>
      <c r="G75" s="25">
        <f t="shared" si="32"/>
        <v>0</v>
      </c>
      <c r="H75" s="7">
        <f t="shared" si="41"/>
        <v>0</v>
      </c>
      <c r="I75" s="7">
        <f t="shared" si="42"/>
        <v>0</v>
      </c>
      <c r="J75" s="7">
        <f t="shared" si="43"/>
        <v>0</v>
      </c>
      <c r="K75" s="7">
        <f t="shared" si="44"/>
        <v>0</v>
      </c>
      <c r="L75" s="7">
        <f t="shared" si="45"/>
        <v>0</v>
      </c>
      <c r="M75" s="7">
        <f t="shared" si="46"/>
        <v>0</v>
      </c>
      <c r="N75" s="7">
        <f t="shared" si="47"/>
        <v>0</v>
      </c>
      <c r="O75" s="7">
        <f t="shared" si="48"/>
        <v>0</v>
      </c>
      <c r="P75" s="7">
        <f t="shared" si="49"/>
        <v>0</v>
      </c>
      <c r="Q75" s="7">
        <f t="shared" si="50"/>
        <v>0</v>
      </c>
      <c r="R75" s="7">
        <f t="shared" si="51"/>
        <v>0</v>
      </c>
      <c r="S75" s="7">
        <f t="shared" si="52"/>
        <v>0</v>
      </c>
      <c r="T75" s="7">
        <f t="shared" si="53"/>
        <v>0</v>
      </c>
      <c r="U75" s="7">
        <f t="shared" si="54"/>
        <v>0</v>
      </c>
      <c r="V75" s="7">
        <f t="shared" si="55"/>
        <v>0</v>
      </c>
      <c r="W75" s="91">
        <f t="shared" si="56"/>
        <v>0</v>
      </c>
      <c r="X75" s="91">
        <f t="shared" si="57"/>
        <v>0</v>
      </c>
      <c r="Y75" s="91">
        <f t="shared" si="58"/>
        <v>0</v>
      </c>
      <c r="Z75" s="91">
        <f t="shared" si="59"/>
        <v>0</v>
      </c>
      <c r="AA75" s="102">
        <f t="shared" si="33"/>
        <v>0</v>
      </c>
      <c r="AB75" s="102">
        <f t="shared" si="34"/>
        <v>0</v>
      </c>
      <c r="AC75" s="102">
        <f t="shared" si="35"/>
        <v>0</v>
      </c>
      <c r="AD75" s="106">
        <f t="shared" si="36"/>
        <v>0</v>
      </c>
      <c r="AE75" s="106">
        <f t="shared" si="37"/>
        <v>0</v>
      </c>
      <c r="AF75" s="106">
        <f t="shared" si="38"/>
        <v>0</v>
      </c>
      <c r="AG75" s="106">
        <f t="shared" si="39"/>
        <v>0</v>
      </c>
      <c r="AH75" s="6">
        <v>0</v>
      </c>
      <c r="AI75" s="1">
        <f t="shared" si="40"/>
        <v>0</v>
      </c>
    </row>
    <row r="76" spans="1:35">
      <c r="A76" s="26">
        <v>8.1000000000000006E-4</v>
      </c>
      <c r="B76" s="5">
        <f t="shared" si="30"/>
        <v>9301.0968770535164</v>
      </c>
      <c r="C76" s="144" t="s">
        <v>298</v>
      </c>
      <c r="D76" s="94" t="s">
        <v>86</v>
      </c>
      <c r="E76" s="94" t="s">
        <v>91</v>
      </c>
      <c r="F76" s="25">
        <f t="shared" si="31"/>
        <v>1</v>
      </c>
      <c r="G76" s="25">
        <f t="shared" si="32"/>
        <v>1</v>
      </c>
      <c r="H76" s="7">
        <f t="shared" si="41"/>
        <v>0</v>
      </c>
      <c r="I76" s="7">
        <f t="shared" si="42"/>
        <v>0</v>
      </c>
      <c r="J76" s="7">
        <f t="shared" si="43"/>
        <v>0</v>
      </c>
      <c r="K76" s="7">
        <f t="shared" si="44"/>
        <v>0</v>
      </c>
      <c r="L76" s="7">
        <f t="shared" si="45"/>
        <v>0</v>
      </c>
      <c r="M76" s="7">
        <f t="shared" si="46"/>
        <v>0</v>
      </c>
      <c r="N76" s="7">
        <f t="shared" si="47"/>
        <v>0</v>
      </c>
      <c r="O76" s="7">
        <f t="shared" si="48"/>
        <v>9301.0960670535169</v>
      </c>
      <c r="P76" s="7">
        <f t="shared" si="49"/>
        <v>0</v>
      </c>
      <c r="Q76" s="7">
        <f t="shared" si="50"/>
        <v>0</v>
      </c>
      <c r="R76" s="7">
        <f t="shared" si="51"/>
        <v>0</v>
      </c>
      <c r="S76" s="7">
        <f t="shared" si="52"/>
        <v>0</v>
      </c>
      <c r="T76" s="7">
        <f t="shared" si="53"/>
        <v>0</v>
      </c>
      <c r="U76" s="7">
        <f t="shared" si="54"/>
        <v>0</v>
      </c>
      <c r="V76" s="7">
        <f t="shared" si="55"/>
        <v>0</v>
      </c>
      <c r="W76" s="91">
        <f t="shared" si="56"/>
        <v>0</v>
      </c>
      <c r="X76" s="91">
        <f t="shared" si="57"/>
        <v>0</v>
      </c>
      <c r="Y76" s="91">
        <f t="shared" si="58"/>
        <v>0</v>
      </c>
      <c r="Z76" s="91">
        <f t="shared" si="59"/>
        <v>0</v>
      </c>
      <c r="AA76" s="102">
        <f t="shared" si="33"/>
        <v>0</v>
      </c>
      <c r="AB76" s="102">
        <f t="shared" si="34"/>
        <v>0</v>
      </c>
      <c r="AC76" s="102">
        <f t="shared" si="35"/>
        <v>0</v>
      </c>
      <c r="AD76" s="106">
        <f t="shared" si="36"/>
        <v>9301.0960670535169</v>
      </c>
      <c r="AE76" s="106">
        <f t="shared" si="37"/>
        <v>0</v>
      </c>
      <c r="AF76" s="106">
        <f t="shared" si="38"/>
        <v>0</v>
      </c>
      <c r="AG76" s="106">
        <f t="shared" si="39"/>
        <v>0</v>
      </c>
      <c r="AH76" s="6">
        <v>0</v>
      </c>
      <c r="AI76" s="1">
        <f t="shared" si="40"/>
        <v>9301.0960670535169</v>
      </c>
    </row>
    <row r="77" spans="1:35">
      <c r="A77" s="26">
        <v>8.2000000000000009E-4</v>
      </c>
      <c r="B77" s="5">
        <f t="shared" si="30"/>
        <v>8.2000000000000009E-4</v>
      </c>
      <c r="C77" s="144" t="s">
        <v>299</v>
      </c>
      <c r="D77" s="94" t="s">
        <v>264</v>
      </c>
      <c r="E77" s="94" t="s">
        <v>91</v>
      </c>
      <c r="F77" s="25">
        <f t="shared" si="31"/>
        <v>0</v>
      </c>
      <c r="G77" s="25">
        <f t="shared" si="32"/>
        <v>0</v>
      </c>
      <c r="H77" s="7">
        <f t="shared" si="41"/>
        <v>0</v>
      </c>
      <c r="I77" s="7">
        <f t="shared" si="42"/>
        <v>0</v>
      </c>
      <c r="J77" s="7">
        <f t="shared" si="43"/>
        <v>0</v>
      </c>
      <c r="K77" s="7">
        <f t="shared" si="44"/>
        <v>0</v>
      </c>
      <c r="L77" s="7">
        <f t="shared" si="45"/>
        <v>0</v>
      </c>
      <c r="M77" s="7">
        <f t="shared" si="46"/>
        <v>0</v>
      </c>
      <c r="N77" s="7">
        <f t="shared" si="47"/>
        <v>0</v>
      </c>
      <c r="O77" s="7">
        <f t="shared" si="48"/>
        <v>0</v>
      </c>
      <c r="P77" s="7">
        <f t="shared" si="49"/>
        <v>0</v>
      </c>
      <c r="Q77" s="7">
        <f t="shared" si="50"/>
        <v>0</v>
      </c>
      <c r="R77" s="7">
        <f t="shared" si="51"/>
        <v>0</v>
      </c>
      <c r="S77" s="7">
        <f t="shared" si="52"/>
        <v>0</v>
      </c>
      <c r="T77" s="7">
        <f t="shared" si="53"/>
        <v>0</v>
      </c>
      <c r="U77" s="7">
        <f t="shared" si="54"/>
        <v>0</v>
      </c>
      <c r="V77" s="7">
        <f t="shared" si="55"/>
        <v>0</v>
      </c>
      <c r="W77" s="91">
        <f t="shared" si="56"/>
        <v>0</v>
      </c>
      <c r="X77" s="91">
        <f t="shared" si="57"/>
        <v>0</v>
      </c>
      <c r="Y77" s="91">
        <f t="shared" si="58"/>
        <v>0</v>
      </c>
      <c r="Z77" s="91">
        <f t="shared" si="59"/>
        <v>0</v>
      </c>
      <c r="AA77" s="102">
        <f t="shared" si="33"/>
        <v>0</v>
      </c>
      <c r="AB77" s="102">
        <f t="shared" si="34"/>
        <v>0</v>
      </c>
      <c r="AC77" s="102">
        <f t="shared" si="35"/>
        <v>0</v>
      </c>
      <c r="AD77" s="106">
        <f t="shared" si="36"/>
        <v>0</v>
      </c>
      <c r="AE77" s="106">
        <f t="shared" si="37"/>
        <v>0</v>
      </c>
      <c r="AF77" s="106">
        <f t="shared" si="38"/>
        <v>0</v>
      </c>
      <c r="AG77" s="106">
        <f t="shared" si="39"/>
        <v>0</v>
      </c>
      <c r="AH77" s="6">
        <v>0</v>
      </c>
      <c r="AI77" s="1">
        <f t="shared" si="40"/>
        <v>0</v>
      </c>
    </row>
    <row r="78" spans="1:35">
      <c r="A78" s="26">
        <v>8.3000000000000012E-4</v>
      </c>
      <c r="B78" s="5">
        <f t="shared" si="30"/>
        <v>8.3000000000000012E-4</v>
      </c>
      <c r="C78" s="144" t="s">
        <v>340</v>
      </c>
      <c r="D78" s="94" t="s">
        <v>390</v>
      </c>
      <c r="E78" s="94" t="s">
        <v>91</v>
      </c>
      <c r="F78" s="25">
        <f t="shared" si="31"/>
        <v>0</v>
      </c>
      <c r="G78" s="25">
        <f t="shared" si="32"/>
        <v>0</v>
      </c>
      <c r="H78" s="7">
        <f t="shared" si="41"/>
        <v>0</v>
      </c>
      <c r="I78" s="7">
        <f t="shared" si="42"/>
        <v>0</v>
      </c>
      <c r="J78" s="7">
        <f t="shared" si="43"/>
        <v>0</v>
      </c>
      <c r="K78" s="7">
        <f t="shared" si="44"/>
        <v>0</v>
      </c>
      <c r="L78" s="7">
        <f t="shared" si="45"/>
        <v>0</v>
      </c>
      <c r="M78" s="7">
        <f t="shared" si="46"/>
        <v>0</v>
      </c>
      <c r="N78" s="7">
        <f t="shared" si="47"/>
        <v>0</v>
      </c>
      <c r="O78" s="7">
        <f t="shared" si="48"/>
        <v>0</v>
      </c>
      <c r="P78" s="7">
        <f t="shared" si="49"/>
        <v>0</v>
      </c>
      <c r="Q78" s="7">
        <f t="shared" si="50"/>
        <v>0</v>
      </c>
      <c r="R78" s="7">
        <f t="shared" si="51"/>
        <v>0</v>
      </c>
      <c r="S78" s="7">
        <f t="shared" si="52"/>
        <v>0</v>
      </c>
      <c r="T78" s="7">
        <f t="shared" si="53"/>
        <v>0</v>
      </c>
      <c r="U78" s="7">
        <f t="shared" si="54"/>
        <v>0</v>
      </c>
      <c r="V78" s="7">
        <f t="shared" si="55"/>
        <v>0</v>
      </c>
      <c r="W78" s="91">
        <f t="shared" si="56"/>
        <v>0</v>
      </c>
      <c r="X78" s="91">
        <f t="shared" si="57"/>
        <v>0</v>
      </c>
      <c r="Y78" s="91">
        <f t="shared" si="58"/>
        <v>0</v>
      </c>
      <c r="Z78" s="91">
        <f t="shared" si="59"/>
        <v>0</v>
      </c>
      <c r="AA78" s="102">
        <f t="shared" si="33"/>
        <v>0</v>
      </c>
      <c r="AB78" s="102">
        <f t="shared" si="34"/>
        <v>0</v>
      </c>
      <c r="AC78" s="102">
        <f t="shared" si="35"/>
        <v>0</v>
      </c>
      <c r="AD78" s="106">
        <f t="shared" si="36"/>
        <v>0</v>
      </c>
      <c r="AE78" s="106">
        <f t="shared" si="37"/>
        <v>0</v>
      </c>
      <c r="AF78" s="106">
        <f t="shared" si="38"/>
        <v>0</v>
      </c>
      <c r="AG78" s="106">
        <f t="shared" si="39"/>
        <v>0</v>
      </c>
      <c r="AH78" s="6">
        <v>0</v>
      </c>
      <c r="AI78" s="1">
        <f t="shared" si="40"/>
        <v>0</v>
      </c>
    </row>
    <row r="79" spans="1:35">
      <c r="A79" s="26">
        <v>8.4000000000000014E-4</v>
      </c>
      <c r="B79" s="5">
        <f t="shared" si="30"/>
        <v>8.4000000000000014E-4</v>
      </c>
      <c r="C79" s="144" t="s">
        <v>348</v>
      </c>
      <c r="D79" s="94" t="s">
        <v>74</v>
      </c>
      <c r="E79" s="94" t="s">
        <v>91</v>
      </c>
      <c r="F79" s="25">
        <f t="shared" si="31"/>
        <v>0</v>
      </c>
      <c r="G79" s="25">
        <f t="shared" si="32"/>
        <v>0</v>
      </c>
      <c r="H79" s="7">
        <f t="shared" si="41"/>
        <v>0</v>
      </c>
      <c r="I79" s="7">
        <f t="shared" si="42"/>
        <v>0</v>
      </c>
      <c r="J79" s="7">
        <f t="shared" si="43"/>
        <v>0</v>
      </c>
      <c r="K79" s="7">
        <f t="shared" si="44"/>
        <v>0</v>
      </c>
      <c r="L79" s="7">
        <f t="shared" si="45"/>
        <v>0</v>
      </c>
      <c r="M79" s="7">
        <f t="shared" si="46"/>
        <v>0</v>
      </c>
      <c r="N79" s="7">
        <f t="shared" si="47"/>
        <v>0</v>
      </c>
      <c r="O79" s="7">
        <f t="shared" si="48"/>
        <v>0</v>
      </c>
      <c r="P79" s="7">
        <f t="shared" si="49"/>
        <v>0</v>
      </c>
      <c r="Q79" s="7">
        <f t="shared" si="50"/>
        <v>0</v>
      </c>
      <c r="R79" s="7">
        <f t="shared" si="51"/>
        <v>0</v>
      </c>
      <c r="S79" s="7">
        <f t="shared" si="52"/>
        <v>0</v>
      </c>
      <c r="T79" s="7">
        <f t="shared" si="53"/>
        <v>0</v>
      </c>
      <c r="U79" s="7">
        <f t="shared" si="54"/>
        <v>0</v>
      </c>
      <c r="V79" s="7">
        <f t="shared" si="55"/>
        <v>0</v>
      </c>
      <c r="W79" s="91">
        <f t="shared" si="56"/>
        <v>0</v>
      </c>
      <c r="X79" s="91">
        <f t="shared" si="57"/>
        <v>0</v>
      </c>
      <c r="Y79" s="91">
        <f t="shared" si="58"/>
        <v>0</v>
      </c>
      <c r="Z79" s="91">
        <f t="shared" si="59"/>
        <v>0</v>
      </c>
      <c r="AA79" s="102">
        <f t="shared" si="33"/>
        <v>0</v>
      </c>
      <c r="AB79" s="102">
        <f t="shared" si="34"/>
        <v>0</v>
      </c>
      <c r="AC79" s="102">
        <f t="shared" si="35"/>
        <v>0</v>
      </c>
      <c r="AD79" s="106">
        <f t="shared" si="36"/>
        <v>0</v>
      </c>
      <c r="AE79" s="106">
        <f t="shared" si="37"/>
        <v>0</v>
      </c>
      <c r="AF79" s="106">
        <f t="shared" si="38"/>
        <v>0</v>
      </c>
      <c r="AG79" s="106">
        <f t="shared" si="39"/>
        <v>0</v>
      </c>
      <c r="AH79" s="6">
        <v>0</v>
      </c>
      <c r="AI79" s="1">
        <f t="shared" si="40"/>
        <v>0</v>
      </c>
    </row>
    <row r="80" spans="1:35">
      <c r="A80" s="26">
        <v>8.5000000000000006E-4</v>
      </c>
      <c r="B80" s="5">
        <f t="shared" si="30"/>
        <v>8.5000000000000006E-4</v>
      </c>
      <c r="C80" s="144" t="s">
        <v>337</v>
      </c>
      <c r="D80" s="94" t="s">
        <v>78</v>
      </c>
      <c r="E80" s="94" t="s">
        <v>91</v>
      </c>
      <c r="F80" s="25">
        <f t="shared" si="31"/>
        <v>0</v>
      </c>
      <c r="G80" s="25">
        <f t="shared" si="32"/>
        <v>0</v>
      </c>
      <c r="H80" s="7">
        <f t="shared" si="41"/>
        <v>0</v>
      </c>
      <c r="I80" s="7">
        <f t="shared" si="42"/>
        <v>0</v>
      </c>
      <c r="J80" s="7">
        <f t="shared" si="43"/>
        <v>0</v>
      </c>
      <c r="K80" s="7">
        <f t="shared" si="44"/>
        <v>0</v>
      </c>
      <c r="L80" s="7">
        <f t="shared" si="45"/>
        <v>0</v>
      </c>
      <c r="M80" s="7">
        <f t="shared" si="46"/>
        <v>0</v>
      </c>
      <c r="N80" s="7">
        <f t="shared" si="47"/>
        <v>0</v>
      </c>
      <c r="O80" s="7">
        <f t="shared" si="48"/>
        <v>0</v>
      </c>
      <c r="P80" s="7">
        <f t="shared" si="49"/>
        <v>0</v>
      </c>
      <c r="Q80" s="7">
        <f t="shared" si="50"/>
        <v>0</v>
      </c>
      <c r="R80" s="7">
        <f t="shared" si="51"/>
        <v>0</v>
      </c>
      <c r="S80" s="7">
        <f t="shared" si="52"/>
        <v>0</v>
      </c>
      <c r="T80" s="7">
        <f t="shared" si="53"/>
        <v>0</v>
      </c>
      <c r="U80" s="7">
        <f t="shared" si="54"/>
        <v>0</v>
      </c>
      <c r="V80" s="7">
        <f t="shared" si="55"/>
        <v>0</v>
      </c>
      <c r="W80" s="91">
        <f t="shared" si="56"/>
        <v>0</v>
      </c>
      <c r="X80" s="91">
        <f t="shared" si="57"/>
        <v>0</v>
      </c>
      <c r="Y80" s="91">
        <f t="shared" si="58"/>
        <v>0</v>
      </c>
      <c r="Z80" s="91">
        <f t="shared" si="59"/>
        <v>0</v>
      </c>
      <c r="AA80" s="102">
        <f t="shared" si="33"/>
        <v>0</v>
      </c>
      <c r="AB80" s="102">
        <f t="shared" si="34"/>
        <v>0</v>
      </c>
      <c r="AC80" s="102">
        <f t="shared" si="35"/>
        <v>0</v>
      </c>
      <c r="AD80" s="106">
        <f t="shared" si="36"/>
        <v>0</v>
      </c>
      <c r="AE80" s="106">
        <f t="shared" si="37"/>
        <v>0</v>
      </c>
      <c r="AF80" s="106">
        <f t="shared" si="38"/>
        <v>0</v>
      </c>
      <c r="AG80" s="106">
        <f t="shared" si="39"/>
        <v>0</v>
      </c>
      <c r="AH80" s="6">
        <v>0</v>
      </c>
      <c r="AI80" s="1">
        <f t="shared" si="40"/>
        <v>0</v>
      </c>
    </row>
    <row r="81" spans="1:35">
      <c r="A81" s="26">
        <v>8.6000000000000009E-4</v>
      </c>
      <c r="B81" s="5">
        <f t="shared" si="30"/>
        <v>8.6000000000000009E-4</v>
      </c>
      <c r="C81" s="144" t="s">
        <v>355</v>
      </c>
      <c r="D81" s="94" t="s">
        <v>77</v>
      </c>
      <c r="E81" s="94" t="s">
        <v>91</v>
      </c>
      <c r="F81" s="25">
        <f t="shared" si="31"/>
        <v>0</v>
      </c>
      <c r="G81" s="25">
        <f t="shared" si="32"/>
        <v>0</v>
      </c>
      <c r="H81" s="7">
        <f t="shared" si="41"/>
        <v>0</v>
      </c>
      <c r="I81" s="7">
        <f t="shared" si="42"/>
        <v>0</v>
      </c>
      <c r="J81" s="7">
        <f t="shared" si="43"/>
        <v>0</v>
      </c>
      <c r="K81" s="7">
        <f t="shared" si="44"/>
        <v>0</v>
      </c>
      <c r="L81" s="7">
        <f t="shared" si="45"/>
        <v>0</v>
      </c>
      <c r="M81" s="7">
        <f t="shared" si="46"/>
        <v>0</v>
      </c>
      <c r="N81" s="7">
        <f t="shared" si="47"/>
        <v>0</v>
      </c>
      <c r="O81" s="7">
        <f t="shared" si="48"/>
        <v>0</v>
      </c>
      <c r="P81" s="7">
        <f t="shared" si="49"/>
        <v>0</v>
      </c>
      <c r="Q81" s="7">
        <f t="shared" si="50"/>
        <v>0</v>
      </c>
      <c r="R81" s="7">
        <f t="shared" si="51"/>
        <v>0</v>
      </c>
      <c r="S81" s="7">
        <f t="shared" si="52"/>
        <v>0</v>
      </c>
      <c r="T81" s="7">
        <f t="shared" si="53"/>
        <v>0</v>
      </c>
      <c r="U81" s="7">
        <f t="shared" si="54"/>
        <v>0</v>
      </c>
      <c r="V81" s="7">
        <f t="shared" si="55"/>
        <v>0</v>
      </c>
      <c r="W81" s="91">
        <f t="shared" si="56"/>
        <v>0</v>
      </c>
      <c r="X81" s="91">
        <f t="shared" si="57"/>
        <v>0</v>
      </c>
      <c r="Y81" s="91">
        <f t="shared" si="58"/>
        <v>0</v>
      </c>
      <c r="Z81" s="91">
        <f t="shared" si="59"/>
        <v>0</v>
      </c>
      <c r="AA81" s="102">
        <f t="shared" si="33"/>
        <v>0</v>
      </c>
      <c r="AB81" s="102">
        <f t="shared" si="34"/>
        <v>0</v>
      </c>
      <c r="AC81" s="102">
        <f t="shared" si="35"/>
        <v>0</v>
      </c>
      <c r="AD81" s="106">
        <f t="shared" si="36"/>
        <v>0</v>
      </c>
      <c r="AE81" s="106">
        <f t="shared" si="37"/>
        <v>0</v>
      </c>
      <c r="AF81" s="106">
        <f t="shared" si="38"/>
        <v>0</v>
      </c>
      <c r="AG81" s="106">
        <f t="shared" si="39"/>
        <v>0</v>
      </c>
      <c r="AH81" s="6">
        <v>0</v>
      </c>
      <c r="AI81" s="1">
        <f t="shared" si="40"/>
        <v>0</v>
      </c>
    </row>
    <row r="82" spans="1:35">
      <c r="A82" s="26">
        <v>8.7000000000000011E-4</v>
      </c>
      <c r="B82" s="5">
        <f t="shared" si="30"/>
        <v>9253.025593829565</v>
      </c>
      <c r="C82" s="144" t="s">
        <v>342</v>
      </c>
      <c r="D82" s="94" t="s">
        <v>75</v>
      </c>
      <c r="E82" s="94" t="s">
        <v>91</v>
      </c>
      <c r="F82" s="25">
        <f t="shared" si="31"/>
        <v>1</v>
      </c>
      <c r="G82" s="25">
        <f t="shared" si="32"/>
        <v>1</v>
      </c>
      <c r="H82" s="7">
        <f t="shared" si="41"/>
        <v>0</v>
      </c>
      <c r="I82" s="7">
        <f t="shared" si="42"/>
        <v>0</v>
      </c>
      <c r="J82" s="7">
        <f t="shared" si="43"/>
        <v>9253.0247238295651</v>
      </c>
      <c r="K82" s="7">
        <f t="shared" si="44"/>
        <v>0</v>
      </c>
      <c r="L82" s="7">
        <f t="shared" si="45"/>
        <v>0</v>
      </c>
      <c r="M82" s="7">
        <f t="shared" si="46"/>
        <v>0</v>
      </c>
      <c r="N82" s="7">
        <f t="shared" si="47"/>
        <v>0</v>
      </c>
      <c r="O82" s="7">
        <f t="shared" si="48"/>
        <v>0</v>
      </c>
      <c r="P82" s="7">
        <f t="shared" si="49"/>
        <v>0</v>
      </c>
      <c r="Q82" s="7">
        <f t="shared" si="50"/>
        <v>0</v>
      </c>
      <c r="R82" s="7">
        <f t="shared" si="51"/>
        <v>0</v>
      </c>
      <c r="S82" s="7">
        <f t="shared" si="52"/>
        <v>0</v>
      </c>
      <c r="T82" s="7">
        <f t="shared" si="53"/>
        <v>0</v>
      </c>
      <c r="U82" s="7">
        <f t="shared" si="54"/>
        <v>0</v>
      </c>
      <c r="V82" s="7">
        <f t="shared" si="55"/>
        <v>0</v>
      </c>
      <c r="W82" s="91">
        <f t="shared" si="56"/>
        <v>0</v>
      </c>
      <c r="X82" s="91">
        <f t="shared" si="57"/>
        <v>0</v>
      </c>
      <c r="Y82" s="91">
        <f t="shared" si="58"/>
        <v>0</v>
      </c>
      <c r="Z82" s="91">
        <f t="shared" si="59"/>
        <v>0</v>
      </c>
      <c r="AA82" s="102">
        <f t="shared" si="33"/>
        <v>0</v>
      </c>
      <c r="AB82" s="102">
        <f t="shared" si="34"/>
        <v>0</v>
      </c>
      <c r="AC82" s="102">
        <f t="shared" si="35"/>
        <v>0</v>
      </c>
      <c r="AD82" s="106">
        <f t="shared" si="36"/>
        <v>9253.0247238295651</v>
      </c>
      <c r="AE82" s="106">
        <f t="shared" si="37"/>
        <v>0</v>
      </c>
      <c r="AF82" s="106">
        <f t="shared" si="38"/>
        <v>0</v>
      </c>
      <c r="AG82" s="106">
        <f t="shared" si="39"/>
        <v>0</v>
      </c>
      <c r="AH82" s="6">
        <v>0</v>
      </c>
      <c r="AI82" s="1">
        <f t="shared" si="40"/>
        <v>9253.0247238295651</v>
      </c>
    </row>
    <row r="83" spans="1:35">
      <c r="A83" s="26">
        <v>8.8000000000000014E-4</v>
      </c>
      <c r="B83" s="5">
        <f t="shared" si="30"/>
        <v>8.8000000000000014E-4</v>
      </c>
      <c r="C83" s="144" t="s">
        <v>346</v>
      </c>
      <c r="D83" s="94" t="s">
        <v>74</v>
      </c>
      <c r="E83" s="94" t="s">
        <v>91</v>
      </c>
      <c r="F83" s="25">
        <f t="shared" si="31"/>
        <v>0</v>
      </c>
      <c r="G83" s="25">
        <f t="shared" si="32"/>
        <v>0</v>
      </c>
      <c r="H83" s="7">
        <f t="shared" si="41"/>
        <v>0</v>
      </c>
      <c r="I83" s="7">
        <f t="shared" si="42"/>
        <v>0</v>
      </c>
      <c r="J83" s="7">
        <f t="shared" si="43"/>
        <v>0</v>
      </c>
      <c r="K83" s="7">
        <f t="shared" si="44"/>
        <v>0</v>
      </c>
      <c r="L83" s="7">
        <f t="shared" si="45"/>
        <v>0</v>
      </c>
      <c r="M83" s="7">
        <f t="shared" si="46"/>
        <v>0</v>
      </c>
      <c r="N83" s="7">
        <f t="shared" si="47"/>
        <v>0</v>
      </c>
      <c r="O83" s="7">
        <f t="shared" si="48"/>
        <v>0</v>
      </c>
      <c r="P83" s="7">
        <f t="shared" si="49"/>
        <v>0</v>
      </c>
      <c r="Q83" s="7">
        <f t="shared" si="50"/>
        <v>0</v>
      </c>
      <c r="R83" s="7">
        <f t="shared" si="51"/>
        <v>0</v>
      </c>
      <c r="S83" s="7">
        <f t="shared" si="52"/>
        <v>0</v>
      </c>
      <c r="T83" s="7">
        <f t="shared" si="53"/>
        <v>0</v>
      </c>
      <c r="U83" s="7">
        <f t="shared" si="54"/>
        <v>0</v>
      </c>
      <c r="V83" s="7">
        <f t="shared" si="55"/>
        <v>0</v>
      </c>
      <c r="W83" s="91">
        <f t="shared" si="56"/>
        <v>0</v>
      </c>
      <c r="X83" s="91">
        <f t="shared" si="57"/>
        <v>0</v>
      </c>
      <c r="Y83" s="91">
        <f t="shared" si="58"/>
        <v>0</v>
      </c>
      <c r="Z83" s="91">
        <f t="shared" si="59"/>
        <v>0</v>
      </c>
      <c r="AA83" s="102">
        <f t="shared" si="33"/>
        <v>0</v>
      </c>
      <c r="AB83" s="102">
        <f t="shared" si="34"/>
        <v>0</v>
      </c>
      <c r="AC83" s="102">
        <f t="shared" si="35"/>
        <v>0</v>
      </c>
      <c r="AD83" s="106">
        <f t="shared" si="36"/>
        <v>0</v>
      </c>
      <c r="AE83" s="106">
        <f t="shared" si="37"/>
        <v>0</v>
      </c>
      <c r="AF83" s="106">
        <f t="shared" si="38"/>
        <v>0</v>
      </c>
      <c r="AG83" s="106">
        <f t="shared" si="39"/>
        <v>0</v>
      </c>
      <c r="AH83" s="6">
        <v>0</v>
      </c>
      <c r="AI83" s="1">
        <f t="shared" si="40"/>
        <v>0</v>
      </c>
    </row>
    <row r="84" spans="1:35">
      <c r="A84" s="26">
        <v>8.9000000000000006E-4</v>
      </c>
      <c r="B84" s="5">
        <f t="shared" si="30"/>
        <v>8.9000000000000006E-4</v>
      </c>
      <c r="C84" s="144" t="s">
        <v>347</v>
      </c>
      <c r="D84" s="94" t="s">
        <v>264</v>
      </c>
      <c r="E84" s="94" t="s">
        <v>91</v>
      </c>
      <c r="F84" s="25">
        <f t="shared" si="31"/>
        <v>0</v>
      </c>
      <c r="G84" s="25">
        <f t="shared" si="32"/>
        <v>0</v>
      </c>
      <c r="H84" s="7">
        <f t="shared" si="41"/>
        <v>0</v>
      </c>
      <c r="I84" s="7">
        <f t="shared" si="42"/>
        <v>0</v>
      </c>
      <c r="J84" s="7">
        <f t="shared" si="43"/>
        <v>0</v>
      </c>
      <c r="K84" s="7">
        <f t="shared" si="44"/>
        <v>0</v>
      </c>
      <c r="L84" s="7">
        <f t="shared" si="45"/>
        <v>0</v>
      </c>
      <c r="M84" s="7">
        <f t="shared" si="46"/>
        <v>0</v>
      </c>
      <c r="N84" s="7">
        <f t="shared" si="47"/>
        <v>0</v>
      </c>
      <c r="O84" s="7">
        <f t="shared" si="48"/>
        <v>0</v>
      </c>
      <c r="P84" s="7">
        <f t="shared" si="49"/>
        <v>0</v>
      </c>
      <c r="Q84" s="7">
        <f t="shared" si="50"/>
        <v>0</v>
      </c>
      <c r="R84" s="7">
        <f t="shared" si="51"/>
        <v>0</v>
      </c>
      <c r="S84" s="7">
        <f t="shared" si="52"/>
        <v>0</v>
      </c>
      <c r="T84" s="7">
        <f t="shared" si="53"/>
        <v>0</v>
      </c>
      <c r="U84" s="7">
        <f t="shared" si="54"/>
        <v>0</v>
      </c>
      <c r="V84" s="7">
        <f t="shared" si="55"/>
        <v>0</v>
      </c>
      <c r="W84" s="91">
        <f t="shared" si="56"/>
        <v>0</v>
      </c>
      <c r="X84" s="91">
        <f t="shared" si="57"/>
        <v>0</v>
      </c>
      <c r="Y84" s="91">
        <f t="shared" si="58"/>
        <v>0</v>
      </c>
      <c r="Z84" s="91">
        <f t="shared" si="59"/>
        <v>0</v>
      </c>
      <c r="AA84" s="102">
        <f t="shared" si="33"/>
        <v>0</v>
      </c>
      <c r="AB84" s="102">
        <f t="shared" si="34"/>
        <v>0</v>
      </c>
      <c r="AC84" s="102">
        <f t="shared" si="35"/>
        <v>0</v>
      </c>
      <c r="AD84" s="106">
        <f t="shared" si="36"/>
        <v>0</v>
      </c>
      <c r="AE84" s="106">
        <f t="shared" si="37"/>
        <v>0</v>
      </c>
      <c r="AF84" s="106">
        <f t="shared" si="38"/>
        <v>0</v>
      </c>
      <c r="AG84" s="106">
        <f t="shared" si="39"/>
        <v>0</v>
      </c>
      <c r="AH84" s="6">
        <v>0</v>
      </c>
      <c r="AI84" s="1">
        <f t="shared" si="40"/>
        <v>0</v>
      </c>
    </row>
    <row r="85" spans="1:35">
      <c r="A85" s="26">
        <v>9.0000000000000008E-4</v>
      </c>
      <c r="B85" s="5">
        <f t="shared" si="30"/>
        <v>9.0000000000000008E-4</v>
      </c>
      <c r="C85" s="144" t="s">
        <v>372</v>
      </c>
      <c r="D85" s="94" t="s">
        <v>85</v>
      </c>
      <c r="E85" s="94" t="s">
        <v>91</v>
      </c>
      <c r="F85" s="25">
        <f t="shared" si="31"/>
        <v>0</v>
      </c>
      <c r="G85" s="25">
        <f t="shared" si="32"/>
        <v>0</v>
      </c>
      <c r="H85" s="7">
        <f t="shared" si="41"/>
        <v>0</v>
      </c>
      <c r="I85" s="7">
        <f t="shared" si="42"/>
        <v>0</v>
      </c>
      <c r="J85" s="7">
        <f t="shared" si="43"/>
        <v>0</v>
      </c>
      <c r="K85" s="7">
        <f t="shared" si="44"/>
        <v>0</v>
      </c>
      <c r="L85" s="7">
        <f t="shared" si="45"/>
        <v>0</v>
      </c>
      <c r="M85" s="7">
        <f t="shared" si="46"/>
        <v>0</v>
      </c>
      <c r="N85" s="7">
        <f t="shared" si="47"/>
        <v>0</v>
      </c>
      <c r="O85" s="7">
        <f t="shared" si="48"/>
        <v>0</v>
      </c>
      <c r="P85" s="7">
        <f t="shared" si="49"/>
        <v>0</v>
      </c>
      <c r="Q85" s="7">
        <f t="shared" si="50"/>
        <v>0</v>
      </c>
      <c r="R85" s="7">
        <f t="shared" si="51"/>
        <v>0</v>
      </c>
      <c r="S85" s="7">
        <f t="shared" si="52"/>
        <v>0</v>
      </c>
      <c r="T85" s="7">
        <f t="shared" si="53"/>
        <v>0</v>
      </c>
      <c r="U85" s="7">
        <f t="shared" si="54"/>
        <v>0</v>
      </c>
      <c r="V85" s="7">
        <f t="shared" si="55"/>
        <v>0</v>
      </c>
      <c r="W85" s="91">
        <f t="shared" si="56"/>
        <v>0</v>
      </c>
      <c r="X85" s="91">
        <f t="shared" si="57"/>
        <v>0</v>
      </c>
      <c r="Y85" s="91">
        <f t="shared" si="58"/>
        <v>0</v>
      </c>
      <c r="Z85" s="91">
        <f t="shared" si="59"/>
        <v>0</v>
      </c>
      <c r="AA85" s="102">
        <f t="shared" si="33"/>
        <v>0</v>
      </c>
      <c r="AB85" s="102">
        <f t="shared" si="34"/>
        <v>0</v>
      </c>
      <c r="AC85" s="102">
        <f t="shared" si="35"/>
        <v>0</v>
      </c>
      <c r="AD85" s="106">
        <f t="shared" si="36"/>
        <v>0</v>
      </c>
      <c r="AE85" s="106">
        <f t="shared" si="37"/>
        <v>0</v>
      </c>
      <c r="AF85" s="106">
        <f t="shared" si="38"/>
        <v>0</v>
      </c>
      <c r="AG85" s="106">
        <f t="shared" si="39"/>
        <v>0</v>
      </c>
      <c r="AH85" s="6">
        <v>0</v>
      </c>
      <c r="AI85" s="1">
        <f t="shared" si="40"/>
        <v>0</v>
      </c>
    </row>
    <row r="86" spans="1:35">
      <c r="A86" s="26">
        <v>9.1000000000000011E-4</v>
      </c>
      <c r="B86" s="5">
        <f t="shared" si="30"/>
        <v>9.1000000000000011E-4</v>
      </c>
      <c r="C86" s="144" t="s">
        <v>374</v>
      </c>
      <c r="D86" s="94" t="s">
        <v>78</v>
      </c>
      <c r="E86" s="94" t="s">
        <v>91</v>
      </c>
      <c r="F86" s="25">
        <f t="shared" si="31"/>
        <v>0</v>
      </c>
      <c r="G86" s="25">
        <f t="shared" si="32"/>
        <v>0</v>
      </c>
      <c r="H86" s="7">
        <f t="shared" si="41"/>
        <v>0</v>
      </c>
      <c r="I86" s="7">
        <f t="shared" si="42"/>
        <v>0</v>
      </c>
      <c r="J86" s="7">
        <f t="shared" si="43"/>
        <v>0</v>
      </c>
      <c r="K86" s="7">
        <f t="shared" si="44"/>
        <v>0</v>
      </c>
      <c r="L86" s="7">
        <f t="shared" si="45"/>
        <v>0</v>
      </c>
      <c r="M86" s="7">
        <f t="shared" si="46"/>
        <v>0</v>
      </c>
      <c r="N86" s="7">
        <f t="shared" si="47"/>
        <v>0</v>
      </c>
      <c r="O86" s="7">
        <f t="shared" si="48"/>
        <v>0</v>
      </c>
      <c r="P86" s="7">
        <f t="shared" si="49"/>
        <v>0</v>
      </c>
      <c r="Q86" s="7">
        <f t="shared" si="50"/>
        <v>0</v>
      </c>
      <c r="R86" s="7">
        <f t="shared" si="51"/>
        <v>0</v>
      </c>
      <c r="S86" s="7">
        <f t="shared" si="52"/>
        <v>0</v>
      </c>
      <c r="T86" s="7">
        <f t="shared" si="53"/>
        <v>0</v>
      </c>
      <c r="U86" s="7">
        <f t="shared" si="54"/>
        <v>0</v>
      </c>
      <c r="V86" s="7">
        <f t="shared" si="55"/>
        <v>0</v>
      </c>
      <c r="W86" s="91">
        <f t="shared" si="56"/>
        <v>0</v>
      </c>
      <c r="X86" s="91">
        <f t="shared" si="57"/>
        <v>0</v>
      </c>
      <c r="Y86" s="91">
        <f t="shared" si="58"/>
        <v>0</v>
      </c>
      <c r="Z86" s="91">
        <f t="shared" si="59"/>
        <v>0</v>
      </c>
      <c r="AA86" s="102">
        <f t="shared" si="33"/>
        <v>0</v>
      </c>
      <c r="AB86" s="102">
        <f t="shared" si="34"/>
        <v>0</v>
      </c>
      <c r="AC86" s="102">
        <f t="shared" si="35"/>
        <v>0</v>
      </c>
      <c r="AD86" s="106">
        <f t="shared" si="36"/>
        <v>0</v>
      </c>
      <c r="AE86" s="106">
        <f t="shared" si="37"/>
        <v>0</v>
      </c>
      <c r="AF86" s="106">
        <f t="shared" si="38"/>
        <v>0</v>
      </c>
      <c r="AG86" s="106">
        <f t="shared" si="39"/>
        <v>0</v>
      </c>
      <c r="AH86" s="6">
        <v>0</v>
      </c>
      <c r="AI86" s="1">
        <f t="shared" si="40"/>
        <v>0</v>
      </c>
    </row>
    <row r="87" spans="1:35">
      <c r="A87" s="26">
        <v>9.2000000000000014E-4</v>
      </c>
      <c r="B87" s="5">
        <f t="shared" si="30"/>
        <v>9.2000000000000014E-4</v>
      </c>
      <c r="C87" s="144" t="s">
        <v>336</v>
      </c>
      <c r="D87" s="94" t="s">
        <v>78</v>
      </c>
      <c r="E87" s="94" t="s">
        <v>91</v>
      </c>
      <c r="F87" s="25">
        <f t="shared" si="31"/>
        <v>0</v>
      </c>
      <c r="G87" s="25">
        <f t="shared" si="32"/>
        <v>0</v>
      </c>
      <c r="H87" s="7">
        <f t="shared" si="41"/>
        <v>0</v>
      </c>
      <c r="I87" s="7">
        <f t="shared" si="42"/>
        <v>0</v>
      </c>
      <c r="J87" s="7">
        <f t="shared" si="43"/>
        <v>0</v>
      </c>
      <c r="K87" s="7">
        <f t="shared" si="44"/>
        <v>0</v>
      </c>
      <c r="L87" s="7">
        <f t="shared" si="45"/>
        <v>0</v>
      </c>
      <c r="M87" s="7">
        <f t="shared" si="46"/>
        <v>0</v>
      </c>
      <c r="N87" s="7">
        <f t="shared" si="47"/>
        <v>0</v>
      </c>
      <c r="O87" s="7">
        <f t="shared" si="48"/>
        <v>0</v>
      </c>
      <c r="P87" s="7">
        <f t="shared" si="49"/>
        <v>0</v>
      </c>
      <c r="Q87" s="7">
        <f t="shared" si="50"/>
        <v>0</v>
      </c>
      <c r="R87" s="7">
        <f t="shared" si="51"/>
        <v>0</v>
      </c>
      <c r="S87" s="7">
        <f t="shared" si="52"/>
        <v>0</v>
      </c>
      <c r="T87" s="7">
        <f t="shared" si="53"/>
        <v>0</v>
      </c>
      <c r="U87" s="7">
        <f t="shared" si="54"/>
        <v>0</v>
      </c>
      <c r="V87" s="7">
        <f t="shared" si="55"/>
        <v>0</v>
      </c>
      <c r="W87" s="91">
        <f t="shared" si="56"/>
        <v>0</v>
      </c>
      <c r="X87" s="91">
        <f t="shared" si="57"/>
        <v>0</v>
      </c>
      <c r="Y87" s="91">
        <f t="shared" si="58"/>
        <v>0</v>
      </c>
      <c r="Z87" s="91">
        <f t="shared" si="59"/>
        <v>0</v>
      </c>
      <c r="AA87" s="102">
        <f t="shared" si="33"/>
        <v>0</v>
      </c>
      <c r="AB87" s="102">
        <f t="shared" si="34"/>
        <v>0</v>
      </c>
      <c r="AC87" s="102">
        <f t="shared" si="35"/>
        <v>0</v>
      </c>
      <c r="AD87" s="106">
        <f t="shared" si="36"/>
        <v>0</v>
      </c>
      <c r="AE87" s="106">
        <f t="shared" si="37"/>
        <v>0</v>
      </c>
      <c r="AF87" s="106">
        <f t="shared" si="38"/>
        <v>0</v>
      </c>
      <c r="AG87" s="106">
        <f t="shared" si="39"/>
        <v>0</v>
      </c>
      <c r="AH87" s="6">
        <v>0</v>
      </c>
      <c r="AI87" s="1">
        <f t="shared" si="40"/>
        <v>0</v>
      </c>
    </row>
    <row r="88" spans="1:35">
      <c r="A88" s="26">
        <v>9.3000000000000005E-4</v>
      </c>
      <c r="B88" s="5">
        <f t="shared" si="30"/>
        <v>37675.195807174983</v>
      </c>
      <c r="C88" s="144" t="s">
        <v>341</v>
      </c>
      <c r="D88" s="94" t="s">
        <v>334</v>
      </c>
      <c r="E88" s="94" t="s">
        <v>91</v>
      </c>
      <c r="F88" s="25">
        <f t="shared" si="31"/>
        <v>5</v>
      </c>
      <c r="G88" s="25">
        <f t="shared" si="32"/>
        <v>4</v>
      </c>
      <c r="H88" s="7">
        <f t="shared" si="41"/>
        <v>0</v>
      </c>
      <c r="I88" s="7">
        <f t="shared" si="42"/>
        <v>0</v>
      </c>
      <c r="J88" s="7">
        <f t="shared" si="43"/>
        <v>0</v>
      </c>
      <c r="K88" s="7">
        <f t="shared" si="44"/>
        <v>9622.3138701975258</v>
      </c>
      <c r="L88" s="7">
        <f t="shared" si="45"/>
        <v>0</v>
      </c>
      <c r="M88" s="7">
        <f t="shared" si="46"/>
        <v>0</v>
      </c>
      <c r="N88" s="7">
        <f t="shared" si="47"/>
        <v>9530.3460011344305</v>
      </c>
      <c r="O88" s="7">
        <f t="shared" si="48"/>
        <v>0</v>
      </c>
      <c r="P88" s="7">
        <f t="shared" si="49"/>
        <v>8921.9609804902448</v>
      </c>
      <c r="Q88" s="7">
        <f t="shared" si="50"/>
        <v>9600.5740253527838</v>
      </c>
      <c r="R88" s="7">
        <f t="shared" si="51"/>
        <v>8855.5662188099795</v>
      </c>
      <c r="S88" s="7">
        <f t="shared" si="52"/>
        <v>0</v>
      </c>
      <c r="T88" s="7">
        <f t="shared" si="53"/>
        <v>0</v>
      </c>
      <c r="U88" s="7">
        <f t="shared" si="54"/>
        <v>0</v>
      </c>
      <c r="V88" s="7">
        <f t="shared" si="55"/>
        <v>0</v>
      </c>
      <c r="W88" s="91">
        <f t="shared" si="56"/>
        <v>0</v>
      </c>
      <c r="X88" s="91">
        <f t="shared" si="57"/>
        <v>0</v>
      </c>
      <c r="Y88" s="91">
        <f t="shared" si="58"/>
        <v>0</v>
      </c>
      <c r="Z88" s="91">
        <f t="shared" si="59"/>
        <v>0</v>
      </c>
      <c r="AA88" s="102">
        <f t="shared" si="33"/>
        <v>8855.5662188099795</v>
      </c>
      <c r="AB88" s="102">
        <f t="shared" si="34"/>
        <v>0</v>
      </c>
      <c r="AC88" s="102">
        <f t="shared" si="35"/>
        <v>0</v>
      </c>
      <c r="AD88" s="106">
        <f t="shared" si="36"/>
        <v>9622.3138701975258</v>
      </c>
      <c r="AE88" s="106">
        <f t="shared" si="37"/>
        <v>9600.5740253527838</v>
      </c>
      <c r="AF88" s="106">
        <f t="shared" si="38"/>
        <v>9530.3460011344305</v>
      </c>
      <c r="AG88" s="106">
        <f t="shared" si="39"/>
        <v>8921.9609804902448</v>
      </c>
      <c r="AH88" s="6">
        <v>0</v>
      </c>
      <c r="AI88" s="1">
        <f t="shared" si="40"/>
        <v>37675.194877174981</v>
      </c>
    </row>
    <row r="89" spans="1:35">
      <c r="A89" s="26">
        <v>9.4000000000000008E-4</v>
      </c>
      <c r="B89" s="5">
        <f t="shared" si="30"/>
        <v>9.4000000000000008E-4</v>
      </c>
      <c r="C89" s="144" t="s">
        <v>352</v>
      </c>
      <c r="D89" s="94" t="s">
        <v>78</v>
      </c>
      <c r="E89" s="94" t="s">
        <v>91</v>
      </c>
      <c r="F89" s="25">
        <f t="shared" si="31"/>
        <v>0</v>
      </c>
      <c r="G89" s="25">
        <f t="shared" si="32"/>
        <v>0</v>
      </c>
      <c r="H89" s="7">
        <f t="shared" si="41"/>
        <v>0</v>
      </c>
      <c r="I89" s="7">
        <f t="shared" si="42"/>
        <v>0</v>
      </c>
      <c r="J89" s="7">
        <f t="shared" si="43"/>
        <v>0</v>
      </c>
      <c r="K89" s="7">
        <f t="shared" si="44"/>
        <v>0</v>
      </c>
      <c r="L89" s="7">
        <f t="shared" si="45"/>
        <v>0</v>
      </c>
      <c r="M89" s="7">
        <f t="shared" si="46"/>
        <v>0</v>
      </c>
      <c r="N89" s="7">
        <f t="shared" si="47"/>
        <v>0</v>
      </c>
      <c r="O89" s="7">
        <f t="shared" si="48"/>
        <v>0</v>
      </c>
      <c r="P89" s="7">
        <f t="shared" si="49"/>
        <v>0</v>
      </c>
      <c r="Q89" s="7">
        <f t="shared" si="50"/>
        <v>0</v>
      </c>
      <c r="R89" s="7">
        <f t="shared" si="51"/>
        <v>0</v>
      </c>
      <c r="S89" s="7">
        <f t="shared" si="52"/>
        <v>0</v>
      </c>
      <c r="T89" s="7">
        <f t="shared" si="53"/>
        <v>0</v>
      </c>
      <c r="U89" s="7">
        <f t="shared" si="54"/>
        <v>0</v>
      </c>
      <c r="V89" s="7">
        <f t="shared" si="55"/>
        <v>0</v>
      </c>
      <c r="W89" s="91">
        <f t="shared" si="56"/>
        <v>0</v>
      </c>
      <c r="X89" s="91">
        <f t="shared" si="57"/>
        <v>0</v>
      </c>
      <c r="Y89" s="91">
        <f t="shared" si="58"/>
        <v>0</v>
      </c>
      <c r="Z89" s="91">
        <f t="shared" si="59"/>
        <v>0</v>
      </c>
      <c r="AA89" s="102">
        <f t="shared" si="33"/>
        <v>0</v>
      </c>
      <c r="AB89" s="102">
        <f t="shared" si="34"/>
        <v>0</v>
      </c>
      <c r="AC89" s="102">
        <f t="shared" si="35"/>
        <v>0</v>
      </c>
      <c r="AD89" s="106">
        <f t="shared" si="36"/>
        <v>0</v>
      </c>
      <c r="AE89" s="106">
        <f t="shared" si="37"/>
        <v>0</v>
      </c>
      <c r="AF89" s="106">
        <f t="shared" si="38"/>
        <v>0</v>
      </c>
      <c r="AG89" s="106">
        <f t="shared" si="39"/>
        <v>0</v>
      </c>
      <c r="AH89" s="6">
        <v>0</v>
      </c>
      <c r="AI89" s="1">
        <f t="shared" si="40"/>
        <v>0</v>
      </c>
    </row>
    <row r="90" spans="1:35">
      <c r="A90" s="26">
        <v>9.5000000000000011E-4</v>
      </c>
      <c r="B90" s="5">
        <f t="shared" si="30"/>
        <v>9.5000000000000011E-4</v>
      </c>
      <c r="C90" s="144" t="s">
        <v>354</v>
      </c>
      <c r="D90" s="94" t="s">
        <v>78</v>
      </c>
      <c r="E90" s="94" t="s">
        <v>91</v>
      </c>
      <c r="F90" s="25">
        <f t="shared" si="31"/>
        <v>0</v>
      </c>
      <c r="G90" s="25">
        <f t="shared" si="32"/>
        <v>0</v>
      </c>
      <c r="H90" s="7">
        <f t="shared" si="41"/>
        <v>0</v>
      </c>
      <c r="I90" s="7">
        <f t="shared" si="42"/>
        <v>0</v>
      </c>
      <c r="J90" s="7">
        <f t="shared" si="43"/>
        <v>0</v>
      </c>
      <c r="K90" s="7">
        <f t="shared" si="44"/>
        <v>0</v>
      </c>
      <c r="L90" s="7">
        <f t="shared" si="45"/>
        <v>0</v>
      </c>
      <c r="M90" s="7">
        <f t="shared" si="46"/>
        <v>0</v>
      </c>
      <c r="N90" s="7">
        <f t="shared" si="47"/>
        <v>0</v>
      </c>
      <c r="O90" s="7">
        <f t="shared" si="48"/>
        <v>0</v>
      </c>
      <c r="P90" s="7">
        <f t="shared" si="49"/>
        <v>0</v>
      </c>
      <c r="Q90" s="7">
        <f t="shared" si="50"/>
        <v>0</v>
      </c>
      <c r="R90" s="7">
        <f t="shared" si="51"/>
        <v>0</v>
      </c>
      <c r="S90" s="7">
        <f t="shared" si="52"/>
        <v>0</v>
      </c>
      <c r="T90" s="7">
        <f t="shared" si="53"/>
        <v>0</v>
      </c>
      <c r="U90" s="7">
        <f t="shared" si="54"/>
        <v>0</v>
      </c>
      <c r="V90" s="7">
        <f t="shared" si="55"/>
        <v>0</v>
      </c>
      <c r="W90" s="91">
        <f t="shared" si="56"/>
        <v>0</v>
      </c>
      <c r="X90" s="91">
        <f t="shared" si="57"/>
        <v>0</v>
      </c>
      <c r="Y90" s="91">
        <f t="shared" si="58"/>
        <v>0</v>
      </c>
      <c r="Z90" s="91">
        <f t="shared" si="59"/>
        <v>0</v>
      </c>
      <c r="AA90" s="102">
        <f t="shared" si="33"/>
        <v>0</v>
      </c>
      <c r="AB90" s="102">
        <f t="shared" si="34"/>
        <v>0</v>
      </c>
      <c r="AC90" s="102">
        <f t="shared" si="35"/>
        <v>0</v>
      </c>
      <c r="AD90" s="106">
        <f t="shared" si="36"/>
        <v>0</v>
      </c>
      <c r="AE90" s="106">
        <f t="shared" si="37"/>
        <v>0</v>
      </c>
      <c r="AF90" s="106">
        <f t="shared" si="38"/>
        <v>0</v>
      </c>
      <c r="AG90" s="106">
        <f t="shared" si="39"/>
        <v>0</v>
      </c>
      <c r="AH90" s="6">
        <v>0</v>
      </c>
      <c r="AI90" s="1">
        <f t="shared" si="40"/>
        <v>0</v>
      </c>
    </row>
    <row r="91" spans="1:35">
      <c r="A91" s="26">
        <v>9.6000000000000013E-4</v>
      </c>
      <c r="B91" s="5">
        <f t="shared" si="30"/>
        <v>9.6000000000000013E-4</v>
      </c>
      <c r="C91" s="144" t="s">
        <v>370</v>
      </c>
      <c r="D91" s="94" t="s">
        <v>78</v>
      </c>
      <c r="E91" s="94" t="s">
        <v>91</v>
      </c>
      <c r="F91" s="25">
        <f t="shared" si="31"/>
        <v>0</v>
      </c>
      <c r="G91" s="25">
        <f t="shared" si="32"/>
        <v>0</v>
      </c>
      <c r="H91" s="7">
        <f t="shared" si="41"/>
        <v>0</v>
      </c>
      <c r="I91" s="7">
        <f t="shared" si="42"/>
        <v>0</v>
      </c>
      <c r="J91" s="7">
        <f t="shared" si="43"/>
        <v>0</v>
      </c>
      <c r="K91" s="7">
        <f t="shared" si="44"/>
        <v>0</v>
      </c>
      <c r="L91" s="7">
        <f t="shared" si="45"/>
        <v>0</v>
      </c>
      <c r="M91" s="7">
        <f t="shared" si="46"/>
        <v>0</v>
      </c>
      <c r="N91" s="7">
        <f t="shared" si="47"/>
        <v>0</v>
      </c>
      <c r="O91" s="7">
        <f t="shared" si="48"/>
        <v>0</v>
      </c>
      <c r="P91" s="7">
        <f t="shared" si="49"/>
        <v>0</v>
      </c>
      <c r="Q91" s="7">
        <f t="shared" si="50"/>
        <v>0</v>
      </c>
      <c r="R91" s="7">
        <f t="shared" si="51"/>
        <v>0</v>
      </c>
      <c r="S91" s="7">
        <f t="shared" si="52"/>
        <v>0</v>
      </c>
      <c r="T91" s="7">
        <f t="shared" si="53"/>
        <v>0</v>
      </c>
      <c r="U91" s="7">
        <f t="shared" si="54"/>
        <v>0</v>
      </c>
      <c r="V91" s="7">
        <f t="shared" si="55"/>
        <v>0</v>
      </c>
      <c r="W91" s="91">
        <f t="shared" si="56"/>
        <v>0</v>
      </c>
      <c r="X91" s="91">
        <f t="shared" si="57"/>
        <v>0</v>
      </c>
      <c r="Y91" s="91">
        <f t="shared" si="58"/>
        <v>0</v>
      </c>
      <c r="Z91" s="91">
        <f t="shared" si="59"/>
        <v>0</v>
      </c>
      <c r="AA91" s="102">
        <f t="shared" si="33"/>
        <v>0</v>
      </c>
      <c r="AB91" s="102">
        <f t="shared" si="34"/>
        <v>0</v>
      </c>
      <c r="AC91" s="102">
        <f t="shared" si="35"/>
        <v>0</v>
      </c>
      <c r="AD91" s="106">
        <f t="shared" si="36"/>
        <v>0</v>
      </c>
      <c r="AE91" s="106">
        <f t="shared" si="37"/>
        <v>0</v>
      </c>
      <c r="AF91" s="106">
        <f t="shared" si="38"/>
        <v>0</v>
      </c>
      <c r="AG91" s="106">
        <f t="shared" si="39"/>
        <v>0</v>
      </c>
      <c r="AH91" s="6">
        <v>0</v>
      </c>
      <c r="AI91" s="1">
        <f t="shared" si="40"/>
        <v>0</v>
      </c>
    </row>
    <row r="92" spans="1:35">
      <c r="A92" s="26">
        <v>9.7000000000000016E-4</v>
      </c>
      <c r="B92" s="5">
        <f t="shared" si="30"/>
        <v>9.7000000000000016E-4</v>
      </c>
      <c r="C92" s="144" t="s">
        <v>373</v>
      </c>
      <c r="D92" s="94" t="s">
        <v>78</v>
      </c>
      <c r="E92" s="94" t="s">
        <v>91</v>
      </c>
      <c r="F92" s="25">
        <f t="shared" si="31"/>
        <v>0</v>
      </c>
      <c r="G92" s="25">
        <f t="shared" si="32"/>
        <v>0</v>
      </c>
      <c r="H92" s="7">
        <f t="shared" si="41"/>
        <v>0</v>
      </c>
      <c r="I92" s="7">
        <f t="shared" si="42"/>
        <v>0</v>
      </c>
      <c r="J92" s="7">
        <f t="shared" si="43"/>
        <v>0</v>
      </c>
      <c r="K92" s="7">
        <f t="shared" si="44"/>
        <v>0</v>
      </c>
      <c r="L92" s="7">
        <f t="shared" si="45"/>
        <v>0</v>
      </c>
      <c r="M92" s="7">
        <f t="shared" si="46"/>
        <v>0</v>
      </c>
      <c r="N92" s="7">
        <f t="shared" si="47"/>
        <v>0</v>
      </c>
      <c r="O92" s="7">
        <f t="shared" si="48"/>
        <v>0</v>
      </c>
      <c r="P92" s="7">
        <f t="shared" si="49"/>
        <v>0</v>
      </c>
      <c r="Q92" s="7">
        <f t="shared" si="50"/>
        <v>0</v>
      </c>
      <c r="R92" s="7">
        <f t="shared" si="51"/>
        <v>0</v>
      </c>
      <c r="S92" s="7">
        <f t="shared" si="52"/>
        <v>0</v>
      </c>
      <c r="T92" s="7">
        <f t="shared" si="53"/>
        <v>0</v>
      </c>
      <c r="U92" s="7">
        <f t="shared" si="54"/>
        <v>0</v>
      </c>
      <c r="V92" s="7">
        <f t="shared" si="55"/>
        <v>0</v>
      </c>
      <c r="W92" s="91">
        <f t="shared" si="56"/>
        <v>0</v>
      </c>
      <c r="X92" s="91">
        <f t="shared" si="57"/>
        <v>0</v>
      </c>
      <c r="Y92" s="91">
        <f t="shared" si="58"/>
        <v>0</v>
      </c>
      <c r="Z92" s="91">
        <f t="shared" si="59"/>
        <v>0</v>
      </c>
      <c r="AA92" s="102">
        <f t="shared" si="33"/>
        <v>0</v>
      </c>
      <c r="AB92" s="102">
        <f t="shared" si="34"/>
        <v>0</v>
      </c>
      <c r="AC92" s="102">
        <f t="shared" si="35"/>
        <v>0</v>
      </c>
      <c r="AD92" s="106">
        <f t="shared" si="36"/>
        <v>0</v>
      </c>
      <c r="AE92" s="106">
        <f t="shared" si="37"/>
        <v>0</v>
      </c>
      <c r="AF92" s="106">
        <f t="shared" si="38"/>
        <v>0</v>
      </c>
      <c r="AG92" s="106">
        <f t="shared" si="39"/>
        <v>0</v>
      </c>
      <c r="AH92" s="6">
        <v>0</v>
      </c>
      <c r="AI92" s="1">
        <f t="shared" si="40"/>
        <v>0</v>
      </c>
    </row>
    <row r="93" spans="1:35">
      <c r="A93" s="26">
        <v>9.8000000000000019E-4</v>
      </c>
      <c r="B93" s="5">
        <f t="shared" si="30"/>
        <v>9.8000000000000019E-4</v>
      </c>
      <c r="C93" s="144"/>
      <c r="D93" s="94"/>
      <c r="E93" s="94" t="s">
        <v>91</v>
      </c>
      <c r="F93" s="25">
        <f t="shared" si="31"/>
        <v>0</v>
      </c>
      <c r="G93" s="25">
        <f t="shared" si="32"/>
        <v>0</v>
      </c>
      <c r="H93" s="7">
        <f t="shared" si="41"/>
        <v>0</v>
      </c>
      <c r="I93" s="7">
        <f t="shared" si="42"/>
        <v>0</v>
      </c>
      <c r="J93" s="7">
        <f t="shared" si="43"/>
        <v>0</v>
      </c>
      <c r="K93" s="7">
        <f t="shared" si="44"/>
        <v>0</v>
      </c>
      <c r="L93" s="7">
        <f t="shared" si="45"/>
        <v>0</v>
      </c>
      <c r="M93" s="7">
        <f t="shared" si="46"/>
        <v>0</v>
      </c>
      <c r="N93" s="7">
        <f t="shared" si="47"/>
        <v>0</v>
      </c>
      <c r="O93" s="7">
        <f t="shared" si="48"/>
        <v>0</v>
      </c>
      <c r="P93" s="7">
        <f t="shared" si="49"/>
        <v>0</v>
      </c>
      <c r="Q93" s="7">
        <f t="shared" si="50"/>
        <v>0</v>
      </c>
      <c r="R93" s="7">
        <f t="shared" si="51"/>
        <v>0</v>
      </c>
      <c r="S93" s="7">
        <f t="shared" si="52"/>
        <v>0</v>
      </c>
      <c r="T93" s="7">
        <f t="shared" si="53"/>
        <v>0</v>
      </c>
      <c r="U93" s="7">
        <f t="shared" si="54"/>
        <v>0</v>
      </c>
      <c r="V93" s="7">
        <f t="shared" si="55"/>
        <v>0</v>
      </c>
      <c r="W93" s="91">
        <f t="shared" si="56"/>
        <v>0</v>
      </c>
      <c r="X93" s="91">
        <f t="shared" si="57"/>
        <v>0</v>
      </c>
      <c r="Y93" s="91">
        <f t="shared" si="58"/>
        <v>0</v>
      </c>
      <c r="Z93" s="91">
        <f t="shared" si="59"/>
        <v>0</v>
      </c>
      <c r="AA93" s="102">
        <f t="shared" si="33"/>
        <v>0</v>
      </c>
      <c r="AB93" s="102">
        <f t="shared" si="34"/>
        <v>0</v>
      </c>
      <c r="AC93" s="102">
        <f t="shared" si="35"/>
        <v>0</v>
      </c>
      <c r="AD93" s="106">
        <f t="shared" si="36"/>
        <v>0</v>
      </c>
      <c r="AE93" s="106">
        <f t="shared" si="37"/>
        <v>0</v>
      </c>
      <c r="AF93" s="106">
        <f t="shared" si="38"/>
        <v>0</v>
      </c>
      <c r="AG93" s="106">
        <f t="shared" si="39"/>
        <v>0</v>
      </c>
      <c r="AH93" s="6">
        <v>0</v>
      </c>
      <c r="AI93" s="1">
        <f t="shared" si="40"/>
        <v>0</v>
      </c>
    </row>
    <row r="94" spans="1:35">
      <c r="A94" s="26">
        <v>9.9000000000000021E-4</v>
      </c>
      <c r="B94" s="5">
        <f t="shared" si="30"/>
        <v>9.9000000000000021E-4</v>
      </c>
      <c r="C94" s="144"/>
      <c r="D94" s="94"/>
      <c r="E94" s="94" t="s">
        <v>91</v>
      </c>
      <c r="F94" s="25">
        <f t="shared" si="31"/>
        <v>0</v>
      </c>
      <c r="G94" s="25">
        <f t="shared" si="32"/>
        <v>0</v>
      </c>
      <c r="H94" s="7">
        <f t="shared" si="41"/>
        <v>0</v>
      </c>
      <c r="I94" s="7">
        <f t="shared" si="42"/>
        <v>0</v>
      </c>
      <c r="J94" s="7">
        <f t="shared" si="43"/>
        <v>0</v>
      </c>
      <c r="K94" s="7">
        <f t="shared" si="44"/>
        <v>0</v>
      </c>
      <c r="L94" s="7">
        <f t="shared" si="45"/>
        <v>0</v>
      </c>
      <c r="M94" s="7">
        <f t="shared" si="46"/>
        <v>0</v>
      </c>
      <c r="N94" s="7">
        <f t="shared" si="47"/>
        <v>0</v>
      </c>
      <c r="O94" s="7">
        <f t="shared" si="48"/>
        <v>0</v>
      </c>
      <c r="P94" s="7">
        <f t="shared" si="49"/>
        <v>0</v>
      </c>
      <c r="Q94" s="7">
        <f t="shared" si="50"/>
        <v>0</v>
      </c>
      <c r="R94" s="7">
        <f t="shared" si="51"/>
        <v>0</v>
      </c>
      <c r="S94" s="7">
        <f t="shared" si="52"/>
        <v>0</v>
      </c>
      <c r="T94" s="7">
        <f t="shared" si="53"/>
        <v>0</v>
      </c>
      <c r="U94" s="7">
        <f t="shared" si="54"/>
        <v>0</v>
      </c>
      <c r="V94" s="7">
        <f t="shared" si="55"/>
        <v>0</v>
      </c>
      <c r="W94" s="91">
        <f t="shared" si="56"/>
        <v>0</v>
      </c>
      <c r="X94" s="91">
        <f t="shared" si="57"/>
        <v>0</v>
      </c>
      <c r="Y94" s="91">
        <f t="shared" si="58"/>
        <v>0</v>
      </c>
      <c r="Z94" s="91">
        <f t="shared" si="59"/>
        <v>0</v>
      </c>
      <c r="AA94" s="102">
        <f t="shared" si="33"/>
        <v>0</v>
      </c>
      <c r="AB94" s="102">
        <f t="shared" si="34"/>
        <v>0</v>
      </c>
      <c r="AC94" s="102">
        <f t="shared" si="35"/>
        <v>0</v>
      </c>
      <c r="AD94" s="106">
        <f t="shared" si="36"/>
        <v>0</v>
      </c>
      <c r="AE94" s="106">
        <f t="shared" si="37"/>
        <v>0</v>
      </c>
      <c r="AF94" s="106">
        <f t="shared" si="38"/>
        <v>0</v>
      </c>
      <c r="AG94" s="106">
        <f t="shared" si="39"/>
        <v>0</v>
      </c>
      <c r="AH94" s="6">
        <v>0</v>
      </c>
      <c r="AI94" s="1">
        <f t="shared" si="40"/>
        <v>0</v>
      </c>
    </row>
    <row r="95" spans="1:35">
      <c r="A95" s="26">
        <v>1.0000000000000002E-3</v>
      </c>
      <c r="B95" s="5">
        <f t="shared" si="30"/>
        <v>1.0000000000000002E-3</v>
      </c>
      <c r="C95" s="144"/>
      <c r="D95" s="94"/>
      <c r="E95" s="94" t="s">
        <v>91</v>
      </c>
      <c r="F95" s="25">
        <f t="shared" si="31"/>
        <v>0</v>
      </c>
      <c r="G95" s="25">
        <f t="shared" si="32"/>
        <v>0</v>
      </c>
      <c r="H95" s="7">
        <f t="shared" si="41"/>
        <v>0</v>
      </c>
      <c r="I95" s="7">
        <f t="shared" si="42"/>
        <v>0</v>
      </c>
      <c r="J95" s="7">
        <f t="shared" si="43"/>
        <v>0</v>
      </c>
      <c r="K95" s="7">
        <f t="shared" si="44"/>
        <v>0</v>
      </c>
      <c r="L95" s="7">
        <f t="shared" si="45"/>
        <v>0</v>
      </c>
      <c r="M95" s="7">
        <f t="shared" si="46"/>
        <v>0</v>
      </c>
      <c r="N95" s="7">
        <f t="shared" si="47"/>
        <v>0</v>
      </c>
      <c r="O95" s="7">
        <f t="shared" si="48"/>
        <v>0</v>
      </c>
      <c r="P95" s="7">
        <f t="shared" si="49"/>
        <v>0</v>
      </c>
      <c r="Q95" s="7">
        <f t="shared" si="50"/>
        <v>0</v>
      </c>
      <c r="R95" s="7">
        <f t="shared" si="51"/>
        <v>0</v>
      </c>
      <c r="S95" s="7">
        <f t="shared" si="52"/>
        <v>0</v>
      </c>
      <c r="T95" s="7">
        <f t="shared" si="53"/>
        <v>0</v>
      </c>
      <c r="U95" s="7">
        <f t="shared" si="54"/>
        <v>0</v>
      </c>
      <c r="V95" s="7">
        <f t="shared" si="55"/>
        <v>0</v>
      </c>
      <c r="W95" s="91">
        <f t="shared" si="56"/>
        <v>0</v>
      </c>
      <c r="X95" s="91">
        <f t="shared" si="57"/>
        <v>0</v>
      </c>
      <c r="Y95" s="91">
        <f t="shared" si="58"/>
        <v>0</v>
      </c>
      <c r="Z95" s="91">
        <f t="shared" si="59"/>
        <v>0</v>
      </c>
      <c r="AA95" s="102">
        <f t="shared" si="33"/>
        <v>0</v>
      </c>
      <c r="AB95" s="102">
        <f t="shared" si="34"/>
        <v>0</v>
      </c>
      <c r="AC95" s="102">
        <f t="shared" si="35"/>
        <v>0</v>
      </c>
      <c r="AD95" s="106">
        <f t="shared" si="36"/>
        <v>0</v>
      </c>
      <c r="AE95" s="106">
        <f t="shared" si="37"/>
        <v>0</v>
      </c>
      <c r="AF95" s="106">
        <f t="shared" si="38"/>
        <v>0</v>
      </c>
      <c r="AG95" s="106">
        <f t="shared" si="39"/>
        <v>0</v>
      </c>
      <c r="AH95" s="6">
        <v>0</v>
      </c>
      <c r="AI95" s="1">
        <f t="shared" si="40"/>
        <v>0</v>
      </c>
    </row>
    <row r="96" spans="1:35">
      <c r="A96" s="26">
        <v>1.0100000000000003E-3</v>
      </c>
      <c r="B96" s="5">
        <f t="shared" si="30"/>
        <v>1.0100000000000003E-3</v>
      </c>
      <c r="C96" s="144" t="s">
        <v>397</v>
      </c>
      <c r="D96" s="94" t="s">
        <v>78</v>
      </c>
      <c r="E96" s="94" t="s">
        <v>91</v>
      </c>
      <c r="F96" s="25">
        <f t="shared" si="31"/>
        <v>0</v>
      </c>
      <c r="G96" s="25">
        <f t="shared" si="32"/>
        <v>0</v>
      </c>
      <c r="H96" s="7">
        <f t="shared" si="41"/>
        <v>0</v>
      </c>
      <c r="I96" s="7">
        <f t="shared" si="42"/>
        <v>0</v>
      </c>
      <c r="J96" s="7">
        <f t="shared" si="43"/>
        <v>0</v>
      </c>
      <c r="K96" s="7">
        <f t="shared" si="44"/>
        <v>0</v>
      </c>
      <c r="L96" s="7">
        <f t="shared" si="45"/>
        <v>0</v>
      </c>
      <c r="M96" s="7">
        <f t="shared" si="46"/>
        <v>0</v>
      </c>
      <c r="N96" s="7">
        <f t="shared" si="47"/>
        <v>0</v>
      </c>
      <c r="O96" s="7">
        <f t="shared" si="48"/>
        <v>0</v>
      </c>
      <c r="P96" s="7">
        <f t="shared" si="49"/>
        <v>0</v>
      </c>
      <c r="Q96" s="7">
        <f t="shared" si="50"/>
        <v>0</v>
      </c>
      <c r="R96" s="7">
        <f t="shared" si="51"/>
        <v>0</v>
      </c>
      <c r="S96" s="7">
        <f t="shared" si="52"/>
        <v>0</v>
      </c>
      <c r="T96" s="7">
        <f t="shared" si="53"/>
        <v>0</v>
      </c>
      <c r="U96" s="7">
        <f t="shared" si="54"/>
        <v>0</v>
      </c>
      <c r="V96" s="7">
        <f t="shared" si="55"/>
        <v>0</v>
      </c>
      <c r="W96" s="91">
        <f t="shared" si="56"/>
        <v>0</v>
      </c>
      <c r="X96" s="91">
        <f t="shared" si="57"/>
        <v>0</v>
      </c>
      <c r="Y96" s="91">
        <f t="shared" si="58"/>
        <v>0</v>
      </c>
      <c r="Z96" s="91">
        <f t="shared" si="59"/>
        <v>0</v>
      </c>
      <c r="AA96" s="102">
        <f t="shared" si="33"/>
        <v>0</v>
      </c>
      <c r="AB96" s="102">
        <f t="shared" si="34"/>
        <v>0</v>
      </c>
      <c r="AC96" s="102">
        <f t="shared" si="35"/>
        <v>0</v>
      </c>
      <c r="AD96" s="106">
        <f t="shared" si="36"/>
        <v>0</v>
      </c>
      <c r="AE96" s="106">
        <f t="shared" si="37"/>
        <v>0</v>
      </c>
      <c r="AF96" s="106">
        <f t="shared" si="38"/>
        <v>0</v>
      </c>
      <c r="AG96" s="106">
        <f t="shared" si="39"/>
        <v>0</v>
      </c>
      <c r="AH96" s="6">
        <v>0</v>
      </c>
      <c r="AI96" s="1">
        <f t="shared" si="40"/>
        <v>0</v>
      </c>
    </row>
    <row r="97" spans="1:35">
      <c r="A97" s="26">
        <v>1.0200000000000001E-3</v>
      </c>
      <c r="B97" s="5">
        <f t="shared" si="30"/>
        <v>1.0200000000000001E-3</v>
      </c>
      <c r="C97" s="144"/>
      <c r="D97" s="94"/>
      <c r="E97" s="94" t="s">
        <v>91</v>
      </c>
      <c r="F97" s="25">
        <f t="shared" si="31"/>
        <v>0</v>
      </c>
      <c r="G97" s="25">
        <f t="shared" si="32"/>
        <v>0</v>
      </c>
      <c r="H97" s="7">
        <f t="shared" si="41"/>
        <v>0</v>
      </c>
      <c r="I97" s="7">
        <f t="shared" si="42"/>
        <v>0</v>
      </c>
      <c r="J97" s="7">
        <f t="shared" si="43"/>
        <v>0</v>
      </c>
      <c r="K97" s="7">
        <f t="shared" si="44"/>
        <v>0</v>
      </c>
      <c r="L97" s="7">
        <f t="shared" si="45"/>
        <v>0</v>
      </c>
      <c r="M97" s="7">
        <f t="shared" si="46"/>
        <v>0</v>
      </c>
      <c r="N97" s="7">
        <f t="shared" si="47"/>
        <v>0</v>
      </c>
      <c r="O97" s="7">
        <f t="shared" si="48"/>
        <v>0</v>
      </c>
      <c r="P97" s="7">
        <f t="shared" si="49"/>
        <v>0</v>
      </c>
      <c r="Q97" s="7">
        <f t="shared" si="50"/>
        <v>0</v>
      </c>
      <c r="R97" s="7">
        <f t="shared" si="51"/>
        <v>0</v>
      </c>
      <c r="S97" s="7">
        <f t="shared" si="52"/>
        <v>0</v>
      </c>
      <c r="T97" s="7">
        <f t="shared" si="53"/>
        <v>0</v>
      </c>
      <c r="U97" s="7">
        <f t="shared" si="54"/>
        <v>0</v>
      </c>
      <c r="V97" s="7">
        <f t="shared" si="55"/>
        <v>0</v>
      </c>
      <c r="W97" s="91">
        <f t="shared" si="56"/>
        <v>0</v>
      </c>
      <c r="X97" s="91">
        <f t="shared" si="57"/>
        <v>0</v>
      </c>
      <c r="Y97" s="91">
        <f t="shared" si="58"/>
        <v>0</v>
      </c>
      <c r="Z97" s="91">
        <f t="shared" si="59"/>
        <v>0</v>
      </c>
      <c r="AA97" s="102">
        <f t="shared" si="33"/>
        <v>0</v>
      </c>
      <c r="AB97" s="102">
        <f t="shared" si="34"/>
        <v>0</v>
      </c>
      <c r="AC97" s="102">
        <f t="shared" si="35"/>
        <v>0</v>
      </c>
      <c r="AD97" s="106">
        <f t="shared" si="36"/>
        <v>0</v>
      </c>
      <c r="AE97" s="106">
        <f t="shared" si="37"/>
        <v>0</v>
      </c>
      <c r="AF97" s="106">
        <f t="shared" si="38"/>
        <v>0</v>
      </c>
      <c r="AG97" s="106">
        <f t="shared" si="39"/>
        <v>0</v>
      </c>
      <c r="AH97" s="6">
        <v>0</v>
      </c>
      <c r="AI97" s="1">
        <f t="shared" si="40"/>
        <v>0</v>
      </c>
    </row>
    <row r="98" spans="1:35">
      <c r="A98" s="26">
        <v>1.0300000000000001E-3</v>
      </c>
      <c r="B98" s="5">
        <f t="shared" si="30"/>
        <v>1.0300000000000001E-3</v>
      </c>
      <c r="C98" s="144"/>
      <c r="D98" s="94"/>
      <c r="E98" s="94" t="s">
        <v>91</v>
      </c>
      <c r="F98" s="25">
        <f t="shared" si="31"/>
        <v>0</v>
      </c>
      <c r="G98" s="25">
        <f t="shared" si="32"/>
        <v>0</v>
      </c>
      <c r="H98" s="7">
        <f t="shared" si="41"/>
        <v>0</v>
      </c>
      <c r="I98" s="7">
        <f t="shared" si="42"/>
        <v>0</v>
      </c>
      <c r="J98" s="7">
        <f t="shared" si="43"/>
        <v>0</v>
      </c>
      <c r="K98" s="7">
        <f t="shared" si="44"/>
        <v>0</v>
      </c>
      <c r="L98" s="7">
        <f t="shared" si="45"/>
        <v>0</v>
      </c>
      <c r="M98" s="7">
        <f t="shared" si="46"/>
        <v>0</v>
      </c>
      <c r="N98" s="7">
        <f t="shared" si="47"/>
        <v>0</v>
      </c>
      <c r="O98" s="7">
        <f t="shared" si="48"/>
        <v>0</v>
      </c>
      <c r="P98" s="7">
        <f t="shared" si="49"/>
        <v>0</v>
      </c>
      <c r="Q98" s="7">
        <f t="shared" si="50"/>
        <v>0</v>
      </c>
      <c r="R98" s="7">
        <f t="shared" si="51"/>
        <v>0</v>
      </c>
      <c r="S98" s="7">
        <f t="shared" si="52"/>
        <v>0</v>
      </c>
      <c r="T98" s="7">
        <f t="shared" si="53"/>
        <v>0</v>
      </c>
      <c r="U98" s="7">
        <f t="shared" si="54"/>
        <v>0</v>
      </c>
      <c r="V98" s="7">
        <f t="shared" si="55"/>
        <v>0</v>
      </c>
      <c r="W98" s="91">
        <f t="shared" si="56"/>
        <v>0</v>
      </c>
      <c r="X98" s="91">
        <f t="shared" si="57"/>
        <v>0</v>
      </c>
      <c r="Y98" s="91">
        <f t="shared" si="58"/>
        <v>0</v>
      </c>
      <c r="Z98" s="91">
        <f t="shared" si="59"/>
        <v>0</v>
      </c>
      <c r="AA98" s="102">
        <f t="shared" si="33"/>
        <v>0</v>
      </c>
      <c r="AB98" s="102">
        <f t="shared" si="34"/>
        <v>0</v>
      </c>
      <c r="AC98" s="102">
        <f t="shared" si="35"/>
        <v>0</v>
      </c>
      <c r="AD98" s="106">
        <f t="shared" si="36"/>
        <v>0</v>
      </c>
      <c r="AE98" s="106">
        <f t="shared" si="37"/>
        <v>0</v>
      </c>
      <c r="AF98" s="106">
        <f t="shared" si="38"/>
        <v>0</v>
      </c>
      <c r="AG98" s="106">
        <f t="shared" si="39"/>
        <v>0</v>
      </c>
      <c r="AH98" s="6">
        <v>0</v>
      </c>
      <c r="AI98" s="1">
        <f t="shared" si="40"/>
        <v>0</v>
      </c>
    </row>
    <row r="99" spans="1:35">
      <c r="A99" s="26">
        <v>1.0400000000000001E-3</v>
      </c>
      <c r="B99" s="5">
        <f t="shared" si="30"/>
        <v>1.0400000000000001E-3</v>
      </c>
      <c r="C99" s="144" t="s">
        <v>399</v>
      </c>
      <c r="D99" s="94" t="s">
        <v>83</v>
      </c>
      <c r="E99" s="94" t="s">
        <v>91</v>
      </c>
      <c r="F99" s="25">
        <f t="shared" si="31"/>
        <v>0</v>
      </c>
      <c r="G99" s="25">
        <f t="shared" si="32"/>
        <v>0</v>
      </c>
      <c r="H99" s="7">
        <f t="shared" si="41"/>
        <v>0</v>
      </c>
      <c r="I99" s="7">
        <f t="shared" si="42"/>
        <v>0</v>
      </c>
      <c r="J99" s="7">
        <f t="shared" si="43"/>
        <v>0</v>
      </c>
      <c r="K99" s="7">
        <f t="shared" si="44"/>
        <v>0</v>
      </c>
      <c r="L99" s="7">
        <f t="shared" si="45"/>
        <v>0</v>
      </c>
      <c r="M99" s="7">
        <f t="shared" si="46"/>
        <v>0</v>
      </c>
      <c r="N99" s="7">
        <f t="shared" si="47"/>
        <v>0</v>
      </c>
      <c r="O99" s="7">
        <f t="shared" si="48"/>
        <v>0</v>
      </c>
      <c r="P99" s="7">
        <f t="shared" si="49"/>
        <v>0</v>
      </c>
      <c r="Q99" s="7">
        <f t="shared" si="50"/>
        <v>0</v>
      </c>
      <c r="R99" s="7">
        <f t="shared" si="51"/>
        <v>0</v>
      </c>
      <c r="S99" s="7">
        <f t="shared" si="52"/>
        <v>0</v>
      </c>
      <c r="T99" s="7">
        <f t="shared" si="53"/>
        <v>0</v>
      </c>
      <c r="U99" s="7">
        <f t="shared" si="54"/>
        <v>0</v>
      </c>
      <c r="V99" s="7">
        <f t="shared" si="55"/>
        <v>0</v>
      </c>
      <c r="W99" s="91">
        <f t="shared" si="56"/>
        <v>0</v>
      </c>
      <c r="X99" s="91">
        <f t="shared" si="57"/>
        <v>0</v>
      </c>
      <c r="Y99" s="91">
        <f t="shared" si="58"/>
        <v>0</v>
      </c>
      <c r="Z99" s="91">
        <f t="shared" si="59"/>
        <v>0</v>
      </c>
      <c r="AA99" s="102">
        <f t="shared" si="33"/>
        <v>0</v>
      </c>
      <c r="AB99" s="102">
        <f t="shared" si="34"/>
        <v>0</v>
      </c>
      <c r="AC99" s="102">
        <f t="shared" si="35"/>
        <v>0</v>
      </c>
      <c r="AD99" s="106">
        <f t="shared" si="36"/>
        <v>0</v>
      </c>
      <c r="AE99" s="106">
        <f t="shared" si="37"/>
        <v>0</v>
      </c>
      <c r="AF99" s="106">
        <f t="shared" si="38"/>
        <v>0</v>
      </c>
      <c r="AG99" s="106">
        <f t="shared" si="39"/>
        <v>0</v>
      </c>
      <c r="AH99" s="6">
        <v>0</v>
      </c>
      <c r="AI99" s="1">
        <f t="shared" si="40"/>
        <v>0</v>
      </c>
    </row>
    <row r="100" spans="1:35">
      <c r="A100" s="26">
        <v>1.0500000000000002E-3</v>
      </c>
      <c r="B100" s="5">
        <f t="shared" si="30"/>
        <v>1.0500000000000002E-3</v>
      </c>
      <c r="C100" s="144" t="s">
        <v>405</v>
      </c>
      <c r="D100" s="94" t="s">
        <v>84</v>
      </c>
      <c r="E100" s="94" t="s">
        <v>91</v>
      </c>
      <c r="F100" s="25">
        <f t="shared" si="31"/>
        <v>0</v>
      </c>
      <c r="G100" s="25">
        <f t="shared" si="32"/>
        <v>0</v>
      </c>
      <c r="H100" s="7">
        <f t="shared" si="41"/>
        <v>0</v>
      </c>
      <c r="I100" s="7">
        <f t="shared" si="42"/>
        <v>0</v>
      </c>
      <c r="J100" s="7">
        <f t="shared" si="43"/>
        <v>0</v>
      </c>
      <c r="K100" s="7">
        <f t="shared" si="44"/>
        <v>0</v>
      </c>
      <c r="L100" s="7">
        <f t="shared" si="45"/>
        <v>0</v>
      </c>
      <c r="M100" s="7">
        <f t="shared" si="46"/>
        <v>0</v>
      </c>
      <c r="N100" s="7">
        <f t="shared" si="47"/>
        <v>0</v>
      </c>
      <c r="O100" s="7">
        <f t="shared" si="48"/>
        <v>0</v>
      </c>
      <c r="P100" s="7">
        <f t="shared" si="49"/>
        <v>0</v>
      </c>
      <c r="Q100" s="7">
        <f t="shared" si="50"/>
        <v>0</v>
      </c>
      <c r="R100" s="7">
        <f t="shared" si="51"/>
        <v>0</v>
      </c>
      <c r="S100" s="7">
        <f t="shared" si="52"/>
        <v>0</v>
      </c>
      <c r="T100" s="7">
        <f t="shared" si="53"/>
        <v>0</v>
      </c>
      <c r="U100" s="7">
        <f t="shared" si="54"/>
        <v>0</v>
      </c>
      <c r="V100" s="7">
        <f t="shared" si="55"/>
        <v>0</v>
      </c>
      <c r="W100" s="91">
        <f t="shared" si="56"/>
        <v>0</v>
      </c>
      <c r="X100" s="91">
        <f t="shared" si="57"/>
        <v>0</v>
      </c>
      <c r="Y100" s="91">
        <f t="shared" si="58"/>
        <v>0</v>
      </c>
      <c r="Z100" s="91">
        <f t="shared" si="59"/>
        <v>0</v>
      </c>
      <c r="AA100" s="102">
        <f t="shared" si="33"/>
        <v>0</v>
      </c>
      <c r="AB100" s="102">
        <f t="shared" si="34"/>
        <v>0</v>
      </c>
      <c r="AC100" s="102">
        <f t="shared" si="35"/>
        <v>0</v>
      </c>
      <c r="AD100" s="106">
        <f t="shared" si="36"/>
        <v>0</v>
      </c>
      <c r="AE100" s="106">
        <f t="shared" si="37"/>
        <v>0</v>
      </c>
      <c r="AF100" s="106">
        <f t="shared" si="38"/>
        <v>0</v>
      </c>
      <c r="AG100" s="106">
        <f t="shared" si="39"/>
        <v>0</v>
      </c>
      <c r="AH100" s="6">
        <v>0</v>
      </c>
      <c r="AI100" s="1">
        <f t="shared" si="40"/>
        <v>0</v>
      </c>
    </row>
    <row r="101" spans="1:35">
      <c r="A101" s="26">
        <v>1.0600000000000002E-3</v>
      </c>
      <c r="B101" s="5">
        <f t="shared" si="30"/>
        <v>1.0600000000000002E-3</v>
      </c>
      <c r="C101" s="144" t="s">
        <v>408</v>
      </c>
      <c r="D101" s="94" t="s">
        <v>87</v>
      </c>
      <c r="E101" s="94" t="s">
        <v>91</v>
      </c>
      <c r="F101" s="25">
        <f t="shared" si="31"/>
        <v>0</v>
      </c>
      <c r="G101" s="25">
        <f t="shared" si="32"/>
        <v>0</v>
      </c>
      <c r="H101" s="7">
        <f t="shared" si="41"/>
        <v>0</v>
      </c>
      <c r="I101" s="7">
        <f t="shared" si="42"/>
        <v>0</v>
      </c>
      <c r="J101" s="7">
        <f t="shared" si="43"/>
        <v>0</v>
      </c>
      <c r="K101" s="7">
        <f t="shared" si="44"/>
        <v>0</v>
      </c>
      <c r="L101" s="7">
        <f t="shared" si="45"/>
        <v>0</v>
      </c>
      <c r="M101" s="7">
        <f t="shared" si="46"/>
        <v>0</v>
      </c>
      <c r="N101" s="7">
        <f t="shared" si="47"/>
        <v>0</v>
      </c>
      <c r="O101" s="7">
        <f t="shared" si="48"/>
        <v>0</v>
      </c>
      <c r="P101" s="7">
        <f t="shared" si="49"/>
        <v>0</v>
      </c>
      <c r="Q101" s="7">
        <f t="shared" si="50"/>
        <v>0</v>
      </c>
      <c r="R101" s="7">
        <f t="shared" si="51"/>
        <v>0</v>
      </c>
      <c r="S101" s="7">
        <f t="shared" si="52"/>
        <v>0</v>
      </c>
      <c r="T101" s="7">
        <f t="shared" si="53"/>
        <v>0</v>
      </c>
      <c r="U101" s="7">
        <f t="shared" si="54"/>
        <v>0</v>
      </c>
      <c r="V101" s="7">
        <f t="shared" si="55"/>
        <v>0</v>
      </c>
      <c r="W101" s="91">
        <f t="shared" si="56"/>
        <v>0</v>
      </c>
      <c r="X101" s="91">
        <f t="shared" si="57"/>
        <v>0</v>
      </c>
      <c r="Y101" s="91">
        <f t="shared" si="58"/>
        <v>0</v>
      </c>
      <c r="Z101" s="91">
        <f t="shared" si="59"/>
        <v>0</v>
      </c>
      <c r="AA101" s="102">
        <f t="shared" si="33"/>
        <v>0</v>
      </c>
      <c r="AB101" s="102">
        <f t="shared" si="34"/>
        <v>0</v>
      </c>
      <c r="AC101" s="102">
        <f t="shared" si="35"/>
        <v>0</v>
      </c>
      <c r="AD101" s="106">
        <f t="shared" si="36"/>
        <v>0</v>
      </c>
      <c r="AE101" s="106">
        <f t="shared" si="37"/>
        <v>0</v>
      </c>
      <c r="AF101" s="106">
        <f t="shared" si="38"/>
        <v>0</v>
      </c>
      <c r="AG101" s="106">
        <f t="shared" si="39"/>
        <v>0</v>
      </c>
      <c r="AH101" s="6">
        <v>0</v>
      </c>
      <c r="AI101" s="1">
        <f t="shared" si="40"/>
        <v>0</v>
      </c>
    </row>
    <row r="102" spans="1:35">
      <c r="A102" s="26">
        <v>1.0700000000000002E-3</v>
      </c>
      <c r="B102" s="5">
        <f t="shared" si="30"/>
        <v>1.0700000000000002E-3</v>
      </c>
      <c r="C102" s="144" t="s">
        <v>409</v>
      </c>
      <c r="D102" s="94" t="s">
        <v>179</v>
      </c>
      <c r="E102" s="94" t="s">
        <v>91</v>
      </c>
      <c r="F102" s="25">
        <f t="shared" si="31"/>
        <v>0</v>
      </c>
      <c r="G102" s="25">
        <f t="shared" si="32"/>
        <v>0</v>
      </c>
      <c r="H102" s="7">
        <f t="shared" si="41"/>
        <v>0</v>
      </c>
      <c r="I102" s="7">
        <f t="shared" si="42"/>
        <v>0</v>
      </c>
      <c r="J102" s="7">
        <f t="shared" si="43"/>
        <v>0</v>
      </c>
      <c r="K102" s="7">
        <f t="shared" si="44"/>
        <v>0</v>
      </c>
      <c r="L102" s="7">
        <f t="shared" si="45"/>
        <v>0</v>
      </c>
      <c r="M102" s="7">
        <f t="shared" si="46"/>
        <v>0</v>
      </c>
      <c r="N102" s="7">
        <f t="shared" si="47"/>
        <v>0</v>
      </c>
      <c r="O102" s="7">
        <f t="shared" si="48"/>
        <v>0</v>
      </c>
      <c r="P102" s="7">
        <f t="shared" si="49"/>
        <v>0</v>
      </c>
      <c r="Q102" s="7">
        <f t="shared" si="50"/>
        <v>0</v>
      </c>
      <c r="R102" s="7">
        <f t="shared" si="51"/>
        <v>0</v>
      </c>
      <c r="S102" s="7">
        <f t="shared" si="52"/>
        <v>0</v>
      </c>
      <c r="T102" s="7">
        <f t="shared" si="53"/>
        <v>0</v>
      </c>
      <c r="U102" s="7">
        <f t="shared" si="54"/>
        <v>0</v>
      </c>
      <c r="V102" s="7">
        <f t="shared" si="55"/>
        <v>0</v>
      </c>
      <c r="W102" s="91">
        <f t="shared" si="56"/>
        <v>0</v>
      </c>
      <c r="X102" s="91">
        <f t="shared" si="57"/>
        <v>0</v>
      </c>
      <c r="Y102" s="91">
        <f t="shared" si="58"/>
        <v>0</v>
      </c>
      <c r="Z102" s="91">
        <f t="shared" si="59"/>
        <v>0</v>
      </c>
      <c r="AA102" s="102">
        <f t="shared" si="33"/>
        <v>0</v>
      </c>
      <c r="AB102" s="102">
        <f t="shared" si="34"/>
        <v>0</v>
      </c>
      <c r="AC102" s="102">
        <f t="shared" si="35"/>
        <v>0</v>
      </c>
      <c r="AD102" s="106">
        <f t="shared" si="36"/>
        <v>0</v>
      </c>
      <c r="AE102" s="106">
        <f t="shared" si="37"/>
        <v>0</v>
      </c>
      <c r="AF102" s="106">
        <f t="shared" si="38"/>
        <v>0</v>
      </c>
      <c r="AG102" s="106">
        <f t="shared" si="39"/>
        <v>0</v>
      </c>
      <c r="AH102" s="6">
        <v>0</v>
      </c>
      <c r="AI102" s="1">
        <f t="shared" si="40"/>
        <v>0</v>
      </c>
    </row>
    <row r="103" spans="1:35">
      <c r="A103" s="26">
        <v>1.0800000000000002E-3</v>
      </c>
      <c r="B103" s="5">
        <f t="shared" si="30"/>
        <v>1.0800000000000002E-3</v>
      </c>
      <c r="C103" s="144" t="s">
        <v>414</v>
      </c>
      <c r="D103" s="94" t="s">
        <v>79</v>
      </c>
      <c r="E103" s="94" t="s">
        <v>91</v>
      </c>
      <c r="F103" s="25">
        <f t="shared" si="31"/>
        <v>0</v>
      </c>
      <c r="G103" s="25">
        <f t="shared" si="32"/>
        <v>0</v>
      </c>
      <c r="H103" s="7">
        <f t="shared" si="41"/>
        <v>0</v>
      </c>
      <c r="I103" s="7">
        <f t="shared" si="42"/>
        <v>0</v>
      </c>
      <c r="J103" s="7">
        <f t="shared" si="43"/>
        <v>0</v>
      </c>
      <c r="K103" s="7">
        <f t="shared" si="44"/>
        <v>0</v>
      </c>
      <c r="L103" s="7">
        <f t="shared" si="45"/>
        <v>0</v>
      </c>
      <c r="M103" s="7">
        <f t="shared" si="46"/>
        <v>0</v>
      </c>
      <c r="N103" s="7">
        <f t="shared" si="47"/>
        <v>0</v>
      </c>
      <c r="O103" s="7">
        <f t="shared" si="48"/>
        <v>0</v>
      </c>
      <c r="P103" s="7">
        <f t="shared" si="49"/>
        <v>0</v>
      </c>
      <c r="Q103" s="7">
        <f t="shared" si="50"/>
        <v>0</v>
      </c>
      <c r="R103" s="7">
        <f t="shared" si="51"/>
        <v>0</v>
      </c>
      <c r="S103" s="7">
        <f t="shared" si="52"/>
        <v>0</v>
      </c>
      <c r="T103" s="7">
        <f t="shared" si="53"/>
        <v>0</v>
      </c>
      <c r="U103" s="7">
        <f t="shared" si="54"/>
        <v>0</v>
      </c>
      <c r="V103" s="7">
        <f t="shared" si="55"/>
        <v>0</v>
      </c>
      <c r="W103" s="91">
        <f t="shared" si="56"/>
        <v>0</v>
      </c>
      <c r="X103" s="91">
        <f t="shared" si="57"/>
        <v>0</v>
      </c>
      <c r="Y103" s="91">
        <f t="shared" si="58"/>
        <v>0</v>
      </c>
      <c r="Z103" s="91">
        <f t="shared" si="59"/>
        <v>0</v>
      </c>
      <c r="AA103" s="102">
        <f t="shared" si="33"/>
        <v>0</v>
      </c>
      <c r="AB103" s="102">
        <f t="shared" si="34"/>
        <v>0</v>
      </c>
      <c r="AC103" s="102">
        <f t="shared" si="35"/>
        <v>0</v>
      </c>
      <c r="AD103" s="106">
        <f t="shared" si="36"/>
        <v>0</v>
      </c>
      <c r="AE103" s="106">
        <f t="shared" si="37"/>
        <v>0</v>
      </c>
      <c r="AF103" s="106">
        <f t="shared" si="38"/>
        <v>0</v>
      </c>
      <c r="AG103" s="106">
        <f t="shared" si="39"/>
        <v>0</v>
      </c>
      <c r="AH103" s="6">
        <v>0</v>
      </c>
      <c r="AI103" s="1">
        <f t="shared" si="40"/>
        <v>0</v>
      </c>
    </row>
    <row r="104" spans="1:35">
      <c r="A104" s="26">
        <v>1.0900000000000003E-3</v>
      </c>
      <c r="B104" s="5">
        <f t="shared" si="30"/>
        <v>1.0900000000000003E-3</v>
      </c>
      <c r="C104" s="144" t="s">
        <v>417</v>
      </c>
      <c r="D104" s="94" t="s">
        <v>83</v>
      </c>
      <c r="E104" s="94" t="s">
        <v>91</v>
      </c>
      <c r="F104" s="25">
        <f t="shared" si="31"/>
        <v>0</v>
      </c>
      <c r="G104" s="25">
        <f t="shared" si="32"/>
        <v>0</v>
      </c>
      <c r="H104" s="7">
        <f t="shared" si="41"/>
        <v>0</v>
      </c>
      <c r="I104" s="7">
        <f t="shared" si="42"/>
        <v>0</v>
      </c>
      <c r="J104" s="7">
        <f t="shared" si="43"/>
        <v>0</v>
      </c>
      <c r="K104" s="7">
        <f t="shared" si="44"/>
        <v>0</v>
      </c>
      <c r="L104" s="7">
        <f t="shared" si="45"/>
        <v>0</v>
      </c>
      <c r="M104" s="7">
        <f t="shared" si="46"/>
        <v>0</v>
      </c>
      <c r="N104" s="7">
        <f t="shared" si="47"/>
        <v>0</v>
      </c>
      <c r="O104" s="7">
        <f t="shared" si="48"/>
        <v>0</v>
      </c>
      <c r="P104" s="7">
        <f t="shared" si="49"/>
        <v>0</v>
      </c>
      <c r="Q104" s="7">
        <f t="shared" si="50"/>
        <v>0</v>
      </c>
      <c r="R104" s="7">
        <f t="shared" si="51"/>
        <v>0</v>
      </c>
      <c r="S104" s="7">
        <f t="shared" si="52"/>
        <v>0</v>
      </c>
      <c r="T104" s="7">
        <f t="shared" si="53"/>
        <v>0</v>
      </c>
      <c r="U104" s="7">
        <f t="shared" si="54"/>
        <v>0</v>
      </c>
      <c r="V104" s="7">
        <f t="shared" si="55"/>
        <v>0</v>
      </c>
      <c r="W104" s="91">
        <f t="shared" si="56"/>
        <v>0</v>
      </c>
      <c r="X104" s="91">
        <f t="shared" si="57"/>
        <v>0</v>
      </c>
      <c r="Y104" s="91">
        <f t="shared" si="58"/>
        <v>0</v>
      </c>
      <c r="Z104" s="91">
        <f t="shared" si="59"/>
        <v>0</v>
      </c>
      <c r="AA104" s="102">
        <f t="shared" si="33"/>
        <v>0</v>
      </c>
      <c r="AB104" s="102">
        <f t="shared" si="34"/>
        <v>0</v>
      </c>
      <c r="AC104" s="102">
        <f t="shared" si="35"/>
        <v>0</v>
      </c>
      <c r="AD104" s="106">
        <f t="shared" si="36"/>
        <v>0</v>
      </c>
      <c r="AE104" s="106">
        <f t="shared" si="37"/>
        <v>0</v>
      </c>
      <c r="AF104" s="106">
        <f t="shared" si="38"/>
        <v>0</v>
      </c>
      <c r="AG104" s="106">
        <f t="shared" si="39"/>
        <v>0</v>
      </c>
      <c r="AH104" s="6">
        <v>0</v>
      </c>
      <c r="AI104" s="1">
        <f t="shared" si="40"/>
        <v>0</v>
      </c>
    </row>
    <row r="105" spans="1:35">
      <c r="A105" s="26">
        <v>1.1000000000000003E-3</v>
      </c>
      <c r="B105" s="5">
        <f t="shared" si="30"/>
        <v>1.1000000000000003E-3</v>
      </c>
      <c r="C105" s="144"/>
      <c r="D105" s="94"/>
      <c r="E105" s="94" t="s">
        <v>91</v>
      </c>
      <c r="F105" s="25">
        <f t="shared" si="31"/>
        <v>0</v>
      </c>
      <c r="G105" s="25">
        <f t="shared" si="32"/>
        <v>0</v>
      </c>
      <c r="H105" s="7">
        <f t="shared" si="41"/>
        <v>0</v>
      </c>
      <c r="I105" s="7">
        <f t="shared" si="42"/>
        <v>0</v>
      </c>
      <c r="J105" s="7">
        <f t="shared" si="43"/>
        <v>0</v>
      </c>
      <c r="K105" s="7">
        <f t="shared" si="44"/>
        <v>0</v>
      </c>
      <c r="L105" s="7">
        <f t="shared" si="45"/>
        <v>0</v>
      </c>
      <c r="M105" s="7">
        <f t="shared" si="46"/>
        <v>0</v>
      </c>
      <c r="N105" s="7">
        <f t="shared" si="47"/>
        <v>0</v>
      </c>
      <c r="O105" s="7">
        <f t="shared" si="48"/>
        <v>0</v>
      </c>
      <c r="P105" s="7">
        <f t="shared" si="49"/>
        <v>0</v>
      </c>
      <c r="Q105" s="7">
        <f t="shared" si="50"/>
        <v>0</v>
      </c>
      <c r="R105" s="7">
        <f t="shared" si="51"/>
        <v>0</v>
      </c>
      <c r="S105" s="7">
        <f t="shared" si="52"/>
        <v>0</v>
      </c>
      <c r="T105" s="7">
        <f t="shared" si="53"/>
        <v>0</v>
      </c>
      <c r="U105" s="7">
        <f t="shared" si="54"/>
        <v>0</v>
      </c>
      <c r="V105" s="7">
        <f t="shared" si="55"/>
        <v>0</v>
      </c>
      <c r="W105" s="91">
        <f t="shared" si="56"/>
        <v>0</v>
      </c>
      <c r="X105" s="91">
        <f t="shared" si="57"/>
        <v>0</v>
      </c>
      <c r="Y105" s="91">
        <f t="shared" si="58"/>
        <v>0</v>
      </c>
      <c r="Z105" s="91">
        <f t="shared" si="59"/>
        <v>0</v>
      </c>
      <c r="AA105" s="102">
        <f t="shared" si="33"/>
        <v>0</v>
      </c>
      <c r="AB105" s="102">
        <f t="shared" si="34"/>
        <v>0</v>
      </c>
      <c r="AC105" s="102">
        <f t="shared" si="35"/>
        <v>0</v>
      </c>
      <c r="AD105" s="106">
        <f t="shared" si="36"/>
        <v>0</v>
      </c>
      <c r="AE105" s="106">
        <f t="shared" si="37"/>
        <v>0</v>
      </c>
      <c r="AF105" s="106">
        <f t="shared" si="38"/>
        <v>0</v>
      </c>
      <c r="AG105" s="106">
        <f t="shared" si="39"/>
        <v>0</v>
      </c>
      <c r="AH105" s="6">
        <v>0</v>
      </c>
      <c r="AI105" s="1">
        <f t="shared" si="40"/>
        <v>0</v>
      </c>
    </row>
    <row r="106" spans="1:35">
      <c r="A106" s="26">
        <v>1.1100000000000001E-3</v>
      </c>
      <c r="B106" s="5">
        <f t="shared" si="30"/>
        <v>1.1100000000000001E-3</v>
      </c>
      <c r="C106" s="144" t="s">
        <v>376</v>
      </c>
      <c r="D106" s="94" t="s">
        <v>78</v>
      </c>
      <c r="E106" s="94" t="s">
        <v>91</v>
      </c>
      <c r="F106" s="25">
        <f t="shared" si="31"/>
        <v>0</v>
      </c>
      <c r="G106" s="25">
        <f t="shared" si="32"/>
        <v>0</v>
      </c>
      <c r="H106" s="7">
        <f t="shared" si="41"/>
        <v>0</v>
      </c>
      <c r="I106" s="7">
        <f t="shared" si="42"/>
        <v>0</v>
      </c>
      <c r="J106" s="7">
        <f t="shared" si="43"/>
        <v>0</v>
      </c>
      <c r="K106" s="7">
        <f t="shared" si="44"/>
        <v>0</v>
      </c>
      <c r="L106" s="7">
        <f t="shared" si="45"/>
        <v>0</v>
      </c>
      <c r="M106" s="7">
        <f t="shared" si="46"/>
        <v>0</v>
      </c>
      <c r="N106" s="7">
        <f t="shared" si="47"/>
        <v>0</v>
      </c>
      <c r="O106" s="7">
        <f t="shared" si="48"/>
        <v>0</v>
      </c>
      <c r="P106" s="7">
        <f t="shared" si="49"/>
        <v>0</v>
      </c>
      <c r="Q106" s="7">
        <f t="shared" si="50"/>
        <v>0</v>
      </c>
      <c r="R106" s="7">
        <f t="shared" si="51"/>
        <v>0</v>
      </c>
      <c r="S106" s="7">
        <f t="shared" si="52"/>
        <v>0</v>
      </c>
      <c r="T106" s="7">
        <f t="shared" si="53"/>
        <v>0</v>
      </c>
      <c r="U106" s="7">
        <f t="shared" si="54"/>
        <v>0</v>
      </c>
      <c r="V106" s="7">
        <f t="shared" si="55"/>
        <v>0</v>
      </c>
      <c r="W106" s="91">
        <f t="shared" si="56"/>
        <v>0</v>
      </c>
      <c r="X106" s="91">
        <f t="shared" si="57"/>
        <v>0</v>
      </c>
      <c r="Y106" s="91">
        <f t="shared" si="58"/>
        <v>0</v>
      </c>
      <c r="Z106" s="91">
        <f t="shared" si="59"/>
        <v>0</v>
      </c>
      <c r="AA106" s="102">
        <f t="shared" si="33"/>
        <v>0</v>
      </c>
      <c r="AB106" s="102">
        <f t="shared" si="34"/>
        <v>0</v>
      </c>
      <c r="AC106" s="102">
        <f t="shared" si="35"/>
        <v>0</v>
      </c>
      <c r="AD106" s="106">
        <f t="shared" si="36"/>
        <v>0</v>
      </c>
      <c r="AE106" s="106">
        <f t="shared" si="37"/>
        <v>0</v>
      </c>
      <c r="AF106" s="106">
        <f t="shared" si="38"/>
        <v>0</v>
      </c>
      <c r="AG106" s="106">
        <f t="shared" si="39"/>
        <v>0</v>
      </c>
      <c r="AH106" s="6">
        <v>0</v>
      </c>
      <c r="AI106" s="1">
        <f t="shared" si="40"/>
        <v>0</v>
      </c>
    </row>
    <row r="107" spans="1:35">
      <c r="A107" s="26">
        <v>1.1200000000000001E-3</v>
      </c>
      <c r="B107" s="5">
        <f t="shared" si="30"/>
        <v>1.1200000000000001E-3</v>
      </c>
      <c r="C107" s="144" t="s">
        <v>326</v>
      </c>
      <c r="D107" s="94" t="s">
        <v>74</v>
      </c>
      <c r="E107" s="94" t="s">
        <v>91</v>
      </c>
      <c r="F107" s="25">
        <f t="shared" si="31"/>
        <v>0</v>
      </c>
      <c r="G107" s="25">
        <f t="shared" si="32"/>
        <v>0</v>
      </c>
      <c r="H107" s="7">
        <f t="shared" si="41"/>
        <v>0</v>
      </c>
      <c r="I107" s="7">
        <f t="shared" si="42"/>
        <v>0</v>
      </c>
      <c r="J107" s="7">
        <f t="shared" si="43"/>
        <v>0</v>
      </c>
      <c r="K107" s="7">
        <f t="shared" si="44"/>
        <v>0</v>
      </c>
      <c r="L107" s="7">
        <f t="shared" si="45"/>
        <v>0</v>
      </c>
      <c r="M107" s="7">
        <f t="shared" si="46"/>
        <v>0</v>
      </c>
      <c r="N107" s="7">
        <f t="shared" si="47"/>
        <v>0</v>
      </c>
      <c r="O107" s="7">
        <f t="shared" si="48"/>
        <v>0</v>
      </c>
      <c r="P107" s="7">
        <f t="shared" si="49"/>
        <v>0</v>
      </c>
      <c r="Q107" s="7">
        <f t="shared" si="50"/>
        <v>0</v>
      </c>
      <c r="R107" s="7">
        <f t="shared" si="51"/>
        <v>0</v>
      </c>
      <c r="S107" s="7">
        <f t="shared" si="52"/>
        <v>0</v>
      </c>
      <c r="T107" s="7">
        <f t="shared" si="53"/>
        <v>0</v>
      </c>
      <c r="U107" s="7">
        <f t="shared" si="54"/>
        <v>0</v>
      </c>
      <c r="V107" s="7">
        <f t="shared" si="55"/>
        <v>0</v>
      </c>
      <c r="W107" s="91">
        <f t="shared" si="56"/>
        <v>0</v>
      </c>
      <c r="X107" s="91">
        <f t="shared" si="57"/>
        <v>0</v>
      </c>
      <c r="Y107" s="91">
        <f t="shared" si="58"/>
        <v>0</v>
      </c>
      <c r="Z107" s="91">
        <f t="shared" si="59"/>
        <v>0</v>
      </c>
      <c r="AA107" s="102">
        <f t="shared" si="33"/>
        <v>0</v>
      </c>
      <c r="AB107" s="102">
        <f t="shared" si="34"/>
        <v>0</v>
      </c>
      <c r="AC107" s="102">
        <f t="shared" si="35"/>
        <v>0</v>
      </c>
      <c r="AD107" s="106">
        <f t="shared" si="36"/>
        <v>0</v>
      </c>
      <c r="AE107" s="106">
        <f t="shared" si="37"/>
        <v>0</v>
      </c>
      <c r="AF107" s="106">
        <f t="shared" si="38"/>
        <v>0</v>
      </c>
      <c r="AG107" s="106">
        <f t="shared" si="39"/>
        <v>0</v>
      </c>
      <c r="AH107" s="6">
        <v>0</v>
      </c>
      <c r="AI107" s="1">
        <f t="shared" si="40"/>
        <v>0</v>
      </c>
    </row>
    <row r="108" spans="1:35">
      <c r="A108" s="26">
        <v>1.1300000000000001E-3</v>
      </c>
      <c r="B108" s="5">
        <f t="shared" si="30"/>
        <v>1.1300000000000001E-3</v>
      </c>
      <c r="C108" s="72" t="s">
        <v>394</v>
      </c>
      <c r="D108" s="94" t="s">
        <v>395</v>
      </c>
      <c r="E108" s="94" t="s">
        <v>91</v>
      </c>
      <c r="F108" s="25">
        <f t="shared" si="31"/>
        <v>0</v>
      </c>
      <c r="G108" s="25">
        <f t="shared" si="32"/>
        <v>0</v>
      </c>
      <c r="H108" s="7">
        <f t="shared" si="41"/>
        <v>0</v>
      </c>
      <c r="I108" s="7">
        <f t="shared" si="42"/>
        <v>0</v>
      </c>
      <c r="J108" s="7">
        <f t="shared" si="43"/>
        <v>0</v>
      </c>
      <c r="K108" s="7">
        <f t="shared" si="44"/>
        <v>0</v>
      </c>
      <c r="L108" s="7">
        <f t="shared" si="45"/>
        <v>0</v>
      </c>
      <c r="M108" s="7">
        <f t="shared" si="46"/>
        <v>0</v>
      </c>
      <c r="N108" s="7">
        <f t="shared" si="47"/>
        <v>0</v>
      </c>
      <c r="O108" s="7">
        <f t="shared" si="48"/>
        <v>0</v>
      </c>
      <c r="P108" s="7">
        <f t="shared" si="49"/>
        <v>0</v>
      </c>
      <c r="Q108" s="7">
        <f t="shared" si="50"/>
        <v>0</v>
      </c>
      <c r="R108" s="7">
        <f t="shared" si="51"/>
        <v>0</v>
      </c>
      <c r="S108" s="7">
        <f t="shared" si="52"/>
        <v>0</v>
      </c>
      <c r="T108" s="7">
        <f t="shared" si="53"/>
        <v>0</v>
      </c>
      <c r="U108" s="7">
        <f t="shared" si="54"/>
        <v>0</v>
      </c>
      <c r="V108" s="7">
        <f t="shared" si="55"/>
        <v>0</v>
      </c>
      <c r="W108" s="91">
        <f t="shared" si="56"/>
        <v>0</v>
      </c>
      <c r="X108" s="91">
        <f t="shared" si="57"/>
        <v>0</v>
      </c>
      <c r="Y108" s="91">
        <f t="shared" si="58"/>
        <v>0</v>
      </c>
      <c r="Z108" s="91">
        <f t="shared" si="59"/>
        <v>0</v>
      </c>
      <c r="AA108" s="102">
        <f t="shared" si="33"/>
        <v>0</v>
      </c>
      <c r="AB108" s="102">
        <f t="shared" si="34"/>
        <v>0</v>
      </c>
      <c r="AC108" s="102">
        <f t="shared" si="35"/>
        <v>0</v>
      </c>
      <c r="AD108" s="106">
        <f t="shared" si="36"/>
        <v>0</v>
      </c>
      <c r="AE108" s="106">
        <f t="shared" si="37"/>
        <v>0</v>
      </c>
      <c r="AF108" s="106">
        <f t="shared" si="38"/>
        <v>0</v>
      </c>
      <c r="AG108" s="106">
        <f t="shared" si="39"/>
        <v>0</v>
      </c>
      <c r="AH108" s="6">
        <v>0</v>
      </c>
      <c r="AI108" s="1">
        <f t="shared" si="40"/>
        <v>0</v>
      </c>
    </row>
    <row r="109" spans="1:35">
      <c r="A109" s="26">
        <v>1.1500000000000002E-3</v>
      </c>
      <c r="B109" s="5">
        <f t="shared" si="30"/>
        <v>16576.056301567562</v>
      </c>
      <c r="C109" s="72" t="s">
        <v>393</v>
      </c>
      <c r="D109" s="94" t="s">
        <v>395</v>
      </c>
      <c r="E109" s="94" t="s">
        <v>91</v>
      </c>
      <c r="F109" s="25">
        <f t="shared" si="31"/>
        <v>2</v>
      </c>
      <c r="G109" s="25">
        <f t="shared" si="32"/>
        <v>2</v>
      </c>
      <c r="H109" s="7">
        <f t="shared" si="41"/>
        <v>0</v>
      </c>
      <c r="I109" s="7">
        <f t="shared" si="42"/>
        <v>7977.0834292025229</v>
      </c>
      <c r="J109" s="7">
        <f t="shared" si="43"/>
        <v>0</v>
      </c>
      <c r="K109" s="7">
        <f t="shared" si="44"/>
        <v>0</v>
      </c>
      <c r="L109" s="7">
        <f t="shared" si="45"/>
        <v>0</v>
      </c>
      <c r="M109" s="7">
        <f t="shared" si="46"/>
        <v>0</v>
      </c>
      <c r="N109" s="7">
        <f t="shared" si="47"/>
        <v>0</v>
      </c>
      <c r="O109" s="7">
        <f t="shared" si="48"/>
        <v>0</v>
      </c>
      <c r="P109" s="7">
        <f t="shared" si="49"/>
        <v>0</v>
      </c>
      <c r="Q109" s="7">
        <f t="shared" si="50"/>
        <v>8598.9717223650368</v>
      </c>
      <c r="R109" s="7">
        <f t="shared" si="51"/>
        <v>0</v>
      </c>
      <c r="S109" s="7">
        <f t="shared" si="52"/>
        <v>0</v>
      </c>
      <c r="T109" s="7">
        <f t="shared" si="53"/>
        <v>0</v>
      </c>
      <c r="U109" s="7">
        <f t="shared" si="54"/>
        <v>0</v>
      </c>
      <c r="V109" s="7">
        <f t="shared" si="55"/>
        <v>0</v>
      </c>
      <c r="W109" s="91">
        <f t="shared" si="56"/>
        <v>0</v>
      </c>
      <c r="X109" s="91">
        <f t="shared" si="57"/>
        <v>0</v>
      </c>
      <c r="Y109" s="91">
        <f t="shared" si="58"/>
        <v>0</v>
      </c>
      <c r="Z109" s="91">
        <f t="shared" si="59"/>
        <v>0</v>
      </c>
      <c r="AA109" s="102">
        <f t="shared" si="33"/>
        <v>0</v>
      </c>
      <c r="AB109" s="102">
        <f t="shared" si="34"/>
        <v>0</v>
      </c>
      <c r="AC109" s="102">
        <f t="shared" si="35"/>
        <v>0</v>
      </c>
      <c r="AD109" s="106">
        <f t="shared" si="36"/>
        <v>8598.9717223650368</v>
      </c>
      <c r="AE109" s="106">
        <f t="shared" si="37"/>
        <v>7977.0834292025229</v>
      </c>
      <c r="AF109" s="106">
        <f t="shared" si="38"/>
        <v>0</v>
      </c>
      <c r="AG109" s="106">
        <f t="shared" si="39"/>
        <v>0</v>
      </c>
      <c r="AH109" s="6">
        <v>0</v>
      </c>
      <c r="AI109" s="1">
        <f t="shared" si="40"/>
        <v>16576.055151567562</v>
      </c>
    </row>
    <row r="110" spans="1:35">
      <c r="A110" s="26">
        <v>1.1600000000000002E-3</v>
      </c>
      <c r="B110" s="5">
        <f t="shared" si="30"/>
        <v>1.1600000000000002E-3</v>
      </c>
      <c r="C110" s="94"/>
      <c r="D110" s="94"/>
      <c r="E110" s="94" t="s">
        <v>91</v>
      </c>
      <c r="F110" s="25">
        <f t="shared" si="31"/>
        <v>0</v>
      </c>
      <c r="G110" s="25">
        <f t="shared" si="32"/>
        <v>0</v>
      </c>
      <c r="H110" s="7">
        <f t="shared" si="41"/>
        <v>0</v>
      </c>
      <c r="I110" s="7">
        <f t="shared" si="42"/>
        <v>0</v>
      </c>
      <c r="J110" s="7">
        <f t="shared" si="43"/>
        <v>0</v>
      </c>
      <c r="K110" s="7">
        <f t="shared" si="44"/>
        <v>0</v>
      </c>
      <c r="L110" s="7">
        <f t="shared" si="45"/>
        <v>0</v>
      </c>
      <c r="M110" s="7">
        <f t="shared" si="46"/>
        <v>0</v>
      </c>
      <c r="N110" s="7">
        <f t="shared" si="47"/>
        <v>0</v>
      </c>
      <c r="O110" s="7">
        <f t="shared" si="48"/>
        <v>0</v>
      </c>
      <c r="P110" s="7">
        <f t="shared" si="49"/>
        <v>0</v>
      </c>
      <c r="Q110" s="7">
        <f t="shared" si="50"/>
        <v>0</v>
      </c>
      <c r="R110" s="7">
        <f t="shared" si="51"/>
        <v>0</v>
      </c>
      <c r="S110" s="7">
        <f t="shared" si="52"/>
        <v>0</v>
      </c>
      <c r="T110" s="7">
        <f t="shared" si="53"/>
        <v>0</v>
      </c>
      <c r="U110" s="7">
        <f t="shared" si="54"/>
        <v>0</v>
      </c>
      <c r="V110" s="7">
        <f t="shared" si="55"/>
        <v>0</v>
      </c>
      <c r="W110" s="91">
        <f t="shared" si="56"/>
        <v>0</v>
      </c>
      <c r="X110" s="91">
        <f t="shared" si="57"/>
        <v>0</v>
      </c>
      <c r="Y110" s="91">
        <f t="shared" si="58"/>
        <v>0</v>
      </c>
      <c r="Z110" s="91">
        <f t="shared" si="59"/>
        <v>0</v>
      </c>
      <c r="AA110" s="102">
        <f t="shared" si="33"/>
        <v>0</v>
      </c>
      <c r="AB110" s="102">
        <f t="shared" si="34"/>
        <v>0</v>
      </c>
      <c r="AC110" s="102">
        <f t="shared" si="35"/>
        <v>0</v>
      </c>
      <c r="AD110" s="106">
        <f t="shared" si="36"/>
        <v>0</v>
      </c>
      <c r="AE110" s="106">
        <f t="shared" si="37"/>
        <v>0</v>
      </c>
      <c r="AF110" s="106">
        <f t="shared" si="38"/>
        <v>0</v>
      </c>
      <c r="AG110" s="106">
        <f t="shared" si="39"/>
        <v>0</v>
      </c>
      <c r="AH110" s="6">
        <v>0</v>
      </c>
      <c r="AI110" s="1">
        <f t="shared" si="40"/>
        <v>0</v>
      </c>
    </row>
    <row r="111" spans="1:35">
      <c r="A111" s="26">
        <v>1.1700000000000002E-3</v>
      </c>
      <c r="B111" s="5">
        <f t="shared" si="30"/>
        <v>1.1700000000000002E-3</v>
      </c>
      <c r="C111" s="94"/>
      <c r="D111" s="94"/>
      <c r="E111" s="94" t="s">
        <v>91</v>
      </c>
      <c r="F111" s="25">
        <f t="shared" si="31"/>
        <v>0</v>
      </c>
      <c r="G111" s="25">
        <f t="shared" si="32"/>
        <v>0</v>
      </c>
      <c r="H111" s="7">
        <f t="shared" si="41"/>
        <v>0</v>
      </c>
      <c r="I111" s="7">
        <f t="shared" si="42"/>
        <v>0</v>
      </c>
      <c r="J111" s="7">
        <f t="shared" si="43"/>
        <v>0</v>
      </c>
      <c r="K111" s="7">
        <f t="shared" si="44"/>
        <v>0</v>
      </c>
      <c r="L111" s="7">
        <f t="shared" si="45"/>
        <v>0</v>
      </c>
      <c r="M111" s="7">
        <f t="shared" si="46"/>
        <v>0</v>
      </c>
      <c r="N111" s="7">
        <f t="shared" si="47"/>
        <v>0</v>
      </c>
      <c r="O111" s="7">
        <f t="shared" si="48"/>
        <v>0</v>
      </c>
      <c r="P111" s="7">
        <f t="shared" si="49"/>
        <v>0</v>
      </c>
      <c r="Q111" s="7">
        <f t="shared" si="50"/>
        <v>0</v>
      </c>
      <c r="R111" s="7">
        <f t="shared" si="51"/>
        <v>0</v>
      </c>
      <c r="S111" s="7">
        <f t="shared" si="52"/>
        <v>0</v>
      </c>
      <c r="T111" s="7">
        <f t="shared" si="53"/>
        <v>0</v>
      </c>
      <c r="U111" s="7">
        <f t="shared" si="54"/>
        <v>0</v>
      </c>
      <c r="V111" s="7">
        <f t="shared" si="55"/>
        <v>0</v>
      </c>
      <c r="W111" s="91">
        <f t="shared" si="56"/>
        <v>0</v>
      </c>
      <c r="X111" s="91">
        <f t="shared" si="57"/>
        <v>0</v>
      </c>
      <c r="Y111" s="91">
        <f t="shared" si="58"/>
        <v>0</v>
      </c>
      <c r="Z111" s="91">
        <f t="shared" si="59"/>
        <v>0</v>
      </c>
      <c r="AA111" s="102">
        <f t="shared" si="33"/>
        <v>0</v>
      </c>
      <c r="AB111" s="102">
        <f t="shared" si="34"/>
        <v>0</v>
      </c>
      <c r="AC111" s="102">
        <f t="shared" si="35"/>
        <v>0</v>
      </c>
      <c r="AD111" s="106">
        <f t="shared" si="36"/>
        <v>0</v>
      </c>
      <c r="AE111" s="106">
        <f t="shared" si="37"/>
        <v>0</v>
      </c>
      <c r="AF111" s="106">
        <f t="shared" si="38"/>
        <v>0</v>
      </c>
      <c r="AG111" s="106">
        <f t="shared" si="39"/>
        <v>0</v>
      </c>
      <c r="AH111" s="6">
        <v>0</v>
      </c>
      <c r="AI111" s="1">
        <f t="shared" si="40"/>
        <v>0</v>
      </c>
    </row>
    <row r="112" spans="1:35">
      <c r="A112" s="26">
        <v>1.1800000000000001E-3</v>
      </c>
      <c r="B112" s="5">
        <f t="shared" si="30"/>
        <v>1.1800000000000001E-3</v>
      </c>
      <c r="C112" s="94"/>
      <c r="D112" s="94"/>
      <c r="E112" s="94" t="s">
        <v>91</v>
      </c>
      <c r="F112" s="25">
        <f t="shared" si="31"/>
        <v>0</v>
      </c>
      <c r="G112" s="25">
        <f t="shared" si="32"/>
        <v>0</v>
      </c>
      <c r="H112" s="7">
        <f t="shared" si="41"/>
        <v>0</v>
      </c>
      <c r="I112" s="7">
        <f t="shared" si="42"/>
        <v>0</v>
      </c>
      <c r="J112" s="7">
        <f t="shared" si="43"/>
        <v>0</v>
      </c>
      <c r="K112" s="7">
        <f t="shared" si="44"/>
        <v>0</v>
      </c>
      <c r="L112" s="7">
        <f t="shared" si="45"/>
        <v>0</v>
      </c>
      <c r="M112" s="7">
        <f t="shared" si="46"/>
        <v>0</v>
      </c>
      <c r="N112" s="7">
        <f t="shared" si="47"/>
        <v>0</v>
      </c>
      <c r="O112" s="7">
        <f t="shared" si="48"/>
        <v>0</v>
      </c>
      <c r="P112" s="7">
        <f t="shared" si="49"/>
        <v>0</v>
      </c>
      <c r="Q112" s="7">
        <f t="shared" si="50"/>
        <v>0</v>
      </c>
      <c r="R112" s="7">
        <f t="shared" si="51"/>
        <v>0</v>
      </c>
      <c r="S112" s="7">
        <f t="shared" si="52"/>
        <v>0</v>
      </c>
      <c r="T112" s="7">
        <f t="shared" si="53"/>
        <v>0</v>
      </c>
      <c r="U112" s="7">
        <f t="shared" si="54"/>
        <v>0</v>
      </c>
      <c r="V112" s="7">
        <f t="shared" si="55"/>
        <v>0</v>
      </c>
      <c r="W112" s="91">
        <f t="shared" si="56"/>
        <v>0</v>
      </c>
      <c r="X112" s="91">
        <f t="shared" si="57"/>
        <v>0</v>
      </c>
      <c r="Y112" s="91">
        <f t="shared" si="58"/>
        <v>0</v>
      </c>
      <c r="Z112" s="91">
        <f t="shared" si="59"/>
        <v>0</v>
      </c>
      <c r="AA112" s="102">
        <f t="shared" si="33"/>
        <v>0</v>
      </c>
      <c r="AB112" s="102">
        <f t="shared" si="34"/>
        <v>0</v>
      </c>
      <c r="AC112" s="102">
        <f t="shared" si="35"/>
        <v>0</v>
      </c>
      <c r="AD112" s="106">
        <f t="shared" si="36"/>
        <v>0</v>
      </c>
      <c r="AE112" s="106">
        <f t="shared" si="37"/>
        <v>0</v>
      </c>
      <c r="AF112" s="106">
        <f t="shared" si="38"/>
        <v>0</v>
      </c>
      <c r="AG112" s="106">
        <f t="shared" si="39"/>
        <v>0</v>
      </c>
      <c r="AH112" s="6">
        <v>0</v>
      </c>
      <c r="AI112" s="1">
        <f t="shared" si="40"/>
        <v>0</v>
      </c>
    </row>
    <row r="113" spans="1:35" s="24" customFormat="1">
      <c r="A113" s="124" t="s">
        <v>70</v>
      </c>
      <c r="C113" s="124" t="s">
        <v>99</v>
      </c>
      <c r="AH113" s="6">
        <v>0</v>
      </c>
    </row>
    <row r="114" spans="1:35">
      <c r="A114" s="26">
        <v>5.2000000000000006E-4</v>
      </c>
      <c r="B114" s="5">
        <f t="shared" si="30"/>
        <v>8513.5140335135129</v>
      </c>
      <c r="C114" s="94" t="s">
        <v>112</v>
      </c>
      <c r="D114" s="141" t="s">
        <v>83</v>
      </c>
      <c r="E114" s="94" t="s">
        <v>91</v>
      </c>
      <c r="F114" s="25">
        <f t="shared" ref="F114:F177" si="60">COUNTIF(H114:Z114,"&gt;1")</f>
        <v>1</v>
      </c>
      <c r="G114" s="25">
        <f t="shared" ref="G114:G177" si="61">COUNTIF(AD114:AH114,"&gt;1")</f>
        <v>1</v>
      </c>
      <c r="H114" s="7">
        <f t="shared" si="41"/>
        <v>0</v>
      </c>
      <c r="I114" s="7">
        <f t="shared" si="42"/>
        <v>0</v>
      </c>
      <c r="J114" s="7">
        <f t="shared" si="43"/>
        <v>0</v>
      </c>
      <c r="K114" s="7">
        <f t="shared" si="44"/>
        <v>0</v>
      </c>
      <c r="L114" s="7">
        <f t="shared" si="45"/>
        <v>8513.5135135135133</v>
      </c>
      <c r="M114" s="7">
        <f t="shared" si="46"/>
        <v>0</v>
      </c>
      <c r="N114" s="7">
        <f t="shared" si="47"/>
        <v>0</v>
      </c>
      <c r="O114" s="7">
        <f t="shared" si="48"/>
        <v>0</v>
      </c>
      <c r="P114" s="7">
        <f t="shared" si="49"/>
        <v>0</v>
      </c>
      <c r="Q114" s="7">
        <f t="shared" si="50"/>
        <v>0</v>
      </c>
      <c r="R114" s="7">
        <f t="shared" si="51"/>
        <v>0</v>
      </c>
      <c r="S114" s="7">
        <f t="shared" si="52"/>
        <v>0</v>
      </c>
      <c r="T114" s="7">
        <f t="shared" si="53"/>
        <v>0</v>
      </c>
      <c r="U114" s="7">
        <f t="shared" si="54"/>
        <v>0</v>
      </c>
      <c r="V114" s="7">
        <f t="shared" si="55"/>
        <v>0</v>
      </c>
      <c r="W114" s="91">
        <f t="shared" si="56"/>
        <v>0</v>
      </c>
      <c r="X114" s="91">
        <f t="shared" si="57"/>
        <v>0</v>
      </c>
      <c r="Y114" s="91">
        <f t="shared" si="58"/>
        <v>0</v>
      </c>
      <c r="Z114" s="91">
        <f t="shared" si="59"/>
        <v>0</v>
      </c>
      <c r="AA114" s="102">
        <f t="shared" ref="AA114:AA177" si="62">LARGE(H114:R114,5)</f>
        <v>0</v>
      </c>
      <c r="AB114" s="102">
        <f t="shared" ref="AB114:AB177" si="63">LARGE(S114:V114,1)</f>
        <v>0</v>
      </c>
      <c r="AC114" s="102">
        <f t="shared" ref="AC114:AC177" si="64">LARGE(W114:Z114,1)</f>
        <v>0</v>
      </c>
      <c r="AD114" s="106">
        <f t="shared" ref="AD114:AD177" si="65">LARGE(H114:R114,1)</f>
        <v>8513.5135135135133</v>
      </c>
      <c r="AE114" s="106">
        <f t="shared" ref="AE114:AE177" si="66">LARGE(H114:R114,2)</f>
        <v>0</v>
      </c>
      <c r="AF114" s="106">
        <f t="shared" ref="AF114:AF177" si="67">LARGE(H114:R114,3)</f>
        <v>0</v>
      </c>
      <c r="AG114" s="106">
        <f t="shared" ref="AG114:AG177" si="68">LARGE(H114:R114,4)</f>
        <v>0</v>
      </c>
      <c r="AH114" s="6">
        <v>0</v>
      </c>
      <c r="AI114" s="1">
        <f t="shared" ref="AI114:AI177" si="69">SUM(AD114:AG114)+AH114</f>
        <v>8513.5135135135133</v>
      </c>
    </row>
    <row r="115" spans="1:35">
      <c r="A115" s="26">
        <v>5.3000000000000009E-4</v>
      </c>
      <c r="B115" s="5">
        <f t="shared" si="30"/>
        <v>8793.1662140332082</v>
      </c>
      <c r="C115" s="94" t="s">
        <v>113</v>
      </c>
      <c r="D115" s="141" t="s">
        <v>86</v>
      </c>
      <c r="E115" s="94" t="s">
        <v>91</v>
      </c>
      <c r="F115" s="25">
        <f t="shared" si="60"/>
        <v>1</v>
      </c>
      <c r="G115" s="25">
        <f t="shared" si="61"/>
        <v>1</v>
      </c>
      <c r="H115" s="7">
        <f t="shared" si="41"/>
        <v>0</v>
      </c>
      <c r="I115" s="7">
        <f t="shared" si="42"/>
        <v>0</v>
      </c>
      <c r="J115" s="7">
        <f t="shared" si="43"/>
        <v>0</v>
      </c>
      <c r="K115" s="7">
        <f t="shared" si="44"/>
        <v>0</v>
      </c>
      <c r="L115" s="7">
        <f t="shared" si="45"/>
        <v>8793.1656840332089</v>
      </c>
      <c r="M115" s="7">
        <f t="shared" si="46"/>
        <v>0</v>
      </c>
      <c r="N115" s="7">
        <f t="shared" si="47"/>
        <v>0</v>
      </c>
      <c r="O115" s="7">
        <f t="shared" si="48"/>
        <v>0</v>
      </c>
      <c r="P115" s="7">
        <f t="shared" si="49"/>
        <v>0</v>
      </c>
      <c r="Q115" s="7">
        <f t="shared" si="50"/>
        <v>0</v>
      </c>
      <c r="R115" s="7">
        <f t="shared" si="51"/>
        <v>0</v>
      </c>
      <c r="S115" s="7">
        <f t="shared" si="52"/>
        <v>0</v>
      </c>
      <c r="T115" s="7">
        <f t="shared" si="53"/>
        <v>0</v>
      </c>
      <c r="U115" s="7">
        <f t="shared" si="54"/>
        <v>0</v>
      </c>
      <c r="V115" s="7">
        <f t="shared" si="55"/>
        <v>0</v>
      </c>
      <c r="W115" s="91">
        <f t="shared" si="56"/>
        <v>0</v>
      </c>
      <c r="X115" s="91">
        <f t="shared" si="57"/>
        <v>0</v>
      </c>
      <c r="Y115" s="91">
        <f t="shared" si="58"/>
        <v>0</v>
      </c>
      <c r="Z115" s="91">
        <f t="shared" si="59"/>
        <v>0</v>
      </c>
      <c r="AA115" s="102">
        <f t="shared" si="62"/>
        <v>0</v>
      </c>
      <c r="AB115" s="102">
        <f t="shared" si="63"/>
        <v>0</v>
      </c>
      <c r="AC115" s="102">
        <f t="shared" si="64"/>
        <v>0</v>
      </c>
      <c r="AD115" s="106">
        <f t="shared" si="65"/>
        <v>8793.1656840332089</v>
      </c>
      <c r="AE115" s="106">
        <f t="shared" si="66"/>
        <v>0</v>
      </c>
      <c r="AF115" s="106">
        <f t="shared" si="67"/>
        <v>0</v>
      </c>
      <c r="AG115" s="106">
        <f t="shared" si="68"/>
        <v>0</v>
      </c>
      <c r="AH115" s="6">
        <v>0</v>
      </c>
      <c r="AI115" s="1">
        <f t="shared" si="69"/>
        <v>8793.1656840332089</v>
      </c>
    </row>
    <row r="116" spans="1:35">
      <c r="A116" s="26">
        <v>5.4000000000000012E-4</v>
      </c>
      <c r="B116" s="5">
        <f t="shared" si="30"/>
        <v>33786.877591595003</v>
      </c>
      <c r="C116" s="94" t="s">
        <v>114</v>
      </c>
      <c r="D116" s="141" t="s">
        <v>77</v>
      </c>
      <c r="E116" s="94" t="s">
        <v>91</v>
      </c>
      <c r="F116" s="25">
        <f t="shared" si="60"/>
        <v>4</v>
      </c>
      <c r="G116" s="25">
        <f t="shared" si="61"/>
        <v>4</v>
      </c>
      <c r="H116" s="7">
        <f t="shared" si="41"/>
        <v>0</v>
      </c>
      <c r="I116" s="7">
        <f t="shared" si="42"/>
        <v>8478.8456835412107</v>
      </c>
      <c r="J116" s="7">
        <f t="shared" si="43"/>
        <v>8406.21266427718</v>
      </c>
      <c r="K116" s="7">
        <f t="shared" si="44"/>
        <v>8579.4464873233974</v>
      </c>
      <c r="L116" s="7">
        <f t="shared" si="45"/>
        <v>0</v>
      </c>
      <c r="M116" s="7">
        <f t="shared" si="46"/>
        <v>0</v>
      </c>
      <c r="N116" s="7">
        <f t="shared" si="47"/>
        <v>0</v>
      </c>
      <c r="O116" s="7">
        <f t="shared" si="48"/>
        <v>8322.3722164532137</v>
      </c>
      <c r="P116" s="7">
        <f t="shared" si="49"/>
        <v>0</v>
      </c>
      <c r="Q116" s="7">
        <f t="shared" si="50"/>
        <v>0</v>
      </c>
      <c r="R116" s="7">
        <f t="shared" si="51"/>
        <v>0</v>
      </c>
      <c r="S116" s="7">
        <f t="shared" si="52"/>
        <v>0</v>
      </c>
      <c r="T116" s="7">
        <f t="shared" si="53"/>
        <v>0</v>
      </c>
      <c r="U116" s="7">
        <f t="shared" si="54"/>
        <v>0</v>
      </c>
      <c r="V116" s="7">
        <f t="shared" si="55"/>
        <v>0</v>
      </c>
      <c r="W116" s="91">
        <f t="shared" si="56"/>
        <v>0</v>
      </c>
      <c r="X116" s="91">
        <f t="shared" si="57"/>
        <v>0</v>
      </c>
      <c r="Y116" s="91">
        <f t="shared" si="58"/>
        <v>0</v>
      </c>
      <c r="Z116" s="91">
        <f t="shared" si="59"/>
        <v>0</v>
      </c>
      <c r="AA116" s="102">
        <f t="shared" si="62"/>
        <v>0</v>
      </c>
      <c r="AB116" s="102">
        <f t="shared" si="63"/>
        <v>0</v>
      </c>
      <c r="AC116" s="102">
        <f t="shared" si="64"/>
        <v>0</v>
      </c>
      <c r="AD116" s="106">
        <f t="shared" si="65"/>
        <v>8579.4464873233974</v>
      </c>
      <c r="AE116" s="106">
        <f t="shared" si="66"/>
        <v>8478.8456835412107</v>
      </c>
      <c r="AF116" s="106">
        <f t="shared" si="67"/>
        <v>8406.21266427718</v>
      </c>
      <c r="AG116" s="106">
        <f t="shared" si="68"/>
        <v>8322.3722164532137</v>
      </c>
      <c r="AH116" s="6">
        <v>0</v>
      </c>
      <c r="AI116" s="1">
        <f t="shared" si="69"/>
        <v>33786.877051595002</v>
      </c>
    </row>
    <row r="117" spans="1:35">
      <c r="A117" s="26">
        <v>5.5000000000000003E-4</v>
      </c>
      <c r="B117" s="5">
        <f t="shared" si="30"/>
        <v>5.5000000000000003E-4</v>
      </c>
      <c r="C117" s="94" t="s">
        <v>115</v>
      </c>
      <c r="D117" s="141" t="s">
        <v>83</v>
      </c>
      <c r="E117" s="94" t="s">
        <v>91</v>
      </c>
      <c r="F117" s="25">
        <f t="shared" si="60"/>
        <v>0</v>
      </c>
      <c r="G117" s="25">
        <f t="shared" si="61"/>
        <v>0</v>
      </c>
      <c r="H117" s="7">
        <f t="shared" si="41"/>
        <v>0</v>
      </c>
      <c r="I117" s="7">
        <f t="shared" si="42"/>
        <v>0</v>
      </c>
      <c r="J117" s="7">
        <f t="shared" si="43"/>
        <v>0</v>
      </c>
      <c r="K117" s="7">
        <f t="shared" si="44"/>
        <v>0</v>
      </c>
      <c r="L117" s="7">
        <f t="shared" si="45"/>
        <v>0</v>
      </c>
      <c r="M117" s="7">
        <f t="shared" si="46"/>
        <v>0</v>
      </c>
      <c r="N117" s="7">
        <f t="shared" si="47"/>
        <v>0</v>
      </c>
      <c r="O117" s="7">
        <f t="shared" si="48"/>
        <v>0</v>
      </c>
      <c r="P117" s="7">
        <f t="shared" si="49"/>
        <v>0</v>
      </c>
      <c r="Q117" s="7">
        <f t="shared" si="50"/>
        <v>0</v>
      </c>
      <c r="R117" s="7">
        <f t="shared" si="51"/>
        <v>0</v>
      </c>
      <c r="S117" s="7">
        <f t="shared" si="52"/>
        <v>0</v>
      </c>
      <c r="T117" s="7">
        <f t="shared" si="53"/>
        <v>0</v>
      </c>
      <c r="U117" s="7">
        <f t="shared" si="54"/>
        <v>0</v>
      </c>
      <c r="V117" s="7">
        <f t="shared" si="55"/>
        <v>0</v>
      </c>
      <c r="W117" s="91">
        <f t="shared" si="56"/>
        <v>0</v>
      </c>
      <c r="X117" s="91">
        <f t="shared" si="57"/>
        <v>0</v>
      </c>
      <c r="Y117" s="91">
        <f t="shared" si="58"/>
        <v>0</v>
      </c>
      <c r="Z117" s="91">
        <f t="shared" si="59"/>
        <v>0</v>
      </c>
      <c r="AA117" s="102">
        <f t="shared" si="62"/>
        <v>0</v>
      </c>
      <c r="AB117" s="102">
        <f t="shared" si="63"/>
        <v>0</v>
      </c>
      <c r="AC117" s="102">
        <f t="shared" si="64"/>
        <v>0</v>
      </c>
      <c r="AD117" s="106">
        <f t="shared" si="65"/>
        <v>0</v>
      </c>
      <c r="AE117" s="106">
        <f t="shared" si="66"/>
        <v>0</v>
      </c>
      <c r="AF117" s="106">
        <f t="shared" si="67"/>
        <v>0</v>
      </c>
      <c r="AG117" s="106">
        <f t="shared" si="68"/>
        <v>0</v>
      </c>
      <c r="AH117" s="6">
        <v>0</v>
      </c>
      <c r="AI117" s="1">
        <f t="shared" si="69"/>
        <v>0</v>
      </c>
    </row>
    <row r="118" spans="1:35">
      <c r="A118" s="26">
        <v>5.6000000000000006E-4</v>
      </c>
      <c r="B118" s="5">
        <f t="shared" si="30"/>
        <v>5.6000000000000006E-4</v>
      </c>
      <c r="C118" s="94" t="s">
        <v>116</v>
      </c>
      <c r="D118" s="141" t="s">
        <v>83</v>
      </c>
      <c r="E118" s="94" t="s">
        <v>91</v>
      </c>
      <c r="F118" s="25">
        <f t="shared" si="60"/>
        <v>0</v>
      </c>
      <c r="G118" s="25">
        <f t="shared" si="61"/>
        <v>0</v>
      </c>
      <c r="H118" s="7">
        <f t="shared" si="41"/>
        <v>0</v>
      </c>
      <c r="I118" s="7">
        <f t="shared" si="42"/>
        <v>0</v>
      </c>
      <c r="J118" s="7">
        <f t="shared" si="43"/>
        <v>0</v>
      </c>
      <c r="K118" s="7">
        <f t="shared" si="44"/>
        <v>0</v>
      </c>
      <c r="L118" s="7">
        <f t="shared" si="45"/>
        <v>0</v>
      </c>
      <c r="M118" s="7">
        <f t="shared" si="46"/>
        <v>0</v>
      </c>
      <c r="N118" s="7">
        <f t="shared" si="47"/>
        <v>0</v>
      </c>
      <c r="O118" s="7">
        <f t="shared" si="48"/>
        <v>0</v>
      </c>
      <c r="P118" s="7">
        <f t="shared" si="49"/>
        <v>0</v>
      </c>
      <c r="Q118" s="7">
        <f t="shared" si="50"/>
        <v>0</v>
      </c>
      <c r="R118" s="7">
        <f t="shared" si="51"/>
        <v>0</v>
      </c>
      <c r="S118" s="7">
        <f t="shared" si="52"/>
        <v>0</v>
      </c>
      <c r="T118" s="7">
        <f t="shared" si="53"/>
        <v>0</v>
      </c>
      <c r="U118" s="7">
        <f t="shared" si="54"/>
        <v>0</v>
      </c>
      <c r="V118" s="7">
        <f t="shared" si="55"/>
        <v>0</v>
      </c>
      <c r="W118" s="91">
        <f t="shared" si="56"/>
        <v>0</v>
      </c>
      <c r="X118" s="91">
        <f t="shared" si="57"/>
        <v>0</v>
      </c>
      <c r="Y118" s="91">
        <f t="shared" si="58"/>
        <v>0</v>
      </c>
      <c r="Z118" s="91">
        <f t="shared" si="59"/>
        <v>0</v>
      </c>
      <c r="AA118" s="102">
        <f t="shared" si="62"/>
        <v>0</v>
      </c>
      <c r="AB118" s="102">
        <f t="shared" si="63"/>
        <v>0</v>
      </c>
      <c r="AC118" s="102">
        <f t="shared" si="64"/>
        <v>0</v>
      </c>
      <c r="AD118" s="106">
        <f t="shared" si="65"/>
        <v>0</v>
      </c>
      <c r="AE118" s="106">
        <f t="shared" si="66"/>
        <v>0</v>
      </c>
      <c r="AF118" s="106">
        <f t="shared" si="67"/>
        <v>0</v>
      </c>
      <c r="AG118" s="106">
        <f t="shared" si="68"/>
        <v>0</v>
      </c>
      <c r="AH118" s="6">
        <v>0</v>
      </c>
      <c r="AI118" s="1">
        <f t="shared" si="69"/>
        <v>0</v>
      </c>
    </row>
    <row r="119" spans="1:35">
      <c r="A119" s="26">
        <v>5.7000000000000009E-4</v>
      </c>
      <c r="B119" s="5">
        <f t="shared" si="30"/>
        <v>5.7000000000000009E-4</v>
      </c>
      <c r="C119" s="94" t="s">
        <v>117</v>
      </c>
      <c r="D119" s="141" t="s">
        <v>83</v>
      </c>
      <c r="E119" s="94" t="s">
        <v>91</v>
      </c>
      <c r="F119" s="25">
        <f t="shared" si="60"/>
        <v>0</v>
      </c>
      <c r="G119" s="25">
        <f t="shared" si="61"/>
        <v>0</v>
      </c>
      <c r="H119" s="7">
        <f t="shared" si="41"/>
        <v>0</v>
      </c>
      <c r="I119" s="7">
        <f t="shared" si="42"/>
        <v>0</v>
      </c>
      <c r="J119" s="7">
        <f t="shared" si="43"/>
        <v>0</v>
      </c>
      <c r="K119" s="7">
        <f t="shared" si="44"/>
        <v>0</v>
      </c>
      <c r="L119" s="7">
        <f t="shared" si="45"/>
        <v>0</v>
      </c>
      <c r="M119" s="7">
        <f t="shared" si="46"/>
        <v>0</v>
      </c>
      <c r="N119" s="7">
        <f t="shared" si="47"/>
        <v>0</v>
      </c>
      <c r="O119" s="7">
        <f t="shared" si="48"/>
        <v>0</v>
      </c>
      <c r="P119" s="7">
        <f t="shared" si="49"/>
        <v>0</v>
      </c>
      <c r="Q119" s="7">
        <f t="shared" si="50"/>
        <v>0</v>
      </c>
      <c r="R119" s="7">
        <f t="shared" si="51"/>
        <v>0</v>
      </c>
      <c r="S119" s="7">
        <f t="shared" si="52"/>
        <v>0</v>
      </c>
      <c r="T119" s="7">
        <f t="shared" si="53"/>
        <v>0</v>
      </c>
      <c r="U119" s="7">
        <f t="shared" si="54"/>
        <v>0</v>
      </c>
      <c r="V119" s="7">
        <f t="shared" si="55"/>
        <v>0</v>
      </c>
      <c r="W119" s="91">
        <f t="shared" si="56"/>
        <v>0</v>
      </c>
      <c r="X119" s="91">
        <f t="shared" si="57"/>
        <v>0</v>
      </c>
      <c r="Y119" s="91">
        <f t="shared" si="58"/>
        <v>0</v>
      </c>
      <c r="Z119" s="91">
        <f t="shared" si="59"/>
        <v>0</v>
      </c>
      <c r="AA119" s="102">
        <f t="shared" si="62"/>
        <v>0</v>
      </c>
      <c r="AB119" s="102">
        <f t="shared" si="63"/>
        <v>0</v>
      </c>
      <c r="AC119" s="102">
        <f t="shared" si="64"/>
        <v>0</v>
      </c>
      <c r="AD119" s="106">
        <f t="shared" si="65"/>
        <v>0</v>
      </c>
      <c r="AE119" s="106">
        <f t="shared" si="66"/>
        <v>0</v>
      </c>
      <c r="AF119" s="106">
        <f t="shared" si="67"/>
        <v>0</v>
      </c>
      <c r="AG119" s="106">
        <f t="shared" si="68"/>
        <v>0</v>
      </c>
      <c r="AH119" s="6">
        <v>0</v>
      </c>
      <c r="AI119" s="1">
        <f t="shared" si="69"/>
        <v>0</v>
      </c>
    </row>
    <row r="120" spans="1:35">
      <c r="A120" s="26">
        <v>5.8000000000000011E-4</v>
      </c>
      <c r="B120" s="5">
        <f t="shared" si="30"/>
        <v>5.8000000000000011E-4</v>
      </c>
      <c r="C120" s="94" t="s">
        <v>118</v>
      </c>
      <c r="D120" s="141" t="s">
        <v>83</v>
      </c>
      <c r="E120" s="94" t="s">
        <v>91</v>
      </c>
      <c r="F120" s="25">
        <f t="shared" si="60"/>
        <v>0</v>
      </c>
      <c r="G120" s="25">
        <f t="shared" si="61"/>
        <v>0</v>
      </c>
      <c r="H120" s="7">
        <f t="shared" si="41"/>
        <v>0</v>
      </c>
      <c r="I120" s="7">
        <f t="shared" si="42"/>
        <v>0</v>
      </c>
      <c r="J120" s="7">
        <f t="shared" si="43"/>
        <v>0</v>
      </c>
      <c r="K120" s="7">
        <f t="shared" si="44"/>
        <v>0</v>
      </c>
      <c r="L120" s="7">
        <f t="shared" si="45"/>
        <v>0</v>
      </c>
      <c r="M120" s="7">
        <f t="shared" si="46"/>
        <v>0</v>
      </c>
      <c r="N120" s="7">
        <f t="shared" si="47"/>
        <v>0</v>
      </c>
      <c r="O120" s="7">
        <f t="shared" si="48"/>
        <v>0</v>
      </c>
      <c r="P120" s="7">
        <f t="shared" si="49"/>
        <v>0</v>
      </c>
      <c r="Q120" s="7">
        <f t="shared" si="50"/>
        <v>0</v>
      </c>
      <c r="R120" s="7">
        <f t="shared" si="51"/>
        <v>0</v>
      </c>
      <c r="S120" s="7">
        <f t="shared" si="52"/>
        <v>0</v>
      </c>
      <c r="T120" s="7">
        <f t="shared" si="53"/>
        <v>0</v>
      </c>
      <c r="U120" s="7">
        <f t="shared" si="54"/>
        <v>0</v>
      </c>
      <c r="V120" s="7">
        <f t="shared" si="55"/>
        <v>0</v>
      </c>
      <c r="W120" s="91">
        <f t="shared" si="56"/>
        <v>0</v>
      </c>
      <c r="X120" s="91">
        <f t="shared" si="57"/>
        <v>0</v>
      </c>
      <c r="Y120" s="91">
        <f t="shared" si="58"/>
        <v>0</v>
      </c>
      <c r="Z120" s="91">
        <f t="shared" si="59"/>
        <v>0</v>
      </c>
      <c r="AA120" s="102">
        <f t="shared" si="62"/>
        <v>0</v>
      </c>
      <c r="AB120" s="102">
        <f t="shared" si="63"/>
        <v>0</v>
      </c>
      <c r="AC120" s="102">
        <f t="shared" si="64"/>
        <v>0</v>
      </c>
      <c r="AD120" s="106">
        <f t="shared" si="65"/>
        <v>0</v>
      </c>
      <c r="AE120" s="106">
        <f t="shared" si="66"/>
        <v>0</v>
      </c>
      <c r="AF120" s="106">
        <f t="shared" si="67"/>
        <v>0</v>
      </c>
      <c r="AG120" s="106">
        <f t="shared" si="68"/>
        <v>0</v>
      </c>
      <c r="AH120" s="6">
        <v>0</v>
      </c>
      <c r="AI120" s="1">
        <f t="shared" si="69"/>
        <v>0</v>
      </c>
    </row>
    <row r="121" spans="1:35">
      <c r="A121" s="26">
        <v>5.9000000000000003E-4</v>
      </c>
      <c r="B121" s="5">
        <f t="shared" si="30"/>
        <v>5.9000000000000003E-4</v>
      </c>
      <c r="C121" s="94" t="s">
        <v>119</v>
      </c>
      <c r="D121" s="141" t="s">
        <v>79</v>
      </c>
      <c r="E121" s="94" t="s">
        <v>91</v>
      </c>
      <c r="F121" s="25">
        <f t="shared" si="60"/>
        <v>0</v>
      </c>
      <c r="G121" s="25">
        <f t="shared" si="61"/>
        <v>0</v>
      </c>
      <c r="H121" s="7">
        <f t="shared" si="41"/>
        <v>0</v>
      </c>
      <c r="I121" s="7">
        <f t="shared" si="42"/>
        <v>0</v>
      </c>
      <c r="J121" s="7">
        <f t="shared" si="43"/>
        <v>0</v>
      </c>
      <c r="K121" s="7">
        <f t="shared" si="44"/>
        <v>0</v>
      </c>
      <c r="L121" s="7">
        <f t="shared" si="45"/>
        <v>0</v>
      </c>
      <c r="M121" s="7">
        <f t="shared" si="46"/>
        <v>0</v>
      </c>
      <c r="N121" s="7">
        <f t="shared" si="47"/>
        <v>0</v>
      </c>
      <c r="O121" s="7">
        <f t="shared" si="48"/>
        <v>0</v>
      </c>
      <c r="P121" s="7">
        <f t="shared" si="49"/>
        <v>0</v>
      </c>
      <c r="Q121" s="7">
        <f t="shared" si="50"/>
        <v>0</v>
      </c>
      <c r="R121" s="7">
        <f t="shared" si="51"/>
        <v>0</v>
      </c>
      <c r="S121" s="7">
        <f t="shared" si="52"/>
        <v>0</v>
      </c>
      <c r="T121" s="7">
        <f t="shared" si="53"/>
        <v>0</v>
      </c>
      <c r="U121" s="7">
        <f t="shared" si="54"/>
        <v>0</v>
      </c>
      <c r="V121" s="7">
        <f t="shared" si="55"/>
        <v>0</v>
      </c>
      <c r="W121" s="91">
        <f t="shared" si="56"/>
        <v>0</v>
      </c>
      <c r="X121" s="91">
        <f t="shared" si="57"/>
        <v>0</v>
      </c>
      <c r="Y121" s="91">
        <f t="shared" si="58"/>
        <v>0</v>
      </c>
      <c r="Z121" s="91">
        <f t="shared" si="59"/>
        <v>0</v>
      </c>
      <c r="AA121" s="102">
        <f t="shared" si="62"/>
        <v>0</v>
      </c>
      <c r="AB121" s="102">
        <f t="shared" si="63"/>
        <v>0</v>
      </c>
      <c r="AC121" s="102">
        <f t="shared" si="64"/>
        <v>0</v>
      </c>
      <c r="AD121" s="106">
        <f t="shared" si="65"/>
        <v>0</v>
      </c>
      <c r="AE121" s="106">
        <f t="shared" si="66"/>
        <v>0</v>
      </c>
      <c r="AF121" s="106">
        <f t="shared" si="67"/>
        <v>0</v>
      </c>
      <c r="AG121" s="106">
        <f t="shared" si="68"/>
        <v>0</v>
      </c>
      <c r="AH121" s="6">
        <v>0</v>
      </c>
      <c r="AI121" s="1">
        <f t="shared" si="69"/>
        <v>0</v>
      </c>
    </row>
    <row r="122" spans="1:35">
      <c r="A122" s="26">
        <v>6.0000000000000006E-4</v>
      </c>
      <c r="B122" s="5">
        <f t="shared" si="30"/>
        <v>6.0000000000000006E-4</v>
      </c>
      <c r="C122" s="94" t="s">
        <v>120</v>
      </c>
      <c r="D122" s="141" t="s">
        <v>138</v>
      </c>
      <c r="E122" s="94" t="s">
        <v>91</v>
      </c>
      <c r="F122" s="25">
        <f t="shared" si="60"/>
        <v>0</v>
      </c>
      <c r="G122" s="25">
        <f t="shared" si="61"/>
        <v>0</v>
      </c>
      <c r="H122" s="7">
        <f t="shared" si="41"/>
        <v>0</v>
      </c>
      <c r="I122" s="7">
        <f t="shared" si="42"/>
        <v>0</v>
      </c>
      <c r="J122" s="7">
        <f t="shared" si="43"/>
        <v>0</v>
      </c>
      <c r="K122" s="7">
        <f t="shared" si="44"/>
        <v>0</v>
      </c>
      <c r="L122" s="7">
        <f t="shared" si="45"/>
        <v>0</v>
      </c>
      <c r="M122" s="7">
        <f t="shared" si="46"/>
        <v>0</v>
      </c>
      <c r="N122" s="7">
        <f t="shared" si="47"/>
        <v>0</v>
      </c>
      <c r="O122" s="7">
        <f t="shared" si="48"/>
        <v>0</v>
      </c>
      <c r="P122" s="7">
        <f t="shared" si="49"/>
        <v>0</v>
      </c>
      <c r="Q122" s="7">
        <f t="shared" si="50"/>
        <v>0</v>
      </c>
      <c r="R122" s="7">
        <f t="shared" si="51"/>
        <v>0</v>
      </c>
      <c r="S122" s="7">
        <f t="shared" si="52"/>
        <v>0</v>
      </c>
      <c r="T122" s="7">
        <f t="shared" si="53"/>
        <v>0</v>
      </c>
      <c r="U122" s="7">
        <f t="shared" si="54"/>
        <v>0</v>
      </c>
      <c r="V122" s="7">
        <f t="shared" si="55"/>
        <v>0</v>
      </c>
      <c r="W122" s="91">
        <f t="shared" si="56"/>
        <v>0</v>
      </c>
      <c r="X122" s="91">
        <f t="shared" si="57"/>
        <v>0</v>
      </c>
      <c r="Y122" s="91">
        <f t="shared" si="58"/>
        <v>0</v>
      </c>
      <c r="Z122" s="91">
        <f t="shared" si="59"/>
        <v>0</v>
      </c>
      <c r="AA122" s="102">
        <f t="shared" si="62"/>
        <v>0</v>
      </c>
      <c r="AB122" s="102">
        <f t="shared" si="63"/>
        <v>0</v>
      </c>
      <c r="AC122" s="102">
        <f t="shared" si="64"/>
        <v>0</v>
      </c>
      <c r="AD122" s="106">
        <f t="shared" si="65"/>
        <v>0</v>
      </c>
      <c r="AE122" s="106">
        <f t="shared" si="66"/>
        <v>0</v>
      </c>
      <c r="AF122" s="106">
        <f t="shared" si="67"/>
        <v>0</v>
      </c>
      <c r="AG122" s="106">
        <f t="shared" si="68"/>
        <v>0</v>
      </c>
      <c r="AH122" s="6">
        <v>0</v>
      </c>
      <c r="AI122" s="1">
        <f t="shared" si="69"/>
        <v>0</v>
      </c>
    </row>
    <row r="123" spans="1:35">
      <c r="A123" s="26">
        <v>6.1000000000000008E-4</v>
      </c>
      <c r="B123" s="5">
        <f t="shared" si="30"/>
        <v>7634.768683547848</v>
      </c>
      <c r="C123" s="94" t="s">
        <v>121</v>
      </c>
      <c r="D123" s="141" t="s">
        <v>83</v>
      </c>
      <c r="E123" s="94" t="s">
        <v>91</v>
      </c>
      <c r="F123" s="25">
        <f t="shared" si="60"/>
        <v>1</v>
      </c>
      <c r="G123" s="25">
        <f t="shared" si="61"/>
        <v>1</v>
      </c>
      <c r="H123" s="7">
        <f t="shared" si="41"/>
        <v>0</v>
      </c>
      <c r="I123" s="7">
        <f t="shared" si="42"/>
        <v>0</v>
      </c>
      <c r="J123" s="7">
        <f t="shared" si="43"/>
        <v>0</v>
      </c>
      <c r="K123" s="7">
        <f t="shared" si="44"/>
        <v>0</v>
      </c>
      <c r="L123" s="7">
        <f t="shared" si="45"/>
        <v>7634.768073547848</v>
      </c>
      <c r="M123" s="7">
        <f t="shared" si="46"/>
        <v>0</v>
      </c>
      <c r="N123" s="7">
        <f t="shared" si="47"/>
        <v>0</v>
      </c>
      <c r="O123" s="7">
        <f t="shared" si="48"/>
        <v>0</v>
      </c>
      <c r="P123" s="7">
        <f t="shared" si="49"/>
        <v>0</v>
      </c>
      <c r="Q123" s="7">
        <f t="shared" si="50"/>
        <v>0</v>
      </c>
      <c r="R123" s="7">
        <f t="shared" si="51"/>
        <v>0</v>
      </c>
      <c r="S123" s="7">
        <f t="shared" si="52"/>
        <v>0</v>
      </c>
      <c r="T123" s="7">
        <f t="shared" si="53"/>
        <v>0</v>
      </c>
      <c r="U123" s="7">
        <f t="shared" si="54"/>
        <v>0</v>
      </c>
      <c r="V123" s="7">
        <f t="shared" si="55"/>
        <v>0</v>
      </c>
      <c r="W123" s="91">
        <f t="shared" si="56"/>
        <v>0</v>
      </c>
      <c r="X123" s="91">
        <f t="shared" si="57"/>
        <v>0</v>
      </c>
      <c r="Y123" s="91">
        <f t="shared" si="58"/>
        <v>0</v>
      </c>
      <c r="Z123" s="91">
        <f t="shared" si="59"/>
        <v>0</v>
      </c>
      <c r="AA123" s="102">
        <f t="shared" si="62"/>
        <v>0</v>
      </c>
      <c r="AB123" s="102">
        <f t="shared" si="63"/>
        <v>0</v>
      </c>
      <c r="AC123" s="102">
        <f t="shared" si="64"/>
        <v>0</v>
      </c>
      <c r="AD123" s="106">
        <f t="shared" si="65"/>
        <v>7634.768073547848</v>
      </c>
      <c r="AE123" s="106">
        <f t="shared" si="66"/>
        <v>0</v>
      </c>
      <c r="AF123" s="106">
        <f t="shared" si="67"/>
        <v>0</v>
      </c>
      <c r="AG123" s="106">
        <f t="shared" si="68"/>
        <v>0</v>
      </c>
      <c r="AH123" s="6">
        <v>0</v>
      </c>
      <c r="AI123" s="1">
        <f t="shared" si="69"/>
        <v>7634.768073547848</v>
      </c>
    </row>
    <row r="124" spans="1:35">
      <c r="A124" s="26">
        <v>6.2000000000000011E-4</v>
      </c>
      <c r="B124" s="5">
        <f t="shared" si="30"/>
        <v>6.2000000000000011E-4</v>
      </c>
      <c r="C124" s="94" t="s">
        <v>122</v>
      </c>
      <c r="D124" s="141" t="s">
        <v>83</v>
      </c>
      <c r="E124" s="94" t="s">
        <v>91</v>
      </c>
      <c r="F124" s="25">
        <f t="shared" si="60"/>
        <v>0</v>
      </c>
      <c r="G124" s="25">
        <f t="shared" si="61"/>
        <v>0</v>
      </c>
      <c r="H124" s="7">
        <f t="shared" si="41"/>
        <v>0</v>
      </c>
      <c r="I124" s="7">
        <f t="shared" si="42"/>
        <v>0</v>
      </c>
      <c r="J124" s="7">
        <f t="shared" si="43"/>
        <v>0</v>
      </c>
      <c r="K124" s="7">
        <f t="shared" si="44"/>
        <v>0</v>
      </c>
      <c r="L124" s="7">
        <f t="shared" si="45"/>
        <v>0</v>
      </c>
      <c r="M124" s="7">
        <f t="shared" si="46"/>
        <v>0</v>
      </c>
      <c r="N124" s="7">
        <f t="shared" si="47"/>
        <v>0</v>
      </c>
      <c r="O124" s="7">
        <f t="shared" si="48"/>
        <v>0</v>
      </c>
      <c r="P124" s="7">
        <f t="shared" si="49"/>
        <v>0</v>
      </c>
      <c r="Q124" s="7">
        <f t="shared" si="50"/>
        <v>0</v>
      </c>
      <c r="R124" s="7">
        <f t="shared" si="51"/>
        <v>0</v>
      </c>
      <c r="S124" s="7">
        <f t="shared" si="52"/>
        <v>0</v>
      </c>
      <c r="T124" s="7">
        <f t="shared" si="53"/>
        <v>0</v>
      </c>
      <c r="U124" s="7">
        <f t="shared" si="54"/>
        <v>0</v>
      </c>
      <c r="V124" s="7">
        <f t="shared" si="55"/>
        <v>0</v>
      </c>
      <c r="W124" s="91">
        <f t="shared" si="56"/>
        <v>0</v>
      </c>
      <c r="X124" s="91">
        <f t="shared" si="57"/>
        <v>0</v>
      </c>
      <c r="Y124" s="91">
        <f t="shared" si="58"/>
        <v>0</v>
      </c>
      <c r="Z124" s="91">
        <f t="shared" si="59"/>
        <v>0</v>
      </c>
      <c r="AA124" s="102">
        <f t="shared" si="62"/>
        <v>0</v>
      </c>
      <c r="AB124" s="102">
        <f t="shared" si="63"/>
        <v>0</v>
      </c>
      <c r="AC124" s="102">
        <f t="shared" si="64"/>
        <v>0</v>
      </c>
      <c r="AD124" s="106">
        <f t="shared" si="65"/>
        <v>0</v>
      </c>
      <c r="AE124" s="106">
        <f t="shared" si="66"/>
        <v>0</v>
      </c>
      <c r="AF124" s="106">
        <f t="shared" si="67"/>
        <v>0</v>
      </c>
      <c r="AG124" s="106">
        <f t="shared" si="68"/>
        <v>0</v>
      </c>
      <c r="AH124" s="6">
        <v>0</v>
      </c>
      <c r="AI124" s="1">
        <f t="shared" si="69"/>
        <v>0</v>
      </c>
    </row>
    <row r="125" spans="1:35">
      <c r="A125" s="26">
        <v>6.3000000000000003E-4</v>
      </c>
      <c r="B125" s="5">
        <f t="shared" si="30"/>
        <v>16565.728036494878</v>
      </c>
      <c r="C125" s="94" t="s">
        <v>123</v>
      </c>
      <c r="D125" s="141" t="s">
        <v>82</v>
      </c>
      <c r="E125" s="94" t="s">
        <v>91</v>
      </c>
      <c r="F125" s="25">
        <f t="shared" si="60"/>
        <v>2</v>
      </c>
      <c r="G125" s="25">
        <f t="shared" si="61"/>
        <v>2</v>
      </c>
      <c r="H125" s="7">
        <f t="shared" si="41"/>
        <v>0</v>
      </c>
      <c r="I125" s="7">
        <f t="shared" si="42"/>
        <v>0</v>
      </c>
      <c r="J125" s="7">
        <f t="shared" si="43"/>
        <v>0</v>
      </c>
      <c r="K125" s="7">
        <f t="shared" si="44"/>
        <v>8120.5348965011917</v>
      </c>
      <c r="L125" s="7">
        <f t="shared" si="45"/>
        <v>0</v>
      </c>
      <c r="M125" s="7">
        <f t="shared" si="46"/>
        <v>0</v>
      </c>
      <c r="N125" s="7">
        <f t="shared" si="47"/>
        <v>0</v>
      </c>
      <c r="O125" s="7">
        <f t="shared" si="48"/>
        <v>0</v>
      </c>
      <c r="P125" s="7">
        <f t="shared" si="49"/>
        <v>0</v>
      </c>
      <c r="Q125" s="7">
        <f t="shared" si="50"/>
        <v>8445.1925099936871</v>
      </c>
      <c r="R125" s="7">
        <f t="shared" si="51"/>
        <v>0</v>
      </c>
      <c r="S125" s="7">
        <f t="shared" si="52"/>
        <v>0</v>
      </c>
      <c r="T125" s="7">
        <f t="shared" si="53"/>
        <v>0</v>
      </c>
      <c r="U125" s="7">
        <f t="shared" si="54"/>
        <v>0</v>
      </c>
      <c r="V125" s="7">
        <f t="shared" si="55"/>
        <v>0</v>
      </c>
      <c r="W125" s="91">
        <f t="shared" si="56"/>
        <v>0</v>
      </c>
      <c r="X125" s="91">
        <f t="shared" si="57"/>
        <v>0</v>
      </c>
      <c r="Y125" s="91">
        <f t="shared" si="58"/>
        <v>0</v>
      </c>
      <c r="Z125" s="91">
        <f t="shared" si="59"/>
        <v>0</v>
      </c>
      <c r="AA125" s="102">
        <f t="shared" si="62"/>
        <v>0</v>
      </c>
      <c r="AB125" s="102">
        <f t="shared" si="63"/>
        <v>0</v>
      </c>
      <c r="AC125" s="102">
        <f t="shared" si="64"/>
        <v>0</v>
      </c>
      <c r="AD125" s="106">
        <f t="shared" si="65"/>
        <v>8445.1925099936871</v>
      </c>
      <c r="AE125" s="106">
        <f t="shared" si="66"/>
        <v>8120.5348965011917</v>
      </c>
      <c r="AF125" s="106">
        <f t="shared" si="67"/>
        <v>0</v>
      </c>
      <c r="AG125" s="106">
        <f t="shared" si="68"/>
        <v>0</v>
      </c>
      <c r="AH125" s="6">
        <v>0</v>
      </c>
      <c r="AI125" s="1">
        <f t="shared" si="69"/>
        <v>16565.72740649488</v>
      </c>
    </row>
    <row r="126" spans="1:35">
      <c r="A126" s="26">
        <v>6.4000000000000005E-4</v>
      </c>
      <c r="B126" s="5">
        <f t="shared" si="30"/>
        <v>6.4000000000000005E-4</v>
      </c>
      <c r="C126" s="94" t="s">
        <v>124</v>
      </c>
      <c r="D126" s="141" t="s">
        <v>79</v>
      </c>
      <c r="E126" s="94" t="s">
        <v>91</v>
      </c>
      <c r="F126" s="25">
        <f t="shared" si="60"/>
        <v>0</v>
      </c>
      <c r="G126" s="25">
        <f t="shared" si="61"/>
        <v>0</v>
      </c>
      <c r="H126" s="7">
        <f t="shared" si="41"/>
        <v>0</v>
      </c>
      <c r="I126" s="7">
        <f t="shared" si="42"/>
        <v>0</v>
      </c>
      <c r="J126" s="7">
        <f t="shared" si="43"/>
        <v>0</v>
      </c>
      <c r="K126" s="7">
        <f t="shared" si="44"/>
        <v>0</v>
      </c>
      <c r="L126" s="7">
        <f t="shared" si="45"/>
        <v>0</v>
      </c>
      <c r="M126" s="7">
        <f t="shared" si="46"/>
        <v>0</v>
      </c>
      <c r="N126" s="7">
        <f t="shared" si="47"/>
        <v>0</v>
      </c>
      <c r="O126" s="7">
        <f t="shared" si="48"/>
        <v>0</v>
      </c>
      <c r="P126" s="7">
        <f t="shared" si="49"/>
        <v>0</v>
      </c>
      <c r="Q126" s="7">
        <f t="shared" si="50"/>
        <v>0</v>
      </c>
      <c r="R126" s="7">
        <f t="shared" si="51"/>
        <v>0</v>
      </c>
      <c r="S126" s="7">
        <f t="shared" si="52"/>
        <v>0</v>
      </c>
      <c r="T126" s="7">
        <f t="shared" si="53"/>
        <v>0</v>
      </c>
      <c r="U126" s="7">
        <f t="shared" si="54"/>
        <v>0</v>
      </c>
      <c r="V126" s="7">
        <f t="shared" si="55"/>
        <v>0</v>
      </c>
      <c r="W126" s="91">
        <f t="shared" si="56"/>
        <v>0</v>
      </c>
      <c r="X126" s="91">
        <f t="shared" si="57"/>
        <v>0</v>
      </c>
      <c r="Y126" s="91">
        <f t="shared" si="58"/>
        <v>0</v>
      </c>
      <c r="Z126" s="91">
        <f t="shared" si="59"/>
        <v>0</v>
      </c>
      <c r="AA126" s="102">
        <f t="shared" si="62"/>
        <v>0</v>
      </c>
      <c r="AB126" s="102">
        <f t="shared" si="63"/>
        <v>0</v>
      </c>
      <c r="AC126" s="102">
        <f t="shared" si="64"/>
        <v>0</v>
      </c>
      <c r="AD126" s="106">
        <f t="shared" si="65"/>
        <v>0</v>
      </c>
      <c r="AE126" s="106">
        <f t="shared" si="66"/>
        <v>0</v>
      </c>
      <c r="AF126" s="106">
        <f t="shared" si="67"/>
        <v>0</v>
      </c>
      <c r="AG126" s="106">
        <f t="shared" si="68"/>
        <v>0</v>
      </c>
      <c r="AH126" s="6">
        <v>0</v>
      </c>
      <c r="AI126" s="1">
        <f t="shared" si="69"/>
        <v>0</v>
      </c>
    </row>
    <row r="127" spans="1:35">
      <c r="A127" s="26">
        <v>6.5000000000000008E-4</v>
      </c>
      <c r="B127" s="5">
        <f t="shared" si="30"/>
        <v>6967.9640367276888</v>
      </c>
      <c r="C127" s="94" t="s">
        <v>125</v>
      </c>
      <c r="D127" s="141" t="s">
        <v>79</v>
      </c>
      <c r="E127" s="94" t="s">
        <v>91</v>
      </c>
      <c r="F127" s="25">
        <f t="shared" si="60"/>
        <v>1</v>
      </c>
      <c r="G127" s="25">
        <f t="shared" si="61"/>
        <v>1</v>
      </c>
      <c r="H127" s="7">
        <f t="shared" si="41"/>
        <v>0</v>
      </c>
      <c r="I127" s="7">
        <f t="shared" si="42"/>
        <v>0</v>
      </c>
      <c r="J127" s="7">
        <f t="shared" si="43"/>
        <v>0</v>
      </c>
      <c r="K127" s="7">
        <f t="shared" si="44"/>
        <v>0</v>
      </c>
      <c r="L127" s="7">
        <f t="shared" si="45"/>
        <v>6967.9633867276889</v>
      </c>
      <c r="M127" s="7">
        <f t="shared" si="46"/>
        <v>0</v>
      </c>
      <c r="N127" s="7">
        <f t="shared" si="47"/>
        <v>0</v>
      </c>
      <c r="O127" s="7">
        <f t="shared" si="48"/>
        <v>0</v>
      </c>
      <c r="P127" s="7">
        <f t="shared" si="49"/>
        <v>0</v>
      </c>
      <c r="Q127" s="7">
        <f t="shared" si="50"/>
        <v>0</v>
      </c>
      <c r="R127" s="7">
        <f t="shared" si="51"/>
        <v>0</v>
      </c>
      <c r="S127" s="7">
        <f t="shared" si="52"/>
        <v>0</v>
      </c>
      <c r="T127" s="7">
        <f t="shared" si="53"/>
        <v>0</v>
      </c>
      <c r="U127" s="7">
        <f t="shared" si="54"/>
        <v>0</v>
      </c>
      <c r="V127" s="7">
        <f t="shared" si="55"/>
        <v>0</v>
      </c>
      <c r="W127" s="91">
        <f t="shared" si="56"/>
        <v>0</v>
      </c>
      <c r="X127" s="91">
        <f t="shared" si="57"/>
        <v>0</v>
      </c>
      <c r="Y127" s="91">
        <f t="shared" si="58"/>
        <v>0</v>
      </c>
      <c r="Z127" s="91">
        <f t="shared" si="59"/>
        <v>0</v>
      </c>
      <c r="AA127" s="102">
        <f t="shared" si="62"/>
        <v>0</v>
      </c>
      <c r="AB127" s="102">
        <f t="shared" si="63"/>
        <v>0</v>
      </c>
      <c r="AC127" s="102">
        <f t="shared" si="64"/>
        <v>0</v>
      </c>
      <c r="AD127" s="106">
        <f t="shared" si="65"/>
        <v>6967.9633867276889</v>
      </c>
      <c r="AE127" s="106">
        <f t="shared" si="66"/>
        <v>0</v>
      </c>
      <c r="AF127" s="106">
        <f t="shared" si="67"/>
        <v>0</v>
      </c>
      <c r="AG127" s="106">
        <f t="shared" si="68"/>
        <v>0</v>
      </c>
      <c r="AH127" s="6">
        <v>0</v>
      </c>
      <c r="AI127" s="1">
        <f t="shared" si="69"/>
        <v>6967.9633867276889</v>
      </c>
    </row>
    <row r="128" spans="1:35">
      <c r="A128" s="26">
        <v>6.600000000000001E-4</v>
      </c>
      <c r="B128" s="5">
        <f t="shared" si="30"/>
        <v>6.600000000000001E-4</v>
      </c>
      <c r="C128" s="94" t="s">
        <v>126</v>
      </c>
      <c r="D128" s="141" t="s">
        <v>83</v>
      </c>
      <c r="E128" s="94" t="s">
        <v>91</v>
      </c>
      <c r="F128" s="25">
        <f t="shared" si="60"/>
        <v>0</v>
      </c>
      <c r="G128" s="25">
        <f t="shared" si="61"/>
        <v>0</v>
      </c>
      <c r="H128" s="7">
        <f t="shared" si="41"/>
        <v>0</v>
      </c>
      <c r="I128" s="7">
        <f t="shared" si="42"/>
        <v>0</v>
      </c>
      <c r="J128" s="7">
        <f t="shared" si="43"/>
        <v>0</v>
      </c>
      <c r="K128" s="7">
        <f t="shared" si="44"/>
        <v>0</v>
      </c>
      <c r="L128" s="7">
        <f t="shared" si="45"/>
        <v>0</v>
      </c>
      <c r="M128" s="7">
        <f t="shared" si="46"/>
        <v>0</v>
      </c>
      <c r="N128" s="7">
        <f t="shared" si="47"/>
        <v>0</v>
      </c>
      <c r="O128" s="7">
        <f t="shared" si="48"/>
        <v>0</v>
      </c>
      <c r="P128" s="7">
        <f t="shared" si="49"/>
        <v>0</v>
      </c>
      <c r="Q128" s="7">
        <f t="shared" si="50"/>
        <v>0</v>
      </c>
      <c r="R128" s="7">
        <f t="shared" si="51"/>
        <v>0</v>
      </c>
      <c r="S128" s="7">
        <f t="shared" si="52"/>
        <v>0</v>
      </c>
      <c r="T128" s="7">
        <f t="shared" si="53"/>
        <v>0</v>
      </c>
      <c r="U128" s="7">
        <f t="shared" si="54"/>
        <v>0</v>
      </c>
      <c r="V128" s="7">
        <f t="shared" si="55"/>
        <v>0</v>
      </c>
      <c r="W128" s="91">
        <f t="shared" si="56"/>
        <v>0</v>
      </c>
      <c r="X128" s="91">
        <f t="shared" si="57"/>
        <v>0</v>
      </c>
      <c r="Y128" s="91">
        <f t="shared" si="58"/>
        <v>0</v>
      </c>
      <c r="Z128" s="91">
        <f t="shared" si="59"/>
        <v>0</v>
      </c>
      <c r="AA128" s="102">
        <f t="shared" si="62"/>
        <v>0</v>
      </c>
      <c r="AB128" s="102">
        <f t="shared" si="63"/>
        <v>0</v>
      </c>
      <c r="AC128" s="102">
        <f t="shared" si="64"/>
        <v>0</v>
      </c>
      <c r="AD128" s="106">
        <f t="shared" si="65"/>
        <v>0</v>
      </c>
      <c r="AE128" s="106">
        <f t="shared" si="66"/>
        <v>0</v>
      </c>
      <c r="AF128" s="106">
        <f t="shared" si="67"/>
        <v>0</v>
      </c>
      <c r="AG128" s="106">
        <f t="shared" si="68"/>
        <v>0</v>
      </c>
      <c r="AH128" s="6">
        <v>0</v>
      </c>
      <c r="AI128" s="1">
        <f t="shared" si="69"/>
        <v>0</v>
      </c>
    </row>
    <row r="129" spans="1:35">
      <c r="A129" s="26">
        <v>6.7000000000000002E-4</v>
      </c>
      <c r="B129" s="5">
        <f t="shared" si="30"/>
        <v>6.7000000000000002E-4</v>
      </c>
      <c r="C129" s="94" t="s">
        <v>127</v>
      </c>
      <c r="D129" s="141" t="s">
        <v>83</v>
      </c>
      <c r="E129" s="94" t="s">
        <v>91</v>
      </c>
      <c r="F129" s="25">
        <f t="shared" si="60"/>
        <v>0</v>
      </c>
      <c r="G129" s="25">
        <f t="shared" si="61"/>
        <v>0</v>
      </c>
      <c r="H129" s="7">
        <f t="shared" si="41"/>
        <v>0</v>
      </c>
      <c r="I129" s="7">
        <f t="shared" si="42"/>
        <v>0</v>
      </c>
      <c r="J129" s="7">
        <f t="shared" si="43"/>
        <v>0</v>
      </c>
      <c r="K129" s="7">
        <f t="shared" si="44"/>
        <v>0</v>
      </c>
      <c r="L129" s="7">
        <f t="shared" si="45"/>
        <v>0</v>
      </c>
      <c r="M129" s="7">
        <f t="shared" si="46"/>
        <v>0</v>
      </c>
      <c r="N129" s="7">
        <f t="shared" si="47"/>
        <v>0</v>
      </c>
      <c r="O129" s="7">
        <f t="shared" si="48"/>
        <v>0</v>
      </c>
      <c r="P129" s="7">
        <f t="shared" si="49"/>
        <v>0</v>
      </c>
      <c r="Q129" s="7">
        <f t="shared" si="50"/>
        <v>0</v>
      </c>
      <c r="R129" s="7">
        <f t="shared" si="51"/>
        <v>0</v>
      </c>
      <c r="S129" s="7">
        <f t="shared" si="52"/>
        <v>0</v>
      </c>
      <c r="T129" s="7">
        <f t="shared" si="53"/>
        <v>0</v>
      </c>
      <c r="U129" s="7">
        <f t="shared" si="54"/>
        <v>0</v>
      </c>
      <c r="V129" s="7">
        <f t="shared" si="55"/>
        <v>0</v>
      </c>
      <c r="W129" s="91">
        <f t="shared" si="56"/>
        <v>0</v>
      </c>
      <c r="X129" s="91">
        <f t="shared" si="57"/>
        <v>0</v>
      </c>
      <c r="Y129" s="91">
        <f t="shared" si="58"/>
        <v>0</v>
      </c>
      <c r="Z129" s="91">
        <f t="shared" si="59"/>
        <v>0</v>
      </c>
      <c r="AA129" s="102">
        <f t="shared" si="62"/>
        <v>0</v>
      </c>
      <c r="AB129" s="102">
        <f t="shared" si="63"/>
        <v>0</v>
      </c>
      <c r="AC129" s="102">
        <f t="shared" si="64"/>
        <v>0</v>
      </c>
      <c r="AD129" s="106">
        <f t="shared" si="65"/>
        <v>0</v>
      </c>
      <c r="AE129" s="106">
        <f t="shared" si="66"/>
        <v>0</v>
      </c>
      <c r="AF129" s="106">
        <f t="shared" si="67"/>
        <v>0</v>
      </c>
      <c r="AG129" s="106">
        <f t="shared" si="68"/>
        <v>0</v>
      </c>
      <c r="AH129" s="6">
        <v>0</v>
      </c>
      <c r="AI129" s="1">
        <f t="shared" si="69"/>
        <v>0</v>
      </c>
    </row>
    <row r="130" spans="1:35">
      <c r="A130" s="26">
        <v>6.8000000000000005E-4</v>
      </c>
      <c r="B130" s="5">
        <f t="shared" si="30"/>
        <v>6.8000000000000005E-4</v>
      </c>
      <c r="C130" s="94" t="s">
        <v>128</v>
      </c>
      <c r="D130" s="141" t="s">
        <v>86</v>
      </c>
      <c r="E130" s="94" t="s">
        <v>91</v>
      </c>
      <c r="F130" s="25">
        <f t="shared" si="60"/>
        <v>0</v>
      </c>
      <c r="G130" s="25">
        <f t="shared" si="61"/>
        <v>0</v>
      </c>
      <c r="H130" s="7">
        <f t="shared" si="41"/>
        <v>0</v>
      </c>
      <c r="I130" s="7">
        <f t="shared" si="42"/>
        <v>0</v>
      </c>
      <c r="J130" s="7">
        <f t="shared" si="43"/>
        <v>0</v>
      </c>
      <c r="K130" s="7">
        <f t="shared" si="44"/>
        <v>0</v>
      </c>
      <c r="L130" s="7">
        <f t="shared" si="45"/>
        <v>0</v>
      </c>
      <c r="M130" s="7">
        <f t="shared" si="46"/>
        <v>0</v>
      </c>
      <c r="N130" s="7">
        <f t="shared" si="47"/>
        <v>0</v>
      </c>
      <c r="O130" s="7">
        <f t="shared" si="48"/>
        <v>0</v>
      </c>
      <c r="P130" s="7">
        <f t="shared" si="49"/>
        <v>0</v>
      </c>
      <c r="Q130" s="7">
        <f t="shared" si="50"/>
        <v>0</v>
      </c>
      <c r="R130" s="7">
        <f t="shared" si="51"/>
        <v>0</v>
      </c>
      <c r="S130" s="7">
        <f t="shared" si="52"/>
        <v>0</v>
      </c>
      <c r="T130" s="7">
        <f t="shared" si="53"/>
        <v>0</v>
      </c>
      <c r="U130" s="7">
        <f t="shared" si="54"/>
        <v>0</v>
      </c>
      <c r="V130" s="7">
        <f t="shared" si="55"/>
        <v>0</v>
      </c>
      <c r="W130" s="91">
        <f t="shared" si="56"/>
        <v>0</v>
      </c>
      <c r="X130" s="91">
        <f t="shared" si="57"/>
        <v>0</v>
      </c>
      <c r="Y130" s="91">
        <f t="shared" si="58"/>
        <v>0</v>
      </c>
      <c r="Z130" s="91">
        <f t="shared" si="59"/>
        <v>0</v>
      </c>
      <c r="AA130" s="102">
        <f t="shared" si="62"/>
        <v>0</v>
      </c>
      <c r="AB130" s="102">
        <f t="shared" si="63"/>
        <v>0</v>
      </c>
      <c r="AC130" s="102">
        <f t="shared" si="64"/>
        <v>0</v>
      </c>
      <c r="AD130" s="106">
        <f t="shared" si="65"/>
        <v>0</v>
      </c>
      <c r="AE130" s="106">
        <f t="shared" si="66"/>
        <v>0</v>
      </c>
      <c r="AF130" s="106">
        <f t="shared" si="67"/>
        <v>0</v>
      </c>
      <c r="AG130" s="106">
        <f t="shared" si="68"/>
        <v>0</v>
      </c>
      <c r="AH130" s="6">
        <v>0</v>
      </c>
      <c r="AI130" s="1">
        <f t="shared" si="69"/>
        <v>0</v>
      </c>
    </row>
    <row r="131" spans="1:35">
      <c r="A131" s="26">
        <v>6.9000000000000008E-4</v>
      </c>
      <c r="B131" s="5">
        <f t="shared" ref="B131:B194" si="70">AI131+A131</f>
        <v>6.9000000000000008E-4</v>
      </c>
      <c r="C131" s="94" t="s">
        <v>129</v>
      </c>
      <c r="D131" s="141" t="s">
        <v>83</v>
      </c>
      <c r="E131" s="94" t="s">
        <v>91</v>
      </c>
      <c r="F131" s="25">
        <f t="shared" si="60"/>
        <v>0</v>
      </c>
      <c r="G131" s="25">
        <f t="shared" si="61"/>
        <v>0</v>
      </c>
      <c r="H131" s="7">
        <f t="shared" si="41"/>
        <v>0</v>
      </c>
      <c r="I131" s="7">
        <f t="shared" si="42"/>
        <v>0</v>
      </c>
      <c r="J131" s="7">
        <f t="shared" si="43"/>
        <v>0</v>
      </c>
      <c r="K131" s="7">
        <f t="shared" si="44"/>
        <v>0</v>
      </c>
      <c r="L131" s="7">
        <f t="shared" si="45"/>
        <v>0</v>
      </c>
      <c r="M131" s="7">
        <f t="shared" si="46"/>
        <v>0</v>
      </c>
      <c r="N131" s="7">
        <f t="shared" si="47"/>
        <v>0</v>
      </c>
      <c r="O131" s="7">
        <f t="shared" si="48"/>
        <v>0</v>
      </c>
      <c r="P131" s="7">
        <f t="shared" si="49"/>
        <v>0</v>
      </c>
      <c r="Q131" s="7">
        <f t="shared" si="50"/>
        <v>0</v>
      </c>
      <c r="R131" s="7">
        <f t="shared" si="51"/>
        <v>0</v>
      </c>
      <c r="S131" s="7">
        <f t="shared" si="52"/>
        <v>0</v>
      </c>
      <c r="T131" s="7">
        <f t="shared" si="53"/>
        <v>0</v>
      </c>
      <c r="U131" s="7">
        <f t="shared" si="54"/>
        <v>0</v>
      </c>
      <c r="V131" s="7">
        <f t="shared" si="55"/>
        <v>0</v>
      </c>
      <c r="W131" s="91">
        <f t="shared" si="56"/>
        <v>0</v>
      </c>
      <c r="X131" s="91">
        <f t="shared" si="57"/>
        <v>0</v>
      </c>
      <c r="Y131" s="91">
        <f t="shared" si="58"/>
        <v>0</v>
      </c>
      <c r="Z131" s="91">
        <f t="shared" si="59"/>
        <v>0</v>
      </c>
      <c r="AA131" s="102">
        <f t="shared" si="62"/>
        <v>0</v>
      </c>
      <c r="AB131" s="102">
        <f t="shared" si="63"/>
        <v>0</v>
      </c>
      <c r="AC131" s="102">
        <f t="shared" si="64"/>
        <v>0</v>
      </c>
      <c r="AD131" s="106">
        <f t="shared" si="65"/>
        <v>0</v>
      </c>
      <c r="AE131" s="106">
        <f t="shared" si="66"/>
        <v>0</v>
      </c>
      <c r="AF131" s="106">
        <f t="shared" si="67"/>
        <v>0</v>
      </c>
      <c r="AG131" s="106">
        <f t="shared" si="68"/>
        <v>0</v>
      </c>
      <c r="AH131" s="6">
        <v>0</v>
      </c>
      <c r="AI131" s="1">
        <f t="shared" si="69"/>
        <v>0</v>
      </c>
    </row>
    <row r="132" spans="1:35">
      <c r="A132" s="26">
        <v>7.000000000000001E-4</v>
      </c>
      <c r="B132" s="5">
        <f t="shared" si="70"/>
        <v>7.000000000000001E-4</v>
      </c>
      <c r="C132" s="94" t="s">
        <v>130</v>
      </c>
      <c r="D132" s="141" t="s">
        <v>86</v>
      </c>
      <c r="E132" s="94" t="s">
        <v>91</v>
      </c>
      <c r="F132" s="25">
        <f t="shared" si="60"/>
        <v>0</v>
      </c>
      <c r="G132" s="25">
        <f t="shared" si="61"/>
        <v>0</v>
      </c>
      <c r="H132" s="7">
        <f t="shared" si="41"/>
        <v>0</v>
      </c>
      <c r="I132" s="7">
        <f t="shared" si="42"/>
        <v>0</v>
      </c>
      <c r="J132" s="7">
        <f t="shared" si="43"/>
        <v>0</v>
      </c>
      <c r="K132" s="7">
        <f t="shared" si="44"/>
        <v>0</v>
      </c>
      <c r="L132" s="7">
        <f t="shared" si="45"/>
        <v>0</v>
      </c>
      <c r="M132" s="7">
        <f t="shared" si="46"/>
        <v>0</v>
      </c>
      <c r="N132" s="7">
        <f t="shared" si="47"/>
        <v>0</v>
      </c>
      <c r="O132" s="7">
        <f t="shared" si="48"/>
        <v>0</v>
      </c>
      <c r="P132" s="7">
        <f t="shared" si="49"/>
        <v>0</v>
      </c>
      <c r="Q132" s="7">
        <f t="shared" si="50"/>
        <v>0</v>
      </c>
      <c r="R132" s="7">
        <f t="shared" si="51"/>
        <v>0</v>
      </c>
      <c r="S132" s="7">
        <f t="shared" si="52"/>
        <v>0</v>
      </c>
      <c r="T132" s="7">
        <f t="shared" si="53"/>
        <v>0</v>
      </c>
      <c r="U132" s="7">
        <f t="shared" si="54"/>
        <v>0</v>
      </c>
      <c r="V132" s="7">
        <f t="shared" si="55"/>
        <v>0</v>
      </c>
      <c r="W132" s="91">
        <f t="shared" si="56"/>
        <v>0</v>
      </c>
      <c r="X132" s="91">
        <f t="shared" si="57"/>
        <v>0</v>
      </c>
      <c r="Y132" s="91">
        <f t="shared" si="58"/>
        <v>0</v>
      </c>
      <c r="Z132" s="91">
        <f t="shared" si="59"/>
        <v>0</v>
      </c>
      <c r="AA132" s="102">
        <f t="shared" si="62"/>
        <v>0</v>
      </c>
      <c r="AB132" s="102">
        <f t="shared" si="63"/>
        <v>0</v>
      </c>
      <c r="AC132" s="102">
        <f t="shared" si="64"/>
        <v>0</v>
      </c>
      <c r="AD132" s="106">
        <f t="shared" si="65"/>
        <v>0</v>
      </c>
      <c r="AE132" s="106">
        <f t="shared" si="66"/>
        <v>0</v>
      </c>
      <c r="AF132" s="106">
        <f t="shared" si="67"/>
        <v>0</v>
      </c>
      <c r="AG132" s="106">
        <f t="shared" si="68"/>
        <v>0</v>
      </c>
      <c r="AH132" s="6">
        <v>0</v>
      </c>
      <c r="AI132" s="1">
        <f t="shared" si="69"/>
        <v>0</v>
      </c>
    </row>
    <row r="133" spans="1:35">
      <c r="A133" s="26">
        <v>7.1000000000000013E-4</v>
      </c>
      <c r="B133" s="5">
        <f t="shared" si="70"/>
        <v>7.1000000000000013E-4</v>
      </c>
      <c r="C133" s="94" t="s">
        <v>139</v>
      </c>
      <c r="D133" s="141" t="s">
        <v>95</v>
      </c>
      <c r="E133" s="94" t="s">
        <v>91</v>
      </c>
      <c r="F133" s="25">
        <f t="shared" si="60"/>
        <v>0</v>
      </c>
      <c r="G133" s="25">
        <f t="shared" si="61"/>
        <v>0</v>
      </c>
      <c r="H133" s="7">
        <f t="shared" si="41"/>
        <v>0</v>
      </c>
      <c r="I133" s="7">
        <f t="shared" si="42"/>
        <v>0</v>
      </c>
      <c r="J133" s="7">
        <f t="shared" si="43"/>
        <v>0</v>
      </c>
      <c r="K133" s="7">
        <f t="shared" si="44"/>
        <v>0</v>
      </c>
      <c r="L133" s="7">
        <f t="shared" si="45"/>
        <v>0</v>
      </c>
      <c r="M133" s="7">
        <f t="shared" si="46"/>
        <v>0</v>
      </c>
      <c r="N133" s="7">
        <f t="shared" si="47"/>
        <v>0</v>
      </c>
      <c r="O133" s="7">
        <f t="shared" si="48"/>
        <v>0</v>
      </c>
      <c r="P133" s="7">
        <f t="shared" si="49"/>
        <v>0</v>
      </c>
      <c r="Q133" s="7">
        <f t="shared" si="50"/>
        <v>0</v>
      </c>
      <c r="R133" s="7">
        <f t="shared" si="51"/>
        <v>0</v>
      </c>
      <c r="S133" s="7">
        <f t="shared" si="52"/>
        <v>0</v>
      </c>
      <c r="T133" s="7">
        <f t="shared" si="53"/>
        <v>0</v>
      </c>
      <c r="U133" s="7">
        <f t="shared" si="54"/>
        <v>0</v>
      </c>
      <c r="V133" s="7">
        <f t="shared" si="55"/>
        <v>0</v>
      </c>
      <c r="W133" s="91">
        <f t="shared" si="56"/>
        <v>0</v>
      </c>
      <c r="X133" s="91">
        <f t="shared" si="57"/>
        <v>0</v>
      </c>
      <c r="Y133" s="91">
        <f t="shared" si="58"/>
        <v>0</v>
      </c>
      <c r="Z133" s="91">
        <f t="shared" si="59"/>
        <v>0</v>
      </c>
      <c r="AA133" s="102">
        <f t="shared" si="62"/>
        <v>0</v>
      </c>
      <c r="AB133" s="102">
        <f t="shared" si="63"/>
        <v>0</v>
      </c>
      <c r="AC133" s="102">
        <f t="shared" si="64"/>
        <v>0</v>
      </c>
      <c r="AD133" s="106">
        <f t="shared" si="65"/>
        <v>0</v>
      </c>
      <c r="AE133" s="106">
        <f t="shared" si="66"/>
        <v>0</v>
      </c>
      <c r="AF133" s="106">
        <f t="shared" si="67"/>
        <v>0</v>
      </c>
      <c r="AG133" s="106">
        <f t="shared" si="68"/>
        <v>0</v>
      </c>
      <c r="AH133" s="6">
        <v>0</v>
      </c>
      <c r="AI133" s="1">
        <f t="shared" si="69"/>
        <v>0</v>
      </c>
    </row>
    <row r="134" spans="1:35">
      <c r="A134" s="26">
        <v>7.2000000000000005E-4</v>
      </c>
      <c r="B134" s="5">
        <f t="shared" si="70"/>
        <v>7.2000000000000005E-4</v>
      </c>
      <c r="C134" s="94" t="s">
        <v>168</v>
      </c>
      <c r="D134" s="141" t="s">
        <v>138</v>
      </c>
      <c r="E134" s="94" t="s">
        <v>91</v>
      </c>
      <c r="F134" s="25">
        <f t="shared" si="60"/>
        <v>0</v>
      </c>
      <c r="G134" s="25">
        <f t="shared" si="61"/>
        <v>0</v>
      </c>
      <c r="H134" s="7">
        <f t="shared" si="41"/>
        <v>0</v>
      </c>
      <c r="I134" s="7">
        <f t="shared" si="42"/>
        <v>0</v>
      </c>
      <c r="J134" s="7">
        <f t="shared" si="43"/>
        <v>0</v>
      </c>
      <c r="K134" s="7">
        <f t="shared" si="44"/>
        <v>0</v>
      </c>
      <c r="L134" s="7">
        <f t="shared" si="45"/>
        <v>0</v>
      </c>
      <c r="M134" s="7">
        <f t="shared" si="46"/>
        <v>0</v>
      </c>
      <c r="N134" s="7">
        <f t="shared" si="47"/>
        <v>0</v>
      </c>
      <c r="O134" s="7">
        <f t="shared" si="48"/>
        <v>0</v>
      </c>
      <c r="P134" s="7">
        <f t="shared" si="49"/>
        <v>0</v>
      </c>
      <c r="Q134" s="7">
        <f t="shared" si="50"/>
        <v>0</v>
      </c>
      <c r="R134" s="7">
        <f t="shared" si="51"/>
        <v>0</v>
      </c>
      <c r="S134" s="7">
        <f t="shared" si="52"/>
        <v>0</v>
      </c>
      <c r="T134" s="7">
        <f t="shared" si="53"/>
        <v>0</v>
      </c>
      <c r="U134" s="7">
        <f t="shared" si="54"/>
        <v>0</v>
      </c>
      <c r="V134" s="7">
        <f t="shared" si="55"/>
        <v>0</v>
      </c>
      <c r="W134" s="91">
        <f t="shared" si="56"/>
        <v>0</v>
      </c>
      <c r="X134" s="91">
        <f t="shared" si="57"/>
        <v>0</v>
      </c>
      <c r="Y134" s="91">
        <f t="shared" si="58"/>
        <v>0</v>
      </c>
      <c r="Z134" s="91">
        <f t="shared" si="59"/>
        <v>0</v>
      </c>
      <c r="AA134" s="102">
        <f t="shared" si="62"/>
        <v>0</v>
      </c>
      <c r="AB134" s="102">
        <f t="shared" si="63"/>
        <v>0</v>
      </c>
      <c r="AC134" s="102">
        <f t="shared" si="64"/>
        <v>0</v>
      </c>
      <c r="AD134" s="106">
        <f t="shared" si="65"/>
        <v>0</v>
      </c>
      <c r="AE134" s="106">
        <f t="shared" si="66"/>
        <v>0</v>
      </c>
      <c r="AF134" s="106">
        <f t="shared" si="67"/>
        <v>0</v>
      </c>
      <c r="AG134" s="106">
        <f t="shared" si="68"/>
        <v>0</v>
      </c>
      <c r="AH134" s="6">
        <v>0</v>
      </c>
      <c r="AI134" s="1">
        <f t="shared" si="69"/>
        <v>0</v>
      </c>
    </row>
    <row r="135" spans="1:35">
      <c r="A135" s="26">
        <v>7.3000000000000007E-4</v>
      </c>
      <c r="B135" s="5">
        <f t="shared" si="70"/>
        <v>7.3000000000000007E-4</v>
      </c>
      <c r="C135" s="94" t="s">
        <v>137</v>
      </c>
      <c r="D135" s="141" t="s">
        <v>83</v>
      </c>
      <c r="E135" s="94" t="s">
        <v>91</v>
      </c>
      <c r="F135" s="25">
        <f t="shared" si="60"/>
        <v>0</v>
      </c>
      <c r="G135" s="25">
        <f t="shared" si="61"/>
        <v>0</v>
      </c>
      <c r="H135" s="7">
        <f t="shared" si="41"/>
        <v>0</v>
      </c>
      <c r="I135" s="7">
        <f t="shared" si="42"/>
        <v>0</v>
      </c>
      <c r="J135" s="7">
        <f t="shared" si="43"/>
        <v>0</v>
      </c>
      <c r="K135" s="7">
        <f t="shared" si="44"/>
        <v>0</v>
      </c>
      <c r="L135" s="7">
        <f t="shared" si="45"/>
        <v>0</v>
      </c>
      <c r="M135" s="7">
        <f t="shared" si="46"/>
        <v>0</v>
      </c>
      <c r="N135" s="7">
        <f t="shared" si="47"/>
        <v>0</v>
      </c>
      <c r="O135" s="7">
        <f t="shared" si="48"/>
        <v>0</v>
      </c>
      <c r="P135" s="7">
        <f t="shared" si="49"/>
        <v>0</v>
      </c>
      <c r="Q135" s="7">
        <f t="shared" si="50"/>
        <v>0</v>
      </c>
      <c r="R135" s="7">
        <f t="shared" si="51"/>
        <v>0</v>
      </c>
      <c r="S135" s="7">
        <f t="shared" si="52"/>
        <v>0</v>
      </c>
      <c r="T135" s="7">
        <f t="shared" si="53"/>
        <v>0</v>
      </c>
      <c r="U135" s="7">
        <f t="shared" si="54"/>
        <v>0</v>
      </c>
      <c r="V135" s="7">
        <f t="shared" si="55"/>
        <v>0</v>
      </c>
      <c r="W135" s="91">
        <f t="shared" si="56"/>
        <v>0</v>
      </c>
      <c r="X135" s="91">
        <f t="shared" si="57"/>
        <v>0</v>
      </c>
      <c r="Y135" s="91">
        <f t="shared" si="58"/>
        <v>0</v>
      </c>
      <c r="Z135" s="91">
        <f t="shared" si="59"/>
        <v>0</v>
      </c>
      <c r="AA135" s="102">
        <f t="shared" si="62"/>
        <v>0</v>
      </c>
      <c r="AB135" s="102">
        <f t="shared" si="63"/>
        <v>0</v>
      </c>
      <c r="AC135" s="102">
        <f t="shared" si="64"/>
        <v>0</v>
      </c>
      <c r="AD135" s="106">
        <f t="shared" si="65"/>
        <v>0</v>
      </c>
      <c r="AE135" s="106">
        <f t="shared" si="66"/>
        <v>0</v>
      </c>
      <c r="AF135" s="106">
        <f t="shared" si="67"/>
        <v>0</v>
      </c>
      <c r="AG135" s="106">
        <f t="shared" si="68"/>
        <v>0</v>
      </c>
      <c r="AH135" s="6">
        <v>0</v>
      </c>
      <c r="AI135" s="1">
        <f t="shared" si="69"/>
        <v>0</v>
      </c>
    </row>
    <row r="136" spans="1:35">
      <c r="A136" s="26">
        <v>7.400000000000001E-4</v>
      </c>
      <c r="B136" s="5">
        <f t="shared" si="70"/>
        <v>7.400000000000001E-4</v>
      </c>
      <c r="C136" s="94" t="s">
        <v>169</v>
      </c>
      <c r="D136" s="94" t="s">
        <v>176</v>
      </c>
      <c r="E136" s="94" t="s">
        <v>91</v>
      </c>
      <c r="F136" s="25">
        <f t="shared" si="60"/>
        <v>0</v>
      </c>
      <c r="G136" s="25">
        <f t="shared" si="61"/>
        <v>0</v>
      </c>
      <c r="H136" s="7">
        <f t="shared" si="41"/>
        <v>0</v>
      </c>
      <c r="I136" s="7">
        <f t="shared" si="42"/>
        <v>0</v>
      </c>
      <c r="J136" s="7">
        <f t="shared" si="43"/>
        <v>0</v>
      </c>
      <c r="K136" s="7">
        <f t="shared" si="44"/>
        <v>0</v>
      </c>
      <c r="L136" s="7">
        <f t="shared" si="45"/>
        <v>0</v>
      </c>
      <c r="M136" s="7">
        <f t="shared" si="46"/>
        <v>0</v>
      </c>
      <c r="N136" s="7">
        <f t="shared" si="47"/>
        <v>0</v>
      </c>
      <c r="O136" s="7">
        <f t="shared" si="48"/>
        <v>0</v>
      </c>
      <c r="P136" s="7">
        <f t="shared" si="49"/>
        <v>0</v>
      </c>
      <c r="Q136" s="7">
        <f t="shared" si="50"/>
        <v>0</v>
      </c>
      <c r="R136" s="7">
        <f t="shared" si="51"/>
        <v>0</v>
      </c>
      <c r="S136" s="7">
        <f t="shared" si="52"/>
        <v>0</v>
      </c>
      <c r="T136" s="7">
        <f t="shared" si="53"/>
        <v>0</v>
      </c>
      <c r="U136" s="7">
        <f t="shared" si="54"/>
        <v>0</v>
      </c>
      <c r="V136" s="7">
        <f t="shared" si="55"/>
        <v>0</v>
      </c>
      <c r="W136" s="91">
        <f t="shared" si="56"/>
        <v>0</v>
      </c>
      <c r="X136" s="91">
        <f t="shared" si="57"/>
        <v>0</v>
      </c>
      <c r="Y136" s="91">
        <f t="shared" si="58"/>
        <v>0</v>
      </c>
      <c r="Z136" s="91">
        <f t="shared" si="59"/>
        <v>0</v>
      </c>
      <c r="AA136" s="102">
        <f t="shared" si="62"/>
        <v>0</v>
      </c>
      <c r="AB136" s="102">
        <f t="shared" si="63"/>
        <v>0</v>
      </c>
      <c r="AC136" s="102">
        <f t="shared" si="64"/>
        <v>0</v>
      </c>
      <c r="AD136" s="106">
        <f t="shared" si="65"/>
        <v>0</v>
      </c>
      <c r="AE136" s="106">
        <f t="shared" si="66"/>
        <v>0</v>
      </c>
      <c r="AF136" s="106">
        <f t="shared" si="67"/>
        <v>0</v>
      </c>
      <c r="AG136" s="106">
        <f t="shared" si="68"/>
        <v>0</v>
      </c>
      <c r="AH136" s="6">
        <v>0</v>
      </c>
      <c r="AI136" s="1">
        <f t="shared" si="69"/>
        <v>0</v>
      </c>
    </row>
    <row r="137" spans="1:35">
      <c r="A137" s="26">
        <v>7.5000000000000002E-4</v>
      </c>
      <c r="B137" s="5">
        <f t="shared" si="70"/>
        <v>7.5000000000000002E-4</v>
      </c>
      <c r="C137" s="94" t="s">
        <v>170</v>
      </c>
      <c r="D137" s="94" t="s">
        <v>176</v>
      </c>
      <c r="E137" s="94" t="s">
        <v>91</v>
      </c>
      <c r="F137" s="25">
        <f t="shared" si="60"/>
        <v>0</v>
      </c>
      <c r="G137" s="25">
        <f t="shared" si="61"/>
        <v>0</v>
      </c>
      <c r="H137" s="7">
        <f t="shared" ref="H137:H267" si="71">IF(ISERROR(VLOOKUP($C137,_tri1,5,FALSE)),0,(VLOOKUP($C137,_tri1,5,FALSE)))</f>
        <v>0</v>
      </c>
      <c r="I137" s="7">
        <f t="shared" ref="I137:I267" si="72">IF(ISERROR(VLOOKUP($C137,_tri2,5,FALSE)),0,(VLOOKUP($C137,_tri2,5,FALSE)))</f>
        <v>0</v>
      </c>
      <c r="J137" s="7">
        <f t="shared" ref="J137:J267" si="73">IF(ISERROR(VLOOKUP($C137,_tri3,5,FALSE)),0,(VLOOKUP($C137,_tri3,5,FALSE)))</f>
        <v>0</v>
      </c>
      <c r="K137" s="7">
        <f t="shared" ref="K137:K267" si="74">IF(ISERROR(VLOOKUP($C137,_tri4,5,FALSE)),0,(VLOOKUP($C137,_tri4,5,FALSE)))</f>
        <v>0</v>
      </c>
      <c r="L137" s="7">
        <f t="shared" ref="L137:L267" si="75">IF(ISERROR(VLOOKUP($C137,_tri5,5,FALSE)),0,(VLOOKUP($C137,_tri5,5,FALSE)))</f>
        <v>0</v>
      </c>
      <c r="M137" s="7">
        <f t="shared" ref="M137:M267" si="76">IF(ISERROR(VLOOKUP($C137,_tri6,5,FALSE)),0,(VLOOKUP($C137,_tri6,5,FALSE)))</f>
        <v>0</v>
      </c>
      <c r="N137" s="7">
        <f t="shared" ref="N137:N267" si="77">IF(ISERROR(VLOOKUP($C137,_tri7,5,FALSE)),0,(VLOOKUP($C137,_tri7,5,FALSE)))</f>
        <v>0</v>
      </c>
      <c r="O137" s="7">
        <f t="shared" ref="O137:O267" si="78">IF(ISERROR(VLOOKUP($C137,_tri8,5,FALSE)),0,(VLOOKUP($C137,_tri8,5,FALSE)))</f>
        <v>0</v>
      </c>
      <c r="P137" s="7">
        <f t="shared" ref="P137:P267" si="79">IF(ISERROR(VLOOKUP($C137,_tri9,5,FALSE)),0,(VLOOKUP($C137,_tri9,5,FALSE)))</f>
        <v>0</v>
      </c>
      <c r="Q137" s="7">
        <f t="shared" ref="Q137:Q267" si="80">IF(ISERROR(VLOOKUP($C137,_tri10,5,FALSE)),0,(VLOOKUP($C137,_tri10,5,FALSE)))</f>
        <v>0</v>
      </c>
      <c r="R137" s="7">
        <f t="shared" ref="R137:R267" si="81">IF(ISERROR(VLOOKUP($C137,_tri11,5,FALSE)),0,(VLOOKUP($C137,_tri11,5,FALSE)))</f>
        <v>0</v>
      </c>
      <c r="S137" s="7">
        <f t="shared" ref="S137:S267" si="82">IF(ISERROR(VLOOKUP($C137,aqua1,5,FALSE)),0,(VLOOKUP($C137,aqua1,5,FALSE)))</f>
        <v>0</v>
      </c>
      <c r="T137" s="7">
        <f t="shared" ref="T137:T267" si="83">IF(ISERROR(VLOOKUP($C137,aqua2,5,FALSE)),0,(VLOOKUP($C137,aqua2,5,FALSE)))</f>
        <v>0</v>
      </c>
      <c r="U137" s="7">
        <f t="shared" ref="U137:U267" si="84">IF(ISERROR(VLOOKUP($C137,aqua3,5,FALSE)),0,(VLOOKUP($C137,aqua3,5,FALSE)))</f>
        <v>0</v>
      </c>
      <c r="V137" s="7">
        <f t="shared" ref="V137:V267" si="85">IF(ISERROR(VLOOKUP($C137,aqua4,5,FALSE)),0,(VLOOKUP($C137,aqua4,5,FALSE)))</f>
        <v>0</v>
      </c>
      <c r="W137" s="91">
        <f t="shared" ref="W137:W267" si="86">IF(ISERROR(VLOOKUP($C137,_dua1,5,FALSE)),0,(VLOOKUP($C137,_dua1,5,FALSE)))</f>
        <v>0</v>
      </c>
      <c r="X137" s="91">
        <f t="shared" ref="X137:X267" si="87">IF(ISERROR(VLOOKUP($C137,_dua2,5,FALSE)),0,(VLOOKUP($C137,_dua2,5,FALSE)))</f>
        <v>0</v>
      </c>
      <c r="Y137" s="91">
        <f t="shared" ref="Y137:Y267" si="88">IF(ISERROR(VLOOKUP($C137,_dua3,5,FALSE)),0,(VLOOKUP($C137,_dua3,5,FALSE)))</f>
        <v>0</v>
      </c>
      <c r="Z137" s="91">
        <f t="shared" ref="Z137:Z267" si="89">IF(ISERROR(VLOOKUP($C137,_dua4,5,FALSE)),0,(VLOOKUP($C137,_dua4,5,FALSE)))</f>
        <v>0</v>
      </c>
      <c r="AA137" s="102">
        <f t="shared" si="62"/>
        <v>0</v>
      </c>
      <c r="AB137" s="102">
        <f t="shared" si="63"/>
        <v>0</v>
      </c>
      <c r="AC137" s="102">
        <f t="shared" si="64"/>
        <v>0</v>
      </c>
      <c r="AD137" s="106">
        <f t="shared" si="65"/>
        <v>0</v>
      </c>
      <c r="AE137" s="106">
        <f t="shared" si="66"/>
        <v>0</v>
      </c>
      <c r="AF137" s="106">
        <f t="shared" si="67"/>
        <v>0</v>
      </c>
      <c r="AG137" s="106">
        <f t="shared" si="68"/>
        <v>0</v>
      </c>
      <c r="AH137" s="6">
        <v>0</v>
      </c>
      <c r="AI137" s="1">
        <f t="shared" si="69"/>
        <v>0</v>
      </c>
    </row>
    <row r="138" spans="1:35">
      <c r="A138" s="26">
        <v>7.6000000000000004E-4</v>
      </c>
      <c r="B138" s="5">
        <f t="shared" si="70"/>
        <v>7.6000000000000004E-4</v>
      </c>
      <c r="C138" s="94" t="s">
        <v>171</v>
      </c>
      <c r="D138" s="94" t="s">
        <v>79</v>
      </c>
      <c r="E138" s="94" t="s">
        <v>91</v>
      </c>
      <c r="F138" s="25">
        <f t="shared" si="60"/>
        <v>0</v>
      </c>
      <c r="G138" s="25">
        <f t="shared" si="61"/>
        <v>0</v>
      </c>
      <c r="H138" s="7">
        <f t="shared" si="71"/>
        <v>0</v>
      </c>
      <c r="I138" s="7">
        <f t="shared" si="72"/>
        <v>0</v>
      </c>
      <c r="J138" s="7">
        <f t="shared" si="73"/>
        <v>0</v>
      </c>
      <c r="K138" s="7">
        <f t="shared" si="74"/>
        <v>0</v>
      </c>
      <c r="L138" s="7">
        <f t="shared" si="75"/>
        <v>0</v>
      </c>
      <c r="M138" s="7">
        <f t="shared" si="76"/>
        <v>0</v>
      </c>
      <c r="N138" s="7">
        <f t="shared" si="77"/>
        <v>0</v>
      </c>
      <c r="O138" s="7">
        <f t="shared" si="78"/>
        <v>0</v>
      </c>
      <c r="P138" s="7">
        <f t="shared" si="79"/>
        <v>0</v>
      </c>
      <c r="Q138" s="7">
        <f t="shared" si="80"/>
        <v>0</v>
      </c>
      <c r="R138" s="7">
        <f t="shared" si="81"/>
        <v>0</v>
      </c>
      <c r="S138" s="7">
        <f t="shared" si="82"/>
        <v>0</v>
      </c>
      <c r="T138" s="7">
        <f t="shared" si="83"/>
        <v>0</v>
      </c>
      <c r="U138" s="7">
        <f t="shared" si="84"/>
        <v>0</v>
      </c>
      <c r="V138" s="7">
        <f t="shared" si="85"/>
        <v>0</v>
      </c>
      <c r="W138" s="91">
        <f t="shared" si="86"/>
        <v>0</v>
      </c>
      <c r="X138" s="91">
        <f t="shared" si="87"/>
        <v>0</v>
      </c>
      <c r="Y138" s="91">
        <f t="shared" si="88"/>
        <v>0</v>
      </c>
      <c r="Z138" s="91">
        <f t="shared" si="89"/>
        <v>0</v>
      </c>
      <c r="AA138" s="102">
        <f t="shared" si="62"/>
        <v>0</v>
      </c>
      <c r="AB138" s="102">
        <f t="shared" si="63"/>
        <v>0</v>
      </c>
      <c r="AC138" s="102">
        <f t="shared" si="64"/>
        <v>0</v>
      </c>
      <c r="AD138" s="106">
        <f t="shared" si="65"/>
        <v>0</v>
      </c>
      <c r="AE138" s="106">
        <f t="shared" si="66"/>
        <v>0</v>
      </c>
      <c r="AF138" s="106">
        <f t="shared" si="67"/>
        <v>0</v>
      </c>
      <c r="AG138" s="106">
        <f t="shared" si="68"/>
        <v>0</v>
      </c>
      <c r="AH138" s="6">
        <v>0</v>
      </c>
      <c r="AI138" s="1">
        <f t="shared" si="69"/>
        <v>0</v>
      </c>
    </row>
    <row r="139" spans="1:35">
      <c r="A139" s="26">
        <v>7.7000000000000007E-4</v>
      </c>
      <c r="B139" s="5">
        <f t="shared" si="70"/>
        <v>7.7000000000000007E-4</v>
      </c>
      <c r="C139" s="94" t="s">
        <v>145</v>
      </c>
      <c r="D139" s="94" t="s">
        <v>84</v>
      </c>
      <c r="E139" s="94" t="s">
        <v>91</v>
      </c>
      <c r="F139" s="25">
        <f t="shared" si="60"/>
        <v>0</v>
      </c>
      <c r="G139" s="25">
        <f t="shared" si="61"/>
        <v>0</v>
      </c>
      <c r="H139" s="7">
        <f t="shared" si="71"/>
        <v>0</v>
      </c>
      <c r="I139" s="7">
        <f t="shared" si="72"/>
        <v>0</v>
      </c>
      <c r="J139" s="7">
        <f t="shared" si="73"/>
        <v>0</v>
      </c>
      <c r="K139" s="7">
        <f t="shared" si="74"/>
        <v>0</v>
      </c>
      <c r="L139" s="7">
        <f t="shared" si="75"/>
        <v>0</v>
      </c>
      <c r="M139" s="7">
        <f t="shared" si="76"/>
        <v>0</v>
      </c>
      <c r="N139" s="7">
        <f t="shared" si="77"/>
        <v>0</v>
      </c>
      <c r="O139" s="7">
        <f t="shared" si="78"/>
        <v>0</v>
      </c>
      <c r="P139" s="7">
        <f t="shared" si="79"/>
        <v>0</v>
      </c>
      <c r="Q139" s="7">
        <f t="shared" si="80"/>
        <v>0</v>
      </c>
      <c r="R139" s="7">
        <f t="shared" si="81"/>
        <v>0</v>
      </c>
      <c r="S139" s="7">
        <f t="shared" si="82"/>
        <v>0</v>
      </c>
      <c r="T139" s="7">
        <f t="shared" si="83"/>
        <v>0</v>
      </c>
      <c r="U139" s="7">
        <f t="shared" si="84"/>
        <v>0</v>
      </c>
      <c r="V139" s="7">
        <f t="shared" si="85"/>
        <v>0</v>
      </c>
      <c r="W139" s="91">
        <f t="shared" si="86"/>
        <v>0</v>
      </c>
      <c r="X139" s="91">
        <f t="shared" si="87"/>
        <v>0</v>
      </c>
      <c r="Y139" s="91">
        <f t="shared" si="88"/>
        <v>0</v>
      </c>
      <c r="Z139" s="91">
        <f t="shared" si="89"/>
        <v>0</v>
      </c>
      <c r="AA139" s="102">
        <f t="shared" si="62"/>
        <v>0</v>
      </c>
      <c r="AB139" s="102">
        <f t="shared" si="63"/>
        <v>0</v>
      </c>
      <c r="AC139" s="102">
        <f t="shared" si="64"/>
        <v>0</v>
      </c>
      <c r="AD139" s="106">
        <f t="shared" si="65"/>
        <v>0</v>
      </c>
      <c r="AE139" s="106">
        <f t="shared" si="66"/>
        <v>0</v>
      </c>
      <c r="AF139" s="106">
        <f t="shared" si="67"/>
        <v>0</v>
      </c>
      <c r="AG139" s="106">
        <f t="shared" si="68"/>
        <v>0</v>
      </c>
      <c r="AH139" s="6">
        <v>0</v>
      </c>
      <c r="AI139" s="1">
        <f t="shared" si="69"/>
        <v>0</v>
      </c>
    </row>
    <row r="140" spans="1:35">
      <c r="A140" s="26">
        <v>7.8000000000000009E-4</v>
      </c>
      <c r="B140" s="5">
        <f t="shared" si="70"/>
        <v>18219.963701530851</v>
      </c>
      <c r="C140" s="94" t="s">
        <v>144</v>
      </c>
      <c r="D140" s="94" t="s">
        <v>176</v>
      </c>
      <c r="E140" s="94" t="s">
        <v>91</v>
      </c>
      <c r="F140" s="25">
        <f t="shared" si="60"/>
        <v>2</v>
      </c>
      <c r="G140" s="25">
        <f t="shared" si="61"/>
        <v>2</v>
      </c>
      <c r="H140" s="7">
        <f t="shared" si="71"/>
        <v>0</v>
      </c>
      <c r="I140" s="7">
        <f t="shared" si="72"/>
        <v>9017.1395875055277</v>
      </c>
      <c r="J140" s="7">
        <f t="shared" si="73"/>
        <v>0</v>
      </c>
      <c r="K140" s="7">
        <f t="shared" si="74"/>
        <v>9202.8233340253264</v>
      </c>
      <c r="L140" s="7">
        <f t="shared" si="75"/>
        <v>0</v>
      </c>
      <c r="M140" s="7">
        <f t="shared" si="76"/>
        <v>0</v>
      </c>
      <c r="N140" s="7">
        <f t="shared" si="77"/>
        <v>0</v>
      </c>
      <c r="O140" s="7">
        <f t="shared" si="78"/>
        <v>0</v>
      </c>
      <c r="P140" s="7">
        <f t="shared" si="79"/>
        <v>0</v>
      </c>
      <c r="Q140" s="7">
        <f t="shared" si="80"/>
        <v>0</v>
      </c>
      <c r="R140" s="7">
        <f t="shared" si="81"/>
        <v>0</v>
      </c>
      <c r="S140" s="7">
        <f t="shared" si="82"/>
        <v>0</v>
      </c>
      <c r="T140" s="7">
        <f t="shared" si="83"/>
        <v>0</v>
      </c>
      <c r="U140" s="7">
        <f t="shared" si="84"/>
        <v>0</v>
      </c>
      <c r="V140" s="7">
        <f t="shared" si="85"/>
        <v>0</v>
      </c>
      <c r="W140" s="91">
        <f t="shared" si="86"/>
        <v>0</v>
      </c>
      <c r="X140" s="91">
        <f t="shared" si="87"/>
        <v>0</v>
      </c>
      <c r="Y140" s="91">
        <f t="shared" si="88"/>
        <v>0</v>
      </c>
      <c r="Z140" s="91">
        <f t="shared" si="89"/>
        <v>0</v>
      </c>
      <c r="AA140" s="102">
        <f t="shared" si="62"/>
        <v>0</v>
      </c>
      <c r="AB140" s="102">
        <f t="shared" si="63"/>
        <v>0</v>
      </c>
      <c r="AC140" s="102">
        <f t="shared" si="64"/>
        <v>0</v>
      </c>
      <c r="AD140" s="106">
        <f t="shared" si="65"/>
        <v>9202.8233340253264</v>
      </c>
      <c r="AE140" s="106">
        <f t="shared" si="66"/>
        <v>9017.1395875055277</v>
      </c>
      <c r="AF140" s="106">
        <f t="shared" si="67"/>
        <v>0</v>
      </c>
      <c r="AG140" s="106">
        <f t="shared" si="68"/>
        <v>0</v>
      </c>
      <c r="AH140" s="6">
        <v>0</v>
      </c>
      <c r="AI140" s="1">
        <f t="shared" si="69"/>
        <v>18219.962921530852</v>
      </c>
    </row>
    <row r="141" spans="1:35">
      <c r="A141" s="26">
        <v>7.9000000000000012E-4</v>
      </c>
      <c r="B141" s="5">
        <f t="shared" si="70"/>
        <v>7937.8170319580113</v>
      </c>
      <c r="C141" s="94" t="s">
        <v>148</v>
      </c>
      <c r="D141" s="94" t="s">
        <v>86</v>
      </c>
      <c r="E141" s="94" t="s">
        <v>91</v>
      </c>
      <c r="F141" s="25">
        <f t="shared" si="60"/>
        <v>1</v>
      </c>
      <c r="G141" s="25">
        <f t="shared" si="61"/>
        <v>1</v>
      </c>
      <c r="H141" s="7">
        <f t="shared" si="71"/>
        <v>0</v>
      </c>
      <c r="I141" s="7">
        <f t="shared" si="72"/>
        <v>7937.8162419580112</v>
      </c>
      <c r="J141" s="7">
        <f t="shared" si="73"/>
        <v>0</v>
      </c>
      <c r="K141" s="7">
        <f t="shared" si="74"/>
        <v>0</v>
      </c>
      <c r="L141" s="7">
        <f t="shared" si="75"/>
        <v>0</v>
      </c>
      <c r="M141" s="7">
        <f t="shared" si="76"/>
        <v>0</v>
      </c>
      <c r="N141" s="7">
        <f t="shared" si="77"/>
        <v>0</v>
      </c>
      <c r="O141" s="7">
        <f t="shared" si="78"/>
        <v>0</v>
      </c>
      <c r="P141" s="7">
        <f t="shared" si="79"/>
        <v>0</v>
      </c>
      <c r="Q141" s="7">
        <f t="shared" si="80"/>
        <v>0</v>
      </c>
      <c r="R141" s="7">
        <f t="shared" si="81"/>
        <v>0</v>
      </c>
      <c r="S141" s="7">
        <f t="shared" si="82"/>
        <v>0</v>
      </c>
      <c r="T141" s="7">
        <f t="shared" si="83"/>
        <v>0</v>
      </c>
      <c r="U141" s="7">
        <f t="shared" si="84"/>
        <v>0</v>
      </c>
      <c r="V141" s="7">
        <f t="shared" si="85"/>
        <v>0</v>
      </c>
      <c r="W141" s="91">
        <f t="shared" si="86"/>
        <v>0</v>
      </c>
      <c r="X141" s="91">
        <f t="shared" si="87"/>
        <v>0</v>
      </c>
      <c r="Y141" s="91">
        <f t="shared" si="88"/>
        <v>0</v>
      </c>
      <c r="Z141" s="91">
        <f t="shared" si="89"/>
        <v>0</v>
      </c>
      <c r="AA141" s="102">
        <f t="shared" si="62"/>
        <v>0</v>
      </c>
      <c r="AB141" s="102">
        <f t="shared" si="63"/>
        <v>0</v>
      </c>
      <c r="AC141" s="102">
        <f t="shared" si="64"/>
        <v>0</v>
      </c>
      <c r="AD141" s="106">
        <f t="shared" si="65"/>
        <v>7937.8162419580112</v>
      </c>
      <c r="AE141" s="106">
        <f t="shared" si="66"/>
        <v>0</v>
      </c>
      <c r="AF141" s="106">
        <f t="shared" si="67"/>
        <v>0</v>
      </c>
      <c r="AG141" s="106">
        <f t="shared" si="68"/>
        <v>0</v>
      </c>
      <c r="AH141" s="6">
        <v>0</v>
      </c>
      <c r="AI141" s="1">
        <f t="shared" si="69"/>
        <v>7937.8162419580112</v>
      </c>
    </row>
    <row r="142" spans="1:35">
      <c r="A142" s="26">
        <v>8.0000000000000015E-4</v>
      </c>
      <c r="B142" s="5">
        <f t="shared" si="70"/>
        <v>8.0000000000000015E-4</v>
      </c>
      <c r="C142" s="94" t="s">
        <v>151</v>
      </c>
      <c r="D142" s="94" t="s">
        <v>86</v>
      </c>
      <c r="E142" s="94" t="s">
        <v>91</v>
      </c>
      <c r="F142" s="25">
        <f t="shared" si="60"/>
        <v>0</v>
      </c>
      <c r="G142" s="25">
        <f t="shared" si="61"/>
        <v>0</v>
      </c>
      <c r="H142" s="7">
        <f t="shared" si="71"/>
        <v>0</v>
      </c>
      <c r="I142" s="7">
        <f t="shared" si="72"/>
        <v>0</v>
      </c>
      <c r="J142" s="7">
        <f t="shared" si="73"/>
        <v>0</v>
      </c>
      <c r="K142" s="7">
        <f t="shared" si="74"/>
        <v>0</v>
      </c>
      <c r="L142" s="7">
        <f t="shared" si="75"/>
        <v>0</v>
      </c>
      <c r="M142" s="7">
        <f t="shared" si="76"/>
        <v>0</v>
      </c>
      <c r="N142" s="7">
        <f t="shared" si="77"/>
        <v>0</v>
      </c>
      <c r="O142" s="7">
        <f t="shared" si="78"/>
        <v>0</v>
      </c>
      <c r="P142" s="7">
        <f t="shared" si="79"/>
        <v>0</v>
      </c>
      <c r="Q142" s="7">
        <f t="shared" si="80"/>
        <v>0</v>
      </c>
      <c r="R142" s="7">
        <f t="shared" si="81"/>
        <v>0</v>
      </c>
      <c r="S142" s="7">
        <f t="shared" si="82"/>
        <v>0</v>
      </c>
      <c r="T142" s="7">
        <f t="shared" si="83"/>
        <v>0</v>
      </c>
      <c r="U142" s="7">
        <f t="shared" si="84"/>
        <v>0</v>
      </c>
      <c r="V142" s="7">
        <f t="shared" si="85"/>
        <v>0</v>
      </c>
      <c r="W142" s="91">
        <f t="shared" si="86"/>
        <v>0</v>
      </c>
      <c r="X142" s="91">
        <f t="shared" si="87"/>
        <v>0</v>
      </c>
      <c r="Y142" s="91">
        <f t="shared" si="88"/>
        <v>0</v>
      </c>
      <c r="Z142" s="91">
        <f t="shared" si="89"/>
        <v>0</v>
      </c>
      <c r="AA142" s="102">
        <f t="shared" si="62"/>
        <v>0</v>
      </c>
      <c r="AB142" s="102">
        <f t="shared" si="63"/>
        <v>0</v>
      </c>
      <c r="AC142" s="102">
        <f t="shared" si="64"/>
        <v>0</v>
      </c>
      <c r="AD142" s="106">
        <f t="shared" si="65"/>
        <v>0</v>
      </c>
      <c r="AE142" s="106">
        <f t="shared" si="66"/>
        <v>0</v>
      </c>
      <c r="AF142" s="106">
        <f t="shared" si="67"/>
        <v>0</v>
      </c>
      <c r="AG142" s="106">
        <f t="shared" si="68"/>
        <v>0</v>
      </c>
      <c r="AH142" s="6">
        <v>0</v>
      </c>
      <c r="AI142" s="1">
        <f t="shared" si="69"/>
        <v>0</v>
      </c>
    </row>
    <row r="143" spans="1:35">
      <c r="A143" s="26">
        <v>8.1000000000000006E-4</v>
      </c>
      <c r="B143" s="5">
        <f t="shared" si="70"/>
        <v>8.1000000000000006E-4</v>
      </c>
      <c r="C143" s="94" t="s">
        <v>153</v>
      </c>
      <c r="D143" s="94" t="s">
        <v>87</v>
      </c>
      <c r="E143" s="94" t="s">
        <v>91</v>
      </c>
      <c r="F143" s="25">
        <f t="shared" si="60"/>
        <v>0</v>
      </c>
      <c r="G143" s="25">
        <f t="shared" si="61"/>
        <v>0</v>
      </c>
      <c r="H143" s="7">
        <f t="shared" si="71"/>
        <v>0</v>
      </c>
      <c r="I143" s="7">
        <f t="shared" si="72"/>
        <v>0</v>
      </c>
      <c r="J143" s="7">
        <f t="shared" si="73"/>
        <v>0</v>
      </c>
      <c r="K143" s="7">
        <f t="shared" si="74"/>
        <v>0</v>
      </c>
      <c r="L143" s="7">
        <f t="shared" si="75"/>
        <v>0</v>
      </c>
      <c r="M143" s="7">
        <f t="shared" si="76"/>
        <v>0</v>
      </c>
      <c r="N143" s="7">
        <f t="shared" si="77"/>
        <v>0</v>
      </c>
      <c r="O143" s="7">
        <f t="shared" si="78"/>
        <v>0</v>
      </c>
      <c r="P143" s="7">
        <f t="shared" si="79"/>
        <v>0</v>
      </c>
      <c r="Q143" s="7">
        <f t="shared" si="80"/>
        <v>0</v>
      </c>
      <c r="R143" s="7">
        <f t="shared" si="81"/>
        <v>0</v>
      </c>
      <c r="S143" s="7">
        <f t="shared" si="82"/>
        <v>0</v>
      </c>
      <c r="T143" s="7">
        <f t="shared" si="83"/>
        <v>0</v>
      </c>
      <c r="U143" s="7">
        <f t="shared" si="84"/>
        <v>0</v>
      </c>
      <c r="V143" s="7">
        <f t="shared" si="85"/>
        <v>0</v>
      </c>
      <c r="W143" s="91">
        <f t="shared" si="86"/>
        <v>0</v>
      </c>
      <c r="X143" s="91">
        <f t="shared" si="87"/>
        <v>0</v>
      </c>
      <c r="Y143" s="91">
        <f t="shared" si="88"/>
        <v>0</v>
      </c>
      <c r="Z143" s="91">
        <f t="shared" si="89"/>
        <v>0</v>
      </c>
      <c r="AA143" s="102">
        <f t="shared" si="62"/>
        <v>0</v>
      </c>
      <c r="AB143" s="102">
        <f t="shared" si="63"/>
        <v>0</v>
      </c>
      <c r="AC143" s="102">
        <f t="shared" si="64"/>
        <v>0</v>
      </c>
      <c r="AD143" s="106">
        <f t="shared" si="65"/>
        <v>0</v>
      </c>
      <c r="AE143" s="106">
        <f t="shared" si="66"/>
        <v>0</v>
      </c>
      <c r="AF143" s="106">
        <f t="shared" si="67"/>
        <v>0</v>
      </c>
      <c r="AG143" s="106">
        <f t="shared" si="68"/>
        <v>0</v>
      </c>
      <c r="AH143" s="6">
        <v>0</v>
      </c>
      <c r="AI143" s="1">
        <f t="shared" si="69"/>
        <v>0</v>
      </c>
    </row>
    <row r="144" spans="1:35">
      <c r="A144" s="26">
        <v>8.2000000000000009E-4</v>
      </c>
      <c r="B144" s="5">
        <f t="shared" si="70"/>
        <v>8.2000000000000009E-4</v>
      </c>
      <c r="C144" s="94" t="s">
        <v>178</v>
      </c>
      <c r="D144" s="94" t="s">
        <v>138</v>
      </c>
      <c r="E144" s="94" t="s">
        <v>91</v>
      </c>
      <c r="F144" s="25">
        <f t="shared" si="60"/>
        <v>0</v>
      </c>
      <c r="G144" s="25">
        <f t="shared" si="61"/>
        <v>0</v>
      </c>
      <c r="H144" s="7">
        <f t="shared" si="71"/>
        <v>0</v>
      </c>
      <c r="I144" s="7">
        <f t="shared" si="72"/>
        <v>0</v>
      </c>
      <c r="J144" s="7">
        <f t="shared" si="73"/>
        <v>0</v>
      </c>
      <c r="K144" s="7">
        <f t="shared" si="74"/>
        <v>0</v>
      </c>
      <c r="L144" s="7">
        <f t="shared" si="75"/>
        <v>0</v>
      </c>
      <c r="M144" s="7">
        <f t="shared" si="76"/>
        <v>0</v>
      </c>
      <c r="N144" s="7">
        <f t="shared" si="77"/>
        <v>0</v>
      </c>
      <c r="O144" s="7">
        <f t="shared" si="78"/>
        <v>0</v>
      </c>
      <c r="P144" s="7">
        <f t="shared" si="79"/>
        <v>0</v>
      </c>
      <c r="Q144" s="7">
        <f t="shared" si="80"/>
        <v>0</v>
      </c>
      <c r="R144" s="7">
        <f t="shared" si="81"/>
        <v>0</v>
      </c>
      <c r="S144" s="7">
        <f t="shared" si="82"/>
        <v>0</v>
      </c>
      <c r="T144" s="7">
        <f t="shared" si="83"/>
        <v>0</v>
      </c>
      <c r="U144" s="7">
        <f t="shared" si="84"/>
        <v>0</v>
      </c>
      <c r="V144" s="7">
        <f t="shared" si="85"/>
        <v>0</v>
      </c>
      <c r="W144" s="91">
        <f t="shared" si="86"/>
        <v>0</v>
      </c>
      <c r="X144" s="91">
        <f t="shared" si="87"/>
        <v>0</v>
      </c>
      <c r="Y144" s="91">
        <f t="shared" si="88"/>
        <v>0</v>
      </c>
      <c r="Z144" s="91">
        <f t="shared" si="89"/>
        <v>0</v>
      </c>
      <c r="AA144" s="102">
        <f t="shared" si="62"/>
        <v>0</v>
      </c>
      <c r="AB144" s="102">
        <f t="shared" si="63"/>
        <v>0</v>
      </c>
      <c r="AC144" s="102">
        <f t="shared" si="64"/>
        <v>0</v>
      </c>
      <c r="AD144" s="106">
        <f t="shared" si="65"/>
        <v>0</v>
      </c>
      <c r="AE144" s="106">
        <f t="shared" si="66"/>
        <v>0</v>
      </c>
      <c r="AF144" s="106">
        <f t="shared" si="67"/>
        <v>0</v>
      </c>
      <c r="AG144" s="106">
        <f t="shared" si="68"/>
        <v>0</v>
      </c>
      <c r="AH144" s="6">
        <v>0</v>
      </c>
      <c r="AI144" s="1">
        <f t="shared" si="69"/>
        <v>0</v>
      </c>
    </row>
    <row r="145" spans="1:35">
      <c r="A145" s="26">
        <v>8.3000000000000001E-4</v>
      </c>
      <c r="B145" s="5">
        <f t="shared" si="70"/>
        <v>8.3000000000000001E-4</v>
      </c>
      <c r="C145" s="94" t="s">
        <v>158</v>
      </c>
      <c r="D145" s="94" t="s">
        <v>138</v>
      </c>
      <c r="E145" s="94" t="s">
        <v>91</v>
      </c>
      <c r="F145" s="25">
        <f t="shared" si="60"/>
        <v>0</v>
      </c>
      <c r="G145" s="25">
        <f t="shared" si="61"/>
        <v>0</v>
      </c>
      <c r="H145" s="7">
        <f t="shared" si="71"/>
        <v>0</v>
      </c>
      <c r="I145" s="7">
        <f t="shared" si="72"/>
        <v>0</v>
      </c>
      <c r="J145" s="7">
        <f t="shared" si="73"/>
        <v>0</v>
      </c>
      <c r="K145" s="7">
        <f t="shared" si="74"/>
        <v>0</v>
      </c>
      <c r="L145" s="7">
        <f t="shared" si="75"/>
        <v>0</v>
      </c>
      <c r="M145" s="7">
        <f t="shared" si="76"/>
        <v>0</v>
      </c>
      <c r="N145" s="7">
        <f t="shared" si="77"/>
        <v>0</v>
      </c>
      <c r="O145" s="7">
        <f t="shared" si="78"/>
        <v>0</v>
      </c>
      <c r="P145" s="7">
        <f t="shared" si="79"/>
        <v>0</v>
      </c>
      <c r="Q145" s="7">
        <f t="shared" si="80"/>
        <v>0</v>
      </c>
      <c r="R145" s="7">
        <f t="shared" si="81"/>
        <v>0</v>
      </c>
      <c r="S145" s="7">
        <f t="shared" si="82"/>
        <v>0</v>
      </c>
      <c r="T145" s="7">
        <f t="shared" si="83"/>
        <v>0</v>
      </c>
      <c r="U145" s="7">
        <f t="shared" si="84"/>
        <v>0</v>
      </c>
      <c r="V145" s="7">
        <f t="shared" si="85"/>
        <v>0</v>
      </c>
      <c r="W145" s="91">
        <f t="shared" si="86"/>
        <v>0</v>
      </c>
      <c r="X145" s="91">
        <f t="shared" si="87"/>
        <v>0</v>
      </c>
      <c r="Y145" s="91">
        <f t="shared" si="88"/>
        <v>0</v>
      </c>
      <c r="Z145" s="91">
        <f t="shared" si="89"/>
        <v>0</v>
      </c>
      <c r="AA145" s="102">
        <f t="shared" si="62"/>
        <v>0</v>
      </c>
      <c r="AB145" s="102">
        <f t="shared" si="63"/>
        <v>0</v>
      </c>
      <c r="AC145" s="102">
        <f t="shared" si="64"/>
        <v>0</v>
      </c>
      <c r="AD145" s="106">
        <f t="shared" si="65"/>
        <v>0</v>
      </c>
      <c r="AE145" s="106">
        <f t="shared" si="66"/>
        <v>0</v>
      </c>
      <c r="AF145" s="106">
        <f t="shared" si="67"/>
        <v>0</v>
      </c>
      <c r="AG145" s="106">
        <f t="shared" si="68"/>
        <v>0</v>
      </c>
      <c r="AH145" s="6">
        <v>0</v>
      </c>
      <c r="AI145" s="1">
        <f t="shared" si="69"/>
        <v>0</v>
      </c>
    </row>
    <row r="146" spans="1:35">
      <c r="A146" s="26">
        <v>8.4000000000000003E-4</v>
      </c>
      <c r="B146" s="5">
        <f t="shared" si="70"/>
        <v>7044.5352529554657</v>
      </c>
      <c r="C146" s="94" t="s">
        <v>162</v>
      </c>
      <c r="D146" s="94" t="s">
        <v>179</v>
      </c>
      <c r="E146" s="94" t="s">
        <v>91</v>
      </c>
      <c r="F146" s="25">
        <f t="shared" si="60"/>
        <v>1</v>
      </c>
      <c r="G146" s="25">
        <f t="shared" si="61"/>
        <v>1</v>
      </c>
      <c r="H146" s="7">
        <f t="shared" si="71"/>
        <v>0</v>
      </c>
      <c r="I146" s="7">
        <f t="shared" si="72"/>
        <v>0</v>
      </c>
      <c r="J146" s="7">
        <f t="shared" si="73"/>
        <v>0</v>
      </c>
      <c r="K146" s="7">
        <f t="shared" si="74"/>
        <v>0</v>
      </c>
      <c r="L146" s="7">
        <f t="shared" si="75"/>
        <v>0</v>
      </c>
      <c r="M146" s="7">
        <f t="shared" si="76"/>
        <v>0</v>
      </c>
      <c r="N146" s="7">
        <f t="shared" si="77"/>
        <v>0</v>
      </c>
      <c r="O146" s="7">
        <f t="shared" si="78"/>
        <v>0</v>
      </c>
      <c r="P146" s="7">
        <f t="shared" si="79"/>
        <v>7044.534412955466</v>
      </c>
      <c r="Q146" s="7">
        <f t="shared" si="80"/>
        <v>0</v>
      </c>
      <c r="R146" s="7">
        <f t="shared" si="81"/>
        <v>0</v>
      </c>
      <c r="S146" s="7">
        <f t="shared" si="82"/>
        <v>0</v>
      </c>
      <c r="T146" s="7">
        <f t="shared" si="83"/>
        <v>0</v>
      </c>
      <c r="U146" s="7">
        <f t="shared" si="84"/>
        <v>0</v>
      </c>
      <c r="V146" s="7">
        <f t="shared" si="85"/>
        <v>0</v>
      </c>
      <c r="W146" s="91">
        <f t="shared" si="86"/>
        <v>0</v>
      </c>
      <c r="X146" s="91">
        <f t="shared" si="87"/>
        <v>0</v>
      </c>
      <c r="Y146" s="91">
        <f t="shared" si="88"/>
        <v>0</v>
      </c>
      <c r="Z146" s="91">
        <f t="shared" si="89"/>
        <v>0</v>
      </c>
      <c r="AA146" s="102">
        <f t="shared" si="62"/>
        <v>0</v>
      </c>
      <c r="AB146" s="102">
        <f t="shared" si="63"/>
        <v>0</v>
      </c>
      <c r="AC146" s="102">
        <f t="shared" si="64"/>
        <v>0</v>
      </c>
      <c r="AD146" s="106">
        <f t="shared" si="65"/>
        <v>7044.534412955466</v>
      </c>
      <c r="AE146" s="106">
        <f t="shared" si="66"/>
        <v>0</v>
      </c>
      <c r="AF146" s="106">
        <f t="shared" si="67"/>
        <v>0</v>
      </c>
      <c r="AG146" s="106">
        <f t="shared" si="68"/>
        <v>0</v>
      </c>
      <c r="AH146" s="6">
        <v>0</v>
      </c>
      <c r="AI146" s="1">
        <f t="shared" si="69"/>
        <v>7044.534412955466</v>
      </c>
    </row>
    <row r="147" spans="1:35">
      <c r="A147" s="26">
        <v>8.5000000000000006E-4</v>
      </c>
      <c r="B147" s="5">
        <f t="shared" si="70"/>
        <v>8.5000000000000006E-4</v>
      </c>
      <c r="C147" s="94" t="s">
        <v>163</v>
      </c>
      <c r="D147" s="94" t="s">
        <v>177</v>
      </c>
      <c r="E147" s="94" t="s">
        <v>91</v>
      </c>
      <c r="F147" s="25">
        <f t="shared" si="60"/>
        <v>0</v>
      </c>
      <c r="G147" s="25">
        <f t="shared" si="61"/>
        <v>0</v>
      </c>
      <c r="H147" s="7">
        <f t="shared" si="71"/>
        <v>0</v>
      </c>
      <c r="I147" s="7">
        <f t="shared" si="72"/>
        <v>0</v>
      </c>
      <c r="J147" s="7">
        <f t="shared" si="73"/>
        <v>0</v>
      </c>
      <c r="K147" s="7">
        <f t="shared" si="74"/>
        <v>0</v>
      </c>
      <c r="L147" s="7">
        <f t="shared" si="75"/>
        <v>0</v>
      </c>
      <c r="M147" s="7">
        <f t="shared" si="76"/>
        <v>0</v>
      </c>
      <c r="N147" s="7">
        <f t="shared" si="77"/>
        <v>0</v>
      </c>
      <c r="O147" s="7">
        <f t="shared" si="78"/>
        <v>0</v>
      </c>
      <c r="P147" s="7">
        <f t="shared" si="79"/>
        <v>0</v>
      </c>
      <c r="Q147" s="7">
        <f t="shared" si="80"/>
        <v>0</v>
      </c>
      <c r="R147" s="7">
        <f t="shared" si="81"/>
        <v>0</v>
      </c>
      <c r="S147" s="7">
        <f t="shared" si="82"/>
        <v>0</v>
      </c>
      <c r="T147" s="7">
        <f t="shared" si="83"/>
        <v>0</v>
      </c>
      <c r="U147" s="7">
        <f t="shared" si="84"/>
        <v>0</v>
      </c>
      <c r="V147" s="7">
        <f t="shared" si="85"/>
        <v>0</v>
      </c>
      <c r="W147" s="91">
        <f t="shared" si="86"/>
        <v>0</v>
      </c>
      <c r="X147" s="91">
        <f t="shared" si="87"/>
        <v>0</v>
      </c>
      <c r="Y147" s="91">
        <f t="shared" si="88"/>
        <v>0</v>
      </c>
      <c r="Z147" s="91">
        <f t="shared" si="89"/>
        <v>0</v>
      </c>
      <c r="AA147" s="102">
        <f t="shared" si="62"/>
        <v>0</v>
      </c>
      <c r="AB147" s="102">
        <f t="shared" si="63"/>
        <v>0</v>
      </c>
      <c r="AC147" s="102">
        <f t="shared" si="64"/>
        <v>0</v>
      </c>
      <c r="AD147" s="106">
        <f t="shared" si="65"/>
        <v>0</v>
      </c>
      <c r="AE147" s="106">
        <f t="shared" si="66"/>
        <v>0</v>
      </c>
      <c r="AF147" s="106">
        <f t="shared" si="67"/>
        <v>0</v>
      </c>
      <c r="AG147" s="106">
        <f t="shared" si="68"/>
        <v>0</v>
      </c>
      <c r="AH147" s="6">
        <v>0</v>
      </c>
      <c r="AI147" s="1">
        <f t="shared" si="69"/>
        <v>0</v>
      </c>
    </row>
    <row r="148" spans="1:35">
      <c r="A148" s="26">
        <v>8.6000000000000009E-4</v>
      </c>
      <c r="B148" s="5">
        <f t="shared" si="70"/>
        <v>28044.483684750401</v>
      </c>
      <c r="C148" s="94" t="s">
        <v>268</v>
      </c>
      <c r="D148" s="94" t="s">
        <v>95</v>
      </c>
      <c r="E148" s="94" t="s">
        <v>91</v>
      </c>
      <c r="F148" s="25">
        <f t="shared" si="60"/>
        <v>3</v>
      </c>
      <c r="G148" s="25">
        <f t="shared" si="61"/>
        <v>3</v>
      </c>
      <c r="H148" s="7">
        <f t="shared" si="71"/>
        <v>0</v>
      </c>
      <c r="I148" s="7">
        <f t="shared" si="72"/>
        <v>0</v>
      </c>
      <c r="J148" s="7">
        <f t="shared" si="73"/>
        <v>0</v>
      </c>
      <c r="K148" s="7">
        <f t="shared" si="74"/>
        <v>8966.4239482200646</v>
      </c>
      <c r="L148" s="7">
        <f t="shared" si="75"/>
        <v>0</v>
      </c>
      <c r="M148" s="7">
        <f t="shared" si="76"/>
        <v>0</v>
      </c>
      <c r="N148" s="7">
        <f t="shared" si="77"/>
        <v>9881.204422488825</v>
      </c>
      <c r="O148" s="7">
        <f t="shared" si="78"/>
        <v>0</v>
      </c>
      <c r="P148" s="7">
        <f t="shared" si="79"/>
        <v>9196.8544540415114</v>
      </c>
      <c r="Q148" s="7">
        <f t="shared" si="80"/>
        <v>0</v>
      </c>
      <c r="R148" s="7">
        <f t="shared" si="81"/>
        <v>0</v>
      </c>
      <c r="S148" s="7">
        <f t="shared" si="82"/>
        <v>0</v>
      </c>
      <c r="T148" s="7">
        <f t="shared" si="83"/>
        <v>0</v>
      </c>
      <c r="U148" s="7">
        <f t="shared" si="84"/>
        <v>0</v>
      </c>
      <c r="V148" s="7">
        <f t="shared" si="85"/>
        <v>0</v>
      </c>
      <c r="W148" s="91">
        <f t="shared" si="86"/>
        <v>0</v>
      </c>
      <c r="X148" s="91">
        <f t="shared" si="87"/>
        <v>0</v>
      </c>
      <c r="Y148" s="91">
        <f t="shared" si="88"/>
        <v>0</v>
      </c>
      <c r="Z148" s="91">
        <f t="shared" si="89"/>
        <v>0</v>
      </c>
      <c r="AA148" s="102">
        <f t="shared" si="62"/>
        <v>0</v>
      </c>
      <c r="AB148" s="102">
        <f t="shared" si="63"/>
        <v>0</v>
      </c>
      <c r="AC148" s="102">
        <f t="shared" si="64"/>
        <v>0</v>
      </c>
      <c r="AD148" s="106">
        <f t="shared" si="65"/>
        <v>9881.204422488825</v>
      </c>
      <c r="AE148" s="106">
        <f t="shared" si="66"/>
        <v>9196.8544540415114</v>
      </c>
      <c r="AF148" s="106">
        <f t="shared" si="67"/>
        <v>8966.4239482200646</v>
      </c>
      <c r="AG148" s="106">
        <f t="shared" si="68"/>
        <v>0</v>
      </c>
      <c r="AH148" s="6">
        <v>0</v>
      </c>
      <c r="AI148" s="1">
        <f t="shared" si="69"/>
        <v>28044.482824750401</v>
      </c>
    </row>
    <row r="149" spans="1:35">
      <c r="A149" s="26">
        <v>8.7000000000000011E-4</v>
      </c>
      <c r="B149" s="5">
        <f t="shared" si="70"/>
        <v>16319.526115995834</v>
      </c>
      <c r="C149" s="94" t="s">
        <v>276</v>
      </c>
      <c r="D149" s="94" t="s">
        <v>82</v>
      </c>
      <c r="E149" s="94" t="s">
        <v>91</v>
      </c>
      <c r="F149" s="25">
        <f t="shared" si="60"/>
        <v>2</v>
      </c>
      <c r="G149" s="25">
        <f t="shared" si="61"/>
        <v>2</v>
      </c>
      <c r="H149" s="7">
        <f t="shared" si="71"/>
        <v>0</v>
      </c>
      <c r="I149" s="7">
        <f t="shared" si="72"/>
        <v>0</v>
      </c>
      <c r="J149" s="7">
        <f t="shared" si="73"/>
        <v>0</v>
      </c>
      <c r="K149" s="7">
        <f t="shared" si="74"/>
        <v>0</v>
      </c>
      <c r="L149" s="7">
        <f t="shared" si="75"/>
        <v>0</v>
      </c>
      <c r="M149" s="7">
        <f t="shared" si="76"/>
        <v>0</v>
      </c>
      <c r="N149" s="7">
        <f t="shared" si="77"/>
        <v>0</v>
      </c>
      <c r="O149" s="7">
        <f t="shared" si="78"/>
        <v>0</v>
      </c>
      <c r="P149" s="7">
        <f t="shared" si="79"/>
        <v>0</v>
      </c>
      <c r="Q149" s="7">
        <f t="shared" si="80"/>
        <v>8432.773109243697</v>
      </c>
      <c r="R149" s="7">
        <f t="shared" si="81"/>
        <v>7886.7521367521367</v>
      </c>
      <c r="S149" s="7">
        <f t="shared" si="82"/>
        <v>0</v>
      </c>
      <c r="T149" s="7">
        <f t="shared" si="83"/>
        <v>0</v>
      </c>
      <c r="U149" s="7">
        <f t="shared" si="84"/>
        <v>0</v>
      </c>
      <c r="V149" s="7">
        <f t="shared" si="85"/>
        <v>0</v>
      </c>
      <c r="W149" s="91">
        <f t="shared" si="86"/>
        <v>0</v>
      </c>
      <c r="X149" s="91">
        <f t="shared" si="87"/>
        <v>0</v>
      </c>
      <c r="Y149" s="91">
        <f t="shared" si="88"/>
        <v>0</v>
      </c>
      <c r="Z149" s="91">
        <f t="shared" si="89"/>
        <v>0</v>
      </c>
      <c r="AA149" s="102">
        <f t="shared" si="62"/>
        <v>0</v>
      </c>
      <c r="AB149" s="102">
        <f t="shared" si="63"/>
        <v>0</v>
      </c>
      <c r="AC149" s="102">
        <f t="shared" si="64"/>
        <v>0</v>
      </c>
      <c r="AD149" s="106">
        <f t="shared" si="65"/>
        <v>8432.773109243697</v>
      </c>
      <c r="AE149" s="106">
        <f t="shared" si="66"/>
        <v>7886.7521367521367</v>
      </c>
      <c r="AF149" s="106">
        <f t="shared" si="67"/>
        <v>0</v>
      </c>
      <c r="AG149" s="106">
        <f t="shared" si="68"/>
        <v>0</v>
      </c>
      <c r="AH149" s="6">
        <v>0</v>
      </c>
      <c r="AI149" s="1">
        <f t="shared" si="69"/>
        <v>16319.525245995834</v>
      </c>
    </row>
    <row r="150" spans="1:35">
      <c r="A150" s="26">
        <v>8.8000000000000014E-4</v>
      </c>
      <c r="B150" s="5">
        <f t="shared" si="70"/>
        <v>8.8000000000000014E-4</v>
      </c>
      <c r="C150" s="94" t="s">
        <v>183</v>
      </c>
      <c r="D150" s="94" t="s">
        <v>83</v>
      </c>
      <c r="E150" s="94" t="s">
        <v>91</v>
      </c>
      <c r="F150" s="25">
        <f t="shared" si="60"/>
        <v>0</v>
      </c>
      <c r="G150" s="25">
        <f t="shared" si="61"/>
        <v>0</v>
      </c>
      <c r="H150" s="7">
        <f t="shared" si="71"/>
        <v>0</v>
      </c>
      <c r="I150" s="7">
        <f t="shared" si="72"/>
        <v>0</v>
      </c>
      <c r="J150" s="7">
        <f t="shared" si="73"/>
        <v>0</v>
      </c>
      <c r="K150" s="7">
        <f t="shared" si="74"/>
        <v>0</v>
      </c>
      <c r="L150" s="7">
        <f t="shared" si="75"/>
        <v>0</v>
      </c>
      <c r="M150" s="7">
        <f t="shared" si="76"/>
        <v>0</v>
      </c>
      <c r="N150" s="7">
        <f t="shared" si="77"/>
        <v>0</v>
      </c>
      <c r="O150" s="7">
        <f t="shared" si="78"/>
        <v>0</v>
      </c>
      <c r="P150" s="7">
        <f t="shared" si="79"/>
        <v>0</v>
      </c>
      <c r="Q150" s="7">
        <f t="shared" si="80"/>
        <v>0</v>
      </c>
      <c r="R150" s="7">
        <f t="shared" si="81"/>
        <v>0</v>
      </c>
      <c r="S150" s="7">
        <f t="shared" si="82"/>
        <v>0</v>
      </c>
      <c r="T150" s="7">
        <f t="shared" si="83"/>
        <v>0</v>
      </c>
      <c r="U150" s="7">
        <f t="shared" si="84"/>
        <v>0</v>
      </c>
      <c r="V150" s="7">
        <f t="shared" si="85"/>
        <v>0</v>
      </c>
      <c r="W150" s="91">
        <f t="shared" si="86"/>
        <v>0</v>
      </c>
      <c r="X150" s="91">
        <f t="shared" si="87"/>
        <v>0</v>
      </c>
      <c r="Y150" s="91">
        <f t="shared" si="88"/>
        <v>0</v>
      </c>
      <c r="Z150" s="91">
        <f t="shared" si="89"/>
        <v>0</v>
      </c>
      <c r="AA150" s="102">
        <f t="shared" si="62"/>
        <v>0</v>
      </c>
      <c r="AB150" s="102">
        <f t="shared" si="63"/>
        <v>0</v>
      </c>
      <c r="AC150" s="102">
        <f t="shared" si="64"/>
        <v>0</v>
      </c>
      <c r="AD150" s="106">
        <f t="shared" si="65"/>
        <v>0</v>
      </c>
      <c r="AE150" s="106">
        <f t="shared" si="66"/>
        <v>0</v>
      </c>
      <c r="AF150" s="106">
        <f t="shared" si="67"/>
        <v>0</v>
      </c>
      <c r="AG150" s="106">
        <f t="shared" si="68"/>
        <v>0</v>
      </c>
      <c r="AH150" s="6">
        <v>0</v>
      </c>
      <c r="AI150" s="1">
        <f t="shared" si="69"/>
        <v>0</v>
      </c>
    </row>
    <row r="151" spans="1:35">
      <c r="A151" s="26">
        <v>8.9000000000000017E-4</v>
      </c>
      <c r="B151" s="5">
        <f t="shared" si="70"/>
        <v>18617.935430902042</v>
      </c>
      <c r="C151" s="94" t="s">
        <v>184</v>
      </c>
      <c r="D151" s="94" t="s">
        <v>78</v>
      </c>
      <c r="E151" s="94" t="s">
        <v>91</v>
      </c>
      <c r="F151" s="25">
        <f t="shared" si="60"/>
        <v>2</v>
      </c>
      <c r="G151" s="25">
        <f t="shared" si="61"/>
        <v>2</v>
      </c>
      <c r="H151" s="7">
        <f t="shared" si="71"/>
        <v>0</v>
      </c>
      <c r="I151" s="7">
        <f t="shared" si="72"/>
        <v>0</v>
      </c>
      <c r="J151" s="7">
        <f t="shared" si="73"/>
        <v>0</v>
      </c>
      <c r="K151" s="7">
        <f t="shared" si="74"/>
        <v>0</v>
      </c>
      <c r="L151" s="7">
        <f t="shared" si="75"/>
        <v>0</v>
      </c>
      <c r="M151" s="7">
        <f t="shared" si="76"/>
        <v>0</v>
      </c>
      <c r="N151" s="7">
        <f t="shared" si="77"/>
        <v>0</v>
      </c>
      <c r="O151" s="7">
        <f t="shared" si="78"/>
        <v>9362.6687435098647</v>
      </c>
      <c r="P151" s="7">
        <f t="shared" si="79"/>
        <v>0</v>
      </c>
      <c r="Q151" s="7">
        <f t="shared" si="80"/>
        <v>0</v>
      </c>
      <c r="R151" s="7">
        <f t="shared" si="81"/>
        <v>9255.2657973921778</v>
      </c>
      <c r="S151" s="7">
        <f t="shared" si="82"/>
        <v>0</v>
      </c>
      <c r="T151" s="7">
        <f t="shared" si="83"/>
        <v>0</v>
      </c>
      <c r="U151" s="7">
        <f t="shared" si="84"/>
        <v>0</v>
      </c>
      <c r="V151" s="7">
        <f t="shared" si="85"/>
        <v>0</v>
      </c>
      <c r="W151" s="91">
        <f t="shared" si="86"/>
        <v>0</v>
      </c>
      <c r="X151" s="91">
        <f t="shared" si="87"/>
        <v>0</v>
      </c>
      <c r="Y151" s="91">
        <f t="shared" si="88"/>
        <v>0</v>
      </c>
      <c r="Z151" s="91">
        <f t="shared" si="89"/>
        <v>0</v>
      </c>
      <c r="AA151" s="102">
        <f t="shared" si="62"/>
        <v>0</v>
      </c>
      <c r="AB151" s="102">
        <f t="shared" si="63"/>
        <v>0</v>
      </c>
      <c r="AC151" s="102">
        <f t="shared" si="64"/>
        <v>0</v>
      </c>
      <c r="AD151" s="106">
        <f t="shared" si="65"/>
        <v>9362.6687435098647</v>
      </c>
      <c r="AE151" s="106">
        <f t="shared" si="66"/>
        <v>9255.2657973921778</v>
      </c>
      <c r="AF151" s="106">
        <f t="shared" si="67"/>
        <v>0</v>
      </c>
      <c r="AG151" s="106">
        <f t="shared" si="68"/>
        <v>0</v>
      </c>
      <c r="AH151" s="6">
        <v>0</v>
      </c>
      <c r="AI151" s="1">
        <f t="shared" si="69"/>
        <v>18617.934540902042</v>
      </c>
    </row>
    <row r="152" spans="1:35">
      <c r="A152" s="26">
        <v>9.0000000000000008E-4</v>
      </c>
      <c r="B152" s="5">
        <f t="shared" si="70"/>
        <v>7920.3153541718766</v>
      </c>
      <c r="C152" s="94" t="s">
        <v>280</v>
      </c>
      <c r="D152" s="94" t="s">
        <v>77</v>
      </c>
      <c r="E152" s="94" t="s">
        <v>91</v>
      </c>
      <c r="F152" s="25">
        <f t="shared" si="60"/>
        <v>1</v>
      </c>
      <c r="G152" s="25">
        <f t="shared" si="61"/>
        <v>1</v>
      </c>
      <c r="H152" s="7">
        <f t="shared" si="71"/>
        <v>0</v>
      </c>
      <c r="I152" s="7">
        <f t="shared" si="72"/>
        <v>0</v>
      </c>
      <c r="J152" s="7">
        <f t="shared" si="73"/>
        <v>0</v>
      </c>
      <c r="K152" s="7">
        <f t="shared" si="74"/>
        <v>7920.3144541718766</v>
      </c>
      <c r="L152" s="7">
        <f t="shared" si="75"/>
        <v>0</v>
      </c>
      <c r="M152" s="7">
        <f t="shared" si="76"/>
        <v>0</v>
      </c>
      <c r="N152" s="7">
        <f t="shared" si="77"/>
        <v>0</v>
      </c>
      <c r="O152" s="7">
        <f t="shared" si="78"/>
        <v>0</v>
      </c>
      <c r="P152" s="7">
        <f t="shared" si="79"/>
        <v>0</v>
      </c>
      <c r="Q152" s="7">
        <f t="shared" si="80"/>
        <v>0</v>
      </c>
      <c r="R152" s="7">
        <f t="shared" si="81"/>
        <v>0</v>
      </c>
      <c r="S152" s="7">
        <f t="shared" si="82"/>
        <v>0</v>
      </c>
      <c r="T152" s="7">
        <f t="shared" si="83"/>
        <v>0</v>
      </c>
      <c r="U152" s="7">
        <f t="shared" si="84"/>
        <v>0</v>
      </c>
      <c r="V152" s="7">
        <f t="shared" si="85"/>
        <v>0</v>
      </c>
      <c r="W152" s="91">
        <f t="shared" si="86"/>
        <v>0</v>
      </c>
      <c r="X152" s="91">
        <f t="shared" si="87"/>
        <v>0</v>
      </c>
      <c r="Y152" s="91">
        <f t="shared" si="88"/>
        <v>0</v>
      </c>
      <c r="Z152" s="91">
        <f t="shared" si="89"/>
        <v>0</v>
      </c>
      <c r="AA152" s="102">
        <f t="shared" si="62"/>
        <v>0</v>
      </c>
      <c r="AB152" s="102">
        <f t="shared" si="63"/>
        <v>0</v>
      </c>
      <c r="AC152" s="102">
        <f t="shared" si="64"/>
        <v>0</v>
      </c>
      <c r="AD152" s="106">
        <f t="shared" si="65"/>
        <v>7920.3144541718766</v>
      </c>
      <c r="AE152" s="106">
        <f t="shared" si="66"/>
        <v>0</v>
      </c>
      <c r="AF152" s="106">
        <f t="shared" si="67"/>
        <v>0</v>
      </c>
      <c r="AG152" s="106">
        <f t="shared" si="68"/>
        <v>0</v>
      </c>
      <c r="AH152" s="6">
        <v>0</v>
      </c>
      <c r="AI152" s="1">
        <f t="shared" si="69"/>
        <v>7920.3144541718766</v>
      </c>
    </row>
    <row r="153" spans="1:35">
      <c r="A153" s="26">
        <v>9.1000000000000011E-4</v>
      </c>
      <c r="B153" s="5">
        <f t="shared" si="70"/>
        <v>9.1000000000000011E-4</v>
      </c>
      <c r="C153" s="94" t="s">
        <v>189</v>
      </c>
      <c r="D153" s="94" t="s">
        <v>83</v>
      </c>
      <c r="E153" s="94" t="s">
        <v>91</v>
      </c>
      <c r="F153" s="25">
        <f t="shared" si="60"/>
        <v>0</v>
      </c>
      <c r="G153" s="25">
        <f t="shared" si="61"/>
        <v>0</v>
      </c>
      <c r="H153" s="7">
        <f t="shared" si="71"/>
        <v>0</v>
      </c>
      <c r="I153" s="7">
        <f t="shared" si="72"/>
        <v>0</v>
      </c>
      <c r="J153" s="7">
        <f t="shared" si="73"/>
        <v>0</v>
      </c>
      <c r="K153" s="7">
        <f t="shared" si="74"/>
        <v>0</v>
      </c>
      <c r="L153" s="7">
        <f t="shared" si="75"/>
        <v>0</v>
      </c>
      <c r="M153" s="7">
        <f t="shared" si="76"/>
        <v>0</v>
      </c>
      <c r="N153" s="7">
        <f t="shared" si="77"/>
        <v>0</v>
      </c>
      <c r="O153" s="7">
        <f t="shared" si="78"/>
        <v>0</v>
      </c>
      <c r="P153" s="7">
        <f t="shared" si="79"/>
        <v>0</v>
      </c>
      <c r="Q153" s="7">
        <f t="shared" si="80"/>
        <v>0</v>
      </c>
      <c r="R153" s="7">
        <f t="shared" si="81"/>
        <v>0</v>
      </c>
      <c r="S153" s="7">
        <f t="shared" si="82"/>
        <v>0</v>
      </c>
      <c r="T153" s="7">
        <f t="shared" si="83"/>
        <v>0</v>
      </c>
      <c r="U153" s="7">
        <f t="shared" si="84"/>
        <v>0</v>
      </c>
      <c r="V153" s="7">
        <f t="shared" si="85"/>
        <v>0</v>
      </c>
      <c r="W153" s="91">
        <f t="shared" si="86"/>
        <v>0</v>
      </c>
      <c r="X153" s="91">
        <f t="shared" si="87"/>
        <v>0</v>
      </c>
      <c r="Y153" s="91">
        <f t="shared" si="88"/>
        <v>0</v>
      </c>
      <c r="Z153" s="91">
        <f t="shared" si="89"/>
        <v>0</v>
      </c>
      <c r="AA153" s="102">
        <f t="shared" si="62"/>
        <v>0</v>
      </c>
      <c r="AB153" s="102">
        <f t="shared" si="63"/>
        <v>0</v>
      </c>
      <c r="AC153" s="102">
        <f t="shared" si="64"/>
        <v>0</v>
      </c>
      <c r="AD153" s="106">
        <f t="shared" si="65"/>
        <v>0</v>
      </c>
      <c r="AE153" s="106">
        <f t="shared" si="66"/>
        <v>0</v>
      </c>
      <c r="AF153" s="106">
        <f t="shared" si="67"/>
        <v>0</v>
      </c>
      <c r="AG153" s="106">
        <f t="shared" si="68"/>
        <v>0</v>
      </c>
      <c r="AH153" s="6">
        <v>0</v>
      </c>
      <c r="AI153" s="1">
        <f t="shared" si="69"/>
        <v>0</v>
      </c>
    </row>
    <row r="154" spans="1:35">
      <c r="A154" s="26">
        <v>9.2000000000000003E-4</v>
      </c>
      <c r="B154" s="5">
        <f t="shared" si="70"/>
        <v>9.2000000000000003E-4</v>
      </c>
      <c r="C154" s="94" t="s">
        <v>190</v>
      </c>
      <c r="D154" s="94" t="s">
        <v>79</v>
      </c>
      <c r="E154" s="94" t="s">
        <v>91</v>
      </c>
      <c r="F154" s="25">
        <f t="shared" si="60"/>
        <v>0</v>
      </c>
      <c r="G154" s="25">
        <f t="shared" si="61"/>
        <v>0</v>
      </c>
      <c r="H154" s="7">
        <f t="shared" si="71"/>
        <v>0</v>
      </c>
      <c r="I154" s="7">
        <f t="shared" si="72"/>
        <v>0</v>
      </c>
      <c r="J154" s="7">
        <f t="shared" si="73"/>
        <v>0</v>
      </c>
      <c r="K154" s="7">
        <f t="shared" si="74"/>
        <v>0</v>
      </c>
      <c r="L154" s="7">
        <f t="shared" si="75"/>
        <v>0</v>
      </c>
      <c r="M154" s="7">
        <f t="shared" si="76"/>
        <v>0</v>
      </c>
      <c r="N154" s="7">
        <f t="shared" si="77"/>
        <v>0</v>
      </c>
      <c r="O154" s="7">
        <f t="shared" si="78"/>
        <v>0</v>
      </c>
      <c r="P154" s="7">
        <f t="shared" si="79"/>
        <v>0</v>
      </c>
      <c r="Q154" s="7">
        <f t="shared" si="80"/>
        <v>0</v>
      </c>
      <c r="R154" s="7">
        <f t="shared" si="81"/>
        <v>0</v>
      </c>
      <c r="S154" s="7">
        <f t="shared" si="82"/>
        <v>0</v>
      </c>
      <c r="T154" s="7">
        <f t="shared" si="83"/>
        <v>0</v>
      </c>
      <c r="U154" s="7">
        <f t="shared" si="84"/>
        <v>0</v>
      </c>
      <c r="V154" s="7">
        <f t="shared" si="85"/>
        <v>0</v>
      </c>
      <c r="W154" s="91">
        <f t="shared" si="86"/>
        <v>0</v>
      </c>
      <c r="X154" s="91">
        <f t="shared" si="87"/>
        <v>0</v>
      </c>
      <c r="Y154" s="91">
        <f t="shared" si="88"/>
        <v>0</v>
      </c>
      <c r="Z154" s="91">
        <f t="shared" si="89"/>
        <v>0</v>
      </c>
      <c r="AA154" s="102">
        <f t="shared" si="62"/>
        <v>0</v>
      </c>
      <c r="AB154" s="102">
        <f t="shared" si="63"/>
        <v>0</v>
      </c>
      <c r="AC154" s="102">
        <f t="shared" si="64"/>
        <v>0</v>
      </c>
      <c r="AD154" s="106">
        <f t="shared" si="65"/>
        <v>0</v>
      </c>
      <c r="AE154" s="106">
        <f t="shared" si="66"/>
        <v>0</v>
      </c>
      <c r="AF154" s="106">
        <f t="shared" si="67"/>
        <v>0</v>
      </c>
      <c r="AG154" s="106">
        <f t="shared" si="68"/>
        <v>0</v>
      </c>
      <c r="AH154" s="6">
        <v>0</v>
      </c>
      <c r="AI154" s="1">
        <f t="shared" si="69"/>
        <v>0</v>
      </c>
    </row>
    <row r="155" spans="1:35">
      <c r="A155" s="26">
        <v>9.3000000000000005E-4</v>
      </c>
      <c r="B155" s="5">
        <f t="shared" si="70"/>
        <v>12377.935571555028</v>
      </c>
      <c r="C155" s="94" t="s">
        <v>283</v>
      </c>
      <c r="D155" s="94" t="s">
        <v>95</v>
      </c>
      <c r="E155" s="94" t="s">
        <v>91</v>
      </c>
      <c r="F155" s="25">
        <f t="shared" si="60"/>
        <v>2</v>
      </c>
      <c r="G155" s="25">
        <f t="shared" si="61"/>
        <v>2</v>
      </c>
      <c r="H155" s="7">
        <f t="shared" si="71"/>
        <v>0</v>
      </c>
      <c r="I155" s="7">
        <f t="shared" si="72"/>
        <v>5802.9960666164534</v>
      </c>
      <c r="J155" s="7">
        <f t="shared" si="73"/>
        <v>0</v>
      </c>
      <c r="K155" s="7">
        <f t="shared" si="74"/>
        <v>0</v>
      </c>
      <c r="L155" s="7">
        <f t="shared" si="75"/>
        <v>0</v>
      </c>
      <c r="M155" s="7">
        <f t="shared" si="76"/>
        <v>0</v>
      </c>
      <c r="N155" s="7">
        <f t="shared" si="77"/>
        <v>0</v>
      </c>
      <c r="O155" s="7">
        <f t="shared" si="78"/>
        <v>0</v>
      </c>
      <c r="P155" s="7">
        <f t="shared" si="79"/>
        <v>0</v>
      </c>
      <c r="Q155" s="7">
        <f t="shared" si="80"/>
        <v>6574.9385749385747</v>
      </c>
      <c r="R155" s="7">
        <f t="shared" si="81"/>
        <v>0</v>
      </c>
      <c r="S155" s="7">
        <f t="shared" si="82"/>
        <v>0</v>
      </c>
      <c r="T155" s="7">
        <f t="shared" si="83"/>
        <v>0</v>
      </c>
      <c r="U155" s="7">
        <f t="shared" si="84"/>
        <v>0</v>
      </c>
      <c r="V155" s="7">
        <f t="shared" si="85"/>
        <v>0</v>
      </c>
      <c r="W155" s="91">
        <f t="shared" si="86"/>
        <v>0</v>
      </c>
      <c r="X155" s="91">
        <f t="shared" si="87"/>
        <v>0</v>
      </c>
      <c r="Y155" s="91">
        <f t="shared" si="88"/>
        <v>0</v>
      </c>
      <c r="Z155" s="91">
        <f t="shared" si="89"/>
        <v>0</v>
      </c>
      <c r="AA155" s="102">
        <f t="shared" si="62"/>
        <v>0</v>
      </c>
      <c r="AB155" s="102">
        <f t="shared" si="63"/>
        <v>0</v>
      </c>
      <c r="AC155" s="102">
        <f t="shared" si="64"/>
        <v>0</v>
      </c>
      <c r="AD155" s="106">
        <f t="shared" si="65"/>
        <v>6574.9385749385747</v>
      </c>
      <c r="AE155" s="106">
        <f t="shared" si="66"/>
        <v>5802.9960666164534</v>
      </c>
      <c r="AF155" s="106">
        <f t="shared" si="67"/>
        <v>0</v>
      </c>
      <c r="AG155" s="106">
        <f t="shared" si="68"/>
        <v>0</v>
      </c>
      <c r="AH155" s="6">
        <v>0</v>
      </c>
      <c r="AI155" s="1">
        <f t="shared" si="69"/>
        <v>12377.934641555028</v>
      </c>
    </row>
    <row r="156" spans="1:35">
      <c r="A156" s="26">
        <v>9.4000000000000008E-4</v>
      </c>
      <c r="B156" s="5">
        <f t="shared" si="70"/>
        <v>9.4000000000000008E-4</v>
      </c>
      <c r="C156" s="94" t="s">
        <v>195</v>
      </c>
      <c r="D156" s="94" t="s">
        <v>83</v>
      </c>
      <c r="E156" s="94" t="s">
        <v>91</v>
      </c>
      <c r="F156" s="25">
        <f t="shared" si="60"/>
        <v>0</v>
      </c>
      <c r="G156" s="25">
        <f t="shared" si="61"/>
        <v>0</v>
      </c>
      <c r="H156" s="7">
        <f t="shared" si="71"/>
        <v>0</v>
      </c>
      <c r="I156" s="7">
        <f t="shared" si="72"/>
        <v>0</v>
      </c>
      <c r="J156" s="7">
        <f t="shared" si="73"/>
        <v>0</v>
      </c>
      <c r="K156" s="7">
        <f t="shared" si="74"/>
        <v>0</v>
      </c>
      <c r="L156" s="7">
        <f t="shared" si="75"/>
        <v>0</v>
      </c>
      <c r="M156" s="7">
        <f t="shared" si="76"/>
        <v>0</v>
      </c>
      <c r="N156" s="7">
        <f t="shared" si="77"/>
        <v>0</v>
      </c>
      <c r="O156" s="7">
        <f t="shared" si="78"/>
        <v>0</v>
      </c>
      <c r="P156" s="7">
        <f t="shared" si="79"/>
        <v>0</v>
      </c>
      <c r="Q156" s="7">
        <f t="shared" si="80"/>
        <v>0</v>
      </c>
      <c r="R156" s="7">
        <f t="shared" si="81"/>
        <v>0</v>
      </c>
      <c r="S156" s="7">
        <f t="shared" si="82"/>
        <v>0</v>
      </c>
      <c r="T156" s="7">
        <f t="shared" si="83"/>
        <v>0</v>
      </c>
      <c r="U156" s="7">
        <f t="shared" si="84"/>
        <v>0</v>
      </c>
      <c r="V156" s="7">
        <f t="shared" si="85"/>
        <v>0</v>
      </c>
      <c r="W156" s="91">
        <f t="shared" si="86"/>
        <v>0</v>
      </c>
      <c r="X156" s="91">
        <f t="shared" si="87"/>
        <v>0</v>
      </c>
      <c r="Y156" s="91">
        <f t="shared" si="88"/>
        <v>0</v>
      </c>
      <c r="Z156" s="91">
        <f t="shared" si="89"/>
        <v>0</v>
      </c>
      <c r="AA156" s="102">
        <f t="shared" si="62"/>
        <v>0</v>
      </c>
      <c r="AB156" s="102">
        <f t="shared" si="63"/>
        <v>0</v>
      </c>
      <c r="AC156" s="102">
        <f t="shared" si="64"/>
        <v>0</v>
      </c>
      <c r="AD156" s="106">
        <f t="shared" si="65"/>
        <v>0</v>
      </c>
      <c r="AE156" s="106">
        <f t="shared" si="66"/>
        <v>0</v>
      </c>
      <c r="AF156" s="106">
        <f t="shared" si="67"/>
        <v>0</v>
      </c>
      <c r="AG156" s="106">
        <f t="shared" si="68"/>
        <v>0</v>
      </c>
      <c r="AH156" s="6">
        <v>0</v>
      </c>
      <c r="AI156" s="1">
        <f t="shared" si="69"/>
        <v>0</v>
      </c>
    </row>
    <row r="157" spans="1:35">
      <c r="A157" s="26">
        <v>9.5000000000000011E-4</v>
      </c>
      <c r="B157" s="5">
        <f t="shared" si="70"/>
        <v>9.5000000000000011E-4</v>
      </c>
      <c r="C157" s="94" t="s">
        <v>196</v>
      </c>
      <c r="D157" s="94" t="s">
        <v>83</v>
      </c>
      <c r="E157" s="94" t="s">
        <v>91</v>
      </c>
      <c r="F157" s="25">
        <f t="shared" si="60"/>
        <v>0</v>
      </c>
      <c r="G157" s="25">
        <f t="shared" si="61"/>
        <v>0</v>
      </c>
      <c r="H157" s="7">
        <f t="shared" si="71"/>
        <v>0</v>
      </c>
      <c r="I157" s="7">
        <f t="shared" si="72"/>
        <v>0</v>
      </c>
      <c r="J157" s="7">
        <f t="shared" si="73"/>
        <v>0</v>
      </c>
      <c r="K157" s="7">
        <f t="shared" si="74"/>
        <v>0</v>
      </c>
      <c r="L157" s="7">
        <f t="shared" si="75"/>
        <v>0</v>
      </c>
      <c r="M157" s="7">
        <f t="shared" si="76"/>
        <v>0</v>
      </c>
      <c r="N157" s="7">
        <f t="shared" si="77"/>
        <v>0</v>
      </c>
      <c r="O157" s="7">
        <f t="shared" si="78"/>
        <v>0</v>
      </c>
      <c r="P157" s="7">
        <f t="shared" si="79"/>
        <v>0</v>
      </c>
      <c r="Q157" s="7">
        <f t="shared" si="80"/>
        <v>0</v>
      </c>
      <c r="R157" s="7">
        <f t="shared" si="81"/>
        <v>0</v>
      </c>
      <c r="S157" s="7">
        <f t="shared" si="82"/>
        <v>0</v>
      </c>
      <c r="T157" s="7">
        <f t="shared" si="83"/>
        <v>0</v>
      </c>
      <c r="U157" s="7">
        <f t="shared" si="84"/>
        <v>0</v>
      </c>
      <c r="V157" s="7">
        <f t="shared" si="85"/>
        <v>0</v>
      </c>
      <c r="W157" s="91">
        <f t="shared" si="86"/>
        <v>0</v>
      </c>
      <c r="X157" s="91">
        <f t="shared" si="87"/>
        <v>0</v>
      </c>
      <c r="Y157" s="91">
        <f t="shared" si="88"/>
        <v>0</v>
      </c>
      <c r="Z157" s="91">
        <f t="shared" si="89"/>
        <v>0</v>
      </c>
      <c r="AA157" s="102">
        <f t="shared" si="62"/>
        <v>0</v>
      </c>
      <c r="AB157" s="102">
        <f t="shared" si="63"/>
        <v>0</v>
      </c>
      <c r="AC157" s="102">
        <f t="shared" si="64"/>
        <v>0</v>
      </c>
      <c r="AD157" s="106">
        <f t="shared" si="65"/>
        <v>0</v>
      </c>
      <c r="AE157" s="106">
        <f t="shared" si="66"/>
        <v>0</v>
      </c>
      <c r="AF157" s="106">
        <f t="shared" si="67"/>
        <v>0</v>
      </c>
      <c r="AG157" s="106">
        <f t="shared" si="68"/>
        <v>0</v>
      </c>
      <c r="AH157" s="6">
        <v>0</v>
      </c>
      <c r="AI157" s="1">
        <f t="shared" si="69"/>
        <v>0</v>
      </c>
    </row>
    <row r="158" spans="1:35">
      <c r="A158" s="26">
        <v>9.6000000000000013E-4</v>
      </c>
      <c r="B158" s="5">
        <f t="shared" si="70"/>
        <v>9.6000000000000013E-4</v>
      </c>
      <c r="C158" s="94" t="s">
        <v>197</v>
      </c>
      <c r="D158" s="94" t="s">
        <v>86</v>
      </c>
      <c r="E158" s="94" t="s">
        <v>91</v>
      </c>
      <c r="F158" s="25">
        <f t="shared" si="60"/>
        <v>0</v>
      </c>
      <c r="G158" s="25">
        <f t="shared" si="61"/>
        <v>0</v>
      </c>
      <c r="H158" s="7">
        <f t="shared" si="71"/>
        <v>0</v>
      </c>
      <c r="I158" s="7">
        <f t="shared" si="72"/>
        <v>0</v>
      </c>
      <c r="J158" s="7">
        <f t="shared" si="73"/>
        <v>0</v>
      </c>
      <c r="K158" s="7">
        <f t="shared" si="74"/>
        <v>0</v>
      </c>
      <c r="L158" s="7">
        <f t="shared" si="75"/>
        <v>0</v>
      </c>
      <c r="M158" s="7">
        <f t="shared" si="76"/>
        <v>0</v>
      </c>
      <c r="N158" s="7">
        <f t="shared" si="77"/>
        <v>0</v>
      </c>
      <c r="O158" s="7">
        <f t="shared" si="78"/>
        <v>0</v>
      </c>
      <c r="P158" s="7">
        <f t="shared" si="79"/>
        <v>0</v>
      </c>
      <c r="Q158" s="7">
        <f t="shared" si="80"/>
        <v>0</v>
      </c>
      <c r="R158" s="7">
        <f t="shared" si="81"/>
        <v>0</v>
      </c>
      <c r="S158" s="7">
        <f t="shared" si="82"/>
        <v>0</v>
      </c>
      <c r="T158" s="7">
        <f t="shared" si="83"/>
        <v>0</v>
      </c>
      <c r="U158" s="7">
        <f t="shared" si="84"/>
        <v>0</v>
      </c>
      <c r="V158" s="7">
        <f t="shared" si="85"/>
        <v>0</v>
      </c>
      <c r="W158" s="91">
        <f t="shared" si="86"/>
        <v>0</v>
      </c>
      <c r="X158" s="91">
        <f t="shared" si="87"/>
        <v>0</v>
      </c>
      <c r="Y158" s="91">
        <f t="shared" si="88"/>
        <v>0</v>
      </c>
      <c r="Z158" s="91">
        <f t="shared" si="89"/>
        <v>0</v>
      </c>
      <c r="AA158" s="102">
        <f t="shared" si="62"/>
        <v>0</v>
      </c>
      <c r="AB158" s="102">
        <f t="shared" si="63"/>
        <v>0</v>
      </c>
      <c r="AC158" s="102">
        <f t="shared" si="64"/>
        <v>0</v>
      </c>
      <c r="AD158" s="106">
        <f t="shared" si="65"/>
        <v>0</v>
      </c>
      <c r="AE158" s="106">
        <f t="shared" si="66"/>
        <v>0</v>
      </c>
      <c r="AF158" s="106">
        <f t="shared" si="67"/>
        <v>0</v>
      </c>
      <c r="AG158" s="106">
        <f t="shared" si="68"/>
        <v>0</v>
      </c>
      <c r="AH158" s="6">
        <v>0</v>
      </c>
      <c r="AI158" s="1">
        <f t="shared" si="69"/>
        <v>0</v>
      </c>
    </row>
    <row r="159" spans="1:35">
      <c r="A159" s="26">
        <v>9.7000000000000016E-4</v>
      </c>
      <c r="B159" s="5">
        <f t="shared" si="70"/>
        <v>9124.8712570978896</v>
      </c>
      <c r="C159" s="94" t="s">
        <v>199</v>
      </c>
      <c r="D159" s="94" t="s">
        <v>79</v>
      </c>
      <c r="E159" s="94" t="s">
        <v>91</v>
      </c>
      <c r="F159" s="25">
        <f t="shared" si="60"/>
        <v>1</v>
      </c>
      <c r="G159" s="25">
        <f t="shared" si="61"/>
        <v>1</v>
      </c>
      <c r="H159" s="7">
        <f t="shared" si="71"/>
        <v>9124.8702870978905</v>
      </c>
      <c r="I159" s="7">
        <f t="shared" si="72"/>
        <v>0</v>
      </c>
      <c r="J159" s="7">
        <f t="shared" si="73"/>
        <v>0</v>
      </c>
      <c r="K159" s="7">
        <f t="shared" si="74"/>
        <v>0</v>
      </c>
      <c r="L159" s="7">
        <f t="shared" si="75"/>
        <v>0</v>
      </c>
      <c r="M159" s="7">
        <f t="shared" si="76"/>
        <v>0</v>
      </c>
      <c r="N159" s="7">
        <f t="shared" si="77"/>
        <v>0</v>
      </c>
      <c r="O159" s="7">
        <f t="shared" si="78"/>
        <v>0</v>
      </c>
      <c r="P159" s="7">
        <f t="shared" si="79"/>
        <v>0</v>
      </c>
      <c r="Q159" s="7">
        <f t="shared" si="80"/>
        <v>0</v>
      </c>
      <c r="R159" s="7">
        <f t="shared" si="81"/>
        <v>0</v>
      </c>
      <c r="S159" s="7">
        <f t="shared" si="82"/>
        <v>0</v>
      </c>
      <c r="T159" s="7">
        <f t="shared" si="83"/>
        <v>0</v>
      </c>
      <c r="U159" s="7">
        <f t="shared" si="84"/>
        <v>0</v>
      </c>
      <c r="V159" s="7">
        <f t="shared" si="85"/>
        <v>0</v>
      </c>
      <c r="W159" s="91">
        <f t="shared" si="86"/>
        <v>0</v>
      </c>
      <c r="X159" s="91">
        <f t="shared" si="87"/>
        <v>0</v>
      </c>
      <c r="Y159" s="91">
        <f t="shared" si="88"/>
        <v>0</v>
      </c>
      <c r="Z159" s="91">
        <f t="shared" si="89"/>
        <v>0</v>
      </c>
      <c r="AA159" s="102">
        <f t="shared" si="62"/>
        <v>0</v>
      </c>
      <c r="AB159" s="102">
        <f t="shared" si="63"/>
        <v>0</v>
      </c>
      <c r="AC159" s="102">
        <f t="shared" si="64"/>
        <v>0</v>
      </c>
      <c r="AD159" s="106">
        <f t="shared" si="65"/>
        <v>9124.8702870978905</v>
      </c>
      <c r="AE159" s="106">
        <f t="shared" si="66"/>
        <v>0</v>
      </c>
      <c r="AF159" s="106">
        <f t="shared" si="67"/>
        <v>0</v>
      </c>
      <c r="AG159" s="106">
        <f t="shared" si="68"/>
        <v>0</v>
      </c>
      <c r="AH159" s="6">
        <v>0</v>
      </c>
      <c r="AI159" s="1">
        <f t="shared" si="69"/>
        <v>9124.8702870978905</v>
      </c>
    </row>
    <row r="160" spans="1:35">
      <c r="A160" s="26">
        <v>9.7999999999999997E-4</v>
      </c>
      <c r="B160" s="5">
        <f t="shared" si="70"/>
        <v>9.7999999999999997E-4</v>
      </c>
      <c r="C160" s="94" t="s">
        <v>284</v>
      </c>
      <c r="D160" s="94" t="s">
        <v>95</v>
      </c>
      <c r="E160" s="94" t="s">
        <v>91</v>
      </c>
      <c r="F160" s="25">
        <f t="shared" si="60"/>
        <v>0</v>
      </c>
      <c r="G160" s="25">
        <f t="shared" si="61"/>
        <v>0</v>
      </c>
      <c r="H160" s="7">
        <f t="shared" si="71"/>
        <v>0</v>
      </c>
      <c r="I160" s="7">
        <f t="shared" si="72"/>
        <v>0</v>
      </c>
      <c r="J160" s="7">
        <f t="shared" si="73"/>
        <v>0</v>
      </c>
      <c r="K160" s="7">
        <f t="shared" si="74"/>
        <v>0</v>
      </c>
      <c r="L160" s="7">
        <f t="shared" si="75"/>
        <v>0</v>
      </c>
      <c r="M160" s="7">
        <f t="shared" si="76"/>
        <v>0</v>
      </c>
      <c r="N160" s="7">
        <f t="shared" si="77"/>
        <v>0</v>
      </c>
      <c r="O160" s="7">
        <f t="shared" si="78"/>
        <v>0</v>
      </c>
      <c r="P160" s="7">
        <f t="shared" si="79"/>
        <v>0</v>
      </c>
      <c r="Q160" s="7">
        <f t="shared" si="80"/>
        <v>0</v>
      </c>
      <c r="R160" s="7">
        <f t="shared" si="81"/>
        <v>0</v>
      </c>
      <c r="S160" s="7">
        <f t="shared" si="82"/>
        <v>0</v>
      </c>
      <c r="T160" s="7">
        <f t="shared" si="83"/>
        <v>0</v>
      </c>
      <c r="U160" s="7">
        <f t="shared" si="84"/>
        <v>0</v>
      </c>
      <c r="V160" s="7">
        <f t="shared" si="85"/>
        <v>0</v>
      </c>
      <c r="W160" s="91">
        <f t="shared" si="86"/>
        <v>0</v>
      </c>
      <c r="X160" s="91">
        <f t="shared" si="87"/>
        <v>0</v>
      </c>
      <c r="Y160" s="91">
        <f t="shared" si="88"/>
        <v>0</v>
      </c>
      <c r="Z160" s="91">
        <f t="shared" si="89"/>
        <v>0</v>
      </c>
      <c r="AA160" s="102">
        <f t="shared" si="62"/>
        <v>0</v>
      </c>
      <c r="AB160" s="102">
        <f t="shared" si="63"/>
        <v>0</v>
      </c>
      <c r="AC160" s="102">
        <f t="shared" si="64"/>
        <v>0</v>
      </c>
      <c r="AD160" s="106">
        <f t="shared" si="65"/>
        <v>0</v>
      </c>
      <c r="AE160" s="106">
        <f t="shared" si="66"/>
        <v>0</v>
      </c>
      <c r="AF160" s="106">
        <f t="shared" si="67"/>
        <v>0</v>
      </c>
      <c r="AG160" s="106">
        <f t="shared" si="68"/>
        <v>0</v>
      </c>
      <c r="AH160" s="6">
        <v>0</v>
      </c>
      <c r="AI160" s="1">
        <f t="shared" si="69"/>
        <v>0</v>
      </c>
    </row>
    <row r="161" spans="1:35">
      <c r="A161" s="26">
        <v>9.8999999999999999E-4</v>
      </c>
      <c r="B161" s="5">
        <f t="shared" si="70"/>
        <v>9.8999999999999999E-4</v>
      </c>
      <c r="C161" s="94" t="s">
        <v>204</v>
      </c>
      <c r="D161" s="94" t="s">
        <v>83</v>
      </c>
      <c r="E161" s="94" t="s">
        <v>91</v>
      </c>
      <c r="F161" s="25">
        <f t="shared" si="60"/>
        <v>0</v>
      </c>
      <c r="G161" s="25">
        <f t="shared" si="61"/>
        <v>0</v>
      </c>
      <c r="H161" s="7">
        <f t="shared" si="71"/>
        <v>0</v>
      </c>
      <c r="I161" s="7">
        <f t="shared" si="72"/>
        <v>0</v>
      </c>
      <c r="J161" s="7">
        <f t="shared" si="73"/>
        <v>0</v>
      </c>
      <c r="K161" s="7">
        <f t="shared" si="74"/>
        <v>0</v>
      </c>
      <c r="L161" s="7">
        <f t="shared" si="75"/>
        <v>0</v>
      </c>
      <c r="M161" s="7">
        <f t="shared" si="76"/>
        <v>0</v>
      </c>
      <c r="N161" s="7">
        <f t="shared" si="77"/>
        <v>0</v>
      </c>
      <c r="O161" s="7">
        <f t="shared" si="78"/>
        <v>0</v>
      </c>
      <c r="P161" s="7">
        <f t="shared" si="79"/>
        <v>0</v>
      </c>
      <c r="Q161" s="7">
        <f t="shared" si="80"/>
        <v>0</v>
      </c>
      <c r="R161" s="7">
        <f t="shared" si="81"/>
        <v>0</v>
      </c>
      <c r="S161" s="7">
        <f t="shared" si="82"/>
        <v>0</v>
      </c>
      <c r="T161" s="7">
        <f t="shared" si="83"/>
        <v>0</v>
      </c>
      <c r="U161" s="7">
        <f t="shared" si="84"/>
        <v>0</v>
      </c>
      <c r="V161" s="7">
        <f t="shared" si="85"/>
        <v>0</v>
      </c>
      <c r="W161" s="91">
        <f t="shared" si="86"/>
        <v>0</v>
      </c>
      <c r="X161" s="91">
        <f t="shared" si="87"/>
        <v>0</v>
      </c>
      <c r="Y161" s="91">
        <f t="shared" si="88"/>
        <v>0</v>
      </c>
      <c r="Z161" s="91">
        <f t="shared" si="89"/>
        <v>0</v>
      </c>
      <c r="AA161" s="102">
        <f t="shared" si="62"/>
        <v>0</v>
      </c>
      <c r="AB161" s="102">
        <f t="shared" si="63"/>
        <v>0</v>
      </c>
      <c r="AC161" s="102">
        <f t="shared" si="64"/>
        <v>0</v>
      </c>
      <c r="AD161" s="106">
        <f t="shared" si="65"/>
        <v>0</v>
      </c>
      <c r="AE161" s="106">
        <f t="shared" si="66"/>
        <v>0</v>
      </c>
      <c r="AF161" s="106">
        <f t="shared" si="67"/>
        <v>0</v>
      </c>
      <c r="AG161" s="106">
        <f t="shared" si="68"/>
        <v>0</v>
      </c>
      <c r="AH161" s="6">
        <v>0</v>
      </c>
      <c r="AI161" s="1">
        <f t="shared" si="69"/>
        <v>0</v>
      </c>
    </row>
    <row r="162" spans="1:35">
      <c r="A162" s="26">
        <v>1E-3</v>
      </c>
      <c r="B162" s="5">
        <f t="shared" si="70"/>
        <v>1E-3</v>
      </c>
      <c r="C162" s="94" t="s">
        <v>205</v>
      </c>
      <c r="D162" s="94" t="s">
        <v>83</v>
      </c>
      <c r="E162" s="94" t="s">
        <v>91</v>
      </c>
      <c r="F162" s="25">
        <f t="shared" si="60"/>
        <v>0</v>
      </c>
      <c r="G162" s="25">
        <f t="shared" si="61"/>
        <v>0</v>
      </c>
      <c r="H162" s="7">
        <f t="shared" si="71"/>
        <v>0</v>
      </c>
      <c r="I162" s="7">
        <f t="shared" si="72"/>
        <v>0</v>
      </c>
      <c r="J162" s="7">
        <f t="shared" si="73"/>
        <v>0</v>
      </c>
      <c r="K162" s="7">
        <f t="shared" si="74"/>
        <v>0</v>
      </c>
      <c r="L162" s="7">
        <f t="shared" si="75"/>
        <v>0</v>
      </c>
      <c r="M162" s="7">
        <f t="shared" si="76"/>
        <v>0</v>
      </c>
      <c r="N162" s="7">
        <f t="shared" si="77"/>
        <v>0</v>
      </c>
      <c r="O162" s="7">
        <f t="shared" si="78"/>
        <v>0</v>
      </c>
      <c r="P162" s="7">
        <f t="shared" si="79"/>
        <v>0</v>
      </c>
      <c r="Q162" s="7">
        <f t="shared" si="80"/>
        <v>0</v>
      </c>
      <c r="R162" s="7">
        <f t="shared" si="81"/>
        <v>0</v>
      </c>
      <c r="S162" s="7">
        <f t="shared" si="82"/>
        <v>0</v>
      </c>
      <c r="T162" s="7">
        <f t="shared" si="83"/>
        <v>0</v>
      </c>
      <c r="U162" s="7">
        <f t="shared" si="84"/>
        <v>0</v>
      </c>
      <c r="V162" s="7">
        <f t="shared" si="85"/>
        <v>0</v>
      </c>
      <c r="W162" s="91">
        <f t="shared" si="86"/>
        <v>0</v>
      </c>
      <c r="X162" s="91">
        <f t="shared" si="87"/>
        <v>0</v>
      </c>
      <c r="Y162" s="91">
        <f t="shared" si="88"/>
        <v>0</v>
      </c>
      <c r="Z162" s="91">
        <f t="shared" si="89"/>
        <v>0</v>
      </c>
      <c r="AA162" s="102">
        <f t="shared" si="62"/>
        <v>0</v>
      </c>
      <c r="AB162" s="102">
        <f t="shared" si="63"/>
        <v>0</v>
      </c>
      <c r="AC162" s="102">
        <f t="shared" si="64"/>
        <v>0</v>
      </c>
      <c r="AD162" s="106">
        <f t="shared" si="65"/>
        <v>0</v>
      </c>
      <c r="AE162" s="106">
        <f t="shared" si="66"/>
        <v>0</v>
      </c>
      <c r="AF162" s="106">
        <f t="shared" si="67"/>
        <v>0</v>
      </c>
      <c r="AG162" s="106">
        <f t="shared" si="68"/>
        <v>0</v>
      </c>
      <c r="AH162" s="6">
        <v>0</v>
      </c>
      <c r="AI162" s="1">
        <f t="shared" si="69"/>
        <v>0</v>
      </c>
    </row>
    <row r="163" spans="1:35">
      <c r="A163" s="26">
        <v>1.01E-3</v>
      </c>
      <c r="B163" s="5">
        <f t="shared" si="70"/>
        <v>7930.5490295333693</v>
      </c>
      <c r="C163" s="94" t="s">
        <v>210</v>
      </c>
      <c r="D163" s="94" t="s">
        <v>79</v>
      </c>
      <c r="E163" s="94" t="s">
        <v>91</v>
      </c>
      <c r="F163" s="25">
        <f t="shared" si="60"/>
        <v>1</v>
      </c>
      <c r="G163" s="25">
        <f t="shared" si="61"/>
        <v>1</v>
      </c>
      <c r="H163" s="7">
        <f t="shared" si="71"/>
        <v>0</v>
      </c>
      <c r="I163" s="7">
        <f t="shared" si="72"/>
        <v>0</v>
      </c>
      <c r="J163" s="7">
        <f t="shared" si="73"/>
        <v>0</v>
      </c>
      <c r="K163" s="7">
        <f t="shared" si="74"/>
        <v>0</v>
      </c>
      <c r="L163" s="7">
        <f t="shared" si="75"/>
        <v>7930.5480195333694</v>
      </c>
      <c r="M163" s="7">
        <f t="shared" si="76"/>
        <v>0</v>
      </c>
      <c r="N163" s="7">
        <f t="shared" si="77"/>
        <v>0</v>
      </c>
      <c r="O163" s="7">
        <f t="shared" si="78"/>
        <v>0</v>
      </c>
      <c r="P163" s="7">
        <f t="shared" si="79"/>
        <v>0</v>
      </c>
      <c r="Q163" s="7">
        <f t="shared" si="80"/>
        <v>0</v>
      </c>
      <c r="R163" s="7">
        <f t="shared" si="81"/>
        <v>0</v>
      </c>
      <c r="S163" s="7">
        <f t="shared" si="82"/>
        <v>0</v>
      </c>
      <c r="T163" s="7">
        <f t="shared" si="83"/>
        <v>0</v>
      </c>
      <c r="U163" s="7">
        <f t="shared" si="84"/>
        <v>0</v>
      </c>
      <c r="V163" s="7">
        <f t="shared" si="85"/>
        <v>0</v>
      </c>
      <c r="W163" s="91">
        <f t="shared" si="86"/>
        <v>0</v>
      </c>
      <c r="X163" s="91">
        <f t="shared" si="87"/>
        <v>0</v>
      </c>
      <c r="Y163" s="91">
        <f t="shared" si="88"/>
        <v>0</v>
      </c>
      <c r="Z163" s="91">
        <f t="shared" si="89"/>
        <v>0</v>
      </c>
      <c r="AA163" s="102">
        <f t="shared" si="62"/>
        <v>0</v>
      </c>
      <c r="AB163" s="102">
        <f t="shared" si="63"/>
        <v>0</v>
      </c>
      <c r="AC163" s="102">
        <f t="shared" si="64"/>
        <v>0</v>
      </c>
      <c r="AD163" s="106">
        <f t="shared" si="65"/>
        <v>7930.5480195333694</v>
      </c>
      <c r="AE163" s="106">
        <f t="shared" si="66"/>
        <v>0</v>
      </c>
      <c r="AF163" s="106">
        <f t="shared" si="67"/>
        <v>0</v>
      </c>
      <c r="AG163" s="106">
        <f t="shared" si="68"/>
        <v>0</v>
      </c>
      <c r="AH163" s="6">
        <v>0</v>
      </c>
      <c r="AI163" s="1">
        <f t="shared" si="69"/>
        <v>7930.5480195333694</v>
      </c>
    </row>
    <row r="164" spans="1:35">
      <c r="A164" s="26">
        <v>1.0200000000000001E-3</v>
      </c>
      <c r="B164" s="5">
        <f t="shared" si="70"/>
        <v>1.0200000000000001E-3</v>
      </c>
      <c r="C164" s="94" t="s">
        <v>213</v>
      </c>
      <c r="D164" s="94" t="s">
        <v>83</v>
      </c>
      <c r="E164" s="94" t="s">
        <v>91</v>
      </c>
      <c r="F164" s="25">
        <f t="shared" si="60"/>
        <v>0</v>
      </c>
      <c r="G164" s="25">
        <f t="shared" si="61"/>
        <v>0</v>
      </c>
      <c r="H164" s="7">
        <f t="shared" si="71"/>
        <v>0</v>
      </c>
      <c r="I164" s="7">
        <f t="shared" si="72"/>
        <v>0</v>
      </c>
      <c r="J164" s="7">
        <f t="shared" si="73"/>
        <v>0</v>
      </c>
      <c r="K164" s="7">
        <f t="shared" si="74"/>
        <v>0</v>
      </c>
      <c r="L164" s="7">
        <f t="shared" si="75"/>
        <v>0</v>
      </c>
      <c r="M164" s="7">
        <f t="shared" si="76"/>
        <v>0</v>
      </c>
      <c r="N164" s="7">
        <f t="shared" si="77"/>
        <v>0</v>
      </c>
      <c r="O164" s="7">
        <f t="shared" si="78"/>
        <v>0</v>
      </c>
      <c r="P164" s="7">
        <f t="shared" si="79"/>
        <v>0</v>
      </c>
      <c r="Q164" s="7">
        <f t="shared" si="80"/>
        <v>0</v>
      </c>
      <c r="R164" s="7">
        <f t="shared" si="81"/>
        <v>0</v>
      </c>
      <c r="S164" s="7">
        <f t="shared" si="82"/>
        <v>0</v>
      </c>
      <c r="T164" s="7">
        <f t="shared" si="83"/>
        <v>0</v>
      </c>
      <c r="U164" s="7">
        <f t="shared" si="84"/>
        <v>0</v>
      </c>
      <c r="V164" s="7">
        <f t="shared" si="85"/>
        <v>0</v>
      </c>
      <c r="W164" s="91">
        <f t="shared" si="86"/>
        <v>0</v>
      </c>
      <c r="X164" s="91">
        <f t="shared" si="87"/>
        <v>0</v>
      </c>
      <c r="Y164" s="91">
        <f t="shared" si="88"/>
        <v>0</v>
      </c>
      <c r="Z164" s="91">
        <f t="shared" si="89"/>
        <v>0</v>
      </c>
      <c r="AA164" s="102">
        <f t="shared" si="62"/>
        <v>0</v>
      </c>
      <c r="AB164" s="102">
        <f t="shared" si="63"/>
        <v>0</v>
      </c>
      <c r="AC164" s="102">
        <f t="shared" si="64"/>
        <v>0</v>
      </c>
      <c r="AD164" s="106">
        <f t="shared" si="65"/>
        <v>0</v>
      </c>
      <c r="AE164" s="106">
        <f t="shared" si="66"/>
        <v>0</v>
      </c>
      <c r="AF164" s="106">
        <f t="shared" si="67"/>
        <v>0</v>
      </c>
      <c r="AG164" s="106">
        <f t="shared" si="68"/>
        <v>0</v>
      </c>
      <c r="AH164" s="6">
        <v>0</v>
      </c>
      <c r="AI164" s="1">
        <f t="shared" si="69"/>
        <v>0</v>
      </c>
    </row>
    <row r="165" spans="1:35">
      <c r="A165" s="26">
        <v>1.0300000000000001E-3</v>
      </c>
      <c r="B165" s="5">
        <f t="shared" si="70"/>
        <v>1.0300000000000001E-3</v>
      </c>
      <c r="C165" s="94" t="s">
        <v>286</v>
      </c>
      <c r="D165" s="94" t="s">
        <v>77</v>
      </c>
      <c r="E165" s="94" t="s">
        <v>91</v>
      </c>
      <c r="F165" s="25">
        <f t="shared" si="60"/>
        <v>0</v>
      </c>
      <c r="G165" s="25">
        <f t="shared" si="61"/>
        <v>0</v>
      </c>
      <c r="H165" s="7">
        <f t="shared" si="71"/>
        <v>0</v>
      </c>
      <c r="I165" s="7">
        <f t="shared" si="72"/>
        <v>0</v>
      </c>
      <c r="J165" s="7">
        <f t="shared" si="73"/>
        <v>0</v>
      </c>
      <c r="K165" s="7">
        <f t="shared" si="74"/>
        <v>0</v>
      </c>
      <c r="L165" s="7">
        <f t="shared" si="75"/>
        <v>0</v>
      </c>
      <c r="M165" s="7">
        <f t="shared" si="76"/>
        <v>0</v>
      </c>
      <c r="N165" s="7">
        <f t="shared" si="77"/>
        <v>0</v>
      </c>
      <c r="O165" s="7">
        <f t="shared" si="78"/>
        <v>0</v>
      </c>
      <c r="P165" s="7">
        <f t="shared" si="79"/>
        <v>0</v>
      </c>
      <c r="Q165" s="7">
        <f t="shared" si="80"/>
        <v>0</v>
      </c>
      <c r="R165" s="7">
        <f t="shared" si="81"/>
        <v>0</v>
      </c>
      <c r="S165" s="7">
        <f t="shared" si="82"/>
        <v>0</v>
      </c>
      <c r="T165" s="7">
        <f t="shared" si="83"/>
        <v>0</v>
      </c>
      <c r="U165" s="7">
        <f t="shared" si="84"/>
        <v>0</v>
      </c>
      <c r="V165" s="7">
        <f t="shared" si="85"/>
        <v>0</v>
      </c>
      <c r="W165" s="91">
        <f t="shared" si="86"/>
        <v>0</v>
      </c>
      <c r="X165" s="91">
        <f t="shared" si="87"/>
        <v>0</v>
      </c>
      <c r="Y165" s="91">
        <f t="shared" si="88"/>
        <v>0</v>
      </c>
      <c r="Z165" s="91">
        <f t="shared" si="89"/>
        <v>0</v>
      </c>
      <c r="AA165" s="102">
        <f t="shared" si="62"/>
        <v>0</v>
      </c>
      <c r="AB165" s="102">
        <f t="shared" si="63"/>
        <v>0</v>
      </c>
      <c r="AC165" s="102">
        <f t="shared" si="64"/>
        <v>0</v>
      </c>
      <c r="AD165" s="106">
        <f t="shared" si="65"/>
        <v>0</v>
      </c>
      <c r="AE165" s="106">
        <f t="shared" si="66"/>
        <v>0</v>
      </c>
      <c r="AF165" s="106">
        <f t="shared" si="67"/>
        <v>0</v>
      </c>
      <c r="AG165" s="106">
        <f t="shared" si="68"/>
        <v>0</v>
      </c>
      <c r="AH165" s="6">
        <v>0</v>
      </c>
      <c r="AI165" s="1">
        <f t="shared" si="69"/>
        <v>0</v>
      </c>
    </row>
    <row r="166" spans="1:35">
      <c r="A166" s="26">
        <v>1.0400000000000001E-3</v>
      </c>
      <c r="B166" s="5">
        <f t="shared" si="70"/>
        <v>7584.7746125224248</v>
      </c>
      <c r="C166" s="94" t="s">
        <v>218</v>
      </c>
      <c r="D166" s="94" t="s">
        <v>86</v>
      </c>
      <c r="E166" s="94" t="s">
        <v>91</v>
      </c>
      <c r="F166" s="25">
        <f t="shared" si="60"/>
        <v>1</v>
      </c>
      <c r="G166" s="25">
        <f t="shared" si="61"/>
        <v>1</v>
      </c>
      <c r="H166" s="7">
        <f t="shared" si="71"/>
        <v>0</v>
      </c>
      <c r="I166" s="7">
        <f t="shared" si="72"/>
        <v>7584.7735725224247</v>
      </c>
      <c r="J166" s="7">
        <f t="shared" si="73"/>
        <v>0</v>
      </c>
      <c r="K166" s="7">
        <f t="shared" si="74"/>
        <v>0</v>
      </c>
      <c r="L166" s="7">
        <f t="shared" si="75"/>
        <v>0</v>
      </c>
      <c r="M166" s="7">
        <f t="shared" si="76"/>
        <v>0</v>
      </c>
      <c r="N166" s="7">
        <f t="shared" si="77"/>
        <v>0</v>
      </c>
      <c r="O166" s="7">
        <f t="shared" si="78"/>
        <v>0</v>
      </c>
      <c r="P166" s="7">
        <f t="shared" si="79"/>
        <v>0</v>
      </c>
      <c r="Q166" s="7">
        <f t="shared" si="80"/>
        <v>0</v>
      </c>
      <c r="R166" s="7">
        <f t="shared" si="81"/>
        <v>0</v>
      </c>
      <c r="S166" s="7">
        <f t="shared" si="82"/>
        <v>0</v>
      </c>
      <c r="T166" s="7">
        <f t="shared" si="83"/>
        <v>0</v>
      </c>
      <c r="U166" s="7">
        <f t="shared" si="84"/>
        <v>0</v>
      </c>
      <c r="V166" s="7">
        <f t="shared" si="85"/>
        <v>0</v>
      </c>
      <c r="W166" s="91">
        <f t="shared" si="86"/>
        <v>0</v>
      </c>
      <c r="X166" s="91">
        <f t="shared" si="87"/>
        <v>0</v>
      </c>
      <c r="Y166" s="91">
        <f t="shared" si="88"/>
        <v>0</v>
      </c>
      <c r="Z166" s="91">
        <f t="shared" si="89"/>
        <v>0</v>
      </c>
      <c r="AA166" s="102">
        <f t="shared" si="62"/>
        <v>0</v>
      </c>
      <c r="AB166" s="102">
        <f t="shared" si="63"/>
        <v>0</v>
      </c>
      <c r="AC166" s="102">
        <f t="shared" si="64"/>
        <v>0</v>
      </c>
      <c r="AD166" s="106">
        <f t="shared" si="65"/>
        <v>7584.7735725224247</v>
      </c>
      <c r="AE166" s="106">
        <f t="shared" si="66"/>
        <v>0</v>
      </c>
      <c r="AF166" s="106">
        <f t="shared" si="67"/>
        <v>0</v>
      </c>
      <c r="AG166" s="106">
        <f t="shared" si="68"/>
        <v>0</v>
      </c>
      <c r="AH166" s="6">
        <v>0</v>
      </c>
      <c r="AI166" s="1">
        <f t="shared" si="69"/>
        <v>7584.7735725224247</v>
      </c>
    </row>
    <row r="167" spans="1:35">
      <c r="A167" s="26">
        <v>1.0500000000000002E-3</v>
      </c>
      <c r="B167" s="5">
        <f t="shared" si="70"/>
        <v>1.0500000000000002E-3</v>
      </c>
      <c r="C167" s="94" t="s">
        <v>219</v>
      </c>
      <c r="D167" s="94" t="s">
        <v>83</v>
      </c>
      <c r="E167" s="94" t="s">
        <v>91</v>
      </c>
      <c r="F167" s="25">
        <f t="shared" si="60"/>
        <v>0</v>
      </c>
      <c r="G167" s="25">
        <f t="shared" si="61"/>
        <v>0</v>
      </c>
      <c r="H167" s="7">
        <f t="shared" si="71"/>
        <v>0</v>
      </c>
      <c r="I167" s="7">
        <f t="shared" si="72"/>
        <v>0</v>
      </c>
      <c r="J167" s="7">
        <f t="shared" si="73"/>
        <v>0</v>
      </c>
      <c r="K167" s="7">
        <f t="shared" si="74"/>
        <v>0</v>
      </c>
      <c r="L167" s="7">
        <f t="shared" si="75"/>
        <v>0</v>
      </c>
      <c r="M167" s="7">
        <f t="shared" si="76"/>
        <v>0</v>
      </c>
      <c r="N167" s="7">
        <f t="shared" si="77"/>
        <v>0</v>
      </c>
      <c r="O167" s="7">
        <f t="shared" si="78"/>
        <v>0</v>
      </c>
      <c r="P167" s="7">
        <f t="shared" si="79"/>
        <v>0</v>
      </c>
      <c r="Q167" s="7">
        <f t="shared" si="80"/>
        <v>0</v>
      </c>
      <c r="R167" s="7">
        <f t="shared" si="81"/>
        <v>0</v>
      </c>
      <c r="S167" s="7">
        <f t="shared" si="82"/>
        <v>0</v>
      </c>
      <c r="T167" s="7">
        <f t="shared" si="83"/>
        <v>0</v>
      </c>
      <c r="U167" s="7">
        <f t="shared" si="84"/>
        <v>0</v>
      </c>
      <c r="V167" s="7">
        <f t="shared" si="85"/>
        <v>0</v>
      </c>
      <c r="W167" s="91">
        <f t="shared" si="86"/>
        <v>0</v>
      </c>
      <c r="X167" s="91">
        <f t="shared" si="87"/>
        <v>0</v>
      </c>
      <c r="Y167" s="91">
        <f t="shared" si="88"/>
        <v>0</v>
      </c>
      <c r="Z167" s="91">
        <f t="shared" si="89"/>
        <v>0</v>
      </c>
      <c r="AA167" s="102">
        <f t="shared" si="62"/>
        <v>0</v>
      </c>
      <c r="AB167" s="102">
        <f t="shared" si="63"/>
        <v>0</v>
      </c>
      <c r="AC167" s="102">
        <f t="shared" si="64"/>
        <v>0</v>
      </c>
      <c r="AD167" s="106">
        <f t="shared" si="65"/>
        <v>0</v>
      </c>
      <c r="AE167" s="106">
        <f t="shared" si="66"/>
        <v>0</v>
      </c>
      <c r="AF167" s="106">
        <f t="shared" si="67"/>
        <v>0</v>
      </c>
      <c r="AG167" s="106">
        <f t="shared" si="68"/>
        <v>0</v>
      </c>
      <c r="AH167" s="6">
        <v>0</v>
      </c>
      <c r="AI167" s="1">
        <f t="shared" si="69"/>
        <v>0</v>
      </c>
    </row>
    <row r="168" spans="1:35">
      <c r="A168" s="26">
        <v>1.0600000000000002E-3</v>
      </c>
      <c r="B168" s="5">
        <f t="shared" si="70"/>
        <v>1.0600000000000002E-3</v>
      </c>
      <c r="C168" s="94" t="s">
        <v>221</v>
      </c>
      <c r="D168" s="94" t="s">
        <v>83</v>
      </c>
      <c r="E168" s="94" t="s">
        <v>91</v>
      </c>
      <c r="F168" s="25">
        <f t="shared" si="60"/>
        <v>0</v>
      </c>
      <c r="G168" s="25">
        <f t="shared" si="61"/>
        <v>0</v>
      </c>
      <c r="H168" s="7">
        <f t="shared" si="71"/>
        <v>0</v>
      </c>
      <c r="I168" s="7">
        <f t="shared" si="72"/>
        <v>0</v>
      </c>
      <c r="J168" s="7">
        <f t="shared" si="73"/>
        <v>0</v>
      </c>
      <c r="K168" s="7">
        <f t="shared" si="74"/>
        <v>0</v>
      </c>
      <c r="L168" s="7">
        <f t="shared" si="75"/>
        <v>0</v>
      </c>
      <c r="M168" s="7">
        <f t="shared" si="76"/>
        <v>0</v>
      </c>
      <c r="N168" s="7">
        <f t="shared" si="77"/>
        <v>0</v>
      </c>
      <c r="O168" s="7">
        <f t="shared" si="78"/>
        <v>0</v>
      </c>
      <c r="P168" s="7">
        <f t="shared" si="79"/>
        <v>0</v>
      </c>
      <c r="Q168" s="7">
        <f t="shared" si="80"/>
        <v>0</v>
      </c>
      <c r="R168" s="7">
        <f t="shared" si="81"/>
        <v>0</v>
      </c>
      <c r="S168" s="7">
        <f t="shared" si="82"/>
        <v>0</v>
      </c>
      <c r="T168" s="7">
        <f t="shared" si="83"/>
        <v>0</v>
      </c>
      <c r="U168" s="7">
        <f t="shared" si="84"/>
        <v>0</v>
      </c>
      <c r="V168" s="7">
        <f t="shared" si="85"/>
        <v>0</v>
      </c>
      <c r="W168" s="91">
        <f t="shared" si="86"/>
        <v>0</v>
      </c>
      <c r="X168" s="91">
        <f t="shared" si="87"/>
        <v>0</v>
      </c>
      <c r="Y168" s="91">
        <f t="shared" si="88"/>
        <v>0</v>
      </c>
      <c r="Z168" s="91">
        <f t="shared" si="89"/>
        <v>0</v>
      </c>
      <c r="AA168" s="102">
        <f t="shared" si="62"/>
        <v>0</v>
      </c>
      <c r="AB168" s="102">
        <f t="shared" si="63"/>
        <v>0</v>
      </c>
      <c r="AC168" s="102">
        <f t="shared" si="64"/>
        <v>0</v>
      </c>
      <c r="AD168" s="106">
        <f t="shared" si="65"/>
        <v>0</v>
      </c>
      <c r="AE168" s="106">
        <f t="shared" si="66"/>
        <v>0</v>
      </c>
      <c r="AF168" s="106">
        <f t="shared" si="67"/>
        <v>0</v>
      </c>
      <c r="AG168" s="106">
        <f t="shared" si="68"/>
        <v>0</v>
      </c>
      <c r="AH168" s="6">
        <v>0</v>
      </c>
      <c r="AI168" s="1">
        <f t="shared" si="69"/>
        <v>0</v>
      </c>
    </row>
    <row r="169" spans="1:35">
      <c r="A169" s="26">
        <v>1.0700000000000002E-3</v>
      </c>
      <c r="B169" s="5">
        <f t="shared" si="70"/>
        <v>1.0700000000000002E-3</v>
      </c>
      <c r="C169" s="94" t="s">
        <v>223</v>
      </c>
      <c r="D169" s="94" t="s">
        <v>83</v>
      </c>
      <c r="E169" s="94" t="s">
        <v>91</v>
      </c>
      <c r="F169" s="25">
        <f t="shared" si="60"/>
        <v>0</v>
      </c>
      <c r="G169" s="25">
        <f t="shared" si="61"/>
        <v>0</v>
      </c>
      <c r="H169" s="7">
        <f t="shared" si="71"/>
        <v>0</v>
      </c>
      <c r="I169" s="7">
        <f t="shared" si="72"/>
        <v>0</v>
      </c>
      <c r="J169" s="7">
        <f t="shared" si="73"/>
        <v>0</v>
      </c>
      <c r="K169" s="7">
        <f t="shared" si="74"/>
        <v>0</v>
      </c>
      <c r="L169" s="7">
        <f t="shared" si="75"/>
        <v>0</v>
      </c>
      <c r="M169" s="7">
        <f t="shared" si="76"/>
        <v>0</v>
      </c>
      <c r="N169" s="7">
        <f t="shared" si="77"/>
        <v>0</v>
      </c>
      <c r="O169" s="7">
        <f t="shared" si="78"/>
        <v>0</v>
      </c>
      <c r="P169" s="7">
        <f t="shared" si="79"/>
        <v>0</v>
      </c>
      <c r="Q169" s="7">
        <f t="shared" si="80"/>
        <v>0</v>
      </c>
      <c r="R169" s="7">
        <f t="shared" si="81"/>
        <v>0</v>
      </c>
      <c r="S169" s="7">
        <f t="shared" si="82"/>
        <v>0</v>
      </c>
      <c r="T169" s="7">
        <f t="shared" si="83"/>
        <v>0</v>
      </c>
      <c r="U169" s="7">
        <f t="shared" si="84"/>
        <v>0</v>
      </c>
      <c r="V169" s="7">
        <f t="shared" si="85"/>
        <v>0</v>
      </c>
      <c r="W169" s="91">
        <f t="shared" si="86"/>
        <v>0</v>
      </c>
      <c r="X169" s="91">
        <f t="shared" si="87"/>
        <v>0</v>
      </c>
      <c r="Y169" s="91">
        <f t="shared" si="88"/>
        <v>0</v>
      </c>
      <c r="Z169" s="91">
        <f t="shared" si="89"/>
        <v>0</v>
      </c>
      <c r="AA169" s="102">
        <f t="shared" si="62"/>
        <v>0</v>
      </c>
      <c r="AB169" s="102">
        <f t="shared" si="63"/>
        <v>0</v>
      </c>
      <c r="AC169" s="102">
        <f t="shared" si="64"/>
        <v>0</v>
      </c>
      <c r="AD169" s="106">
        <f t="shared" si="65"/>
        <v>0</v>
      </c>
      <c r="AE169" s="106">
        <f t="shared" si="66"/>
        <v>0</v>
      </c>
      <c r="AF169" s="106">
        <f t="shared" si="67"/>
        <v>0</v>
      </c>
      <c r="AG169" s="106">
        <f t="shared" si="68"/>
        <v>0</v>
      </c>
      <c r="AH169" s="6">
        <v>0</v>
      </c>
      <c r="AI169" s="1">
        <f t="shared" si="69"/>
        <v>0</v>
      </c>
    </row>
    <row r="170" spans="1:35">
      <c r="A170" s="26">
        <v>1.0800000000000002E-3</v>
      </c>
      <c r="B170" s="5">
        <f t="shared" si="70"/>
        <v>1.0800000000000002E-3</v>
      </c>
      <c r="C170" s="94" t="s">
        <v>226</v>
      </c>
      <c r="D170" s="94" t="s">
        <v>87</v>
      </c>
      <c r="E170" s="94" t="s">
        <v>91</v>
      </c>
      <c r="F170" s="25">
        <f t="shared" si="60"/>
        <v>0</v>
      </c>
      <c r="G170" s="25">
        <f t="shared" si="61"/>
        <v>0</v>
      </c>
      <c r="H170" s="7">
        <f t="shared" si="71"/>
        <v>0</v>
      </c>
      <c r="I170" s="7">
        <f t="shared" si="72"/>
        <v>0</v>
      </c>
      <c r="J170" s="7">
        <f t="shared" si="73"/>
        <v>0</v>
      </c>
      <c r="K170" s="7">
        <f t="shared" si="74"/>
        <v>0</v>
      </c>
      <c r="L170" s="7">
        <f t="shared" si="75"/>
        <v>0</v>
      </c>
      <c r="M170" s="7">
        <f t="shared" si="76"/>
        <v>0</v>
      </c>
      <c r="N170" s="7">
        <f t="shared" si="77"/>
        <v>0</v>
      </c>
      <c r="O170" s="7">
        <f t="shared" si="78"/>
        <v>0</v>
      </c>
      <c r="P170" s="7">
        <f t="shared" si="79"/>
        <v>0</v>
      </c>
      <c r="Q170" s="7">
        <f t="shared" si="80"/>
        <v>0</v>
      </c>
      <c r="R170" s="7">
        <f t="shared" si="81"/>
        <v>0</v>
      </c>
      <c r="S170" s="7">
        <f t="shared" si="82"/>
        <v>0</v>
      </c>
      <c r="T170" s="7">
        <f t="shared" si="83"/>
        <v>0</v>
      </c>
      <c r="U170" s="7">
        <f t="shared" si="84"/>
        <v>0</v>
      </c>
      <c r="V170" s="7">
        <f t="shared" si="85"/>
        <v>0</v>
      </c>
      <c r="W170" s="91">
        <f t="shared" si="86"/>
        <v>0</v>
      </c>
      <c r="X170" s="91">
        <f t="shared" si="87"/>
        <v>0</v>
      </c>
      <c r="Y170" s="91">
        <f t="shared" si="88"/>
        <v>0</v>
      </c>
      <c r="Z170" s="91">
        <f t="shared" si="89"/>
        <v>0</v>
      </c>
      <c r="AA170" s="102">
        <f t="shared" si="62"/>
        <v>0</v>
      </c>
      <c r="AB170" s="102">
        <f t="shared" si="63"/>
        <v>0</v>
      </c>
      <c r="AC170" s="102">
        <f t="shared" si="64"/>
        <v>0</v>
      </c>
      <c r="AD170" s="106">
        <f t="shared" si="65"/>
        <v>0</v>
      </c>
      <c r="AE170" s="106">
        <f t="shared" si="66"/>
        <v>0</v>
      </c>
      <c r="AF170" s="106">
        <f t="shared" si="67"/>
        <v>0</v>
      </c>
      <c r="AG170" s="106">
        <f t="shared" si="68"/>
        <v>0</v>
      </c>
      <c r="AH170" s="6">
        <v>0</v>
      </c>
      <c r="AI170" s="1">
        <f t="shared" si="69"/>
        <v>0</v>
      </c>
    </row>
    <row r="171" spans="1:35">
      <c r="A171" s="26">
        <v>1.0900000000000003E-3</v>
      </c>
      <c r="B171" s="5">
        <f t="shared" si="70"/>
        <v>8208.9125615653702</v>
      </c>
      <c r="C171" s="94" t="s">
        <v>227</v>
      </c>
      <c r="D171" s="94" t="s">
        <v>83</v>
      </c>
      <c r="E171" s="94" t="s">
        <v>91</v>
      </c>
      <c r="F171" s="25">
        <f t="shared" si="60"/>
        <v>1</v>
      </c>
      <c r="G171" s="25">
        <f t="shared" si="61"/>
        <v>1</v>
      </c>
      <c r="H171" s="7">
        <f t="shared" si="71"/>
        <v>0</v>
      </c>
      <c r="I171" s="7">
        <f t="shared" si="72"/>
        <v>0</v>
      </c>
      <c r="J171" s="7">
        <f t="shared" si="73"/>
        <v>0</v>
      </c>
      <c r="K171" s="7">
        <f t="shared" si="74"/>
        <v>0</v>
      </c>
      <c r="L171" s="7">
        <f t="shared" si="75"/>
        <v>0</v>
      </c>
      <c r="M171" s="7">
        <f t="shared" si="76"/>
        <v>0</v>
      </c>
      <c r="N171" s="7">
        <f t="shared" si="77"/>
        <v>8208.9114715653704</v>
      </c>
      <c r="O171" s="7">
        <f t="shared" si="78"/>
        <v>0</v>
      </c>
      <c r="P171" s="7">
        <f t="shared" si="79"/>
        <v>0</v>
      </c>
      <c r="Q171" s="7">
        <f t="shared" si="80"/>
        <v>0</v>
      </c>
      <c r="R171" s="7">
        <f t="shared" si="81"/>
        <v>0</v>
      </c>
      <c r="S171" s="7">
        <f t="shared" si="82"/>
        <v>0</v>
      </c>
      <c r="T171" s="7">
        <f t="shared" si="83"/>
        <v>0</v>
      </c>
      <c r="U171" s="7">
        <f t="shared" si="84"/>
        <v>0</v>
      </c>
      <c r="V171" s="7">
        <f t="shared" si="85"/>
        <v>0</v>
      </c>
      <c r="W171" s="91">
        <f t="shared" si="86"/>
        <v>0</v>
      </c>
      <c r="X171" s="91">
        <f t="shared" si="87"/>
        <v>0</v>
      </c>
      <c r="Y171" s="91">
        <f t="shared" si="88"/>
        <v>0</v>
      </c>
      <c r="Z171" s="91">
        <f t="shared" si="89"/>
        <v>0</v>
      </c>
      <c r="AA171" s="102">
        <f t="shared" si="62"/>
        <v>0</v>
      </c>
      <c r="AB171" s="102">
        <f t="shared" si="63"/>
        <v>0</v>
      </c>
      <c r="AC171" s="102">
        <f t="shared" si="64"/>
        <v>0</v>
      </c>
      <c r="AD171" s="106">
        <f t="shared" si="65"/>
        <v>8208.9114715653704</v>
      </c>
      <c r="AE171" s="106">
        <f t="shared" si="66"/>
        <v>0</v>
      </c>
      <c r="AF171" s="106">
        <f t="shared" si="67"/>
        <v>0</v>
      </c>
      <c r="AG171" s="106">
        <f t="shared" si="68"/>
        <v>0</v>
      </c>
      <c r="AH171" s="6">
        <v>0</v>
      </c>
      <c r="AI171" s="1">
        <f t="shared" si="69"/>
        <v>8208.9114715653704</v>
      </c>
    </row>
    <row r="172" spans="1:35">
      <c r="A172" s="26">
        <v>1.1000000000000001E-3</v>
      </c>
      <c r="B172" s="5">
        <f t="shared" si="70"/>
        <v>6707.2945803637076</v>
      </c>
      <c r="C172" s="94" t="s">
        <v>289</v>
      </c>
      <c r="D172" s="94" t="s">
        <v>179</v>
      </c>
      <c r="E172" s="94" t="s">
        <v>91</v>
      </c>
      <c r="F172" s="25">
        <f t="shared" si="60"/>
        <v>1</v>
      </c>
      <c r="G172" s="25">
        <f t="shared" si="61"/>
        <v>1</v>
      </c>
      <c r="H172" s="7">
        <f t="shared" si="71"/>
        <v>0</v>
      </c>
      <c r="I172" s="7">
        <f t="shared" si="72"/>
        <v>6707.2934803637072</v>
      </c>
      <c r="J172" s="7">
        <f t="shared" si="73"/>
        <v>0</v>
      </c>
      <c r="K172" s="7">
        <f t="shared" si="74"/>
        <v>0</v>
      </c>
      <c r="L172" s="7">
        <f t="shared" si="75"/>
        <v>0</v>
      </c>
      <c r="M172" s="7">
        <f t="shared" si="76"/>
        <v>0</v>
      </c>
      <c r="N172" s="7">
        <f t="shared" si="77"/>
        <v>0</v>
      </c>
      <c r="O172" s="7">
        <f t="shared" si="78"/>
        <v>0</v>
      </c>
      <c r="P172" s="7">
        <f t="shared" si="79"/>
        <v>0</v>
      </c>
      <c r="Q172" s="7">
        <f t="shared" si="80"/>
        <v>0</v>
      </c>
      <c r="R172" s="7">
        <f t="shared" si="81"/>
        <v>0</v>
      </c>
      <c r="S172" s="7">
        <f t="shared" si="82"/>
        <v>0</v>
      </c>
      <c r="T172" s="7">
        <f t="shared" si="83"/>
        <v>0</v>
      </c>
      <c r="U172" s="7">
        <f t="shared" si="84"/>
        <v>0</v>
      </c>
      <c r="V172" s="7">
        <f t="shared" si="85"/>
        <v>0</v>
      </c>
      <c r="W172" s="91">
        <f t="shared" si="86"/>
        <v>0</v>
      </c>
      <c r="X172" s="91">
        <f t="shared" si="87"/>
        <v>0</v>
      </c>
      <c r="Y172" s="91">
        <f t="shared" si="88"/>
        <v>0</v>
      </c>
      <c r="Z172" s="91">
        <f t="shared" si="89"/>
        <v>0</v>
      </c>
      <c r="AA172" s="102">
        <f t="shared" si="62"/>
        <v>0</v>
      </c>
      <c r="AB172" s="102">
        <f t="shared" si="63"/>
        <v>0</v>
      </c>
      <c r="AC172" s="102">
        <f t="shared" si="64"/>
        <v>0</v>
      </c>
      <c r="AD172" s="106">
        <f t="shared" si="65"/>
        <v>6707.2934803637072</v>
      </c>
      <c r="AE172" s="106">
        <f t="shared" si="66"/>
        <v>0</v>
      </c>
      <c r="AF172" s="106">
        <f t="shared" si="67"/>
        <v>0</v>
      </c>
      <c r="AG172" s="106">
        <f t="shared" si="68"/>
        <v>0</v>
      </c>
      <c r="AH172" s="6">
        <v>0</v>
      </c>
      <c r="AI172" s="1">
        <f t="shared" si="69"/>
        <v>6707.2934803637072</v>
      </c>
    </row>
    <row r="173" spans="1:35">
      <c r="A173" s="26">
        <v>1.1100000000000001E-3</v>
      </c>
      <c r="B173" s="5">
        <f t="shared" si="70"/>
        <v>1.1100000000000001E-3</v>
      </c>
      <c r="C173" s="94" t="s">
        <v>229</v>
      </c>
      <c r="D173" s="94" t="s">
        <v>83</v>
      </c>
      <c r="E173" s="94" t="s">
        <v>91</v>
      </c>
      <c r="F173" s="25">
        <f t="shared" si="60"/>
        <v>0</v>
      </c>
      <c r="G173" s="25">
        <f t="shared" si="61"/>
        <v>0</v>
      </c>
      <c r="H173" s="7">
        <f t="shared" si="71"/>
        <v>0</v>
      </c>
      <c r="I173" s="7">
        <f t="shared" si="72"/>
        <v>0</v>
      </c>
      <c r="J173" s="7">
        <f t="shared" si="73"/>
        <v>0</v>
      </c>
      <c r="K173" s="7">
        <f t="shared" si="74"/>
        <v>0</v>
      </c>
      <c r="L173" s="7">
        <f t="shared" si="75"/>
        <v>0</v>
      </c>
      <c r="M173" s="7">
        <f t="shared" si="76"/>
        <v>0</v>
      </c>
      <c r="N173" s="7">
        <f t="shared" si="77"/>
        <v>0</v>
      </c>
      <c r="O173" s="7">
        <f t="shared" si="78"/>
        <v>0</v>
      </c>
      <c r="P173" s="7">
        <f t="shared" si="79"/>
        <v>0</v>
      </c>
      <c r="Q173" s="7">
        <f t="shared" si="80"/>
        <v>0</v>
      </c>
      <c r="R173" s="7">
        <f t="shared" si="81"/>
        <v>0</v>
      </c>
      <c r="S173" s="7">
        <f t="shared" si="82"/>
        <v>0</v>
      </c>
      <c r="T173" s="7">
        <f t="shared" si="83"/>
        <v>0</v>
      </c>
      <c r="U173" s="7">
        <f t="shared" si="84"/>
        <v>0</v>
      </c>
      <c r="V173" s="7">
        <f t="shared" si="85"/>
        <v>0</v>
      </c>
      <c r="W173" s="91">
        <f t="shared" si="86"/>
        <v>0</v>
      </c>
      <c r="X173" s="91">
        <f t="shared" si="87"/>
        <v>0</v>
      </c>
      <c r="Y173" s="91">
        <f t="shared" si="88"/>
        <v>0</v>
      </c>
      <c r="Z173" s="91">
        <f t="shared" si="89"/>
        <v>0</v>
      </c>
      <c r="AA173" s="102">
        <f t="shared" si="62"/>
        <v>0</v>
      </c>
      <c r="AB173" s="102">
        <f t="shared" si="63"/>
        <v>0</v>
      </c>
      <c r="AC173" s="102">
        <f t="shared" si="64"/>
        <v>0</v>
      </c>
      <c r="AD173" s="106">
        <f t="shared" si="65"/>
        <v>0</v>
      </c>
      <c r="AE173" s="106">
        <f t="shared" si="66"/>
        <v>0</v>
      </c>
      <c r="AF173" s="106">
        <f t="shared" si="67"/>
        <v>0</v>
      </c>
      <c r="AG173" s="106">
        <f t="shared" si="68"/>
        <v>0</v>
      </c>
      <c r="AH173" s="6">
        <v>0</v>
      </c>
      <c r="AI173" s="1">
        <f t="shared" si="69"/>
        <v>0</v>
      </c>
    </row>
    <row r="174" spans="1:35">
      <c r="A174" s="26">
        <v>1.1200000000000001E-3</v>
      </c>
      <c r="B174" s="5">
        <f t="shared" si="70"/>
        <v>1.1200000000000001E-3</v>
      </c>
      <c r="C174" s="94" t="s">
        <v>233</v>
      </c>
      <c r="D174" s="94" t="s">
        <v>83</v>
      </c>
      <c r="E174" s="94" t="s">
        <v>91</v>
      </c>
      <c r="F174" s="25">
        <f t="shared" si="60"/>
        <v>0</v>
      </c>
      <c r="G174" s="25">
        <f t="shared" si="61"/>
        <v>0</v>
      </c>
      <c r="H174" s="7">
        <f t="shared" si="71"/>
        <v>0</v>
      </c>
      <c r="I174" s="7">
        <f t="shared" si="72"/>
        <v>0</v>
      </c>
      <c r="J174" s="7">
        <f t="shared" si="73"/>
        <v>0</v>
      </c>
      <c r="K174" s="7">
        <f t="shared" si="74"/>
        <v>0</v>
      </c>
      <c r="L174" s="7">
        <f t="shared" si="75"/>
        <v>0</v>
      </c>
      <c r="M174" s="7">
        <f t="shared" si="76"/>
        <v>0</v>
      </c>
      <c r="N174" s="7">
        <f t="shared" si="77"/>
        <v>0</v>
      </c>
      <c r="O174" s="7">
        <f t="shared" si="78"/>
        <v>0</v>
      </c>
      <c r="P174" s="7">
        <f t="shared" si="79"/>
        <v>0</v>
      </c>
      <c r="Q174" s="7">
        <f t="shared" si="80"/>
        <v>0</v>
      </c>
      <c r="R174" s="7">
        <f t="shared" si="81"/>
        <v>0</v>
      </c>
      <c r="S174" s="7">
        <f t="shared" si="82"/>
        <v>0</v>
      </c>
      <c r="T174" s="7">
        <f t="shared" si="83"/>
        <v>0</v>
      </c>
      <c r="U174" s="7">
        <f t="shared" si="84"/>
        <v>0</v>
      </c>
      <c r="V174" s="7">
        <f t="shared" si="85"/>
        <v>0</v>
      </c>
      <c r="W174" s="91">
        <f t="shared" si="86"/>
        <v>0</v>
      </c>
      <c r="X174" s="91">
        <f t="shared" si="87"/>
        <v>0</v>
      </c>
      <c r="Y174" s="91">
        <f t="shared" si="88"/>
        <v>0</v>
      </c>
      <c r="Z174" s="91">
        <f t="shared" si="89"/>
        <v>0</v>
      </c>
      <c r="AA174" s="102">
        <f t="shared" si="62"/>
        <v>0</v>
      </c>
      <c r="AB174" s="102">
        <f t="shared" si="63"/>
        <v>0</v>
      </c>
      <c r="AC174" s="102">
        <f t="shared" si="64"/>
        <v>0</v>
      </c>
      <c r="AD174" s="106">
        <f t="shared" si="65"/>
        <v>0</v>
      </c>
      <c r="AE174" s="106">
        <f t="shared" si="66"/>
        <v>0</v>
      </c>
      <c r="AF174" s="106">
        <f t="shared" si="67"/>
        <v>0</v>
      </c>
      <c r="AG174" s="106">
        <f t="shared" si="68"/>
        <v>0</v>
      </c>
      <c r="AH174" s="6">
        <v>0</v>
      </c>
      <c r="AI174" s="1">
        <f t="shared" si="69"/>
        <v>0</v>
      </c>
    </row>
    <row r="175" spans="1:35">
      <c r="A175" s="26">
        <v>1.1300000000000001E-3</v>
      </c>
      <c r="B175" s="5">
        <f t="shared" si="70"/>
        <v>1.1300000000000001E-3</v>
      </c>
      <c r="C175" s="94" t="s">
        <v>235</v>
      </c>
      <c r="D175" s="94" t="s">
        <v>83</v>
      </c>
      <c r="E175" s="94" t="s">
        <v>91</v>
      </c>
      <c r="F175" s="25">
        <f t="shared" si="60"/>
        <v>0</v>
      </c>
      <c r="G175" s="25">
        <f t="shared" si="61"/>
        <v>0</v>
      </c>
      <c r="H175" s="7">
        <f t="shared" si="71"/>
        <v>0</v>
      </c>
      <c r="I175" s="7">
        <f t="shared" si="72"/>
        <v>0</v>
      </c>
      <c r="J175" s="7">
        <f t="shared" si="73"/>
        <v>0</v>
      </c>
      <c r="K175" s="7">
        <f t="shared" si="74"/>
        <v>0</v>
      </c>
      <c r="L175" s="7">
        <f t="shared" si="75"/>
        <v>0</v>
      </c>
      <c r="M175" s="7">
        <f t="shared" si="76"/>
        <v>0</v>
      </c>
      <c r="N175" s="7">
        <f t="shared" si="77"/>
        <v>0</v>
      </c>
      <c r="O175" s="7">
        <f t="shared" si="78"/>
        <v>0</v>
      </c>
      <c r="P175" s="7">
        <f t="shared" si="79"/>
        <v>0</v>
      </c>
      <c r="Q175" s="7">
        <f t="shared" si="80"/>
        <v>0</v>
      </c>
      <c r="R175" s="7">
        <f t="shared" si="81"/>
        <v>0</v>
      </c>
      <c r="S175" s="7">
        <f t="shared" si="82"/>
        <v>0</v>
      </c>
      <c r="T175" s="7">
        <f t="shared" si="83"/>
        <v>0</v>
      </c>
      <c r="U175" s="7">
        <f t="shared" si="84"/>
        <v>0</v>
      </c>
      <c r="V175" s="7">
        <f t="shared" si="85"/>
        <v>0</v>
      </c>
      <c r="W175" s="91">
        <f t="shared" si="86"/>
        <v>0</v>
      </c>
      <c r="X175" s="91">
        <f t="shared" si="87"/>
        <v>0</v>
      </c>
      <c r="Y175" s="91">
        <f t="shared" si="88"/>
        <v>0</v>
      </c>
      <c r="Z175" s="91">
        <f t="shared" si="89"/>
        <v>0</v>
      </c>
      <c r="AA175" s="102">
        <f t="shared" si="62"/>
        <v>0</v>
      </c>
      <c r="AB175" s="102">
        <f t="shared" si="63"/>
        <v>0</v>
      </c>
      <c r="AC175" s="102">
        <f t="shared" si="64"/>
        <v>0</v>
      </c>
      <c r="AD175" s="106">
        <f t="shared" si="65"/>
        <v>0</v>
      </c>
      <c r="AE175" s="106">
        <f t="shared" si="66"/>
        <v>0</v>
      </c>
      <c r="AF175" s="106">
        <f t="shared" si="67"/>
        <v>0</v>
      </c>
      <c r="AG175" s="106">
        <f t="shared" si="68"/>
        <v>0</v>
      </c>
      <c r="AH175" s="6">
        <v>0</v>
      </c>
      <c r="AI175" s="1">
        <f t="shared" si="69"/>
        <v>0</v>
      </c>
    </row>
    <row r="176" spans="1:35">
      <c r="A176" s="26">
        <v>1.14E-3</v>
      </c>
      <c r="B176" s="5">
        <f t="shared" si="70"/>
        <v>1.14E-3</v>
      </c>
      <c r="C176" s="94" t="s">
        <v>239</v>
      </c>
      <c r="D176" s="94" t="s">
        <v>77</v>
      </c>
      <c r="E176" s="94" t="s">
        <v>91</v>
      </c>
      <c r="F176" s="25">
        <f t="shared" si="60"/>
        <v>0</v>
      </c>
      <c r="G176" s="25">
        <f t="shared" si="61"/>
        <v>0</v>
      </c>
      <c r="H176" s="7">
        <f t="shared" si="71"/>
        <v>0</v>
      </c>
      <c r="I176" s="7">
        <f t="shared" si="72"/>
        <v>0</v>
      </c>
      <c r="J176" s="7">
        <f t="shared" si="73"/>
        <v>0</v>
      </c>
      <c r="K176" s="7">
        <f t="shared" si="74"/>
        <v>0</v>
      </c>
      <c r="L176" s="7">
        <f t="shared" si="75"/>
        <v>0</v>
      </c>
      <c r="M176" s="7">
        <f t="shared" si="76"/>
        <v>0</v>
      </c>
      <c r="N176" s="7">
        <f t="shared" si="77"/>
        <v>0</v>
      </c>
      <c r="O176" s="7">
        <f t="shared" si="78"/>
        <v>0</v>
      </c>
      <c r="P176" s="7">
        <f t="shared" si="79"/>
        <v>0</v>
      </c>
      <c r="Q176" s="7">
        <f t="shared" si="80"/>
        <v>0</v>
      </c>
      <c r="R176" s="7">
        <f t="shared" si="81"/>
        <v>0</v>
      </c>
      <c r="S176" s="7">
        <f t="shared" si="82"/>
        <v>0</v>
      </c>
      <c r="T176" s="7">
        <f t="shared" si="83"/>
        <v>0</v>
      </c>
      <c r="U176" s="7">
        <f t="shared" si="84"/>
        <v>0</v>
      </c>
      <c r="V176" s="7">
        <f t="shared" si="85"/>
        <v>0</v>
      </c>
      <c r="W176" s="91">
        <f t="shared" si="86"/>
        <v>0</v>
      </c>
      <c r="X176" s="91">
        <f t="shared" si="87"/>
        <v>0</v>
      </c>
      <c r="Y176" s="91">
        <f t="shared" si="88"/>
        <v>0</v>
      </c>
      <c r="Z176" s="91">
        <f t="shared" si="89"/>
        <v>0</v>
      </c>
      <c r="AA176" s="102">
        <f t="shared" si="62"/>
        <v>0</v>
      </c>
      <c r="AB176" s="102">
        <f t="shared" si="63"/>
        <v>0</v>
      </c>
      <c r="AC176" s="102">
        <f t="shared" si="64"/>
        <v>0</v>
      </c>
      <c r="AD176" s="106">
        <f t="shared" si="65"/>
        <v>0</v>
      </c>
      <c r="AE176" s="106">
        <f t="shared" si="66"/>
        <v>0</v>
      </c>
      <c r="AF176" s="106">
        <f t="shared" si="67"/>
        <v>0</v>
      </c>
      <c r="AG176" s="106">
        <f t="shared" si="68"/>
        <v>0</v>
      </c>
      <c r="AH176" s="6">
        <v>0</v>
      </c>
      <c r="AI176" s="1">
        <f t="shared" si="69"/>
        <v>0</v>
      </c>
    </row>
    <row r="177" spans="1:36">
      <c r="A177" s="26">
        <v>1.15E-3</v>
      </c>
      <c r="B177" s="5">
        <f t="shared" si="70"/>
        <v>1.15E-3</v>
      </c>
      <c r="C177" s="94" t="s">
        <v>254</v>
      </c>
      <c r="D177" s="94" t="s">
        <v>83</v>
      </c>
      <c r="E177" s="94" t="s">
        <v>91</v>
      </c>
      <c r="F177" s="25">
        <f t="shared" si="60"/>
        <v>0</v>
      </c>
      <c r="G177" s="25">
        <f t="shared" si="61"/>
        <v>0</v>
      </c>
      <c r="H177" s="7">
        <f t="shared" si="71"/>
        <v>0</v>
      </c>
      <c r="I177" s="7">
        <f t="shared" si="72"/>
        <v>0</v>
      </c>
      <c r="J177" s="7">
        <f t="shared" si="73"/>
        <v>0</v>
      </c>
      <c r="K177" s="7">
        <f t="shared" si="74"/>
        <v>0</v>
      </c>
      <c r="L177" s="7">
        <f t="shared" si="75"/>
        <v>0</v>
      </c>
      <c r="M177" s="7">
        <f t="shared" si="76"/>
        <v>0</v>
      </c>
      <c r="N177" s="7">
        <f t="shared" si="77"/>
        <v>0</v>
      </c>
      <c r="O177" s="7">
        <f t="shared" si="78"/>
        <v>0</v>
      </c>
      <c r="P177" s="7">
        <f t="shared" si="79"/>
        <v>0</v>
      </c>
      <c r="Q177" s="7">
        <f t="shared" si="80"/>
        <v>0</v>
      </c>
      <c r="R177" s="7">
        <f t="shared" si="81"/>
        <v>0</v>
      </c>
      <c r="S177" s="7">
        <f t="shared" si="82"/>
        <v>0</v>
      </c>
      <c r="T177" s="7">
        <f t="shared" si="83"/>
        <v>0</v>
      </c>
      <c r="U177" s="7">
        <f t="shared" si="84"/>
        <v>0</v>
      </c>
      <c r="V177" s="7">
        <f t="shared" si="85"/>
        <v>0</v>
      </c>
      <c r="W177" s="91">
        <f t="shared" si="86"/>
        <v>0</v>
      </c>
      <c r="X177" s="91">
        <f t="shared" si="87"/>
        <v>0</v>
      </c>
      <c r="Y177" s="91">
        <f t="shared" si="88"/>
        <v>0</v>
      </c>
      <c r="Z177" s="91">
        <f t="shared" si="89"/>
        <v>0</v>
      </c>
      <c r="AA177" s="102">
        <f t="shared" si="62"/>
        <v>0</v>
      </c>
      <c r="AB177" s="102">
        <f t="shared" si="63"/>
        <v>0</v>
      </c>
      <c r="AC177" s="102">
        <f t="shared" si="64"/>
        <v>0</v>
      </c>
      <c r="AD177" s="106">
        <f t="shared" si="65"/>
        <v>0</v>
      </c>
      <c r="AE177" s="106">
        <f t="shared" si="66"/>
        <v>0</v>
      </c>
      <c r="AF177" s="106">
        <f t="shared" si="67"/>
        <v>0</v>
      </c>
      <c r="AG177" s="106">
        <f t="shared" si="68"/>
        <v>0</v>
      </c>
      <c r="AH177" s="6">
        <v>0</v>
      </c>
      <c r="AI177" s="1">
        <f t="shared" si="69"/>
        <v>0</v>
      </c>
    </row>
    <row r="178" spans="1:36">
      <c r="A178" s="26">
        <v>1.16E-3</v>
      </c>
      <c r="B178" s="5">
        <f t="shared" si="70"/>
        <v>18548.176510983758</v>
      </c>
      <c r="C178" s="94" t="s">
        <v>188</v>
      </c>
      <c r="D178" s="94" t="s">
        <v>79</v>
      </c>
      <c r="E178" s="94" t="s">
        <v>91</v>
      </c>
      <c r="F178" s="25">
        <f t="shared" ref="F178:F222" si="90">COUNTIF(H178:Z178,"&gt;1")</f>
        <v>2</v>
      </c>
      <c r="G178" s="25">
        <f t="shared" ref="G178:G222" si="91">COUNTIF(AD178:AH178,"&gt;1")</f>
        <v>2</v>
      </c>
      <c r="H178" s="7">
        <f t="shared" si="71"/>
        <v>9589.2402762631791</v>
      </c>
      <c r="I178" s="7">
        <f t="shared" si="72"/>
        <v>0</v>
      </c>
      <c r="J178" s="7">
        <f t="shared" si="73"/>
        <v>0</v>
      </c>
      <c r="K178" s="7">
        <f t="shared" si="74"/>
        <v>0</v>
      </c>
      <c r="L178" s="7">
        <f t="shared" si="75"/>
        <v>0</v>
      </c>
      <c r="M178" s="7">
        <f t="shared" si="76"/>
        <v>0</v>
      </c>
      <c r="N178" s="7">
        <f t="shared" si="77"/>
        <v>0</v>
      </c>
      <c r="O178" s="7">
        <f t="shared" si="78"/>
        <v>0</v>
      </c>
      <c r="P178" s="7">
        <f t="shared" si="79"/>
        <v>8958.9350747205808</v>
      </c>
      <c r="Q178" s="7">
        <f t="shared" si="80"/>
        <v>0</v>
      </c>
      <c r="R178" s="7">
        <f t="shared" si="81"/>
        <v>0</v>
      </c>
      <c r="S178" s="7">
        <f t="shared" si="82"/>
        <v>0</v>
      </c>
      <c r="T178" s="7">
        <f t="shared" si="83"/>
        <v>0</v>
      </c>
      <c r="U178" s="7">
        <f t="shared" si="84"/>
        <v>0</v>
      </c>
      <c r="V178" s="7">
        <f t="shared" si="85"/>
        <v>0</v>
      </c>
      <c r="W178" s="91">
        <f t="shared" si="86"/>
        <v>0</v>
      </c>
      <c r="X178" s="91">
        <f t="shared" si="87"/>
        <v>0</v>
      </c>
      <c r="Y178" s="91">
        <f t="shared" si="88"/>
        <v>0</v>
      </c>
      <c r="Z178" s="91">
        <f t="shared" si="89"/>
        <v>0</v>
      </c>
      <c r="AA178" s="102">
        <f t="shared" ref="AA178:AA222" si="92">LARGE(H178:R178,5)</f>
        <v>0</v>
      </c>
      <c r="AB178" s="102">
        <f t="shared" ref="AB178:AB222" si="93">LARGE(S178:V178,1)</f>
        <v>0</v>
      </c>
      <c r="AC178" s="102">
        <f t="shared" ref="AC178:AC222" si="94">LARGE(W178:Z178,1)</f>
        <v>0</v>
      </c>
      <c r="AD178" s="106">
        <f t="shared" ref="AD178:AD222" si="95">LARGE(H178:R178,1)</f>
        <v>9589.2402762631791</v>
      </c>
      <c r="AE178" s="106">
        <f t="shared" ref="AE178:AE222" si="96">LARGE(H178:R178,2)</f>
        <v>8958.9350747205808</v>
      </c>
      <c r="AF178" s="106">
        <f t="shared" ref="AF178:AF222" si="97">LARGE(H178:R178,3)</f>
        <v>0</v>
      </c>
      <c r="AG178" s="106">
        <f t="shared" ref="AG178:AG222" si="98">LARGE(H178:R178,4)</f>
        <v>0</v>
      </c>
      <c r="AH178" s="6">
        <v>0</v>
      </c>
      <c r="AI178" s="1">
        <f t="shared" ref="AI178:AI222" si="99">SUM(AD178:AG178)+AH178</f>
        <v>18548.175350983758</v>
      </c>
    </row>
    <row r="179" spans="1:36">
      <c r="A179" s="26">
        <v>1.17E-3</v>
      </c>
      <c r="B179" s="5">
        <f t="shared" si="70"/>
        <v>9272.5042526140551</v>
      </c>
      <c r="C179" s="94" t="s">
        <v>192</v>
      </c>
      <c r="D179" s="94" t="s">
        <v>83</v>
      </c>
      <c r="E179" s="94" t="s">
        <v>91</v>
      </c>
      <c r="F179" s="25">
        <f t="shared" si="90"/>
        <v>1</v>
      </c>
      <c r="G179" s="25">
        <f t="shared" si="91"/>
        <v>1</v>
      </c>
      <c r="H179" s="7">
        <f t="shared" si="71"/>
        <v>0</v>
      </c>
      <c r="I179" s="7">
        <f t="shared" si="72"/>
        <v>0</v>
      </c>
      <c r="J179" s="7">
        <f t="shared" si="73"/>
        <v>0</v>
      </c>
      <c r="K179" s="7">
        <f t="shared" si="74"/>
        <v>0</v>
      </c>
      <c r="L179" s="7">
        <f t="shared" si="75"/>
        <v>0</v>
      </c>
      <c r="M179" s="7">
        <f t="shared" si="76"/>
        <v>9272.5030826140555</v>
      </c>
      <c r="N179" s="7">
        <f t="shared" si="77"/>
        <v>0</v>
      </c>
      <c r="O179" s="7">
        <f t="shared" si="78"/>
        <v>0</v>
      </c>
      <c r="P179" s="7">
        <f t="shared" si="79"/>
        <v>0</v>
      </c>
      <c r="Q179" s="7">
        <f t="shared" si="80"/>
        <v>0</v>
      </c>
      <c r="R179" s="7">
        <f t="shared" si="81"/>
        <v>0</v>
      </c>
      <c r="S179" s="7">
        <f t="shared" si="82"/>
        <v>0</v>
      </c>
      <c r="T179" s="7">
        <f t="shared" si="83"/>
        <v>0</v>
      </c>
      <c r="U179" s="7">
        <f t="shared" si="84"/>
        <v>0</v>
      </c>
      <c r="V179" s="7">
        <f t="shared" si="85"/>
        <v>0</v>
      </c>
      <c r="W179" s="91">
        <f t="shared" si="86"/>
        <v>0</v>
      </c>
      <c r="X179" s="91">
        <f t="shared" si="87"/>
        <v>0</v>
      </c>
      <c r="Y179" s="91">
        <f t="shared" si="88"/>
        <v>0</v>
      </c>
      <c r="Z179" s="91">
        <f t="shared" si="89"/>
        <v>0</v>
      </c>
      <c r="AA179" s="102">
        <f t="shared" si="92"/>
        <v>0</v>
      </c>
      <c r="AB179" s="102">
        <f t="shared" si="93"/>
        <v>0</v>
      </c>
      <c r="AC179" s="102">
        <f t="shared" si="94"/>
        <v>0</v>
      </c>
      <c r="AD179" s="106">
        <f t="shared" si="95"/>
        <v>9272.5030826140555</v>
      </c>
      <c r="AE179" s="106">
        <f t="shared" si="96"/>
        <v>0</v>
      </c>
      <c r="AF179" s="106">
        <f t="shared" si="97"/>
        <v>0</v>
      </c>
      <c r="AG179" s="106">
        <f t="shared" si="98"/>
        <v>0</v>
      </c>
      <c r="AH179" s="6">
        <v>0</v>
      </c>
      <c r="AI179" s="1">
        <f t="shared" si="99"/>
        <v>9272.5030826140555</v>
      </c>
    </row>
    <row r="180" spans="1:36">
      <c r="A180" s="26">
        <v>1.1800000000000001E-3</v>
      </c>
      <c r="B180" s="5">
        <f t="shared" si="70"/>
        <v>21061.418012669325</v>
      </c>
      <c r="C180" s="94" t="s">
        <v>293</v>
      </c>
      <c r="D180" s="94" t="s">
        <v>294</v>
      </c>
      <c r="E180" s="94" t="s">
        <v>91</v>
      </c>
      <c r="F180" s="25">
        <f t="shared" si="90"/>
        <v>3</v>
      </c>
      <c r="G180" s="25">
        <f t="shared" si="91"/>
        <v>3</v>
      </c>
      <c r="H180" s="7">
        <f t="shared" si="71"/>
        <v>0</v>
      </c>
      <c r="I180" s="7">
        <f t="shared" si="72"/>
        <v>0</v>
      </c>
      <c r="J180" s="7">
        <f t="shared" si="73"/>
        <v>0</v>
      </c>
      <c r="K180" s="7">
        <f t="shared" si="74"/>
        <v>7064.5418326693234</v>
      </c>
      <c r="L180" s="7">
        <f t="shared" si="75"/>
        <v>0</v>
      </c>
      <c r="M180" s="7">
        <f t="shared" si="76"/>
        <v>0</v>
      </c>
      <c r="N180" s="7">
        <f t="shared" si="77"/>
        <v>0</v>
      </c>
      <c r="O180" s="7">
        <f t="shared" si="78"/>
        <v>0</v>
      </c>
      <c r="P180" s="7">
        <f t="shared" si="79"/>
        <v>6796.875</v>
      </c>
      <c r="Q180" s="7">
        <f t="shared" si="80"/>
        <v>7200</v>
      </c>
      <c r="R180" s="7">
        <f t="shared" si="81"/>
        <v>0</v>
      </c>
      <c r="S180" s="7">
        <f t="shared" si="82"/>
        <v>0</v>
      </c>
      <c r="T180" s="7">
        <f t="shared" si="83"/>
        <v>0</v>
      </c>
      <c r="U180" s="7">
        <f t="shared" si="84"/>
        <v>0</v>
      </c>
      <c r="V180" s="7">
        <f t="shared" si="85"/>
        <v>0</v>
      </c>
      <c r="W180" s="91">
        <f t="shared" si="86"/>
        <v>0</v>
      </c>
      <c r="X180" s="91">
        <f t="shared" si="87"/>
        <v>0</v>
      </c>
      <c r="Y180" s="91">
        <f t="shared" si="88"/>
        <v>0</v>
      </c>
      <c r="Z180" s="91">
        <f t="shared" si="89"/>
        <v>0</v>
      </c>
      <c r="AA180" s="102">
        <f t="shared" si="92"/>
        <v>0</v>
      </c>
      <c r="AB180" s="102">
        <f t="shared" si="93"/>
        <v>0</v>
      </c>
      <c r="AC180" s="102">
        <f t="shared" si="94"/>
        <v>0</v>
      </c>
      <c r="AD180" s="106">
        <f t="shared" si="95"/>
        <v>7200</v>
      </c>
      <c r="AE180" s="106">
        <f t="shared" si="96"/>
        <v>7064.5418326693234</v>
      </c>
      <c r="AF180" s="106">
        <f t="shared" si="97"/>
        <v>6796.875</v>
      </c>
      <c r="AG180" s="106">
        <f t="shared" si="98"/>
        <v>0</v>
      </c>
      <c r="AH180" s="6">
        <v>0</v>
      </c>
      <c r="AI180" s="1">
        <f t="shared" si="99"/>
        <v>21061.416832669325</v>
      </c>
    </row>
    <row r="181" spans="1:36">
      <c r="A181" s="26">
        <v>1.1900000000000001E-3</v>
      </c>
      <c r="B181" s="5">
        <f t="shared" si="70"/>
        <v>1.1900000000000001E-3</v>
      </c>
      <c r="C181" s="72" t="s">
        <v>391</v>
      </c>
      <c r="D181" s="94" t="s">
        <v>395</v>
      </c>
      <c r="E181" s="94" t="s">
        <v>91</v>
      </c>
      <c r="F181" s="25">
        <f t="shared" si="90"/>
        <v>0</v>
      </c>
      <c r="G181" s="25">
        <f t="shared" si="91"/>
        <v>0</v>
      </c>
      <c r="H181" s="7">
        <f t="shared" si="71"/>
        <v>0</v>
      </c>
      <c r="I181" s="7">
        <f t="shared" si="72"/>
        <v>0</v>
      </c>
      <c r="J181" s="7">
        <f t="shared" si="73"/>
        <v>0</v>
      </c>
      <c r="K181" s="7">
        <f t="shared" si="74"/>
        <v>0</v>
      </c>
      <c r="L181" s="7">
        <f t="shared" si="75"/>
        <v>0</v>
      </c>
      <c r="M181" s="7">
        <f t="shared" si="76"/>
        <v>0</v>
      </c>
      <c r="N181" s="7">
        <f t="shared" si="77"/>
        <v>0</v>
      </c>
      <c r="O181" s="7">
        <f t="shared" si="78"/>
        <v>0</v>
      </c>
      <c r="P181" s="7">
        <f t="shared" si="79"/>
        <v>0</v>
      </c>
      <c r="Q181" s="7">
        <f t="shared" si="80"/>
        <v>0</v>
      </c>
      <c r="R181" s="7">
        <f t="shared" si="81"/>
        <v>0</v>
      </c>
      <c r="S181" s="7">
        <f t="shared" si="82"/>
        <v>0</v>
      </c>
      <c r="T181" s="7">
        <f t="shared" si="83"/>
        <v>0</v>
      </c>
      <c r="U181" s="7">
        <f t="shared" si="84"/>
        <v>0</v>
      </c>
      <c r="V181" s="7">
        <f t="shared" si="85"/>
        <v>0</v>
      </c>
      <c r="W181" s="91">
        <f t="shared" si="86"/>
        <v>0</v>
      </c>
      <c r="X181" s="91">
        <f t="shared" si="87"/>
        <v>0</v>
      </c>
      <c r="Y181" s="91">
        <f t="shared" si="88"/>
        <v>0</v>
      </c>
      <c r="Z181" s="91">
        <f t="shared" si="89"/>
        <v>0</v>
      </c>
      <c r="AA181" s="102">
        <f t="shared" si="92"/>
        <v>0</v>
      </c>
      <c r="AB181" s="102">
        <f t="shared" si="93"/>
        <v>0</v>
      </c>
      <c r="AC181" s="102">
        <f t="shared" si="94"/>
        <v>0</v>
      </c>
      <c r="AD181" s="106">
        <f t="shared" si="95"/>
        <v>0</v>
      </c>
      <c r="AE181" s="106">
        <f t="shared" si="96"/>
        <v>0</v>
      </c>
      <c r="AF181" s="106">
        <f t="shared" si="97"/>
        <v>0</v>
      </c>
      <c r="AG181" s="106">
        <f t="shared" si="98"/>
        <v>0</v>
      </c>
      <c r="AH181" s="6">
        <v>0</v>
      </c>
      <c r="AI181" s="1">
        <f t="shared" si="99"/>
        <v>0</v>
      </c>
    </row>
    <row r="182" spans="1:36">
      <c r="A182" s="26">
        <v>1.2000000000000001E-3</v>
      </c>
      <c r="B182" s="5">
        <f t="shared" si="70"/>
        <v>9899.8362223898184</v>
      </c>
      <c r="C182" s="144" t="s">
        <v>301</v>
      </c>
      <c r="D182" s="94" t="s">
        <v>264</v>
      </c>
      <c r="E182" s="94" t="s">
        <v>91</v>
      </c>
      <c r="F182" s="25">
        <f t="shared" si="90"/>
        <v>1</v>
      </c>
      <c r="G182" s="25">
        <f t="shared" si="91"/>
        <v>1</v>
      </c>
      <c r="H182" s="7">
        <f t="shared" si="71"/>
        <v>0</v>
      </c>
      <c r="I182" s="7">
        <f t="shared" si="72"/>
        <v>0</v>
      </c>
      <c r="J182" s="7">
        <f t="shared" si="73"/>
        <v>0</v>
      </c>
      <c r="K182" s="7">
        <f t="shared" si="74"/>
        <v>0</v>
      </c>
      <c r="L182" s="7">
        <f t="shared" si="75"/>
        <v>0</v>
      </c>
      <c r="M182" s="7">
        <f t="shared" si="76"/>
        <v>0</v>
      </c>
      <c r="N182" s="7">
        <f t="shared" si="77"/>
        <v>9899.8350223898178</v>
      </c>
      <c r="O182" s="7">
        <f t="shared" si="78"/>
        <v>0</v>
      </c>
      <c r="P182" s="7">
        <f t="shared" si="79"/>
        <v>0</v>
      </c>
      <c r="Q182" s="7">
        <f t="shared" si="80"/>
        <v>0</v>
      </c>
      <c r="R182" s="7">
        <f t="shared" si="81"/>
        <v>0</v>
      </c>
      <c r="S182" s="7">
        <f t="shared" si="82"/>
        <v>0</v>
      </c>
      <c r="T182" s="7">
        <f t="shared" si="83"/>
        <v>0</v>
      </c>
      <c r="U182" s="7">
        <f t="shared" si="84"/>
        <v>0</v>
      </c>
      <c r="V182" s="7">
        <f t="shared" si="85"/>
        <v>0</v>
      </c>
      <c r="W182" s="91">
        <f t="shared" si="86"/>
        <v>0</v>
      </c>
      <c r="X182" s="91">
        <f t="shared" si="87"/>
        <v>0</v>
      </c>
      <c r="Y182" s="91">
        <f t="shared" si="88"/>
        <v>0</v>
      </c>
      <c r="Z182" s="91">
        <f t="shared" si="89"/>
        <v>0</v>
      </c>
      <c r="AA182" s="102">
        <f t="shared" si="92"/>
        <v>0</v>
      </c>
      <c r="AB182" s="102">
        <f t="shared" si="93"/>
        <v>0</v>
      </c>
      <c r="AC182" s="102">
        <f t="shared" si="94"/>
        <v>0</v>
      </c>
      <c r="AD182" s="106">
        <f t="shared" si="95"/>
        <v>9899.8350223898178</v>
      </c>
      <c r="AE182" s="106">
        <f t="shared" si="96"/>
        <v>0</v>
      </c>
      <c r="AF182" s="106">
        <f t="shared" si="97"/>
        <v>0</v>
      </c>
      <c r="AG182" s="106">
        <f t="shared" si="98"/>
        <v>0</v>
      </c>
      <c r="AH182" s="6">
        <v>0</v>
      </c>
      <c r="AI182" s="1">
        <f t="shared" si="99"/>
        <v>9899.8350223898178</v>
      </c>
    </row>
    <row r="183" spans="1:36">
      <c r="A183" s="26">
        <v>1.2100000000000001E-3</v>
      </c>
      <c r="B183" s="5">
        <f t="shared" si="70"/>
        <v>1.2100000000000001E-3</v>
      </c>
      <c r="C183" s="144" t="s">
        <v>305</v>
      </c>
      <c r="D183" s="94" t="s">
        <v>78</v>
      </c>
      <c r="E183" s="94" t="s">
        <v>91</v>
      </c>
      <c r="F183" s="25">
        <f t="shared" si="90"/>
        <v>0</v>
      </c>
      <c r="G183" s="25">
        <f t="shared" si="91"/>
        <v>0</v>
      </c>
      <c r="H183" s="7">
        <f t="shared" si="71"/>
        <v>0</v>
      </c>
      <c r="I183" s="7">
        <f t="shared" si="72"/>
        <v>0</v>
      </c>
      <c r="J183" s="7">
        <f t="shared" si="73"/>
        <v>0</v>
      </c>
      <c r="K183" s="7">
        <f t="shared" si="74"/>
        <v>0</v>
      </c>
      <c r="L183" s="7">
        <f t="shared" si="75"/>
        <v>0</v>
      </c>
      <c r="M183" s="7">
        <f t="shared" si="76"/>
        <v>0</v>
      </c>
      <c r="N183" s="7">
        <f t="shared" si="77"/>
        <v>0</v>
      </c>
      <c r="O183" s="7">
        <f t="shared" si="78"/>
        <v>0</v>
      </c>
      <c r="P183" s="7">
        <f t="shared" si="79"/>
        <v>0</v>
      </c>
      <c r="Q183" s="7">
        <f t="shared" si="80"/>
        <v>0</v>
      </c>
      <c r="R183" s="7">
        <f t="shared" si="81"/>
        <v>0</v>
      </c>
      <c r="S183" s="7">
        <f t="shared" si="82"/>
        <v>0</v>
      </c>
      <c r="T183" s="7">
        <f t="shared" si="83"/>
        <v>0</v>
      </c>
      <c r="U183" s="7">
        <f t="shared" si="84"/>
        <v>0</v>
      </c>
      <c r="V183" s="7">
        <f t="shared" si="85"/>
        <v>0</v>
      </c>
      <c r="W183" s="91">
        <f t="shared" si="86"/>
        <v>0</v>
      </c>
      <c r="X183" s="91">
        <f t="shared" si="87"/>
        <v>0</v>
      </c>
      <c r="Y183" s="91">
        <f t="shared" si="88"/>
        <v>0</v>
      </c>
      <c r="Z183" s="91">
        <f t="shared" si="89"/>
        <v>0</v>
      </c>
      <c r="AA183" s="102">
        <f t="shared" si="92"/>
        <v>0</v>
      </c>
      <c r="AB183" s="102">
        <f t="shared" si="93"/>
        <v>0</v>
      </c>
      <c r="AC183" s="102">
        <f t="shared" si="94"/>
        <v>0</v>
      </c>
      <c r="AD183" s="106">
        <f t="shared" si="95"/>
        <v>0</v>
      </c>
      <c r="AE183" s="106">
        <f t="shared" si="96"/>
        <v>0</v>
      </c>
      <c r="AF183" s="106">
        <f t="shared" si="97"/>
        <v>0</v>
      </c>
      <c r="AG183" s="106">
        <f t="shared" si="98"/>
        <v>0</v>
      </c>
      <c r="AH183" s="6">
        <v>0</v>
      </c>
      <c r="AI183" s="1">
        <f t="shared" si="99"/>
        <v>0</v>
      </c>
      <c r="AJ183">
        <f>LARGE(AI114:AI267,40)</f>
        <v>0</v>
      </c>
    </row>
    <row r="184" spans="1:36">
      <c r="A184" s="26">
        <v>1.2200000000000002E-3</v>
      </c>
      <c r="B184" s="5">
        <f t="shared" si="70"/>
        <v>1.2200000000000002E-3</v>
      </c>
      <c r="C184" s="144" t="s">
        <v>306</v>
      </c>
      <c r="D184" s="94" t="s">
        <v>78</v>
      </c>
      <c r="E184" s="94" t="s">
        <v>91</v>
      </c>
      <c r="F184" s="25">
        <f t="shared" si="90"/>
        <v>0</v>
      </c>
      <c r="G184" s="25">
        <f t="shared" si="91"/>
        <v>0</v>
      </c>
      <c r="H184" s="7">
        <f t="shared" si="71"/>
        <v>0</v>
      </c>
      <c r="I184" s="7">
        <f t="shared" si="72"/>
        <v>0</v>
      </c>
      <c r="J184" s="7">
        <f t="shared" si="73"/>
        <v>0</v>
      </c>
      <c r="K184" s="7">
        <f t="shared" si="74"/>
        <v>0</v>
      </c>
      <c r="L184" s="7">
        <f t="shared" si="75"/>
        <v>0</v>
      </c>
      <c r="M184" s="7">
        <f t="shared" si="76"/>
        <v>0</v>
      </c>
      <c r="N184" s="7">
        <f t="shared" si="77"/>
        <v>0</v>
      </c>
      <c r="O184" s="7">
        <f t="shared" si="78"/>
        <v>0</v>
      </c>
      <c r="P184" s="7">
        <f t="shared" si="79"/>
        <v>0</v>
      </c>
      <c r="Q184" s="7">
        <f t="shared" si="80"/>
        <v>0</v>
      </c>
      <c r="R184" s="7">
        <f t="shared" si="81"/>
        <v>0</v>
      </c>
      <c r="S184" s="7">
        <f t="shared" si="82"/>
        <v>0</v>
      </c>
      <c r="T184" s="7">
        <f t="shared" si="83"/>
        <v>0</v>
      </c>
      <c r="U184" s="7">
        <f t="shared" si="84"/>
        <v>0</v>
      </c>
      <c r="V184" s="7">
        <f t="shared" si="85"/>
        <v>0</v>
      </c>
      <c r="W184" s="91">
        <f t="shared" si="86"/>
        <v>0</v>
      </c>
      <c r="X184" s="91">
        <f t="shared" si="87"/>
        <v>0</v>
      </c>
      <c r="Y184" s="91">
        <f t="shared" si="88"/>
        <v>0</v>
      </c>
      <c r="Z184" s="91">
        <f t="shared" si="89"/>
        <v>0</v>
      </c>
      <c r="AA184" s="102">
        <f t="shared" si="92"/>
        <v>0</v>
      </c>
      <c r="AB184" s="102">
        <f t="shared" si="93"/>
        <v>0</v>
      </c>
      <c r="AC184" s="102">
        <f t="shared" si="94"/>
        <v>0</v>
      </c>
      <c r="AD184" s="106">
        <f t="shared" si="95"/>
        <v>0</v>
      </c>
      <c r="AE184" s="106">
        <f t="shared" si="96"/>
        <v>0</v>
      </c>
      <c r="AF184" s="106">
        <f t="shared" si="97"/>
        <v>0</v>
      </c>
      <c r="AG184" s="106">
        <f t="shared" si="98"/>
        <v>0</v>
      </c>
      <c r="AH184" s="6">
        <v>0</v>
      </c>
      <c r="AI184" s="1">
        <f t="shared" si="99"/>
        <v>0</v>
      </c>
    </row>
    <row r="185" spans="1:36">
      <c r="A185" s="26">
        <v>1.23E-3</v>
      </c>
      <c r="B185" s="5">
        <f t="shared" si="70"/>
        <v>1.23E-3</v>
      </c>
      <c r="C185" s="144" t="s">
        <v>307</v>
      </c>
      <c r="D185" s="94" t="s">
        <v>85</v>
      </c>
      <c r="E185" s="94" t="s">
        <v>91</v>
      </c>
      <c r="F185" s="25">
        <f t="shared" si="90"/>
        <v>0</v>
      </c>
      <c r="G185" s="25">
        <f t="shared" si="91"/>
        <v>0</v>
      </c>
      <c r="H185" s="7">
        <f t="shared" si="71"/>
        <v>0</v>
      </c>
      <c r="I185" s="7">
        <f t="shared" si="72"/>
        <v>0</v>
      </c>
      <c r="J185" s="7">
        <f t="shared" si="73"/>
        <v>0</v>
      </c>
      <c r="K185" s="7">
        <f t="shared" si="74"/>
        <v>0</v>
      </c>
      <c r="L185" s="7">
        <f t="shared" si="75"/>
        <v>0</v>
      </c>
      <c r="M185" s="7">
        <f t="shared" si="76"/>
        <v>0</v>
      </c>
      <c r="N185" s="7">
        <f t="shared" si="77"/>
        <v>0</v>
      </c>
      <c r="O185" s="7">
        <f t="shared" si="78"/>
        <v>0</v>
      </c>
      <c r="P185" s="7">
        <f t="shared" si="79"/>
        <v>0</v>
      </c>
      <c r="Q185" s="7">
        <f t="shared" si="80"/>
        <v>0</v>
      </c>
      <c r="R185" s="7">
        <f t="shared" si="81"/>
        <v>0</v>
      </c>
      <c r="S185" s="7">
        <f t="shared" si="82"/>
        <v>0</v>
      </c>
      <c r="T185" s="7">
        <f t="shared" si="83"/>
        <v>0</v>
      </c>
      <c r="U185" s="7">
        <f t="shared" si="84"/>
        <v>0</v>
      </c>
      <c r="V185" s="7">
        <f t="shared" si="85"/>
        <v>0</v>
      </c>
      <c r="W185" s="91">
        <f t="shared" si="86"/>
        <v>0</v>
      </c>
      <c r="X185" s="91">
        <f t="shared" si="87"/>
        <v>0</v>
      </c>
      <c r="Y185" s="91">
        <f t="shared" si="88"/>
        <v>0</v>
      </c>
      <c r="Z185" s="91">
        <f t="shared" si="89"/>
        <v>0</v>
      </c>
      <c r="AA185" s="102">
        <f t="shared" si="92"/>
        <v>0</v>
      </c>
      <c r="AB185" s="102">
        <f t="shared" si="93"/>
        <v>0</v>
      </c>
      <c r="AC185" s="102">
        <f t="shared" si="94"/>
        <v>0</v>
      </c>
      <c r="AD185" s="106">
        <f t="shared" si="95"/>
        <v>0</v>
      </c>
      <c r="AE185" s="106">
        <f t="shared" si="96"/>
        <v>0</v>
      </c>
      <c r="AF185" s="106">
        <f t="shared" si="97"/>
        <v>0</v>
      </c>
      <c r="AG185" s="106">
        <f t="shared" si="98"/>
        <v>0</v>
      </c>
      <c r="AH185" s="6">
        <v>0</v>
      </c>
      <c r="AI185" s="1">
        <f t="shared" si="99"/>
        <v>0</v>
      </c>
    </row>
    <row r="186" spans="1:36">
      <c r="A186" s="26">
        <v>1.24E-3</v>
      </c>
      <c r="B186" s="5">
        <f t="shared" si="70"/>
        <v>1.24E-3</v>
      </c>
      <c r="C186" s="144" t="s">
        <v>311</v>
      </c>
      <c r="D186" s="94" t="s">
        <v>75</v>
      </c>
      <c r="E186" s="94" t="s">
        <v>91</v>
      </c>
      <c r="F186" s="25">
        <f t="shared" si="90"/>
        <v>0</v>
      </c>
      <c r="G186" s="25">
        <f t="shared" si="91"/>
        <v>0</v>
      </c>
      <c r="H186" s="7">
        <f t="shared" si="71"/>
        <v>0</v>
      </c>
      <c r="I186" s="7">
        <f t="shared" si="72"/>
        <v>0</v>
      </c>
      <c r="J186" s="7">
        <f t="shared" si="73"/>
        <v>0</v>
      </c>
      <c r="K186" s="7">
        <f t="shared" si="74"/>
        <v>0</v>
      </c>
      <c r="L186" s="7">
        <f t="shared" si="75"/>
        <v>0</v>
      </c>
      <c r="M186" s="7">
        <f t="shared" si="76"/>
        <v>0</v>
      </c>
      <c r="N186" s="7">
        <f t="shared" si="77"/>
        <v>0</v>
      </c>
      <c r="O186" s="7">
        <f t="shared" si="78"/>
        <v>0</v>
      </c>
      <c r="P186" s="7">
        <f t="shared" si="79"/>
        <v>0</v>
      </c>
      <c r="Q186" s="7">
        <f t="shared" si="80"/>
        <v>0</v>
      </c>
      <c r="R186" s="7">
        <f t="shared" si="81"/>
        <v>0</v>
      </c>
      <c r="S186" s="7">
        <f t="shared" si="82"/>
        <v>0</v>
      </c>
      <c r="T186" s="7">
        <f t="shared" si="83"/>
        <v>0</v>
      </c>
      <c r="U186" s="7">
        <f t="shared" si="84"/>
        <v>0</v>
      </c>
      <c r="V186" s="7">
        <f t="shared" si="85"/>
        <v>0</v>
      </c>
      <c r="W186" s="91">
        <f t="shared" si="86"/>
        <v>0</v>
      </c>
      <c r="X186" s="91">
        <f t="shared" si="87"/>
        <v>0</v>
      </c>
      <c r="Y186" s="91">
        <f t="shared" si="88"/>
        <v>0</v>
      </c>
      <c r="Z186" s="91">
        <f t="shared" si="89"/>
        <v>0</v>
      </c>
      <c r="AA186" s="102">
        <f t="shared" si="92"/>
        <v>0</v>
      </c>
      <c r="AB186" s="102">
        <f t="shared" si="93"/>
        <v>0</v>
      </c>
      <c r="AC186" s="102">
        <f t="shared" si="94"/>
        <v>0</v>
      </c>
      <c r="AD186" s="106">
        <f t="shared" si="95"/>
        <v>0</v>
      </c>
      <c r="AE186" s="106">
        <f t="shared" si="96"/>
        <v>0</v>
      </c>
      <c r="AF186" s="106">
        <f t="shared" si="97"/>
        <v>0</v>
      </c>
      <c r="AG186" s="106">
        <f t="shared" si="98"/>
        <v>0</v>
      </c>
      <c r="AH186" s="6">
        <v>0</v>
      </c>
      <c r="AI186" s="1">
        <f t="shared" si="99"/>
        <v>0</v>
      </c>
    </row>
    <row r="187" spans="1:36">
      <c r="A187" s="26">
        <v>1.25E-3</v>
      </c>
      <c r="B187" s="5">
        <f t="shared" si="70"/>
        <v>1.25E-3</v>
      </c>
      <c r="C187" s="144" t="s">
        <v>317</v>
      </c>
      <c r="D187" s="94" t="s">
        <v>335</v>
      </c>
      <c r="E187" s="94" t="s">
        <v>91</v>
      </c>
      <c r="F187" s="25">
        <f t="shared" si="90"/>
        <v>0</v>
      </c>
      <c r="G187" s="25">
        <f t="shared" si="91"/>
        <v>0</v>
      </c>
      <c r="H187" s="7">
        <f t="shared" si="71"/>
        <v>0</v>
      </c>
      <c r="I187" s="7">
        <f t="shared" si="72"/>
        <v>0</v>
      </c>
      <c r="J187" s="7">
        <f t="shared" si="73"/>
        <v>0</v>
      </c>
      <c r="K187" s="7">
        <f t="shared" si="74"/>
        <v>0</v>
      </c>
      <c r="L187" s="7">
        <f t="shared" si="75"/>
        <v>0</v>
      </c>
      <c r="M187" s="7">
        <f t="shared" si="76"/>
        <v>0</v>
      </c>
      <c r="N187" s="7">
        <f t="shared" si="77"/>
        <v>0</v>
      </c>
      <c r="O187" s="7">
        <f t="shared" si="78"/>
        <v>0</v>
      </c>
      <c r="P187" s="7">
        <f t="shared" si="79"/>
        <v>0</v>
      </c>
      <c r="Q187" s="7">
        <f t="shared" si="80"/>
        <v>0</v>
      </c>
      <c r="R187" s="7">
        <f t="shared" si="81"/>
        <v>0</v>
      </c>
      <c r="S187" s="7">
        <f t="shared" si="82"/>
        <v>0</v>
      </c>
      <c r="T187" s="7">
        <f t="shared" si="83"/>
        <v>0</v>
      </c>
      <c r="U187" s="7">
        <f t="shared" si="84"/>
        <v>0</v>
      </c>
      <c r="V187" s="7">
        <f t="shared" si="85"/>
        <v>0</v>
      </c>
      <c r="W187" s="91">
        <f t="shared" si="86"/>
        <v>0</v>
      </c>
      <c r="X187" s="91">
        <f t="shared" si="87"/>
        <v>0</v>
      </c>
      <c r="Y187" s="91">
        <f t="shared" si="88"/>
        <v>0</v>
      </c>
      <c r="Z187" s="91">
        <f t="shared" si="89"/>
        <v>0</v>
      </c>
      <c r="AA187" s="102">
        <f t="shared" si="92"/>
        <v>0</v>
      </c>
      <c r="AB187" s="102">
        <f t="shared" si="93"/>
        <v>0</v>
      </c>
      <c r="AC187" s="102">
        <f t="shared" si="94"/>
        <v>0</v>
      </c>
      <c r="AD187" s="106">
        <f t="shared" si="95"/>
        <v>0</v>
      </c>
      <c r="AE187" s="106">
        <f t="shared" si="96"/>
        <v>0</v>
      </c>
      <c r="AF187" s="106">
        <f t="shared" si="97"/>
        <v>0</v>
      </c>
      <c r="AG187" s="106">
        <f t="shared" si="98"/>
        <v>0</v>
      </c>
      <c r="AH187" s="6">
        <v>0</v>
      </c>
      <c r="AI187" s="1">
        <f t="shared" si="99"/>
        <v>0</v>
      </c>
    </row>
    <row r="188" spans="1:36">
      <c r="A188" s="26">
        <v>1.2600000000000001E-3</v>
      </c>
      <c r="B188" s="5">
        <f t="shared" si="70"/>
        <v>1.2600000000000001E-3</v>
      </c>
      <c r="C188" s="144" t="s">
        <v>319</v>
      </c>
      <c r="D188" s="94" t="s">
        <v>264</v>
      </c>
      <c r="E188" s="94" t="s">
        <v>91</v>
      </c>
      <c r="F188" s="25">
        <f t="shared" si="90"/>
        <v>0</v>
      </c>
      <c r="G188" s="25">
        <f t="shared" si="91"/>
        <v>0</v>
      </c>
      <c r="H188" s="7">
        <f t="shared" si="71"/>
        <v>0</v>
      </c>
      <c r="I188" s="7">
        <f t="shared" si="72"/>
        <v>0</v>
      </c>
      <c r="J188" s="7">
        <f t="shared" si="73"/>
        <v>0</v>
      </c>
      <c r="K188" s="7">
        <f t="shared" si="74"/>
        <v>0</v>
      </c>
      <c r="L188" s="7">
        <f t="shared" si="75"/>
        <v>0</v>
      </c>
      <c r="M188" s="7">
        <f t="shared" si="76"/>
        <v>0</v>
      </c>
      <c r="N188" s="7">
        <f t="shared" si="77"/>
        <v>0</v>
      </c>
      <c r="O188" s="7">
        <f t="shared" si="78"/>
        <v>0</v>
      </c>
      <c r="P188" s="7">
        <f t="shared" si="79"/>
        <v>0</v>
      </c>
      <c r="Q188" s="7">
        <f t="shared" si="80"/>
        <v>0</v>
      </c>
      <c r="R188" s="7">
        <f t="shared" si="81"/>
        <v>0</v>
      </c>
      <c r="S188" s="7">
        <f t="shared" si="82"/>
        <v>0</v>
      </c>
      <c r="T188" s="7">
        <f t="shared" si="83"/>
        <v>0</v>
      </c>
      <c r="U188" s="7">
        <f t="shared" si="84"/>
        <v>0</v>
      </c>
      <c r="V188" s="7">
        <f t="shared" si="85"/>
        <v>0</v>
      </c>
      <c r="W188" s="91">
        <f t="shared" si="86"/>
        <v>0</v>
      </c>
      <c r="X188" s="91">
        <f t="shared" si="87"/>
        <v>0</v>
      </c>
      <c r="Y188" s="91">
        <f t="shared" si="88"/>
        <v>0</v>
      </c>
      <c r="Z188" s="91">
        <f t="shared" si="89"/>
        <v>0</v>
      </c>
      <c r="AA188" s="102">
        <f t="shared" si="92"/>
        <v>0</v>
      </c>
      <c r="AB188" s="102">
        <f t="shared" si="93"/>
        <v>0</v>
      </c>
      <c r="AC188" s="102">
        <f t="shared" si="94"/>
        <v>0</v>
      </c>
      <c r="AD188" s="106">
        <f t="shared" si="95"/>
        <v>0</v>
      </c>
      <c r="AE188" s="106">
        <f t="shared" si="96"/>
        <v>0</v>
      </c>
      <c r="AF188" s="106">
        <f t="shared" si="97"/>
        <v>0</v>
      </c>
      <c r="AG188" s="106">
        <f t="shared" si="98"/>
        <v>0</v>
      </c>
      <c r="AH188" s="6">
        <v>0</v>
      </c>
      <c r="AI188" s="1">
        <f t="shared" si="99"/>
        <v>0</v>
      </c>
    </row>
    <row r="189" spans="1:36">
      <c r="A189" s="26">
        <v>1.2700000000000001E-3</v>
      </c>
      <c r="B189" s="5">
        <f t="shared" si="70"/>
        <v>1.2700000000000001E-3</v>
      </c>
      <c r="C189" s="144" t="s">
        <v>392</v>
      </c>
      <c r="D189" s="94" t="s">
        <v>395</v>
      </c>
      <c r="E189" s="94" t="s">
        <v>91</v>
      </c>
      <c r="F189" s="25">
        <f t="shared" si="90"/>
        <v>0</v>
      </c>
      <c r="G189" s="25">
        <f t="shared" si="91"/>
        <v>0</v>
      </c>
      <c r="H189" s="7">
        <f t="shared" si="71"/>
        <v>0</v>
      </c>
      <c r="I189" s="7">
        <f t="shared" si="72"/>
        <v>0</v>
      </c>
      <c r="J189" s="7">
        <f t="shared" si="73"/>
        <v>0</v>
      </c>
      <c r="K189" s="7">
        <f t="shared" si="74"/>
        <v>0</v>
      </c>
      <c r="L189" s="7">
        <f t="shared" si="75"/>
        <v>0</v>
      </c>
      <c r="M189" s="7">
        <f t="shared" si="76"/>
        <v>0</v>
      </c>
      <c r="N189" s="7">
        <f t="shared" si="77"/>
        <v>0</v>
      </c>
      <c r="O189" s="7">
        <f t="shared" si="78"/>
        <v>0</v>
      </c>
      <c r="P189" s="7">
        <f t="shared" si="79"/>
        <v>0</v>
      </c>
      <c r="Q189" s="7">
        <f t="shared" si="80"/>
        <v>0</v>
      </c>
      <c r="R189" s="7">
        <f t="shared" si="81"/>
        <v>0</v>
      </c>
      <c r="S189" s="7">
        <f t="shared" si="82"/>
        <v>0</v>
      </c>
      <c r="T189" s="7">
        <f t="shared" si="83"/>
        <v>0</v>
      </c>
      <c r="U189" s="7">
        <f t="shared" si="84"/>
        <v>0</v>
      </c>
      <c r="V189" s="7">
        <f t="shared" si="85"/>
        <v>0</v>
      </c>
      <c r="W189" s="91">
        <f t="shared" si="86"/>
        <v>0</v>
      </c>
      <c r="X189" s="91">
        <f t="shared" si="87"/>
        <v>0</v>
      </c>
      <c r="Y189" s="91">
        <f t="shared" si="88"/>
        <v>0</v>
      </c>
      <c r="Z189" s="91">
        <f t="shared" si="89"/>
        <v>0</v>
      </c>
      <c r="AA189" s="102">
        <f t="shared" si="92"/>
        <v>0</v>
      </c>
      <c r="AB189" s="102">
        <f t="shared" si="93"/>
        <v>0</v>
      </c>
      <c r="AC189" s="102">
        <f t="shared" si="94"/>
        <v>0</v>
      </c>
      <c r="AD189" s="106">
        <f t="shared" si="95"/>
        <v>0</v>
      </c>
      <c r="AE189" s="106">
        <f t="shared" si="96"/>
        <v>0</v>
      </c>
      <c r="AF189" s="106">
        <f t="shared" si="97"/>
        <v>0</v>
      </c>
      <c r="AG189" s="106">
        <f t="shared" si="98"/>
        <v>0</v>
      </c>
      <c r="AH189" s="6">
        <v>0</v>
      </c>
      <c r="AI189" s="1">
        <f t="shared" si="99"/>
        <v>0</v>
      </c>
    </row>
    <row r="190" spans="1:36">
      <c r="A190" s="26">
        <v>1.2800000000000001E-3</v>
      </c>
      <c r="B190" s="5">
        <f t="shared" si="70"/>
        <v>1.2800000000000001E-3</v>
      </c>
      <c r="C190" s="144" t="s">
        <v>296</v>
      </c>
      <c r="D190" s="94" t="s">
        <v>85</v>
      </c>
      <c r="E190" s="94" t="s">
        <v>91</v>
      </c>
      <c r="F190" s="25">
        <f t="shared" si="90"/>
        <v>0</v>
      </c>
      <c r="G190" s="25">
        <f t="shared" si="91"/>
        <v>0</v>
      </c>
      <c r="H190" s="7">
        <f t="shared" si="71"/>
        <v>0</v>
      </c>
      <c r="I190" s="7">
        <f t="shared" si="72"/>
        <v>0</v>
      </c>
      <c r="J190" s="7">
        <f t="shared" si="73"/>
        <v>0</v>
      </c>
      <c r="K190" s="7">
        <f t="shared" si="74"/>
        <v>0</v>
      </c>
      <c r="L190" s="7">
        <f t="shared" si="75"/>
        <v>0</v>
      </c>
      <c r="M190" s="7">
        <f t="shared" si="76"/>
        <v>0</v>
      </c>
      <c r="N190" s="7">
        <f t="shared" si="77"/>
        <v>0</v>
      </c>
      <c r="O190" s="7">
        <f t="shared" si="78"/>
        <v>0</v>
      </c>
      <c r="P190" s="7">
        <f t="shared" si="79"/>
        <v>0</v>
      </c>
      <c r="Q190" s="7">
        <f t="shared" si="80"/>
        <v>0</v>
      </c>
      <c r="R190" s="7">
        <f t="shared" si="81"/>
        <v>0</v>
      </c>
      <c r="S190" s="7">
        <f t="shared" si="82"/>
        <v>0</v>
      </c>
      <c r="T190" s="7">
        <f t="shared" si="83"/>
        <v>0</v>
      </c>
      <c r="U190" s="7">
        <f t="shared" si="84"/>
        <v>0</v>
      </c>
      <c r="V190" s="7">
        <f t="shared" si="85"/>
        <v>0</v>
      </c>
      <c r="W190" s="91">
        <f t="shared" si="86"/>
        <v>0</v>
      </c>
      <c r="X190" s="91">
        <f t="shared" si="87"/>
        <v>0</v>
      </c>
      <c r="Y190" s="91">
        <f t="shared" si="88"/>
        <v>0</v>
      </c>
      <c r="Z190" s="91">
        <f t="shared" si="89"/>
        <v>0</v>
      </c>
      <c r="AA190" s="102">
        <f t="shared" si="92"/>
        <v>0</v>
      </c>
      <c r="AB190" s="102">
        <f t="shared" si="93"/>
        <v>0</v>
      </c>
      <c r="AC190" s="102">
        <f t="shared" si="94"/>
        <v>0</v>
      </c>
      <c r="AD190" s="106">
        <f t="shared" si="95"/>
        <v>0</v>
      </c>
      <c r="AE190" s="106">
        <f t="shared" si="96"/>
        <v>0</v>
      </c>
      <c r="AF190" s="106">
        <f t="shared" si="97"/>
        <v>0</v>
      </c>
      <c r="AG190" s="106">
        <f t="shared" si="98"/>
        <v>0</v>
      </c>
      <c r="AH190" s="6">
        <v>0</v>
      </c>
      <c r="AI190" s="1">
        <f t="shared" si="99"/>
        <v>0</v>
      </c>
    </row>
    <row r="191" spans="1:36">
      <c r="A191" s="26">
        <v>1.2900000000000001E-3</v>
      </c>
      <c r="B191" s="5">
        <f t="shared" si="70"/>
        <v>1.2900000000000001E-3</v>
      </c>
      <c r="C191" s="144" t="s">
        <v>327</v>
      </c>
      <c r="D191" s="94" t="s">
        <v>75</v>
      </c>
      <c r="E191" s="94" t="s">
        <v>91</v>
      </c>
      <c r="F191" s="25">
        <f t="shared" si="90"/>
        <v>0</v>
      </c>
      <c r="G191" s="25">
        <f t="shared" si="91"/>
        <v>0</v>
      </c>
      <c r="H191" s="7">
        <f t="shared" si="71"/>
        <v>0</v>
      </c>
      <c r="I191" s="7">
        <f t="shared" si="72"/>
        <v>0</v>
      </c>
      <c r="J191" s="7">
        <f t="shared" si="73"/>
        <v>0</v>
      </c>
      <c r="K191" s="7">
        <f t="shared" si="74"/>
        <v>0</v>
      </c>
      <c r="L191" s="7">
        <f t="shared" si="75"/>
        <v>0</v>
      </c>
      <c r="M191" s="7">
        <f t="shared" si="76"/>
        <v>0</v>
      </c>
      <c r="N191" s="7">
        <f t="shared" si="77"/>
        <v>0</v>
      </c>
      <c r="O191" s="7">
        <f t="shared" si="78"/>
        <v>0</v>
      </c>
      <c r="P191" s="7">
        <f t="shared" si="79"/>
        <v>0</v>
      </c>
      <c r="Q191" s="7">
        <f t="shared" si="80"/>
        <v>0</v>
      </c>
      <c r="R191" s="7">
        <f t="shared" si="81"/>
        <v>0</v>
      </c>
      <c r="S191" s="7">
        <f t="shared" si="82"/>
        <v>0</v>
      </c>
      <c r="T191" s="7">
        <f t="shared" si="83"/>
        <v>0</v>
      </c>
      <c r="U191" s="7">
        <f t="shared" si="84"/>
        <v>0</v>
      </c>
      <c r="V191" s="7">
        <f t="shared" si="85"/>
        <v>0</v>
      </c>
      <c r="W191" s="91">
        <f t="shared" si="86"/>
        <v>0</v>
      </c>
      <c r="X191" s="91">
        <f t="shared" si="87"/>
        <v>0</v>
      </c>
      <c r="Y191" s="91">
        <f t="shared" si="88"/>
        <v>0</v>
      </c>
      <c r="Z191" s="91">
        <f t="shared" si="89"/>
        <v>0</v>
      </c>
      <c r="AA191" s="102">
        <f t="shared" si="92"/>
        <v>0</v>
      </c>
      <c r="AB191" s="102">
        <f t="shared" si="93"/>
        <v>0</v>
      </c>
      <c r="AC191" s="102">
        <f t="shared" si="94"/>
        <v>0</v>
      </c>
      <c r="AD191" s="106">
        <f t="shared" si="95"/>
        <v>0</v>
      </c>
      <c r="AE191" s="106">
        <f t="shared" si="96"/>
        <v>0</v>
      </c>
      <c r="AF191" s="106">
        <f t="shared" si="97"/>
        <v>0</v>
      </c>
      <c r="AG191" s="106">
        <f t="shared" si="98"/>
        <v>0</v>
      </c>
      <c r="AH191" s="6">
        <v>0</v>
      </c>
      <c r="AI191" s="1">
        <f t="shared" si="99"/>
        <v>0</v>
      </c>
    </row>
    <row r="192" spans="1:36">
      <c r="A192" s="26">
        <v>1.3000000000000002E-3</v>
      </c>
      <c r="B192" s="5">
        <f t="shared" si="70"/>
        <v>1.3000000000000002E-3</v>
      </c>
      <c r="C192" s="144" t="s">
        <v>329</v>
      </c>
      <c r="D192" s="94" t="s">
        <v>77</v>
      </c>
      <c r="E192" s="94" t="s">
        <v>91</v>
      </c>
      <c r="F192" s="25">
        <f t="shared" si="90"/>
        <v>0</v>
      </c>
      <c r="G192" s="25">
        <f t="shared" si="91"/>
        <v>0</v>
      </c>
      <c r="H192" s="7">
        <f t="shared" si="71"/>
        <v>0</v>
      </c>
      <c r="I192" s="7">
        <f t="shared" si="72"/>
        <v>0</v>
      </c>
      <c r="J192" s="7">
        <f t="shared" si="73"/>
        <v>0</v>
      </c>
      <c r="K192" s="7">
        <f t="shared" si="74"/>
        <v>0</v>
      </c>
      <c r="L192" s="7">
        <f t="shared" si="75"/>
        <v>0</v>
      </c>
      <c r="M192" s="7">
        <f t="shared" si="76"/>
        <v>0</v>
      </c>
      <c r="N192" s="7">
        <f t="shared" si="77"/>
        <v>0</v>
      </c>
      <c r="O192" s="7">
        <f t="shared" si="78"/>
        <v>0</v>
      </c>
      <c r="P192" s="7">
        <f t="shared" si="79"/>
        <v>0</v>
      </c>
      <c r="Q192" s="7">
        <f t="shared" si="80"/>
        <v>0</v>
      </c>
      <c r="R192" s="7">
        <f t="shared" si="81"/>
        <v>0</v>
      </c>
      <c r="S192" s="7">
        <f t="shared" si="82"/>
        <v>0</v>
      </c>
      <c r="T192" s="7">
        <f t="shared" si="83"/>
        <v>0</v>
      </c>
      <c r="U192" s="7">
        <f t="shared" si="84"/>
        <v>0</v>
      </c>
      <c r="V192" s="7">
        <f t="shared" si="85"/>
        <v>0</v>
      </c>
      <c r="W192" s="91">
        <f t="shared" si="86"/>
        <v>0</v>
      </c>
      <c r="X192" s="91">
        <f t="shared" si="87"/>
        <v>0</v>
      </c>
      <c r="Y192" s="91">
        <f t="shared" si="88"/>
        <v>0</v>
      </c>
      <c r="Z192" s="91">
        <f t="shared" si="89"/>
        <v>0</v>
      </c>
      <c r="AA192" s="102">
        <f t="shared" si="92"/>
        <v>0</v>
      </c>
      <c r="AB192" s="102">
        <f t="shared" si="93"/>
        <v>0</v>
      </c>
      <c r="AC192" s="102">
        <f t="shared" si="94"/>
        <v>0</v>
      </c>
      <c r="AD192" s="106">
        <f t="shared" si="95"/>
        <v>0</v>
      </c>
      <c r="AE192" s="106">
        <f t="shared" si="96"/>
        <v>0</v>
      </c>
      <c r="AF192" s="106">
        <f t="shared" si="97"/>
        <v>0</v>
      </c>
      <c r="AG192" s="106">
        <f t="shared" si="98"/>
        <v>0</v>
      </c>
      <c r="AH192" s="6">
        <v>0</v>
      </c>
      <c r="AI192" s="1">
        <f t="shared" si="99"/>
        <v>0</v>
      </c>
    </row>
    <row r="193" spans="1:35">
      <c r="A193" s="26">
        <v>1.31E-3</v>
      </c>
      <c r="B193" s="5">
        <f t="shared" si="70"/>
        <v>1.31E-3</v>
      </c>
      <c r="C193" s="144" t="s">
        <v>333</v>
      </c>
      <c r="D193" s="94" t="s">
        <v>75</v>
      </c>
      <c r="E193" s="94" t="s">
        <v>91</v>
      </c>
      <c r="F193" s="25">
        <f t="shared" si="90"/>
        <v>0</v>
      </c>
      <c r="G193" s="25">
        <f t="shared" si="91"/>
        <v>0</v>
      </c>
      <c r="H193" s="7">
        <f t="shared" si="71"/>
        <v>0</v>
      </c>
      <c r="I193" s="7">
        <f t="shared" si="72"/>
        <v>0</v>
      </c>
      <c r="J193" s="7">
        <f t="shared" si="73"/>
        <v>0</v>
      </c>
      <c r="K193" s="7">
        <f t="shared" si="74"/>
        <v>0</v>
      </c>
      <c r="L193" s="7">
        <f t="shared" si="75"/>
        <v>0</v>
      </c>
      <c r="M193" s="7">
        <f t="shared" si="76"/>
        <v>0</v>
      </c>
      <c r="N193" s="7">
        <f t="shared" si="77"/>
        <v>0</v>
      </c>
      <c r="O193" s="7">
        <f t="shared" si="78"/>
        <v>0</v>
      </c>
      <c r="P193" s="7">
        <f t="shared" si="79"/>
        <v>0</v>
      </c>
      <c r="Q193" s="7">
        <f t="shared" si="80"/>
        <v>0</v>
      </c>
      <c r="R193" s="7">
        <f t="shared" si="81"/>
        <v>0</v>
      </c>
      <c r="S193" s="7">
        <f t="shared" si="82"/>
        <v>0</v>
      </c>
      <c r="T193" s="7">
        <f t="shared" si="83"/>
        <v>0</v>
      </c>
      <c r="U193" s="7">
        <f t="shared" si="84"/>
        <v>0</v>
      </c>
      <c r="V193" s="7">
        <f t="shared" si="85"/>
        <v>0</v>
      </c>
      <c r="W193" s="91">
        <f t="shared" si="86"/>
        <v>0</v>
      </c>
      <c r="X193" s="91">
        <f t="shared" si="87"/>
        <v>0</v>
      </c>
      <c r="Y193" s="91">
        <f t="shared" si="88"/>
        <v>0</v>
      </c>
      <c r="Z193" s="91">
        <f t="shared" si="89"/>
        <v>0</v>
      </c>
      <c r="AA193" s="102">
        <f t="shared" si="92"/>
        <v>0</v>
      </c>
      <c r="AB193" s="102">
        <f t="shared" si="93"/>
        <v>0</v>
      </c>
      <c r="AC193" s="102">
        <f t="shared" si="94"/>
        <v>0</v>
      </c>
      <c r="AD193" s="106">
        <f t="shared" si="95"/>
        <v>0</v>
      </c>
      <c r="AE193" s="106">
        <f t="shared" si="96"/>
        <v>0</v>
      </c>
      <c r="AF193" s="106">
        <f t="shared" si="97"/>
        <v>0</v>
      </c>
      <c r="AG193" s="106">
        <f t="shared" si="98"/>
        <v>0</v>
      </c>
      <c r="AH193" s="6">
        <v>0</v>
      </c>
      <c r="AI193" s="1">
        <f t="shared" si="99"/>
        <v>0</v>
      </c>
    </row>
    <row r="194" spans="1:35">
      <c r="A194" s="26">
        <v>1.32E-3</v>
      </c>
      <c r="B194" s="5">
        <f t="shared" si="70"/>
        <v>1.32E-3</v>
      </c>
      <c r="C194" s="144"/>
      <c r="D194" s="94"/>
      <c r="E194" s="94" t="s">
        <v>91</v>
      </c>
      <c r="F194" s="25">
        <f t="shared" si="90"/>
        <v>0</v>
      </c>
      <c r="G194" s="25">
        <f t="shared" si="91"/>
        <v>0</v>
      </c>
      <c r="H194" s="7">
        <f t="shared" si="71"/>
        <v>0</v>
      </c>
      <c r="I194" s="7">
        <f t="shared" si="72"/>
        <v>0</v>
      </c>
      <c r="J194" s="7">
        <f t="shared" si="73"/>
        <v>0</v>
      </c>
      <c r="K194" s="7">
        <f t="shared" si="74"/>
        <v>0</v>
      </c>
      <c r="L194" s="7">
        <f t="shared" si="75"/>
        <v>0</v>
      </c>
      <c r="M194" s="7">
        <f t="shared" si="76"/>
        <v>0</v>
      </c>
      <c r="N194" s="7">
        <f t="shared" si="77"/>
        <v>0</v>
      </c>
      <c r="O194" s="7">
        <f t="shared" si="78"/>
        <v>0</v>
      </c>
      <c r="P194" s="7">
        <f t="shared" si="79"/>
        <v>0</v>
      </c>
      <c r="Q194" s="7">
        <f t="shared" si="80"/>
        <v>0</v>
      </c>
      <c r="R194" s="7">
        <f t="shared" si="81"/>
        <v>0</v>
      </c>
      <c r="S194" s="7">
        <f t="shared" si="82"/>
        <v>0</v>
      </c>
      <c r="T194" s="7">
        <f t="shared" si="83"/>
        <v>0</v>
      </c>
      <c r="U194" s="7">
        <f t="shared" si="84"/>
        <v>0</v>
      </c>
      <c r="V194" s="7">
        <f t="shared" si="85"/>
        <v>0</v>
      </c>
      <c r="W194" s="91">
        <f t="shared" si="86"/>
        <v>0</v>
      </c>
      <c r="X194" s="91">
        <f t="shared" si="87"/>
        <v>0</v>
      </c>
      <c r="Y194" s="91">
        <f t="shared" si="88"/>
        <v>0</v>
      </c>
      <c r="Z194" s="91">
        <f t="shared" si="89"/>
        <v>0</v>
      </c>
      <c r="AA194" s="102">
        <f t="shared" si="92"/>
        <v>0</v>
      </c>
      <c r="AB194" s="102">
        <f t="shared" si="93"/>
        <v>0</v>
      </c>
      <c r="AC194" s="102">
        <f t="shared" si="94"/>
        <v>0</v>
      </c>
      <c r="AD194" s="106">
        <f t="shared" si="95"/>
        <v>0</v>
      </c>
      <c r="AE194" s="106">
        <f t="shared" si="96"/>
        <v>0</v>
      </c>
      <c r="AF194" s="106">
        <f t="shared" si="97"/>
        <v>0</v>
      </c>
      <c r="AG194" s="106">
        <f t="shared" si="98"/>
        <v>0</v>
      </c>
      <c r="AH194" s="6">
        <v>0</v>
      </c>
      <c r="AI194" s="1">
        <f t="shared" si="99"/>
        <v>0</v>
      </c>
    </row>
    <row r="195" spans="1:35">
      <c r="A195" s="26">
        <v>1.33E-3</v>
      </c>
      <c r="B195" s="5">
        <f t="shared" ref="B195:B258" si="100">AI195+A195</f>
        <v>1.33E-3</v>
      </c>
      <c r="C195" s="144" t="s">
        <v>320</v>
      </c>
      <c r="D195" s="94" t="s">
        <v>334</v>
      </c>
      <c r="E195" s="94" t="s">
        <v>91</v>
      </c>
      <c r="F195" s="25">
        <f t="shared" si="90"/>
        <v>0</v>
      </c>
      <c r="G195" s="25">
        <f t="shared" si="91"/>
        <v>0</v>
      </c>
      <c r="H195" s="7">
        <f t="shared" si="71"/>
        <v>0</v>
      </c>
      <c r="I195" s="7">
        <f t="shared" si="72"/>
        <v>0</v>
      </c>
      <c r="J195" s="7">
        <f t="shared" si="73"/>
        <v>0</v>
      </c>
      <c r="K195" s="7">
        <f t="shared" si="74"/>
        <v>0</v>
      </c>
      <c r="L195" s="7">
        <f t="shared" si="75"/>
        <v>0</v>
      </c>
      <c r="M195" s="7">
        <f t="shared" si="76"/>
        <v>0</v>
      </c>
      <c r="N195" s="7">
        <f t="shared" si="77"/>
        <v>0</v>
      </c>
      <c r="O195" s="7">
        <f t="shared" si="78"/>
        <v>0</v>
      </c>
      <c r="P195" s="7">
        <f t="shared" si="79"/>
        <v>0</v>
      </c>
      <c r="Q195" s="7">
        <f t="shared" si="80"/>
        <v>0</v>
      </c>
      <c r="R195" s="7">
        <f t="shared" si="81"/>
        <v>0</v>
      </c>
      <c r="S195" s="7">
        <f t="shared" si="82"/>
        <v>0</v>
      </c>
      <c r="T195" s="7">
        <f t="shared" si="83"/>
        <v>0</v>
      </c>
      <c r="U195" s="7">
        <f t="shared" si="84"/>
        <v>0</v>
      </c>
      <c r="V195" s="7">
        <f t="shared" si="85"/>
        <v>0</v>
      </c>
      <c r="W195" s="91">
        <f t="shared" si="86"/>
        <v>0</v>
      </c>
      <c r="X195" s="91">
        <f t="shared" si="87"/>
        <v>0</v>
      </c>
      <c r="Y195" s="91">
        <f t="shared" si="88"/>
        <v>0</v>
      </c>
      <c r="Z195" s="91">
        <f t="shared" si="89"/>
        <v>0</v>
      </c>
      <c r="AA195" s="102">
        <f t="shared" si="92"/>
        <v>0</v>
      </c>
      <c r="AB195" s="102">
        <f t="shared" si="93"/>
        <v>0</v>
      </c>
      <c r="AC195" s="102">
        <f t="shared" si="94"/>
        <v>0</v>
      </c>
      <c r="AD195" s="106">
        <f t="shared" si="95"/>
        <v>0</v>
      </c>
      <c r="AE195" s="106">
        <f t="shared" si="96"/>
        <v>0</v>
      </c>
      <c r="AF195" s="106">
        <f t="shared" si="97"/>
        <v>0</v>
      </c>
      <c r="AG195" s="106">
        <f t="shared" si="98"/>
        <v>0</v>
      </c>
      <c r="AH195" s="6">
        <v>0</v>
      </c>
      <c r="AI195" s="1">
        <f t="shared" si="99"/>
        <v>0</v>
      </c>
    </row>
    <row r="196" spans="1:35">
      <c r="A196" s="26">
        <v>1.34E-3</v>
      </c>
      <c r="B196" s="5">
        <f t="shared" si="100"/>
        <v>1.34E-3</v>
      </c>
      <c r="C196" s="144" t="s">
        <v>325</v>
      </c>
      <c r="D196" s="94" t="s">
        <v>85</v>
      </c>
      <c r="E196" s="94" t="s">
        <v>91</v>
      </c>
      <c r="F196" s="25">
        <f t="shared" si="90"/>
        <v>0</v>
      </c>
      <c r="G196" s="25">
        <f t="shared" si="91"/>
        <v>0</v>
      </c>
      <c r="H196" s="7">
        <f t="shared" si="71"/>
        <v>0</v>
      </c>
      <c r="I196" s="7">
        <f t="shared" si="72"/>
        <v>0</v>
      </c>
      <c r="J196" s="7">
        <f t="shared" si="73"/>
        <v>0</v>
      </c>
      <c r="K196" s="7">
        <f t="shared" si="74"/>
        <v>0</v>
      </c>
      <c r="L196" s="7">
        <f t="shared" si="75"/>
        <v>0</v>
      </c>
      <c r="M196" s="7">
        <f t="shared" si="76"/>
        <v>0</v>
      </c>
      <c r="N196" s="7">
        <f t="shared" si="77"/>
        <v>0</v>
      </c>
      <c r="O196" s="7">
        <f t="shared" si="78"/>
        <v>0</v>
      </c>
      <c r="P196" s="7">
        <f t="shared" si="79"/>
        <v>0</v>
      </c>
      <c r="Q196" s="7">
        <f t="shared" si="80"/>
        <v>0</v>
      </c>
      <c r="R196" s="7">
        <f t="shared" si="81"/>
        <v>0</v>
      </c>
      <c r="S196" s="7">
        <f t="shared" si="82"/>
        <v>0</v>
      </c>
      <c r="T196" s="7">
        <f t="shared" si="83"/>
        <v>0</v>
      </c>
      <c r="U196" s="7">
        <f t="shared" si="84"/>
        <v>0</v>
      </c>
      <c r="V196" s="7">
        <f t="shared" si="85"/>
        <v>0</v>
      </c>
      <c r="W196" s="91">
        <f t="shared" si="86"/>
        <v>0</v>
      </c>
      <c r="X196" s="91">
        <f t="shared" si="87"/>
        <v>0</v>
      </c>
      <c r="Y196" s="91">
        <f t="shared" si="88"/>
        <v>0</v>
      </c>
      <c r="Z196" s="91">
        <f t="shared" si="89"/>
        <v>0</v>
      </c>
      <c r="AA196" s="102">
        <f t="shared" si="92"/>
        <v>0</v>
      </c>
      <c r="AB196" s="102">
        <f t="shared" si="93"/>
        <v>0</v>
      </c>
      <c r="AC196" s="102">
        <f t="shared" si="94"/>
        <v>0</v>
      </c>
      <c r="AD196" s="106">
        <f t="shared" si="95"/>
        <v>0</v>
      </c>
      <c r="AE196" s="106">
        <f t="shared" si="96"/>
        <v>0</v>
      </c>
      <c r="AF196" s="106">
        <f t="shared" si="97"/>
        <v>0</v>
      </c>
      <c r="AG196" s="106">
        <f t="shared" si="98"/>
        <v>0</v>
      </c>
      <c r="AH196" s="6">
        <v>0</v>
      </c>
      <c r="AI196" s="1">
        <f t="shared" si="99"/>
        <v>0</v>
      </c>
    </row>
    <row r="197" spans="1:35">
      <c r="A197" s="26">
        <v>1.3500000000000001E-3</v>
      </c>
      <c r="B197" s="5">
        <f t="shared" si="100"/>
        <v>19028.838535644525</v>
      </c>
      <c r="C197" t="s">
        <v>338</v>
      </c>
      <c r="D197" t="s">
        <v>85</v>
      </c>
      <c r="E197" s="94" t="s">
        <v>91</v>
      </c>
      <c r="F197" s="25">
        <f t="shared" si="90"/>
        <v>2</v>
      </c>
      <c r="G197" s="25">
        <f t="shared" si="91"/>
        <v>2</v>
      </c>
      <c r="H197" s="7">
        <f t="shared" si="71"/>
        <v>0</v>
      </c>
      <c r="I197" s="7">
        <f t="shared" si="72"/>
        <v>0</v>
      </c>
      <c r="J197" s="7">
        <f t="shared" si="73"/>
        <v>0</v>
      </c>
      <c r="K197" s="7">
        <f t="shared" si="74"/>
        <v>0</v>
      </c>
      <c r="L197" s="7">
        <f t="shared" si="75"/>
        <v>0</v>
      </c>
      <c r="M197" s="7">
        <f t="shared" si="76"/>
        <v>0</v>
      </c>
      <c r="N197" s="7">
        <f t="shared" si="77"/>
        <v>0</v>
      </c>
      <c r="O197" s="7">
        <f t="shared" si="78"/>
        <v>9584.1084241296849</v>
      </c>
      <c r="P197" s="7">
        <f t="shared" si="79"/>
        <v>0</v>
      </c>
      <c r="Q197" s="7">
        <f t="shared" si="80"/>
        <v>0</v>
      </c>
      <c r="R197" s="7">
        <f t="shared" si="81"/>
        <v>9444.7287615148416</v>
      </c>
      <c r="S197" s="7">
        <f t="shared" si="82"/>
        <v>0</v>
      </c>
      <c r="T197" s="7">
        <f t="shared" si="83"/>
        <v>0</v>
      </c>
      <c r="U197" s="7">
        <f t="shared" si="84"/>
        <v>0</v>
      </c>
      <c r="V197" s="7">
        <f t="shared" si="85"/>
        <v>0</v>
      </c>
      <c r="W197" s="91">
        <f t="shared" si="86"/>
        <v>0</v>
      </c>
      <c r="X197" s="91">
        <f t="shared" si="87"/>
        <v>0</v>
      </c>
      <c r="Y197" s="91">
        <f t="shared" si="88"/>
        <v>0</v>
      </c>
      <c r="Z197" s="91">
        <f t="shared" si="89"/>
        <v>0</v>
      </c>
      <c r="AA197" s="102">
        <f t="shared" si="92"/>
        <v>0</v>
      </c>
      <c r="AB197" s="102">
        <f t="shared" si="93"/>
        <v>0</v>
      </c>
      <c r="AC197" s="102">
        <f t="shared" si="94"/>
        <v>0</v>
      </c>
      <c r="AD197" s="106">
        <f t="shared" si="95"/>
        <v>9584.1084241296849</v>
      </c>
      <c r="AE197" s="106">
        <f t="shared" si="96"/>
        <v>9444.7287615148416</v>
      </c>
      <c r="AF197" s="106">
        <f t="shared" si="97"/>
        <v>0</v>
      </c>
      <c r="AG197" s="106">
        <f t="shared" si="98"/>
        <v>0</v>
      </c>
      <c r="AH197" s="6">
        <v>0</v>
      </c>
      <c r="AI197" s="1">
        <f t="shared" si="99"/>
        <v>19028.837185644526</v>
      </c>
    </row>
    <row r="198" spans="1:35">
      <c r="A198" s="26">
        <v>1.3600000000000001E-3</v>
      </c>
      <c r="B198" s="5">
        <f t="shared" si="100"/>
        <v>1.3600000000000001E-3</v>
      </c>
      <c r="C198"/>
      <c r="D198" t="s">
        <v>83</v>
      </c>
      <c r="E198" s="94" t="s">
        <v>91</v>
      </c>
      <c r="F198" s="25">
        <f t="shared" si="90"/>
        <v>0</v>
      </c>
      <c r="G198" s="25">
        <f t="shared" si="91"/>
        <v>0</v>
      </c>
      <c r="H198" s="7">
        <f t="shared" si="71"/>
        <v>0</v>
      </c>
      <c r="I198" s="7">
        <f t="shared" si="72"/>
        <v>0</v>
      </c>
      <c r="J198" s="7">
        <f t="shared" si="73"/>
        <v>0</v>
      </c>
      <c r="K198" s="7">
        <f t="shared" si="74"/>
        <v>0</v>
      </c>
      <c r="L198" s="7">
        <f t="shared" si="75"/>
        <v>0</v>
      </c>
      <c r="M198" s="7">
        <f t="shared" si="76"/>
        <v>0</v>
      </c>
      <c r="N198" s="7">
        <f t="shared" si="77"/>
        <v>0</v>
      </c>
      <c r="O198" s="7">
        <f t="shared" si="78"/>
        <v>0</v>
      </c>
      <c r="P198" s="7">
        <f t="shared" si="79"/>
        <v>0</v>
      </c>
      <c r="Q198" s="7">
        <f t="shared" si="80"/>
        <v>0</v>
      </c>
      <c r="R198" s="7">
        <f t="shared" si="81"/>
        <v>0</v>
      </c>
      <c r="S198" s="7">
        <f t="shared" si="82"/>
        <v>0</v>
      </c>
      <c r="T198" s="7">
        <f t="shared" si="83"/>
        <v>0</v>
      </c>
      <c r="U198" s="7">
        <f t="shared" si="84"/>
        <v>0</v>
      </c>
      <c r="V198" s="7">
        <f t="shared" si="85"/>
        <v>0</v>
      </c>
      <c r="W198" s="91">
        <f t="shared" si="86"/>
        <v>0</v>
      </c>
      <c r="X198" s="91">
        <f t="shared" si="87"/>
        <v>0</v>
      </c>
      <c r="Y198" s="91">
        <f t="shared" si="88"/>
        <v>0</v>
      </c>
      <c r="Z198" s="91">
        <f t="shared" si="89"/>
        <v>0</v>
      </c>
      <c r="AA198" s="102">
        <f t="shared" si="92"/>
        <v>0</v>
      </c>
      <c r="AB198" s="102">
        <f t="shared" si="93"/>
        <v>0</v>
      </c>
      <c r="AC198" s="102">
        <f t="shared" si="94"/>
        <v>0</v>
      </c>
      <c r="AD198" s="106">
        <f t="shared" si="95"/>
        <v>0</v>
      </c>
      <c r="AE198" s="106">
        <f t="shared" si="96"/>
        <v>0</v>
      </c>
      <c r="AF198" s="106">
        <f t="shared" si="97"/>
        <v>0</v>
      </c>
      <c r="AG198" s="106">
        <f t="shared" si="98"/>
        <v>0</v>
      </c>
      <c r="AH198" s="6">
        <v>0</v>
      </c>
      <c r="AI198" s="1">
        <f t="shared" si="99"/>
        <v>0</v>
      </c>
    </row>
    <row r="199" spans="1:35">
      <c r="A199" s="26">
        <v>1.3700000000000001E-3</v>
      </c>
      <c r="B199" s="5">
        <f t="shared" si="100"/>
        <v>1.3700000000000001E-3</v>
      </c>
      <c r="C199" t="s">
        <v>344</v>
      </c>
      <c r="D199" t="s">
        <v>86</v>
      </c>
      <c r="E199" s="94" t="s">
        <v>91</v>
      </c>
      <c r="F199" s="25">
        <f t="shared" si="90"/>
        <v>0</v>
      </c>
      <c r="G199" s="25">
        <f t="shared" si="91"/>
        <v>0</v>
      </c>
      <c r="H199" s="7">
        <f t="shared" si="71"/>
        <v>0</v>
      </c>
      <c r="I199" s="7">
        <f t="shared" si="72"/>
        <v>0</v>
      </c>
      <c r="J199" s="7">
        <f t="shared" si="73"/>
        <v>0</v>
      </c>
      <c r="K199" s="7">
        <f t="shared" si="74"/>
        <v>0</v>
      </c>
      <c r="L199" s="7">
        <f t="shared" si="75"/>
        <v>0</v>
      </c>
      <c r="M199" s="7">
        <f t="shared" si="76"/>
        <v>0</v>
      </c>
      <c r="N199" s="7">
        <f t="shared" si="77"/>
        <v>0</v>
      </c>
      <c r="O199" s="7">
        <f t="shared" si="78"/>
        <v>0</v>
      </c>
      <c r="P199" s="7">
        <f t="shared" si="79"/>
        <v>0</v>
      </c>
      <c r="Q199" s="7">
        <f t="shared" si="80"/>
        <v>0</v>
      </c>
      <c r="R199" s="7">
        <f t="shared" si="81"/>
        <v>0</v>
      </c>
      <c r="S199" s="7">
        <f t="shared" si="82"/>
        <v>0</v>
      </c>
      <c r="T199" s="7">
        <f t="shared" si="83"/>
        <v>0</v>
      </c>
      <c r="U199" s="7">
        <f t="shared" si="84"/>
        <v>0</v>
      </c>
      <c r="V199" s="7">
        <f t="shared" si="85"/>
        <v>0</v>
      </c>
      <c r="W199" s="91">
        <f t="shared" si="86"/>
        <v>0</v>
      </c>
      <c r="X199" s="91">
        <f t="shared" si="87"/>
        <v>0</v>
      </c>
      <c r="Y199" s="91">
        <f t="shared" si="88"/>
        <v>0</v>
      </c>
      <c r="Z199" s="91">
        <f t="shared" si="89"/>
        <v>0</v>
      </c>
      <c r="AA199" s="102">
        <f t="shared" si="92"/>
        <v>0</v>
      </c>
      <c r="AB199" s="102">
        <f t="shared" si="93"/>
        <v>0</v>
      </c>
      <c r="AC199" s="102">
        <f t="shared" si="94"/>
        <v>0</v>
      </c>
      <c r="AD199" s="106">
        <f t="shared" si="95"/>
        <v>0</v>
      </c>
      <c r="AE199" s="106">
        <f t="shared" si="96"/>
        <v>0</v>
      </c>
      <c r="AF199" s="106">
        <f t="shared" si="97"/>
        <v>0</v>
      </c>
      <c r="AG199" s="106">
        <f t="shared" si="98"/>
        <v>0</v>
      </c>
      <c r="AH199" s="6">
        <v>0</v>
      </c>
      <c r="AI199" s="1">
        <f t="shared" si="99"/>
        <v>0</v>
      </c>
    </row>
    <row r="200" spans="1:35">
      <c r="A200" s="26">
        <v>1.3800000000000002E-3</v>
      </c>
      <c r="B200" s="5">
        <f t="shared" si="100"/>
        <v>1.3800000000000002E-3</v>
      </c>
      <c r="C200" t="s">
        <v>345</v>
      </c>
      <c r="D200" t="s">
        <v>74</v>
      </c>
      <c r="E200" s="94" t="s">
        <v>91</v>
      </c>
      <c r="F200" s="25">
        <f t="shared" si="90"/>
        <v>0</v>
      </c>
      <c r="G200" s="25">
        <f t="shared" si="91"/>
        <v>0</v>
      </c>
      <c r="H200" s="7">
        <f t="shared" si="71"/>
        <v>0</v>
      </c>
      <c r="I200" s="7">
        <f t="shared" si="72"/>
        <v>0</v>
      </c>
      <c r="J200" s="7">
        <f t="shared" si="73"/>
        <v>0</v>
      </c>
      <c r="K200" s="7">
        <f t="shared" si="74"/>
        <v>0</v>
      </c>
      <c r="L200" s="7">
        <f t="shared" si="75"/>
        <v>0</v>
      </c>
      <c r="M200" s="7">
        <f t="shared" si="76"/>
        <v>0</v>
      </c>
      <c r="N200" s="7">
        <f t="shared" si="77"/>
        <v>0</v>
      </c>
      <c r="O200" s="7">
        <f t="shared" si="78"/>
        <v>0</v>
      </c>
      <c r="P200" s="7">
        <f t="shared" si="79"/>
        <v>0</v>
      </c>
      <c r="Q200" s="7">
        <f t="shared" si="80"/>
        <v>0</v>
      </c>
      <c r="R200" s="7">
        <f t="shared" si="81"/>
        <v>0</v>
      </c>
      <c r="S200" s="7">
        <f t="shared" si="82"/>
        <v>0</v>
      </c>
      <c r="T200" s="7">
        <f t="shared" si="83"/>
        <v>0</v>
      </c>
      <c r="U200" s="7">
        <f t="shared" si="84"/>
        <v>0</v>
      </c>
      <c r="V200" s="7">
        <f t="shared" si="85"/>
        <v>0</v>
      </c>
      <c r="W200" s="91">
        <f t="shared" si="86"/>
        <v>0</v>
      </c>
      <c r="X200" s="91">
        <f t="shared" si="87"/>
        <v>0</v>
      </c>
      <c r="Y200" s="91">
        <f t="shared" si="88"/>
        <v>0</v>
      </c>
      <c r="Z200" s="91">
        <f t="shared" si="89"/>
        <v>0</v>
      </c>
      <c r="AA200" s="102">
        <f t="shared" si="92"/>
        <v>0</v>
      </c>
      <c r="AB200" s="102">
        <f t="shared" si="93"/>
        <v>0</v>
      </c>
      <c r="AC200" s="102">
        <f t="shared" si="94"/>
        <v>0</v>
      </c>
      <c r="AD200" s="106">
        <f t="shared" si="95"/>
        <v>0</v>
      </c>
      <c r="AE200" s="106">
        <f t="shared" si="96"/>
        <v>0</v>
      </c>
      <c r="AF200" s="106">
        <f t="shared" si="97"/>
        <v>0</v>
      </c>
      <c r="AG200" s="106">
        <f t="shared" si="98"/>
        <v>0</v>
      </c>
      <c r="AH200" s="6">
        <v>0</v>
      </c>
      <c r="AI200" s="1">
        <f t="shared" si="99"/>
        <v>0</v>
      </c>
    </row>
    <row r="201" spans="1:35">
      <c r="A201" s="26">
        <v>1.3900000000000002E-3</v>
      </c>
      <c r="B201" s="5">
        <f t="shared" si="100"/>
        <v>1.3900000000000002E-3</v>
      </c>
      <c r="C201" t="s">
        <v>351</v>
      </c>
      <c r="D201" t="s">
        <v>78</v>
      </c>
      <c r="E201" s="94" t="s">
        <v>91</v>
      </c>
      <c r="F201" s="25">
        <f t="shared" si="90"/>
        <v>0</v>
      </c>
      <c r="G201" s="25">
        <f t="shared" si="91"/>
        <v>0</v>
      </c>
      <c r="H201" s="7">
        <f t="shared" si="71"/>
        <v>0</v>
      </c>
      <c r="I201" s="7">
        <f t="shared" si="72"/>
        <v>0</v>
      </c>
      <c r="J201" s="7">
        <f t="shared" si="73"/>
        <v>0</v>
      </c>
      <c r="K201" s="7">
        <f t="shared" si="74"/>
        <v>0</v>
      </c>
      <c r="L201" s="7">
        <f t="shared" si="75"/>
        <v>0</v>
      </c>
      <c r="M201" s="7">
        <f t="shared" si="76"/>
        <v>0</v>
      </c>
      <c r="N201" s="7">
        <f t="shared" si="77"/>
        <v>0</v>
      </c>
      <c r="O201" s="7">
        <f t="shared" si="78"/>
        <v>0</v>
      </c>
      <c r="P201" s="7">
        <f t="shared" si="79"/>
        <v>0</v>
      </c>
      <c r="Q201" s="7">
        <f t="shared" si="80"/>
        <v>0</v>
      </c>
      <c r="R201" s="7">
        <f t="shared" si="81"/>
        <v>0</v>
      </c>
      <c r="S201" s="7">
        <f t="shared" si="82"/>
        <v>0</v>
      </c>
      <c r="T201" s="7">
        <f t="shared" si="83"/>
        <v>0</v>
      </c>
      <c r="U201" s="7">
        <f t="shared" si="84"/>
        <v>0</v>
      </c>
      <c r="V201" s="7">
        <f t="shared" si="85"/>
        <v>0</v>
      </c>
      <c r="W201" s="91">
        <f t="shared" si="86"/>
        <v>0</v>
      </c>
      <c r="X201" s="91">
        <f t="shared" si="87"/>
        <v>0</v>
      </c>
      <c r="Y201" s="91">
        <f t="shared" si="88"/>
        <v>0</v>
      </c>
      <c r="Z201" s="91">
        <f t="shared" si="89"/>
        <v>0</v>
      </c>
      <c r="AA201" s="102">
        <f t="shared" si="92"/>
        <v>0</v>
      </c>
      <c r="AB201" s="102">
        <f t="shared" si="93"/>
        <v>0</v>
      </c>
      <c r="AC201" s="102">
        <f t="shared" si="94"/>
        <v>0</v>
      </c>
      <c r="AD201" s="106">
        <f t="shared" si="95"/>
        <v>0</v>
      </c>
      <c r="AE201" s="106">
        <f t="shared" si="96"/>
        <v>0</v>
      </c>
      <c r="AF201" s="106">
        <f t="shared" si="97"/>
        <v>0</v>
      </c>
      <c r="AG201" s="106">
        <f t="shared" si="98"/>
        <v>0</v>
      </c>
      <c r="AH201" s="6">
        <v>0</v>
      </c>
      <c r="AI201" s="1">
        <f t="shared" si="99"/>
        <v>0</v>
      </c>
    </row>
    <row r="202" spans="1:35">
      <c r="A202" s="26">
        <v>1.4E-3</v>
      </c>
      <c r="B202" s="5">
        <f t="shared" si="100"/>
        <v>1.4E-3</v>
      </c>
      <c r="C202"/>
      <c r="D202" t="s">
        <v>83</v>
      </c>
      <c r="E202" s="94" t="s">
        <v>91</v>
      </c>
      <c r="F202" s="25">
        <f t="shared" si="90"/>
        <v>0</v>
      </c>
      <c r="G202" s="25">
        <f t="shared" si="91"/>
        <v>0</v>
      </c>
      <c r="H202" s="7">
        <f t="shared" si="71"/>
        <v>0</v>
      </c>
      <c r="I202" s="7">
        <f t="shared" si="72"/>
        <v>0</v>
      </c>
      <c r="J202" s="7">
        <f t="shared" si="73"/>
        <v>0</v>
      </c>
      <c r="K202" s="7">
        <f t="shared" si="74"/>
        <v>0</v>
      </c>
      <c r="L202" s="7">
        <f t="shared" si="75"/>
        <v>0</v>
      </c>
      <c r="M202" s="7">
        <f t="shared" si="76"/>
        <v>0</v>
      </c>
      <c r="N202" s="7">
        <f t="shared" si="77"/>
        <v>0</v>
      </c>
      <c r="O202" s="7">
        <f t="shared" si="78"/>
        <v>0</v>
      </c>
      <c r="P202" s="7">
        <f t="shared" si="79"/>
        <v>0</v>
      </c>
      <c r="Q202" s="7">
        <f t="shared" si="80"/>
        <v>0</v>
      </c>
      <c r="R202" s="7">
        <f t="shared" si="81"/>
        <v>0</v>
      </c>
      <c r="S202" s="7">
        <f t="shared" si="82"/>
        <v>0</v>
      </c>
      <c r="T202" s="7">
        <f t="shared" si="83"/>
        <v>0</v>
      </c>
      <c r="U202" s="7">
        <f t="shared" si="84"/>
        <v>0</v>
      </c>
      <c r="V202" s="7">
        <f t="shared" si="85"/>
        <v>0</v>
      </c>
      <c r="W202" s="91">
        <f t="shared" si="86"/>
        <v>0</v>
      </c>
      <c r="X202" s="91">
        <f t="shared" si="87"/>
        <v>0</v>
      </c>
      <c r="Y202" s="91">
        <f t="shared" si="88"/>
        <v>0</v>
      </c>
      <c r="Z202" s="91">
        <f t="shared" si="89"/>
        <v>0</v>
      </c>
      <c r="AA202" s="102">
        <f t="shared" si="92"/>
        <v>0</v>
      </c>
      <c r="AB202" s="102">
        <f t="shared" si="93"/>
        <v>0</v>
      </c>
      <c r="AC202" s="102">
        <f t="shared" si="94"/>
        <v>0</v>
      </c>
      <c r="AD202" s="106">
        <f t="shared" si="95"/>
        <v>0</v>
      </c>
      <c r="AE202" s="106">
        <f t="shared" si="96"/>
        <v>0</v>
      </c>
      <c r="AF202" s="106">
        <f t="shared" si="97"/>
        <v>0</v>
      </c>
      <c r="AG202" s="106">
        <f t="shared" si="98"/>
        <v>0</v>
      </c>
      <c r="AH202" s="6">
        <v>0</v>
      </c>
      <c r="AI202" s="1">
        <f t="shared" si="99"/>
        <v>0</v>
      </c>
    </row>
    <row r="203" spans="1:35">
      <c r="A203" s="26">
        <v>1.41E-3</v>
      </c>
      <c r="B203" s="5">
        <f t="shared" si="100"/>
        <v>7951.3154987548469</v>
      </c>
      <c r="C203" t="s">
        <v>357</v>
      </c>
      <c r="D203" t="s">
        <v>85</v>
      </c>
      <c r="E203" s="94" t="s">
        <v>91</v>
      </c>
      <c r="F203" s="25">
        <f t="shared" si="90"/>
        <v>1</v>
      </c>
      <c r="G203" s="25">
        <f t="shared" si="91"/>
        <v>1</v>
      </c>
      <c r="H203" s="7">
        <f t="shared" si="71"/>
        <v>0</v>
      </c>
      <c r="I203" s="7">
        <f t="shared" si="72"/>
        <v>0</v>
      </c>
      <c r="J203" s="7">
        <f t="shared" si="73"/>
        <v>0</v>
      </c>
      <c r="K203" s="7">
        <f t="shared" si="74"/>
        <v>0</v>
      </c>
      <c r="L203" s="7">
        <f t="shared" si="75"/>
        <v>0</v>
      </c>
      <c r="M203" s="7">
        <f t="shared" si="76"/>
        <v>0</v>
      </c>
      <c r="N203" s="7">
        <f t="shared" si="77"/>
        <v>0</v>
      </c>
      <c r="O203" s="7">
        <f t="shared" si="78"/>
        <v>0</v>
      </c>
      <c r="P203" s="7">
        <f t="shared" si="79"/>
        <v>0</v>
      </c>
      <c r="Q203" s="7">
        <f t="shared" si="80"/>
        <v>0</v>
      </c>
      <c r="R203" s="7">
        <f t="shared" si="81"/>
        <v>7951.314088754847</v>
      </c>
      <c r="S203" s="7">
        <f t="shared" si="82"/>
        <v>0</v>
      </c>
      <c r="T203" s="7">
        <f t="shared" si="83"/>
        <v>0</v>
      </c>
      <c r="U203" s="7">
        <f t="shared" si="84"/>
        <v>0</v>
      </c>
      <c r="V203" s="7">
        <f t="shared" si="85"/>
        <v>0</v>
      </c>
      <c r="W203" s="91">
        <f t="shared" si="86"/>
        <v>0</v>
      </c>
      <c r="X203" s="91">
        <f t="shared" si="87"/>
        <v>0</v>
      </c>
      <c r="Y203" s="91">
        <f t="shared" si="88"/>
        <v>0</v>
      </c>
      <c r="Z203" s="91">
        <f t="shared" si="89"/>
        <v>0</v>
      </c>
      <c r="AA203" s="102">
        <f t="shared" si="92"/>
        <v>0</v>
      </c>
      <c r="AB203" s="102">
        <f t="shared" si="93"/>
        <v>0</v>
      </c>
      <c r="AC203" s="102">
        <f t="shared" si="94"/>
        <v>0</v>
      </c>
      <c r="AD203" s="106">
        <f t="shared" si="95"/>
        <v>7951.314088754847</v>
      </c>
      <c r="AE203" s="106">
        <f t="shared" si="96"/>
        <v>0</v>
      </c>
      <c r="AF203" s="106">
        <f t="shared" si="97"/>
        <v>0</v>
      </c>
      <c r="AG203" s="106">
        <f t="shared" si="98"/>
        <v>0</v>
      </c>
      <c r="AH203" s="6">
        <v>0</v>
      </c>
      <c r="AI203" s="1">
        <f t="shared" si="99"/>
        <v>7951.314088754847</v>
      </c>
    </row>
    <row r="204" spans="1:35">
      <c r="A204" s="26">
        <v>1.42E-3</v>
      </c>
      <c r="B204" s="5">
        <f t="shared" si="100"/>
        <v>1.42E-3</v>
      </c>
      <c r="C204" t="s">
        <v>359</v>
      </c>
      <c r="D204" t="s">
        <v>85</v>
      </c>
      <c r="E204" s="94" t="s">
        <v>91</v>
      </c>
      <c r="F204" s="25">
        <f t="shared" si="90"/>
        <v>0</v>
      </c>
      <c r="G204" s="25">
        <f t="shared" si="91"/>
        <v>0</v>
      </c>
      <c r="H204" s="7">
        <f t="shared" si="71"/>
        <v>0</v>
      </c>
      <c r="I204" s="7">
        <f t="shared" si="72"/>
        <v>0</v>
      </c>
      <c r="J204" s="7">
        <f t="shared" si="73"/>
        <v>0</v>
      </c>
      <c r="K204" s="7">
        <f t="shared" si="74"/>
        <v>0</v>
      </c>
      <c r="L204" s="7">
        <f t="shared" si="75"/>
        <v>0</v>
      </c>
      <c r="M204" s="7">
        <f t="shared" si="76"/>
        <v>0</v>
      </c>
      <c r="N204" s="7">
        <f t="shared" si="77"/>
        <v>0</v>
      </c>
      <c r="O204" s="7">
        <f t="shared" si="78"/>
        <v>0</v>
      </c>
      <c r="P204" s="7">
        <f t="shared" si="79"/>
        <v>0</v>
      </c>
      <c r="Q204" s="7">
        <f t="shared" si="80"/>
        <v>0</v>
      </c>
      <c r="R204" s="7">
        <f t="shared" si="81"/>
        <v>0</v>
      </c>
      <c r="S204" s="7">
        <f t="shared" si="82"/>
        <v>0</v>
      </c>
      <c r="T204" s="7">
        <f t="shared" si="83"/>
        <v>0</v>
      </c>
      <c r="U204" s="7">
        <f t="shared" si="84"/>
        <v>0</v>
      </c>
      <c r="V204" s="7">
        <f t="shared" si="85"/>
        <v>0</v>
      </c>
      <c r="W204" s="91">
        <f t="shared" si="86"/>
        <v>0</v>
      </c>
      <c r="X204" s="91">
        <f t="shared" si="87"/>
        <v>0</v>
      </c>
      <c r="Y204" s="91">
        <f t="shared" si="88"/>
        <v>0</v>
      </c>
      <c r="Z204" s="91">
        <f t="shared" si="89"/>
        <v>0</v>
      </c>
      <c r="AA204" s="102">
        <f t="shared" si="92"/>
        <v>0</v>
      </c>
      <c r="AB204" s="102">
        <f t="shared" si="93"/>
        <v>0</v>
      </c>
      <c r="AC204" s="102">
        <f t="shared" si="94"/>
        <v>0</v>
      </c>
      <c r="AD204" s="106">
        <f t="shared" si="95"/>
        <v>0</v>
      </c>
      <c r="AE204" s="106">
        <f t="shared" si="96"/>
        <v>0</v>
      </c>
      <c r="AF204" s="106">
        <f t="shared" si="97"/>
        <v>0</v>
      </c>
      <c r="AG204" s="106">
        <f t="shared" si="98"/>
        <v>0</v>
      </c>
      <c r="AH204" s="6">
        <v>0</v>
      </c>
      <c r="AI204" s="1">
        <f t="shared" si="99"/>
        <v>0</v>
      </c>
    </row>
    <row r="205" spans="1:35">
      <c r="A205" s="26">
        <v>1.4300000000000001E-3</v>
      </c>
      <c r="B205" s="5">
        <f t="shared" si="100"/>
        <v>1.4300000000000001E-3</v>
      </c>
      <c r="C205"/>
      <c r="D205"/>
      <c r="E205" s="94" t="s">
        <v>91</v>
      </c>
      <c r="F205" s="25">
        <f t="shared" si="90"/>
        <v>0</v>
      </c>
      <c r="G205" s="25">
        <f t="shared" si="91"/>
        <v>0</v>
      </c>
      <c r="H205" s="7">
        <f t="shared" si="71"/>
        <v>0</v>
      </c>
      <c r="I205" s="7">
        <f t="shared" si="72"/>
        <v>0</v>
      </c>
      <c r="J205" s="7">
        <f t="shared" si="73"/>
        <v>0</v>
      </c>
      <c r="K205" s="7">
        <f t="shared" si="74"/>
        <v>0</v>
      </c>
      <c r="L205" s="7">
        <f t="shared" si="75"/>
        <v>0</v>
      </c>
      <c r="M205" s="7">
        <f t="shared" si="76"/>
        <v>0</v>
      </c>
      <c r="N205" s="7">
        <f t="shared" si="77"/>
        <v>0</v>
      </c>
      <c r="O205" s="7">
        <f t="shared" si="78"/>
        <v>0</v>
      </c>
      <c r="P205" s="7">
        <f t="shared" si="79"/>
        <v>0</v>
      </c>
      <c r="Q205" s="7">
        <f t="shared" si="80"/>
        <v>0</v>
      </c>
      <c r="R205" s="7">
        <f t="shared" si="81"/>
        <v>0</v>
      </c>
      <c r="S205" s="7">
        <f t="shared" si="82"/>
        <v>0</v>
      </c>
      <c r="T205" s="7">
        <f t="shared" si="83"/>
        <v>0</v>
      </c>
      <c r="U205" s="7">
        <f t="shared" si="84"/>
        <v>0</v>
      </c>
      <c r="V205" s="7">
        <f t="shared" si="85"/>
        <v>0</v>
      </c>
      <c r="W205" s="91">
        <f t="shared" si="86"/>
        <v>0</v>
      </c>
      <c r="X205" s="91">
        <f t="shared" si="87"/>
        <v>0</v>
      </c>
      <c r="Y205" s="91">
        <f t="shared" si="88"/>
        <v>0</v>
      </c>
      <c r="Z205" s="91">
        <f t="shared" si="89"/>
        <v>0</v>
      </c>
      <c r="AA205" s="102">
        <f t="shared" si="92"/>
        <v>0</v>
      </c>
      <c r="AB205" s="102">
        <f t="shared" si="93"/>
        <v>0</v>
      </c>
      <c r="AC205" s="102">
        <f t="shared" si="94"/>
        <v>0</v>
      </c>
      <c r="AD205" s="106">
        <f t="shared" si="95"/>
        <v>0</v>
      </c>
      <c r="AE205" s="106">
        <f t="shared" si="96"/>
        <v>0</v>
      </c>
      <c r="AF205" s="106">
        <f t="shared" si="97"/>
        <v>0</v>
      </c>
      <c r="AG205" s="106">
        <f t="shared" si="98"/>
        <v>0</v>
      </c>
      <c r="AH205" s="6">
        <v>0</v>
      </c>
      <c r="AI205" s="1">
        <f t="shared" si="99"/>
        <v>0</v>
      </c>
    </row>
    <row r="206" spans="1:35">
      <c r="A206" s="26">
        <v>1.4400000000000001E-3</v>
      </c>
      <c r="B206" s="5">
        <f t="shared" si="100"/>
        <v>1.4400000000000001E-3</v>
      </c>
      <c r="C206" t="s">
        <v>367</v>
      </c>
      <c r="D206" t="s">
        <v>78</v>
      </c>
      <c r="E206" s="94" t="s">
        <v>91</v>
      </c>
      <c r="F206" s="25">
        <f t="shared" si="90"/>
        <v>0</v>
      </c>
      <c r="G206" s="25">
        <f t="shared" si="91"/>
        <v>0</v>
      </c>
      <c r="H206" s="7">
        <f t="shared" si="71"/>
        <v>0</v>
      </c>
      <c r="I206" s="7">
        <f t="shared" si="72"/>
        <v>0</v>
      </c>
      <c r="J206" s="7">
        <f t="shared" si="73"/>
        <v>0</v>
      </c>
      <c r="K206" s="7">
        <f t="shared" si="74"/>
        <v>0</v>
      </c>
      <c r="L206" s="7">
        <f t="shared" si="75"/>
        <v>0</v>
      </c>
      <c r="M206" s="7">
        <f t="shared" si="76"/>
        <v>0</v>
      </c>
      <c r="N206" s="7">
        <f t="shared" si="77"/>
        <v>0</v>
      </c>
      <c r="O206" s="7">
        <f t="shared" si="78"/>
        <v>0</v>
      </c>
      <c r="P206" s="7">
        <f t="shared" si="79"/>
        <v>0</v>
      </c>
      <c r="Q206" s="7">
        <f t="shared" si="80"/>
        <v>0</v>
      </c>
      <c r="R206" s="7">
        <f t="shared" si="81"/>
        <v>0</v>
      </c>
      <c r="S206" s="7">
        <f t="shared" si="82"/>
        <v>0</v>
      </c>
      <c r="T206" s="7">
        <f t="shared" si="83"/>
        <v>0</v>
      </c>
      <c r="U206" s="7">
        <f t="shared" si="84"/>
        <v>0</v>
      </c>
      <c r="V206" s="7">
        <f t="shared" si="85"/>
        <v>0</v>
      </c>
      <c r="W206" s="91">
        <f t="shared" si="86"/>
        <v>0</v>
      </c>
      <c r="X206" s="91">
        <f t="shared" si="87"/>
        <v>0</v>
      </c>
      <c r="Y206" s="91">
        <f t="shared" si="88"/>
        <v>0</v>
      </c>
      <c r="Z206" s="91">
        <f t="shared" si="89"/>
        <v>0</v>
      </c>
      <c r="AA206" s="102">
        <f t="shared" si="92"/>
        <v>0</v>
      </c>
      <c r="AB206" s="102">
        <f t="shared" si="93"/>
        <v>0</v>
      </c>
      <c r="AC206" s="102">
        <f t="shared" si="94"/>
        <v>0</v>
      </c>
      <c r="AD206" s="106">
        <f t="shared" si="95"/>
        <v>0</v>
      </c>
      <c r="AE206" s="106">
        <f t="shared" si="96"/>
        <v>0</v>
      </c>
      <c r="AF206" s="106">
        <f t="shared" si="97"/>
        <v>0</v>
      </c>
      <c r="AG206" s="106">
        <f t="shared" si="98"/>
        <v>0</v>
      </c>
      <c r="AH206" s="6">
        <v>0</v>
      </c>
      <c r="AI206" s="1">
        <f t="shared" si="99"/>
        <v>0</v>
      </c>
    </row>
    <row r="207" spans="1:35">
      <c r="A207" s="26">
        <v>1.4500000000000001E-3</v>
      </c>
      <c r="B207" s="5">
        <f t="shared" si="100"/>
        <v>1.4500000000000001E-3</v>
      </c>
      <c r="C207" t="s">
        <v>368</v>
      </c>
      <c r="D207" t="s">
        <v>78</v>
      </c>
      <c r="E207" s="94" t="s">
        <v>91</v>
      </c>
      <c r="F207" s="25">
        <f t="shared" si="90"/>
        <v>0</v>
      </c>
      <c r="G207" s="25">
        <f t="shared" si="91"/>
        <v>0</v>
      </c>
      <c r="H207" s="7">
        <f t="shared" si="71"/>
        <v>0</v>
      </c>
      <c r="I207" s="7">
        <f t="shared" si="72"/>
        <v>0</v>
      </c>
      <c r="J207" s="7">
        <f t="shared" si="73"/>
        <v>0</v>
      </c>
      <c r="K207" s="7">
        <f t="shared" si="74"/>
        <v>0</v>
      </c>
      <c r="L207" s="7">
        <f t="shared" si="75"/>
        <v>0</v>
      </c>
      <c r="M207" s="7">
        <f t="shared" si="76"/>
        <v>0</v>
      </c>
      <c r="N207" s="7">
        <f t="shared" si="77"/>
        <v>0</v>
      </c>
      <c r="O207" s="7">
        <f t="shared" si="78"/>
        <v>0</v>
      </c>
      <c r="P207" s="7">
        <f t="shared" si="79"/>
        <v>0</v>
      </c>
      <c r="Q207" s="7">
        <f t="shared" si="80"/>
        <v>0</v>
      </c>
      <c r="R207" s="7">
        <f t="shared" si="81"/>
        <v>0</v>
      </c>
      <c r="S207" s="7">
        <f t="shared" si="82"/>
        <v>0</v>
      </c>
      <c r="T207" s="7">
        <f t="shared" si="83"/>
        <v>0</v>
      </c>
      <c r="U207" s="7">
        <f t="shared" si="84"/>
        <v>0</v>
      </c>
      <c r="V207" s="7">
        <f t="shared" si="85"/>
        <v>0</v>
      </c>
      <c r="W207" s="91">
        <f t="shared" si="86"/>
        <v>0</v>
      </c>
      <c r="X207" s="91">
        <f t="shared" si="87"/>
        <v>0</v>
      </c>
      <c r="Y207" s="91">
        <f t="shared" si="88"/>
        <v>0</v>
      </c>
      <c r="Z207" s="91">
        <f t="shared" si="89"/>
        <v>0</v>
      </c>
      <c r="AA207" s="102">
        <f t="shared" si="92"/>
        <v>0</v>
      </c>
      <c r="AB207" s="102">
        <f t="shared" si="93"/>
        <v>0</v>
      </c>
      <c r="AC207" s="102">
        <f t="shared" si="94"/>
        <v>0</v>
      </c>
      <c r="AD207" s="106">
        <f t="shared" si="95"/>
        <v>0</v>
      </c>
      <c r="AE207" s="106">
        <f t="shared" si="96"/>
        <v>0</v>
      </c>
      <c r="AF207" s="106">
        <f t="shared" si="97"/>
        <v>0</v>
      </c>
      <c r="AG207" s="106">
        <f t="shared" si="98"/>
        <v>0</v>
      </c>
      <c r="AH207" s="6">
        <v>0</v>
      </c>
      <c r="AI207" s="1">
        <f t="shared" si="99"/>
        <v>0</v>
      </c>
    </row>
    <row r="208" spans="1:35">
      <c r="A208" s="26">
        <v>1.4600000000000001E-3</v>
      </c>
      <c r="B208" s="5">
        <f t="shared" si="100"/>
        <v>1.4600000000000001E-3</v>
      </c>
      <c r="C208"/>
      <c r="D208" t="s">
        <v>83</v>
      </c>
      <c r="E208" s="94" t="s">
        <v>91</v>
      </c>
      <c r="F208" s="25">
        <f t="shared" si="90"/>
        <v>0</v>
      </c>
      <c r="G208" s="25">
        <f t="shared" si="91"/>
        <v>0</v>
      </c>
      <c r="H208" s="7">
        <f t="shared" si="71"/>
        <v>0</v>
      </c>
      <c r="I208" s="7">
        <f t="shared" si="72"/>
        <v>0</v>
      </c>
      <c r="J208" s="7">
        <f t="shared" si="73"/>
        <v>0</v>
      </c>
      <c r="K208" s="7">
        <f t="shared" si="74"/>
        <v>0</v>
      </c>
      <c r="L208" s="7">
        <f t="shared" si="75"/>
        <v>0</v>
      </c>
      <c r="M208" s="7">
        <f t="shared" si="76"/>
        <v>0</v>
      </c>
      <c r="N208" s="7">
        <f t="shared" si="77"/>
        <v>0</v>
      </c>
      <c r="O208" s="7">
        <f t="shared" si="78"/>
        <v>0</v>
      </c>
      <c r="P208" s="7">
        <f t="shared" si="79"/>
        <v>0</v>
      </c>
      <c r="Q208" s="7">
        <f t="shared" si="80"/>
        <v>0</v>
      </c>
      <c r="R208" s="7">
        <f t="shared" si="81"/>
        <v>0</v>
      </c>
      <c r="S208" s="7">
        <f t="shared" si="82"/>
        <v>0</v>
      </c>
      <c r="T208" s="7">
        <f t="shared" si="83"/>
        <v>0</v>
      </c>
      <c r="U208" s="7">
        <f t="shared" si="84"/>
        <v>0</v>
      </c>
      <c r="V208" s="7">
        <f t="shared" si="85"/>
        <v>0</v>
      </c>
      <c r="W208" s="91">
        <f t="shared" si="86"/>
        <v>0</v>
      </c>
      <c r="X208" s="91">
        <f t="shared" si="87"/>
        <v>0</v>
      </c>
      <c r="Y208" s="91">
        <f t="shared" si="88"/>
        <v>0</v>
      </c>
      <c r="Z208" s="91">
        <f t="shared" si="89"/>
        <v>0</v>
      </c>
      <c r="AA208" s="102">
        <f t="shared" si="92"/>
        <v>0</v>
      </c>
      <c r="AB208" s="102">
        <f t="shared" si="93"/>
        <v>0</v>
      </c>
      <c r="AC208" s="102">
        <f t="shared" si="94"/>
        <v>0</v>
      </c>
      <c r="AD208" s="106">
        <f t="shared" si="95"/>
        <v>0</v>
      </c>
      <c r="AE208" s="106">
        <f t="shared" si="96"/>
        <v>0</v>
      </c>
      <c r="AF208" s="106">
        <f t="shared" si="97"/>
        <v>0</v>
      </c>
      <c r="AG208" s="106">
        <f t="shared" si="98"/>
        <v>0</v>
      </c>
      <c r="AH208" s="6">
        <v>0</v>
      </c>
      <c r="AI208" s="1">
        <f t="shared" si="99"/>
        <v>0</v>
      </c>
    </row>
    <row r="209" spans="1:35">
      <c r="A209" s="26">
        <v>1.47E-3</v>
      </c>
      <c r="B209" s="5">
        <f t="shared" si="100"/>
        <v>8575.7449644237913</v>
      </c>
      <c r="C209" t="s">
        <v>349</v>
      </c>
      <c r="D209" t="s">
        <v>74</v>
      </c>
      <c r="E209" s="94" t="s">
        <v>91</v>
      </c>
      <c r="F209" s="25">
        <f t="shared" si="90"/>
        <v>1</v>
      </c>
      <c r="G209" s="25">
        <f t="shared" si="91"/>
        <v>1</v>
      </c>
      <c r="H209" s="7">
        <f t="shared" si="71"/>
        <v>0</v>
      </c>
      <c r="I209" s="7">
        <f t="shared" si="72"/>
        <v>0</v>
      </c>
      <c r="J209" s="7">
        <f t="shared" si="73"/>
        <v>0</v>
      </c>
      <c r="K209" s="7">
        <f t="shared" si="74"/>
        <v>0</v>
      </c>
      <c r="L209" s="7">
        <f t="shared" si="75"/>
        <v>0</v>
      </c>
      <c r="M209" s="7">
        <f t="shared" si="76"/>
        <v>0</v>
      </c>
      <c r="N209" s="7">
        <f t="shared" si="77"/>
        <v>0</v>
      </c>
      <c r="O209" s="7">
        <f t="shared" si="78"/>
        <v>0</v>
      </c>
      <c r="P209" s="7">
        <f t="shared" si="79"/>
        <v>0</v>
      </c>
      <c r="Q209" s="7">
        <f t="shared" si="80"/>
        <v>0</v>
      </c>
      <c r="R209" s="7">
        <f t="shared" si="81"/>
        <v>8575.7434944237921</v>
      </c>
      <c r="S209" s="7">
        <f t="shared" si="82"/>
        <v>0</v>
      </c>
      <c r="T209" s="7">
        <f t="shared" si="83"/>
        <v>0</v>
      </c>
      <c r="U209" s="7">
        <f t="shared" si="84"/>
        <v>0</v>
      </c>
      <c r="V209" s="7">
        <f t="shared" si="85"/>
        <v>0</v>
      </c>
      <c r="W209" s="91">
        <f t="shared" si="86"/>
        <v>0</v>
      </c>
      <c r="X209" s="91">
        <f t="shared" si="87"/>
        <v>0</v>
      </c>
      <c r="Y209" s="91">
        <f t="shared" si="88"/>
        <v>0</v>
      </c>
      <c r="Z209" s="91">
        <f t="shared" si="89"/>
        <v>0</v>
      </c>
      <c r="AA209" s="102">
        <f t="shared" si="92"/>
        <v>0</v>
      </c>
      <c r="AB209" s="102">
        <f t="shared" si="93"/>
        <v>0</v>
      </c>
      <c r="AC209" s="102">
        <f t="shared" si="94"/>
        <v>0</v>
      </c>
      <c r="AD209" s="106">
        <f t="shared" si="95"/>
        <v>8575.7434944237921</v>
      </c>
      <c r="AE209" s="106">
        <f t="shared" si="96"/>
        <v>0</v>
      </c>
      <c r="AF209" s="106">
        <f t="shared" si="97"/>
        <v>0</v>
      </c>
      <c r="AG209" s="106">
        <f t="shared" si="98"/>
        <v>0</v>
      </c>
      <c r="AH209" s="6">
        <v>0</v>
      </c>
      <c r="AI209" s="1">
        <f t="shared" si="99"/>
        <v>8575.7434944237921</v>
      </c>
    </row>
    <row r="210" spans="1:35">
      <c r="A210" s="26">
        <v>1.48E-3</v>
      </c>
      <c r="B210" s="5">
        <f t="shared" si="100"/>
        <v>1.48E-3</v>
      </c>
      <c r="C210" t="s">
        <v>356</v>
      </c>
      <c r="D210" t="s">
        <v>86</v>
      </c>
      <c r="E210" s="94" t="s">
        <v>91</v>
      </c>
      <c r="F210" s="25">
        <f t="shared" si="90"/>
        <v>0</v>
      </c>
      <c r="G210" s="25">
        <f t="shared" si="91"/>
        <v>0</v>
      </c>
      <c r="H210" s="7">
        <f t="shared" si="71"/>
        <v>0</v>
      </c>
      <c r="I210" s="7">
        <f t="shared" si="72"/>
        <v>0</v>
      </c>
      <c r="J210" s="7">
        <f t="shared" si="73"/>
        <v>0</v>
      </c>
      <c r="K210" s="7">
        <f t="shared" si="74"/>
        <v>0</v>
      </c>
      <c r="L210" s="7">
        <f t="shared" si="75"/>
        <v>0</v>
      </c>
      <c r="M210" s="7">
        <f t="shared" si="76"/>
        <v>0</v>
      </c>
      <c r="N210" s="7">
        <f t="shared" si="77"/>
        <v>0</v>
      </c>
      <c r="O210" s="7">
        <f t="shared" si="78"/>
        <v>0</v>
      </c>
      <c r="P210" s="7">
        <f t="shared" si="79"/>
        <v>0</v>
      </c>
      <c r="Q210" s="7">
        <f t="shared" si="80"/>
        <v>0</v>
      </c>
      <c r="R210" s="7">
        <f t="shared" si="81"/>
        <v>0</v>
      </c>
      <c r="S210" s="7">
        <f t="shared" si="82"/>
        <v>0</v>
      </c>
      <c r="T210" s="7">
        <f t="shared" si="83"/>
        <v>0</v>
      </c>
      <c r="U210" s="7">
        <f t="shared" si="84"/>
        <v>0</v>
      </c>
      <c r="V210" s="7">
        <f t="shared" si="85"/>
        <v>0</v>
      </c>
      <c r="W210" s="91">
        <f t="shared" si="86"/>
        <v>0</v>
      </c>
      <c r="X210" s="91">
        <f t="shared" si="87"/>
        <v>0</v>
      </c>
      <c r="Y210" s="91">
        <f t="shared" si="88"/>
        <v>0</v>
      </c>
      <c r="Z210" s="91">
        <f t="shared" si="89"/>
        <v>0</v>
      </c>
      <c r="AA210" s="102">
        <f t="shared" si="92"/>
        <v>0</v>
      </c>
      <c r="AB210" s="102">
        <f t="shared" si="93"/>
        <v>0</v>
      </c>
      <c r="AC210" s="102">
        <f t="shared" si="94"/>
        <v>0</v>
      </c>
      <c r="AD210" s="106">
        <f t="shared" si="95"/>
        <v>0</v>
      </c>
      <c r="AE210" s="106">
        <f t="shared" si="96"/>
        <v>0</v>
      </c>
      <c r="AF210" s="106">
        <f t="shared" si="97"/>
        <v>0</v>
      </c>
      <c r="AG210" s="106">
        <f t="shared" si="98"/>
        <v>0</v>
      </c>
      <c r="AH210" s="6">
        <v>0</v>
      </c>
      <c r="AI210" s="1">
        <f t="shared" si="99"/>
        <v>0</v>
      </c>
    </row>
    <row r="211" spans="1:35">
      <c r="A211" s="26">
        <v>1.49E-3</v>
      </c>
      <c r="B211" s="5">
        <f t="shared" si="100"/>
        <v>1.49E-3</v>
      </c>
      <c r="C211" t="s">
        <v>358</v>
      </c>
      <c r="D211" t="s">
        <v>86</v>
      </c>
      <c r="E211" s="94" t="s">
        <v>91</v>
      </c>
      <c r="F211" s="25">
        <f t="shared" si="90"/>
        <v>0</v>
      </c>
      <c r="G211" s="25">
        <f t="shared" si="91"/>
        <v>0</v>
      </c>
      <c r="H211" s="7">
        <f t="shared" si="71"/>
        <v>0</v>
      </c>
      <c r="I211" s="7">
        <f t="shared" si="72"/>
        <v>0</v>
      </c>
      <c r="J211" s="7">
        <f t="shared" si="73"/>
        <v>0</v>
      </c>
      <c r="K211" s="7">
        <f t="shared" si="74"/>
        <v>0</v>
      </c>
      <c r="L211" s="7">
        <f t="shared" si="75"/>
        <v>0</v>
      </c>
      <c r="M211" s="7">
        <f t="shared" si="76"/>
        <v>0</v>
      </c>
      <c r="N211" s="7">
        <f t="shared" si="77"/>
        <v>0</v>
      </c>
      <c r="O211" s="7">
        <f t="shared" si="78"/>
        <v>0</v>
      </c>
      <c r="P211" s="7">
        <f t="shared" si="79"/>
        <v>0</v>
      </c>
      <c r="Q211" s="7">
        <f t="shared" si="80"/>
        <v>0</v>
      </c>
      <c r="R211" s="7">
        <f t="shared" si="81"/>
        <v>0</v>
      </c>
      <c r="S211" s="7">
        <f t="shared" si="82"/>
        <v>0</v>
      </c>
      <c r="T211" s="7">
        <f t="shared" si="83"/>
        <v>0</v>
      </c>
      <c r="U211" s="7">
        <f t="shared" si="84"/>
        <v>0</v>
      </c>
      <c r="V211" s="7">
        <f t="shared" si="85"/>
        <v>0</v>
      </c>
      <c r="W211" s="91">
        <f t="shared" si="86"/>
        <v>0</v>
      </c>
      <c r="X211" s="91">
        <f t="shared" si="87"/>
        <v>0</v>
      </c>
      <c r="Y211" s="91">
        <f t="shared" si="88"/>
        <v>0</v>
      </c>
      <c r="Z211" s="91">
        <f t="shared" si="89"/>
        <v>0</v>
      </c>
      <c r="AA211" s="102">
        <f t="shared" si="92"/>
        <v>0</v>
      </c>
      <c r="AB211" s="102">
        <f t="shared" si="93"/>
        <v>0</v>
      </c>
      <c r="AC211" s="102">
        <f t="shared" si="94"/>
        <v>0</v>
      </c>
      <c r="AD211" s="106">
        <f t="shared" si="95"/>
        <v>0</v>
      </c>
      <c r="AE211" s="106">
        <f t="shared" si="96"/>
        <v>0</v>
      </c>
      <c r="AF211" s="106">
        <f t="shared" si="97"/>
        <v>0</v>
      </c>
      <c r="AG211" s="106">
        <f t="shared" si="98"/>
        <v>0</v>
      </c>
      <c r="AH211" s="6">
        <v>0</v>
      </c>
      <c r="AI211" s="1">
        <f t="shared" si="99"/>
        <v>0</v>
      </c>
    </row>
    <row r="212" spans="1:35">
      <c r="A212" s="26">
        <v>1.5E-3</v>
      </c>
      <c r="B212" s="5">
        <f t="shared" si="100"/>
        <v>1.5E-3</v>
      </c>
      <c r="C212" t="s">
        <v>362</v>
      </c>
      <c r="D212" t="s">
        <v>78</v>
      </c>
      <c r="E212" s="94" t="s">
        <v>91</v>
      </c>
      <c r="F212" s="25">
        <f t="shared" si="90"/>
        <v>0</v>
      </c>
      <c r="G212" s="25">
        <f t="shared" si="91"/>
        <v>0</v>
      </c>
      <c r="H212" s="7">
        <f t="shared" si="71"/>
        <v>0</v>
      </c>
      <c r="I212" s="7">
        <f t="shared" si="72"/>
        <v>0</v>
      </c>
      <c r="J212" s="7">
        <f t="shared" si="73"/>
        <v>0</v>
      </c>
      <c r="K212" s="7">
        <f t="shared" si="74"/>
        <v>0</v>
      </c>
      <c r="L212" s="7">
        <f t="shared" si="75"/>
        <v>0</v>
      </c>
      <c r="M212" s="7">
        <f t="shared" si="76"/>
        <v>0</v>
      </c>
      <c r="N212" s="7">
        <f t="shared" si="77"/>
        <v>0</v>
      </c>
      <c r="O212" s="7">
        <f t="shared" si="78"/>
        <v>0</v>
      </c>
      <c r="P212" s="7">
        <f t="shared" si="79"/>
        <v>0</v>
      </c>
      <c r="Q212" s="7">
        <f t="shared" si="80"/>
        <v>0</v>
      </c>
      <c r="R212" s="7">
        <f t="shared" si="81"/>
        <v>0</v>
      </c>
      <c r="S212" s="7">
        <f t="shared" si="82"/>
        <v>0</v>
      </c>
      <c r="T212" s="7">
        <f t="shared" si="83"/>
        <v>0</v>
      </c>
      <c r="U212" s="7">
        <f t="shared" si="84"/>
        <v>0</v>
      </c>
      <c r="V212" s="7">
        <f t="shared" si="85"/>
        <v>0</v>
      </c>
      <c r="W212" s="91">
        <f t="shared" si="86"/>
        <v>0</v>
      </c>
      <c r="X212" s="91">
        <f t="shared" si="87"/>
        <v>0</v>
      </c>
      <c r="Y212" s="91">
        <f t="shared" si="88"/>
        <v>0</v>
      </c>
      <c r="Z212" s="91">
        <f t="shared" si="89"/>
        <v>0</v>
      </c>
      <c r="AA212" s="102">
        <f t="shared" si="92"/>
        <v>0</v>
      </c>
      <c r="AB212" s="102">
        <f t="shared" si="93"/>
        <v>0</v>
      </c>
      <c r="AC212" s="102">
        <f t="shared" si="94"/>
        <v>0</v>
      </c>
      <c r="AD212" s="106">
        <f t="shared" si="95"/>
        <v>0</v>
      </c>
      <c r="AE212" s="106">
        <f t="shared" si="96"/>
        <v>0</v>
      </c>
      <c r="AF212" s="106">
        <f t="shared" si="97"/>
        <v>0</v>
      </c>
      <c r="AG212" s="106">
        <f t="shared" si="98"/>
        <v>0</v>
      </c>
      <c r="AH212" s="6">
        <v>0</v>
      </c>
      <c r="AI212" s="1">
        <f t="shared" si="99"/>
        <v>0</v>
      </c>
    </row>
    <row r="213" spans="1:35">
      <c r="A213" s="26">
        <v>1.5100000000000001E-3</v>
      </c>
      <c r="B213" s="5">
        <f t="shared" si="100"/>
        <v>1.5100000000000001E-3</v>
      </c>
      <c r="C213" t="s">
        <v>363</v>
      </c>
      <c r="D213" t="s">
        <v>74</v>
      </c>
      <c r="E213" s="94" t="s">
        <v>91</v>
      </c>
      <c r="F213" s="25">
        <f t="shared" si="90"/>
        <v>0</v>
      </c>
      <c r="G213" s="25">
        <f t="shared" si="91"/>
        <v>0</v>
      </c>
      <c r="H213" s="7">
        <f t="shared" si="71"/>
        <v>0</v>
      </c>
      <c r="I213" s="7">
        <f t="shared" si="72"/>
        <v>0</v>
      </c>
      <c r="J213" s="7">
        <f t="shared" si="73"/>
        <v>0</v>
      </c>
      <c r="K213" s="7">
        <f t="shared" si="74"/>
        <v>0</v>
      </c>
      <c r="L213" s="7">
        <f t="shared" si="75"/>
        <v>0</v>
      </c>
      <c r="M213" s="7">
        <f t="shared" si="76"/>
        <v>0</v>
      </c>
      <c r="N213" s="7">
        <f t="shared" si="77"/>
        <v>0</v>
      </c>
      <c r="O213" s="7">
        <f t="shared" si="78"/>
        <v>0</v>
      </c>
      <c r="P213" s="7">
        <f t="shared" si="79"/>
        <v>0</v>
      </c>
      <c r="Q213" s="7">
        <f t="shared" si="80"/>
        <v>0</v>
      </c>
      <c r="R213" s="7">
        <f t="shared" si="81"/>
        <v>0</v>
      </c>
      <c r="S213" s="7">
        <f t="shared" si="82"/>
        <v>0</v>
      </c>
      <c r="T213" s="7">
        <f t="shared" si="83"/>
        <v>0</v>
      </c>
      <c r="U213" s="7">
        <f t="shared" si="84"/>
        <v>0</v>
      </c>
      <c r="V213" s="7">
        <f t="shared" si="85"/>
        <v>0</v>
      </c>
      <c r="W213" s="91">
        <f t="shared" si="86"/>
        <v>0</v>
      </c>
      <c r="X213" s="91">
        <f t="shared" si="87"/>
        <v>0</v>
      </c>
      <c r="Y213" s="91">
        <f t="shared" si="88"/>
        <v>0</v>
      </c>
      <c r="Z213" s="91">
        <f t="shared" si="89"/>
        <v>0</v>
      </c>
      <c r="AA213" s="102">
        <f t="shared" si="92"/>
        <v>0</v>
      </c>
      <c r="AB213" s="102">
        <f t="shared" si="93"/>
        <v>0</v>
      </c>
      <c r="AC213" s="102">
        <f t="shared" si="94"/>
        <v>0</v>
      </c>
      <c r="AD213" s="106">
        <f t="shared" si="95"/>
        <v>0</v>
      </c>
      <c r="AE213" s="106">
        <f t="shared" si="96"/>
        <v>0</v>
      </c>
      <c r="AF213" s="106">
        <f t="shared" si="97"/>
        <v>0</v>
      </c>
      <c r="AG213" s="106">
        <f t="shared" si="98"/>
        <v>0</v>
      </c>
      <c r="AH213" s="6">
        <v>0</v>
      </c>
      <c r="AI213" s="1">
        <f t="shared" si="99"/>
        <v>0</v>
      </c>
    </row>
    <row r="214" spans="1:35">
      <c r="A214" s="26">
        <v>1.5200000000000001E-3</v>
      </c>
      <c r="B214" s="5">
        <f t="shared" si="100"/>
        <v>1.5200000000000001E-3</v>
      </c>
      <c r="C214" t="s">
        <v>365</v>
      </c>
      <c r="D214" t="s">
        <v>74</v>
      </c>
      <c r="E214" s="94" t="s">
        <v>91</v>
      </c>
      <c r="F214" s="25">
        <f t="shared" si="90"/>
        <v>0</v>
      </c>
      <c r="G214" s="25">
        <f t="shared" si="91"/>
        <v>0</v>
      </c>
      <c r="H214" s="7">
        <f t="shared" si="71"/>
        <v>0</v>
      </c>
      <c r="I214" s="7">
        <f t="shared" si="72"/>
        <v>0</v>
      </c>
      <c r="J214" s="7">
        <f t="shared" si="73"/>
        <v>0</v>
      </c>
      <c r="K214" s="7">
        <f t="shared" si="74"/>
        <v>0</v>
      </c>
      <c r="L214" s="7">
        <f t="shared" si="75"/>
        <v>0</v>
      </c>
      <c r="M214" s="7">
        <f t="shared" si="76"/>
        <v>0</v>
      </c>
      <c r="N214" s="7">
        <f t="shared" si="77"/>
        <v>0</v>
      </c>
      <c r="O214" s="7">
        <f t="shared" si="78"/>
        <v>0</v>
      </c>
      <c r="P214" s="7">
        <f t="shared" si="79"/>
        <v>0</v>
      </c>
      <c r="Q214" s="7">
        <f t="shared" si="80"/>
        <v>0</v>
      </c>
      <c r="R214" s="7">
        <f t="shared" si="81"/>
        <v>0</v>
      </c>
      <c r="S214" s="7">
        <f t="shared" si="82"/>
        <v>0</v>
      </c>
      <c r="T214" s="7">
        <f t="shared" si="83"/>
        <v>0</v>
      </c>
      <c r="U214" s="7">
        <f t="shared" si="84"/>
        <v>0</v>
      </c>
      <c r="V214" s="7">
        <f t="shared" si="85"/>
        <v>0</v>
      </c>
      <c r="W214" s="91">
        <f t="shared" si="86"/>
        <v>0</v>
      </c>
      <c r="X214" s="91">
        <f t="shared" si="87"/>
        <v>0</v>
      </c>
      <c r="Y214" s="91">
        <f t="shared" si="88"/>
        <v>0</v>
      </c>
      <c r="Z214" s="91">
        <f t="shared" si="89"/>
        <v>0</v>
      </c>
      <c r="AA214" s="102">
        <f t="shared" si="92"/>
        <v>0</v>
      </c>
      <c r="AB214" s="102">
        <f t="shared" si="93"/>
        <v>0</v>
      </c>
      <c r="AC214" s="102">
        <f t="shared" si="94"/>
        <v>0</v>
      </c>
      <c r="AD214" s="106">
        <f t="shared" si="95"/>
        <v>0</v>
      </c>
      <c r="AE214" s="106">
        <f t="shared" si="96"/>
        <v>0</v>
      </c>
      <c r="AF214" s="106">
        <f t="shared" si="97"/>
        <v>0</v>
      </c>
      <c r="AG214" s="106">
        <f t="shared" si="98"/>
        <v>0</v>
      </c>
      <c r="AH214" s="6">
        <v>0</v>
      </c>
      <c r="AI214" s="1">
        <f t="shared" si="99"/>
        <v>0</v>
      </c>
    </row>
    <row r="215" spans="1:35">
      <c r="A215" s="26">
        <v>1.5300000000000001E-3</v>
      </c>
      <c r="B215" s="5">
        <f t="shared" si="100"/>
        <v>1.5300000000000001E-3</v>
      </c>
      <c r="C215" t="s">
        <v>366</v>
      </c>
      <c r="D215" t="s">
        <v>77</v>
      </c>
      <c r="E215" s="94" t="s">
        <v>91</v>
      </c>
      <c r="F215" s="25">
        <f t="shared" si="90"/>
        <v>0</v>
      </c>
      <c r="G215" s="25">
        <f t="shared" si="91"/>
        <v>0</v>
      </c>
      <c r="H215" s="7">
        <f t="shared" si="71"/>
        <v>0</v>
      </c>
      <c r="I215" s="7">
        <f t="shared" si="72"/>
        <v>0</v>
      </c>
      <c r="J215" s="7">
        <f t="shared" si="73"/>
        <v>0</v>
      </c>
      <c r="K215" s="7">
        <f t="shared" si="74"/>
        <v>0</v>
      </c>
      <c r="L215" s="7">
        <f t="shared" si="75"/>
        <v>0</v>
      </c>
      <c r="M215" s="7">
        <f t="shared" si="76"/>
        <v>0</v>
      </c>
      <c r="N215" s="7">
        <f t="shared" si="77"/>
        <v>0</v>
      </c>
      <c r="O215" s="7">
        <f t="shared" si="78"/>
        <v>0</v>
      </c>
      <c r="P215" s="7">
        <f t="shared" si="79"/>
        <v>0</v>
      </c>
      <c r="Q215" s="7">
        <f t="shared" si="80"/>
        <v>0</v>
      </c>
      <c r="R215" s="7">
        <f t="shared" si="81"/>
        <v>0</v>
      </c>
      <c r="S215" s="7">
        <f t="shared" si="82"/>
        <v>0</v>
      </c>
      <c r="T215" s="7">
        <f t="shared" si="83"/>
        <v>0</v>
      </c>
      <c r="U215" s="7">
        <f t="shared" si="84"/>
        <v>0</v>
      </c>
      <c r="V215" s="7">
        <f t="shared" si="85"/>
        <v>0</v>
      </c>
      <c r="W215" s="91">
        <f t="shared" si="86"/>
        <v>0</v>
      </c>
      <c r="X215" s="91">
        <f t="shared" si="87"/>
        <v>0</v>
      </c>
      <c r="Y215" s="91">
        <f t="shared" si="88"/>
        <v>0</v>
      </c>
      <c r="Z215" s="91">
        <f t="shared" si="89"/>
        <v>0</v>
      </c>
      <c r="AA215" s="102">
        <f t="shared" si="92"/>
        <v>0</v>
      </c>
      <c r="AB215" s="102">
        <f t="shared" si="93"/>
        <v>0</v>
      </c>
      <c r="AC215" s="102">
        <f t="shared" si="94"/>
        <v>0</v>
      </c>
      <c r="AD215" s="106">
        <f t="shared" si="95"/>
        <v>0</v>
      </c>
      <c r="AE215" s="106">
        <f t="shared" si="96"/>
        <v>0</v>
      </c>
      <c r="AF215" s="106">
        <f t="shared" si="97"/>
        <v>0</v>
      </c>
      <c r="AG215" s="106">
        <f t="shared" si="98"/>
        <v>0</v>
      </c>
      <c r="AH215" s="6">
        <v>0</v>
      </c>
      <c r="AI215" s="1">
        <f t="shared" si="99"/>
        <v>0</v>
      </c>
    </row>
    <row r="216" spans="1:35">
      <c r="A216" s="26">
        <v>1.5400000000000001E-3</v>
      </c>
      <c r="B216" s="5">
        <f t="shared" si="100"/>
        <v>1.5400000000000001E-3</v>
      </c>
      <c r="C216" t="s">
        <v>383</v>
      </c>
      <c r="D216" t="s">
        <v>264</v>
      </c>
      <c r="E216" s="94" t="s">
        <v>91</v>
      </c>
      <c r="F216" s="25">
        <f t="shared" si="90"/>
        <v>0</v>
      </c>
      <c r="G216" s="25">
        <f t="shared" si="91"/>
        <v>0</v>
      </c>
      <c r="H216" s="7">
        <f t="shared" si="71"/>
        <v>0</v>
      </c>
      <c r="I216" s="7">
        <f t="shared" si="72"/>
        <v>0</v>
      </c>
      <c r="J216" s="7">
        <f t="shared" si="73"/>
        <v>0</v>
      </c>
      <c r="K216" s="7">
        <f t="shared" si="74"/>
        <v>0</v>
      </c>
      <c r="L216" s="7">
        <f t="shared" si="75"/>
        <v>0</v>
      </c>
      <c r="M216" s="7">
        <f t="shared" si="76"/>
        <v>0</v>
      </c>
      <c r="N216" s="7">
        <f t="shared" si="77"/>
        <v>0</v>
      </c>
      <c r="O216" s="7">
        <f t="shared" si="78"/>
        <v>0</v>
      </c>
      <c r="P216" s="7">
        <f t="shared" si="79"/>
        <v>0</v>
      </c>
      <c r="Q216" s="7">
        <f t="shared" si="80"/>
        <v>0</v>
      </c>
      <c r="R216" s="7">
        <f t="shared" si="81"/>
        <v>0</v>
      </c>
      <c r="S216" s="7">
        <f t="shared" si="82"/>
        <v>0</v>
      </c>
      <c r="T216" s="7">
        <f t="shared" si="83"/>
        <v>0</v>
      </c>
      <c r="U216" s="7">
        <f t="shared" si="84"/>
        <v>0</v>
      </c>
      <c r="V216" s="7">
        <f t="shared" si="85"/>
        <v>0</v>
      </c>
      <c r="W216" s="91">
        <f t="shared" si="86"/>
        <v>0</v>
      </c>
      <c r="X216" s="91">
        <f t="shared" si="87"/>
        <v>0</v>
      </c>
      <c r="Y216" s="91">
        <f t="shared" si="88"/>
        <v>0</v>
      </c>
      <c r="Z216" s="91">
        <f t="shared" si="89"/>
        <v>0</v>
      </c>
      <c r="AA216" s="102">
        <f t="shared" si="92"/>
        <v>0</v>
      </c>
      <c r="AB216" s="102">
        <f t="shared" si="93"/>
        <v>0</v>
      </c>
      <c r="AC216" s="102">
        <f t="shared" si="94"/>
        <v>0</v>
      </c>
      <c r="AD216" s="106">
        <f t="shared" si="95"/>
        <v>0</v>
      </c>
      <c r="AE216" s="106">
        <f t="shared" si="96"/>
        <v>0</v>
      </c>
      <c r="AF216" s="106">
        <f t="shared" si="97"/>
        <v>0</v>
      </c>
      <c r="AG216" s="106">
        <f t="shared" si="98"/>
        <v>0</v>
      </c>
      <c r="AH216" s="6">
        <v>0</v>
      </c>
      <c r="AI216" s="1">
        <f t="shared" si="99"/>
        <v>0</v>
      </c>
    </row>
    <row r="217" spans="1:35">
      <c r="A217" s="26">
        <v>1.5500000000000002E-3</v>
      </c>
      <c r="B217" s="5">
        <f t="shared" si="100"/>
        <v>9258.9243274172641</v>
      </c>
      <c r="C217" t="s">
        <v>339</v>
      </c>
      <c r="D217" t="s">
        <v>86</v>
      </c>
      <c r="E217" s="94" t="s">
        <v>91</v>
      </c>
      <c r="F217" s="25">
        <f t="shared" si="90"/>
        <v>1</v>
      </c>
      <c r="G217" s="25">
        <f t="shared" si="91"/>
        <v>1</v>
      </c>
      <c r="H217" s="7">
        <f t="shared" si="71"/>
        <v>0</v>
      </c>
      <c r="I217" s="7">
        <f t="shared" si="72"/>
        <v>0</v>
      </c>
      <c r="J217" s="7">
        <f t="shared" si="73"/>
        <v>0</v>
      </c>
      <c r="K217" s="7">
        <f t="shared" si="74"/>
        <v>0</v>
      </c>
      <c r="L217" s="7">
        <f t="shared" si="75"/>
        <v>0</v>
      </c>
      <c r="M217" s="7">
        <f t="shared" si="76"/>
        <v>0</v>
      </c>
      <c r="N217" s="7">
        <f t="shared" si="77"/>
        <v>0</v>
      </c>
      <c r="O217" s="7">
        <f t="shared" si="78"/>
        <v>0</v>
      </c>
      <c r="P217" s="7">
        <f t="shared" si="79"/>
        <v>9258.9227774172632</v>
      </c>
      <c r="Q217" s="7">
        <f t="shared" si="80"/>
        <v>0</v>
      </c>
      <c r="R217" s="7">
        <f t="shared" si="81"/>
        <v>0</v>
      </c>
      <c r="S217" s="7">
        <f t="shared" si="82"/>
        <v>0</v>
      </c>
      <c r="T217" s="7">
        <f t="shared" si="83"/>
        <v>0</v>
      </c>
      <c r="U217" s="7">
        <f t="shared" si="84"/>
        <v>0</v>
      </c>
      <c r="V217" s="7">
        <f t="shared" si="85"/>
        <v>0</v>
      </c>
      <c r="W217" s="91">
        <f t="shared" si="86"/>
        <v>0</v>
      </c>
      <c r="X217" s="91">
        <f t="shared" si="87"/>
        <v>0</v>
      </c>
      <c r="Y217" s="91">
        <f t="shared" si="88"/>
        <v>0</v>
      </c>
      <c r="Z217" s="91">
        <f t="shared" si="89"/>
        <v>0</v>
      </c>
      <c r="AA217" s="102">
        <f t="shared" si="92"/>
        <v>0</v>
      </c>
      <c r="AB217" s="102">
        <f t="shared" si="93"/>
        <v>0</v>
      </c>
      <c r="AC217" s="102">
        <f t="shared" si="94"/>
        <v>0</v>
      </c>
      <c r="AD217" s="106">
        <f t="shared" si="95"/>
        <v>9258.9227774172632</v>
      </c>
      <c r="AE217" s="106">
        <f t="shared" si="96"/>
        <v>0</v>
      </c>
      <c r="AF217" s="106">
        <f t="shared" si="97"/>
        <v>0</v>
      </c>
      <c r="AG217" s="106">
        <f t="shared" si="98"/>
        <v>0</v>
      </c>
      <c r="AH217" s="6">
        <v>0</v>
      </c>
      <c r="AI217" s="1">
        <f t="shared" si="99"/>
        <v>9258.9227774172632</v>
      </c>
    </row>
    <row r="218" spans="1:35">
      <c r="A218" s="26">
        <v>1.5600000000000002E-3</v>
      </c>
      <c r="B218" s="5">
        <f t="shared" si="100"/>
        <v>1.5600000000000002E-3</v>
      </c>
      <c r="C218" t="s">
        <v>369</v>
      </c>
      <c r="D218" t="s">
        <v>83</v>
      </c>
      <c r="E218" s="94" t="s">
        <v>91</v>
      </c>
      <c r="F218" s="25">
        <f t="shared" si="90"/>
        <v>0</v>
      </c>
      <c r="G218" s="25">
        <f t="shared" si="91"/>
        <v>0</v>
      </c>
      <c r="H218" s="7">
        <f t="shared" si="71"/>
        <v>0</v>
      </c>
      <c r="I218" s="7">
        <f t="shared" si="72"/>
        <v>0</v>
      </c>
      <c r="J218" s="7">
        <f t="shared" si="73"/>
        <v>0</v>
      </c>
      <c r="K218" s="7">
        <f t="shared" si="74"/>
        <v>0</v>
      </c>
      <c r="L218" s="7">
        <f t="shared" si="75"/>
        <v>0</v>
      </c>
      <c r="M218" s="7">
        <f t="shared" si="76"/>
        <v>0</v>
      </c>
      <c r="N218" s="7">
        <f t="shared" si="77"/>
        <v>0</v>
      </c>
      <c r="O218" s="7">
        <f t="shared" si="78"/>
        <v>0</v>
      </c>
      <c r="P218" s="7">
        <f t="shared" si="79"/>
        <v>0</v>
      </c>
      <c r="Q218" s="7">
        <f t="shared" si="80"/>
        <v>0</v>
      </c>
      <c r="R218" s="7">
        <f t="shared" si="81"/>
        <v>0</v>
      </c>
      <c r="S218" s="7">
        <f t="shared" si="82"/>
        <v>0</v>
      </c>
      <c r="T218" s="7">
        <f t="shared" si="83"/>
        <v>0</v>
      </c>
      <c r="U218" s="7">
        <f t="shared" si="84"/>
        <v>0</v>
      </c>
      <c r="V218" s="7">
        <f t="shared" si="85"/>
        <v>0</v>
      </c>
      <c r="W218" s="91">
        <f t="shared" si="86"/>
        <v>0</v>
      </c>
      <c r="X218" s="91">
        <f t="shared" si="87"/>
        <v>0</v>
      </c>
      <c r="Y218" s="91">
        <f t="shared" si="88"/>
        <v>0</v>
      </c>
      <c r="Z218" s="91">
        <f t="shared" si="89"/>
        <v>0</v>
      </c>
      <c r="AA218" s="102">
        <f t="shared" si="92"/>
        <v>0</v>
      </c>
      <c r="AB218" s="102">
        <f t="shared" si="93"/>
        <v>0</v>
      </c>
      <c r="AC218" s="102">
        <f t="shared" si="94"/>
        <v>0</v>
      </c>
      <c r="AD218" s="106">
        <f t="shared" si="95"/>
        <v>0</v>
      </c>
      <c r="AE218" s="106">
        <f t="shared" si="96"/>
        <v>0</v>
      </c>
      <c r="AF218" s="106">
        <f t="shared" si="97"/>
        <v>0</v>
      </c>
      <c r="AG218" s="106">
        <f t="shared" si="98"/>
        <v>0</v>
      </c>
      <c r="AH218" s="6">
        <v>0</v>
      </c>
      <c r="AI218" s="1">
        <f t="shared" si="99"/>
        <v>0</v>
      </c>
    </row>
    <row r="219" spans="1:35">
      <c r="A219" s="26">
        <v>1.5700000000000002E-3</v>
      </c>
      <c r="B219" s="5">
        <f t="shared" si="100"/>
        <v>1.5700000000000002E-3</v>
      </c>
      <c r="C219" t="s">
        <v>382</v>
      </c>
      <c r="D219" t="s">
        <v>95</v>
      </c>
      <c r="E219" s="94" t="s">
        <v>91</v>
      </c>
      <c r="F219" s="25">
        <f t="shared" si="90"/>
        <v>0</v>
      </c>
      <c r="G219" s="25">
        <f t="shared" si="91"/>
        <v>0</v>
      </c>
      <c r="H219" s="7">
        <f t="shared" si="71"/>
        <v>0</v>
      </c>
      <c r="I219" s="7">
        <f t="shared" si="72"/>
        <v>0</v>
      </c>
      <c r="J219" s="7">
        <f t="shared" si="73"/>
        <v>0</v>
      </c>
      <c r="K219" s="7">
        <f t="shared" si="74"/>
        <v>0</v>
      </c>
      <c r="L219" s="7">
        <f t="shared" si="75"/>
        <v>0</v>
      </c>
      <c r="M219" s="7">
        <f t="shared" si="76"/>
        <v>0</v>
      </c>
      <c r="N219" s="7">
        <f t="shared" si="77"/>
        <v>0</v>
      </c>
      <c r="O219" s="7">
        <f t="shared" si="78"/>
        <v>0</v>
      </c>
      <c r="P219" s="7">
        <f t="shared" si="79"/>
        <v>0</v>
      </c>
      <c r="Q219" s="7">
        <f t="shared" si="80"/>
        <v>0</v>
      </c>
      <c r="R219" s="7">
        <f t="shared" si="81"/>
        <v>0</v>
      </c>
      <c r="S219" s="7">
        <f t="shared" si="82"/>
        <v>0</v>
      </c>
      <c r="T219" s="7">
        <f t="shared" si="83"/>
        <v>0</v>
      </c>
      <c r="U219" s="7">
        <f t="shared" si="84"/>
        <v>0</v>
      </c>
      <c r="V219" s="7">
        <f t="shared" si="85"/>
        <v>0</v>
      </c>
      <c r="W219" s="91">
        <f t="shared" si="86"/>
        <v>0</v>
      </c>
      <c r="X219" s="91">
        <f t="shared" si="87"/>
        <v>0</v>
      </c>
      <c r="Y219" s="91">
        <f t="shared" si="88"/>
        <v>0</v>
      </c>
      <c r="Z219" s="91">
        <f t="shared" si="89"/>
        <v>0</v>
      </c>
      <c r="AA219" s="102">
        <f t="shared" si="92"/>
        <v>0</v>
      </c>
      <c r="AB219" s="102">
        <f t="shared" si="93"/>
        <v>0</v>
      </c>
      <c r="AC219" s="102">
        <f t="shared" si="94"/>
        <v>0</v>
      </c>
      <c r="AD219" s="106">
        <f t="shared" si="95"/>
        <v>0</v>
      </c>
      <c r="AE219" s="106">
        <f t="shared" si="96"/>
        <v>0</v>
      </c>
      <c r="AF219" s="106">
        <f t="shared" si="97"/>
        <v>0</v>
      </c>
      <c r="AG219" s="106">
        <f t="shared" si="98"/>
        <v>0</v>
      </c>
      <c r="AH219" s="6">
        <v>0</v>
      </c>
      <c r="AI219" s="1">
        <f t="shared" si="99"/>
        <v>0</v>
      </c>
    </row>
    <row r="220" spans="1:35">
      <c r="A220" s="26">
        <v>1.58E-3</v>
      </c>
      <c r="B220" s="5">
        <f t="shared" si="100"/>
        <v>1.58E-3</v>
      </c>
      <c r="C220" t="s">
        <v>384</v>
      </c>
      <c r="D220" t="s">
        <v>78</v>
      </c>
      <c r="E220" s="94" t="s">
        <v>91</v>
      </c>
      <c r="F220" s="25">
        <f t="shared" si="90"/>
        <v>0</v>
      </c>
      <c r="G220" s="25">
        <f t="shared" si="91"/>
        <v>0</v>
      </c>
      <c r="H220" s="7">
        <f t="shared" si="71"/>
        <v>0</v>
      </c>
      <c r="I220" s="7">
        <f t="shared" si="72"/>
        <v>0</v>
      </c>
      <c r="J220" s="7">
        <f t="shared" si="73"/>
        <v>0</v>
      </c>
      <c r="K220" s="7">
        <f t="shared" si="74"/>
        <v>0</v>
      </c>
      <c r="L220" s="7">
        <f t="shared" si="75"/>
        <v>0</v>
      </c>
      <c r="M220" s="7">
        <f t="shared" si="76"/>
        <v>0</v>
      </c>
      <c r="N220" s="7">
        <f t="shared" si="77"/>
        <v>0</v>
      </c>
      <c r="O220" s="7">
        <f t="shared" si="78"/>
        <v>0</v>
      </c>
      <c r="P220" s="7">
        <f t="shared" si="79"/>
        <v>0</v>
      </c>
      <c r="Q220" s="7">
        <f t="shared" si="80"/>
        <v>0</v>
      </c>
      <c r="R220" s="7">
        <f t="shared" si="81"/>
        <v>0</v>
      </c>
      <c r="S220" s="7">
        <f t="shared" si="82"/>
        <v>0</v>
      </c>
      <c r="T220" s="7">
        <f t="shared" si="83"/>
        <v>0</v>
      </c>
      <c r="U220" s="7">
        <f t="shared" si="84"/>
        <v>0</v>
      </c>
      <c r="V220" s="7">
        <f t="shared" si="85"/>
        <v>0</v>
      </c>
      <c r="W220" s="91">
        <f t="shared" si="86"/>
        <v>0</v>
      </c>
      <c r="X220" s="91">
        <f t="shared" si="87"/>
        <v>0</v>
      </c>
      <c r="Y220" s="91">
        <f t="shared" si="88"/>
        <v>0</v>
      </c>
      <c r="Z220" s="91">
        <f t="shared" si="89"/>
        <v>0</v>
      </c>
      <c r="AA220" s="102">
        <f t="shared" si="92"/>
        <v>0</v>
      </c>
      <c r="AB220" s="102">
        <f t="shared" si="93"/>
        <v>0</v>
      </c>
      <c r="AC220" s="102">
        <f t="shared" si="94"/>
        <v>0</v>
      </c>
      <c r="AD220" s="106">
        <f t="shared" si="95"/>
        <v>0</v>
      </c>
      <c r="AE220" s="106">
        <f t="shared" si="96"/>
        <v>0</v>
      </c>
      <c r="AF220" s="106">
        <f t="shared" si="97"/>
        <v>0</v>
      </c>
      <c r="AG220" s="106">
        <f t="shared" si="98"/>
        <v>0</v>
      </c>
      <c r="AH220" s="6">
        <v>0</v>
      </c>
      <c r="AI220" s="1">
        <f t="shared" si="99"/>
        <v>0</v>
      </c>
    </row>
    <row r="221" spans="1:35">
      <c r="A221" s="26">
        <v>1.5900000000000001E-3</v>
      </c>
      <c r="B221" s="5">
        <f t="shared" si="100"/>
        <v>1.5900000000000001E-3</v>
      </c>
      <c r="C221" t="s">
        <v>379</v>
      </c>
      <c r="D221" t="s">
        <v>83</v>
      </c>
      <c r="E221" s="94" t="s">
        <v>91</v>
      </c>
      <c r="F221" s="25">
        <f t="shared" si="90"/>
        <v>0</v>
      </c>
      <c r="G221" s="25">
        <f t="shared" si="91"/>
        <v>0</v>
      </c>
      <c r="H221" s="7">
        <f t="shared" si="71"/>
        <v>0</v>
      </c>
      <c r="I221" s="7">
        <f t="shared" si="72"/>
        <v>0</v>
      </c>
      <c r="J221" s="7">
        <f t="shared" si="73"/>
        <v>0</v>
      </c>
      <c r="K221" s="7">
        <f t="shared" si="74"/>
        <v>0</v>
      </c>
      <c r="L221" s="7">
        <f t="shared" si="75"/>
        <v>0</v>
      </c>
      <c r="M221" s="7">
        <f t="shared" si="76"/>
        <v>0</v>
      </c>
      <c r="N221" s="7">
        <f t="shared" si="77"/>
        <v>0</v>
      </c>
      <c r="O221" s="7">
        <f t="shared" si="78"/>
        <v>0</v>
      </c>
      <c r="P221" s="7">
        <f t="shared" si="79"/>
        <v>0</v>
      </c>
      <c r="Q221" s="7">
        <f t="shared" si="80"/>
        <v>0</v>
      </c>
      <c r="R221" s="7">
        <f t="shared" si="81"/>
        <v>0</v>
      </c>
      <c r="S221" s="7">
        <f t="shared" si="82"/>
        <v>0</v>
      </c>
      <c r="T221" s="7">
        <f t="shared" si="83"/>
        <v>0</v>
      </c>
      <c r="U221" s="7">
        <f t="shared" si="84"/>
        <v>0</v>
      </c>
      <c r="V221" s="7">
        <f t="shared" si="85"/>
        <v>0</v>
      </c>
      <c r="W221" s="91">
        <f t="shared" si="86"/>
        <v>0</v>
      </c>
      <c r="X221" s="91">
        <f t="shared" si="87"/>
        <v>0</v>
      </c>
      <c r="Y221" s="91">
        <f t="shared" si="88"/>
        <v>0</v>
      </c>
      <c r="Z221" s="91">
        <f t="shared" si="89"/>
        <v>0</v>
      </c>
      <c r="AA221" s="102">
        <f t="shared" si="92"/>
        <v>0</v>
      </c>
      <c r="AB221" s="102">
        <f t="shared" si="93"/>
        <v>0</v>
      </c>
      <c r="AC221" s="102">
        <f t="shared" si="94"/>
        <v>0</v>
      </c>
      <c r="AD221" s="106">
        <f t="shared" si="95"/>
        <v>0</v>
      </c>
      <c r="AE221" s="106">
        <f t="shared" si="96"/>
        <v>0</v>
      </c>
      <c r="AF221" s="106">
        <f t="shared" si="97"/>
        <v>0</v>
      </c>
      <c r="AG221" s="106">
        <f t="shared" si="98"/>
        <v>0</v>
      </c>
      <c r="AH221" s="6">
        <v>0</v>
      </c>
      <c r="AI221" s="1">
        <f t="shared" si="99"/>
        <v>0</v>
      </c>
    </row>
    <row r="222" spans="1:35">
      <c r="A222" s="26">
        <v>1.6000000000000001E-3</v>
      </c>
      <c r="B222" s="5">
        <f t="shared" si="100"/>
        <v>1.6000000000000001E-3</v>
      </c>
      <c r="C222" t="s">
        <v>380</v>
      </c>
      <c r="D222" t="s">
        <v>77</v>
      </c>
      <c r="E222" s="94" t="s">
        <v>91</v>
      </c>
      <c r="F222" s="25">
        <f t="shared" si="90"/>
        <v>0</v>
      </c>
      <c r="G222" s="25">
        <f t="shared" si="91"/>
        <v>0</v>
      </c>
      <c r="H222" s="7">
        <f t="shared" si="71"/>
        <v>0</v>
      </c>
      <c r="I222" s="7">
        <f t="shared" si="72"/>
        <v>0</v>
      </c>
      <c r="J222" s="7">
        <f t="shared" si="73"/>
        <v>0</v>
      </c>
      <c r="K222" s="7">
        <f t="shared" si="74"/>
        <v>0</v>
      </c>
      <c r="L222" s="7">
        <f t="shared" si="75"/>
        <v>0</v>
      </c>
      <c r="M222" s="7">
        <f t="shared" si="76"/>
        <v>0</v>
      </c>
      <c r="N222" s="7">
        <f t="shared" si="77"/>
        <v>0</v>
      </c>
      <c r="O222" s="7">
        <f t="shared" si="78"/>
        <v>0</v>
      </c>
      <c r="P222" s="7">
        <f t="shared" si="79"/>
        <v>0</v>
      </c>
      <c r="Q222" s="7">
        <f t="shared" si="80"/>
        <v>0</v>
      </c>
      <c r="R222" s="7">
        <f t="shared" si="81"/>
        <v>0</v>
      </c>
      <c r="S222" s="7">
        <f t="shared" si="82"/>
        <v>0</v>
      </c>
      <c r="T222" s="7">
        <f t="shared" si="83"/>
        <v>0</v>
      </c>
      <c r="U222" s="7">
        <f t="shared" si="84"/>
        <v>0</v>
      </c>
      <c r="V222" s="7">
        <f t="shared" si="85"/>
        <v>0</v>
      </c>
      <c r="W222" s="91">
        <f t="shared" si="86"/>
        <v>0</v>
      </c>
      <c r="X222" s="91">
        <f t="shared" si="87"/>
        <v>0</v>
      </c>
      <c r="Y222" s="91">
        <f t="shared" si="88"/>
        <v>0</v>
      </c>
      <c r="Z222" s="91">
        <f t="shared" si="89"/>
        <v>0</v>
      </c>
      <c r="AA222" s="102">
        <f t="shared" si="92"/>
        <v>0</v>
      </c>
      <c r="AB222" s="102">
        <f t="shared" si="93"/>
        <v>0</v>
      </c>
      <c r="AC222" s="102">
        <f t="shared" si="94"/>
        <v>0</v>
      </c>
      <c r="AD222" s="106">
        <f t="shared" si="95"/>
        <v>0</v>
      </c>
      <c r="AE222" s="106">
        <f t="shared" si="96"/>
        <v>0</v>
      </c>
      <c r="AF222" s="106">
        <f t="shared" si="97"/>
        <v>0</v>
      </c>
      <c r="AG222" s="106">
        <f t="shared" si="98"/>
        <v>0</v>
      </c>
      <c r="AH222" s="6">
        <v>0</v>
      </c>
      <c r="AI222" s="1">
        <f t="shared" si="99"/>
        <v>0</v>
      </c>
    </row>
    <row r="223" spans="1:35">
      <c r="A223" s="26">
        <v>1.6100000000000001E-3</v>
      </c>
      <c r="B223" s="5">
        <f t="shared" si="100"/>
        <v>1.6100000000000001E-3</v>
      </c>
      <c r="C223" t="s">
        <v>386</v>
      </c>
      <c r="D223" t="s">
        <v>74</v>
      </c>
      <c r="E223" s="94" t="s">
        <v>91</v>
      </c>
      <c r="F223" s="25">
        <f>COUNTIF(H223:Z223,"&gt;1")</f>
        <v>0</v>
      </c>
      <c r="G223" s="25">
        <f>COUNTIF(AD223:AH223,"&gt;1")</f>
        <v>0</v>
      </c>
      <c r="H223" s="7">
        <f t="shared" si="71"/>
        <v>0</v>
      </c>
      <c r="I223" s="7">
        <f t="shared" si="72"/>
        <v>0</v>
      </c>
      <c r="J223" s="7">
        <f t="shared" si="73"/>
        <v>0</v>
      </c>
      <c r="K223" s="7">
        <f t="shared" si="74"/>
        <v>0</v>
      </c>
      <c r="L223" s="7">
        <f t="shared" si="75"/>
        <v>0</v>
      </c>
      <c r="M223" s="7">
        <f t="shared" si="76"/>
        <v>0</v>
      </c>
      <c r="N223" s="7">
        <f t="shared" si="77"/>
        <v>0</v>
      </c>
      <c r="O223" s="7">
        <f t="shared" si="78"/>
        <v>0</v>
      </c>
      <c r="P223" s="7">
        <f t="shared" si="79"/>
        <v>0</v>
      </c>
      <c r="Q223" s="7">
        <f t="shared" si="80"/>
        <v>0</v>
      </c>
      <c r="R223" s="7">
        <f t="shared" si="81"/>
        <v>0</v>
      </c>
      <c r="S223" s="7">
        <f t="shared" si="82"/>
        <v>0</v>
      </c>
      <c r="T223" s="7">
        <f t="shared" si="83"/>
        <v>0</v>
      </c>
      <c r="U223" s="7">
        <f t="shared" si="84"/>
        <v>0</v>
      </c>
      <c r="V223" s="7">
        <f t="shared" si="85"/>
        <v>0</v>
      </c>
      <c r="W223" s="91">
        <f t="shared" si="86"/>
        <v>0</v>
      </c>
      <c r="X223" s="91">
        <f t="shared" si="87"/>
        <v>0</v>
      </c>
      <c r="Y223" s="91">
        <f t="shared" si="88"/>
        <v>0</v>
      </c>
      <c r="Z223" s="91">
        <f t="shared" si="89"/>
        <v>0</v>
      </c>
      <c r="AA223" s="102">
        <f>LARGE(H223:R223,5)</f>
        <v>0</v>
      </c>
      <c r="AB223" s="102">
        <f>LARGE(S223:V223,1)</f>
        <v>0</v>
      </c>
      <c r="AC223" s="102">
        <f>LARGE(W223:Z223,1)</f>
        <v>0</v>
      </c>
      <c r="AD223" s="106">
        <f>LARGE(H223:R223,1)</f>
        <v>0</v>
      </c>
      <c r="AE223" s="106">
        <f>LARGE(H223:R223,2)</f>
        <v>0</v>
      </c>
      <c r="AF223" s="106">
        <f>LARGE(H223:R223,3)</f>
        <v>0</v>
      </c>
      <c r="AG223" s="106">
        <f>LARGE(H223:R223,4)</f>
        <v>0</v>
      </c>
      <c r="AH223" s="6">
        <v>0</v>
      </c>
      <c r="AI223" s="1">
        <f>SUM(AD223:AG223)+AH223</f>
        <v>0</v>
      </c>
    </row>
    <row r="224" spans="1:35">
      <c r="A224" s="26">
        <v>1.6200000000000001E-3</v>
      </c>
      <c r="B224" s="5">
        <f t="shared" si="100"/>
        <v>1.6200000000000001E-3</v>
      </c>
      <c r="C224" s="144"/>
      <c r="D224" s="94"/>
      <c r="E224" s="94" t="s">
        <v>91</v>
      </c>
      <c r="F224" s="25">
        <f>COUNTIF(H224:Z224,"&gt;1")</f>
        <v>0</v>
      </c>
      <c r="G224" s="25">
        <f>COUNTIF(AD224:AH224,"&gt;1")</f>
        <v>0</v>
      </c>
      <c r="H224" s="7">
        <f t="shared" si="71"/>
        <v>0</v>
      </c>
      <c r="I224" s="7">
        <f t="shared" si="72"/>
        <v>0</v>
      </c>
      <c r="J224" s="7">
        <f t="shared" si="73"/>
        <v>0</v>
      </c>
      <c r="K224" s="7">
        <f t="shared" si="74"/>
        <v>0</v>
      </c>
      <c r="L224" s="7">
        <f t="shared" si="75"/>
        <v>0</v>
      </c>
      <c r="M224" s="7">
        <f t="shared" si="76"/>
        <v>0</v>
      </c>
      <c r="N224" s="7">
        <f t="shared" si="77"/>
        <v>0</v>
      </c>
      <c r="O224" s="7">
        <f t="shared" si="78"/>
        <v>0</v>
      </c>
      <c r="P224" s="7">
        <f t="shared" si="79"/>
        <v>0</v>
      </c>
      <c r="Q224" s="7">
        <f t="shared" si="80"/>
        <v>0</v>
      </c>
      <c r="R224" s="7">
        <f t="shared" si="81"/>
        <v>0</v>
      </c>
      <c r="S224" s="7">
        <f t="shared" si="82"/>
        <v>0</v>
      </c>
      <c r="T224" s="7">
        <f t="shared" si="83"/>
        <v>0</v>
      </c>
      <c r="U224" s="7">
        <f t="shared" si="84"/>
        <v>0</v>
      </c>
      <c r="V224" s="7">
        <f t="shared" si="85"/>
        <v>0</v>
      </c>
      <c r="W224" s="91">
        <f t="shared" si="86"/>
        <v>0</v>
      </c>
      <c r="X224" s="91">
        <f t="shared" si="87"/>
        <v>0</v>
      </c>
      <c r="Y224" s="91">
        <f t="shared" si="88"/>
        <v>0</v>
      </c>
      <c r="Z224" s="91">
        <f t="shared" si="89"/>
        <v>0</v>
      </c>
      <c r="AA224" s="102">
        <f>LARGE(H224:R224,5)</f>
        <v>0</v>
      </c>
      <c r="AB224" s="102">
        <f>LARGE(S224:V224,1)</f>
        <v>0</v>
      </c>
      <c r="AC224" s="102">
        <f>LARGE(W224:Z224,1)</f>
        <v>0</v>
      </c>
      <c r="AD224" s="106">
        <f>LARGE(H224:R224,1)</f>
        <v>0</v>
      </c>
      <c r="AE224" s="106">
        <f>LARGE(H224:R224,2)</f>
        <v>0</v>
      </c>
      <c r="AF224" s="106">
        <f>LARGE(H224:R224,3)</f>
        <v>0</v>
      </c>
      <c r="AG224" s="106">
        <f>LARGE(H224:R224,4)</f>
        <v>0</v>
      </c>
      <c r="AH224" s="6">
        <v>0</v>
      </c>
      <c r="AI224" s="1">
        <f>SUM(AD224:AG224)+AH224</f>
        <v>0</v>
      </c>
    </row>
    <row r="225" spans="1:35">
      <c r="A225" s="26">
        <v>1.6300000000000002E-3</v>
      </c>
      <c r="B225" s="5">
        <f t="shared" si="100"/>
        <v>1.6300000000000002E-3</v>
      </c>
      <c r="C225" s="144" t="s">
        <v>396</v>
      </c>
      <c r="D225" s="94" t="s">
        <v>77</v>
      </c>
      <c r="E225" s="94" t="s">
        <v>91</v>
      </c>
      <c r="F225" s="25">
        <f t="shared" ref="F225:F267" si="101">COUNTIF(H225:Z225,"&gt;1")</f>
        <v>0</v>
      </c>
      <c r="G225" s="25">
        <f t="shared" ref="G225:G267" si="102">COUNTIF(AD225:AH225,"&gt;1")</f>
        <v>0</v>
      </c>
      <c r="H225" s="7">
        <f t="shared" si="71"/>
        <v>0</v>
      </c>
      <c r="I225" s="7">
        <f t="shared" si="72"/>
        <v>0</v>
      </c>
      <c r="J225" s="7">
        <f t="shared" si="73"/>
        <v>0</v>
      </c>
      <c r="K225" s="7">
        <f t="shared" si="74"/>
        <v>0</v>
      </c>
      <c r="L225" s="7">
        <f t="shared" si="75"/>
        <v>0</v>
      </c>
      <c r="M225" s="7">
        <f t="shared" si="76"/>
        <v>0</v>
      </c>
      <c r="N225" s="7">
        <f t="shared" si="77"/>
        <v>0</v>
      </c>
      <c r="O225" s="7">
        <f t="shared" si="78"/>
        <v>0</v>
      </c>
      <c r="P225" s="7">
        <f t="shared" si="79"/>
        <v>0</v>
      </c>
      <c r="Q225" s="7">
        <f t="shared" si="80"/>
        <v>0</v>
      </c>
      <c r="R225" s="7">
        <f t="shared" si="81"/>
        <v>0</v>
      </c>
      <c r="S225" s="7">
        <f t="shared" si="82"/>
        <v>0</v>
      </c>
      <c r="T225" s="7">
        <f t="shared" si="83"/>
        <v>0</v>
      </c>
      <c r="U225" s="7">
        <f t="shared" si="84"/>
        <v>0</v>
      </c>
      <c r="V225" s="7">
        <f t="shared" si="85"/>
        <v>0</v>
      </c>
      <c r="W225" s="91">
        <f t="shared" si="86"/>
        <v>0</v>
      </c>
      <c r="X225" s="91">
        <f t="shared" si="87"/>
        <v>0</v>
      </c>
      <c r="Y225" s="91">
        <f t="shared" si="88"/>
        <v>0</v>
      </c>
      <c r="Z225" s="91">
        <f t="shared" si="89"/>
        <v>0</v>
      </c>
      <c r="AA225" s="102">
        <f t="shared" ref="AA225:AA267" si="103">LARGE(H225:R225,5)</f>
        <v>0</v>
      </c>
      <c r="AB225" s="102">
        <f t="shared" ref="AB225:AB267" si="104">LARGE(S225:V225,1)</f>
        <v>0</v>
      </c>
      <c r="AC225" s="102">
        <f t="shared" ref="AC225:AC267" si="105">LARGE(W225:Z225,1)</f>
        <v>0</v>
      </c>
      <c r="AD225" s="106">
        <f t="shared" ref="AD225:AD267" si="106">LARGE(H225:R225,1)</f>
        <v>0</v>
      </c>
      <c r="AE225" s="106">
        <f t="shared" ref="AE225:AE267" si="107">LARGE(H225:R225,2)</f>
        <v>0</v>
      </c>
      <c r="AF225" s="106">
        <f t="shared" ref="AF225:AF267" si="108">LARGE(H225:R225,3)</f>
        <v>0</v>
      </c>
      <c r="AG225" s="106">
        <f t="shared" ref="AG225:AG267" si="109">LARGE(H225:R225,4)</f>
        <v>0</v>
      </c>
      <c r="AH225" s="6">
        <v>0</v>
      </c>
      <c r="AI225" s="1">
        <f t="shared" ref="AI225:AI267" si="110">SUM(AD225:AG225)+AH225</f>
        <v>0</v>
      </c>
    </row>
    <row r="226" spans="1:35">
      <c r="A226" s="26">
        <v>1.6400000000000002E-3</v>
      </c>
      <c r="B226" s="5">
        <f t="shared" si="100"/>
        <v>1.6400000000000002E-3</v>
      </c>
      <c r="C226" s="144"/>
      <c r="D226" s="94"/>
      <c r="E226" s="94" t="s">
        <v>91</v>
      </c>
      <c r="F226" s="25">
        <f t="shared" si="101"/>
        <v>0</v>
      </c>
      <c r="G226" s="25">
        <f t="shared" si="102"/>
        <v>0</v>
      </c>
      <c r="H226" s="7">
        <f t="shared" si="71"/>
        <v>0</v>
      </c>
      <c r="I226" s="7">
        <f t="shared" si="72"/>
        <v>0</v>
      </c>
      <c r="J226" s="7">
        <f t="shared" si="73"/>
        <v>0</v>
      </c>
      <c r="K226" s="7">
        <f t="shared" si="74"/>
        <v>0</v>
      </c>
      <c r="L226" s="7">
        <f t="shared" si="75"/>
        <v>0</v>
      </c>
      <c r="M226" s="7">
        <f t="shared" si="76"/>
        <v>0</v>
      </c>
      <c r="N226" s="7">
        <f t="shared" si="77"/>
        <v>0</v>
      </c>
      <c r="O226" s="7">
        <f t="shared" si="78"/>
        <v>0</v>
      </c>
      <c r="P226" s="7">
        <f t="shared" si="79"/>
        <v>0</v>
      </c>
      <c r="Q226" s="7">
        <f t="shared" si="80"/>
        <v>0</v>
      </c>
      <c r="R226" s="7">
        <f t="shared" si="81"/>
        <v>0</v>
      </c>
      <c r="S226" s="7">
        <f t="shared" si="82"/>
        <v>0</v>
      </c>
      <c r="T226" s="7">
        <f t="shared" si="83"/>
        <v>0</v>
      </c>
      <c r="U226" s="7">
        <f t="shared" si="84"/>
        <v>0</v>
      </c>
      <c r="V226" s="7">
        <f t="shared" si="85"/>
        <v>0</v>
      </c>
      <c r="W226" s="91">
        <f t="shared" si="86"/>
        <v>0</v>
      </c>
      <c r="X226" s="91">
        <f t="shared" si="87"/>
        <v>0</v>
      </c>
      <c r="Y226" s="91">
        <f t="shared" si="88"/>
        <v>0</v>
      </c>
      <c r="Z226" s="91">
        <f t="shared" si="89"/>
        <v>0</v>
      </c>
      <c r="AA226" s="102">
        <f t="shared" si="103"/>
        <v>0</v>
      </c>
      <c r="AB226" s="102">
        <f t="shared" si="104"/>
        <v>0</v>
      </c>
      <c r="AC226" s="102">
        <f t="shared" si="105"/>
        <v>0</v>
      </c>
      <c r="AD226" s="106">
        <f t="shared" si="106"/>
        <v>0</v>
      </c>
      <c r="AE226" s="106">
        <f t="shared" si="107"/>
        <v>0</v>
      </c>
      <c r="AF226" s="106">
        <f t="shared" si="108"/>
        <v>0</v>
      </c>
      <c r="AG226" s="106">
        <f t="shared" si="109"/>
        <v>0</v>
      </c>
      <c r="AH226" s="6">
        <v>0</v>
      </c>
      <c r="AI226" s="1">
        <f t="shared" si="110"/>
        <v>0</v>
      </c>
    </row>
    <row r="227" spans="1:35">
      <c r="A227" s="26">
        <v>1.6500000000000002E-3</v>
      </c>
      <c r="B227" s="5">
        <f t="shared" si="100"/>
        <v>1.6500000000000002E-3</v>
      </c>
      <c r="C227" s="144" t="s">
        <v>398</v>
      </c>
      <c r="D227" s="94" t="s">
        <v>179</v>
      </c>
      <c r="E227" s="94" t="s">
        <v>91</v>
      </c>
      <c r="F227" s="25">
        <f t="shared" si="101"/>
        <v>0</v>
      </c>
      <c r="G227" s="25">
        <f t="shared" si="102"/>
        <v>0</v>
      </c>
      <c r="H227" s="7">
        <f t="shared" si="71"/>
        <v>0</v>
      </c>
      <c r="I227" s="7">
        <f t="shared" si="72"/>
        <v>0</v>
      </c>
      <c r="J227" s="7">
        <f t="shared" si="73"/>
        <v>0</v>
      </c>
      <c r="K227" s="7">
        <f t="shared" si="74"/>
        <v>0</v>
      </c>
      <c r="L227" s="7">
        <f t="shared" si="75"/>
        <v>0</v>
      </c>
      <c r="M227" s="7">
        <f t="shared" si="76"/>
        <v>0</v>
      </c>
      <c r="N227" s="7">
        <f t="shared" si="77"/>
        <v>0</v>
      </c>
      <c r="O227" s="7">
        <f t="shared" si="78"/>
        <v>0</v>
      </c>
      <c r="P227" s="7">
        <f t="shared" si="79"/>
        <v>0</v>
      </c>
      <c r="Q227" s="7">
        <f t="shared" si="80"/>
        <v>0</v>
      </c>
      <c r="R227" s="7">
        <f t="shared" si="81"/>
        <v>0</v>
      </c>
      <c r="S227" s="7">
        <f t="shared" si="82"/>
        <v>0</v>
      </c>
      <c r="T227" s="7">
        <f t="shared" si="83"/>
        <v>0</v>
      </c>
      <c r="U227" s="7">
        <f t="shared" si="84"/>
        <v>0</v>
      </c>
      <c r="V227" s="7">
        <f t="shared" si="85"/>
        <v>0</v>
      </c>
      <c r="W227" s="91">
        <f t="shared" si="86"/>
        <v>0</v>
      </c>
      <c r="X227" s="91">
        <f t="shared" si="87"/>
        <v>0</v>
      </c>
      <c r="Y227" s="91">
        <f t="shared" si="88"/>
        <v>0</v>
      </c>
      <c r="Z227" s="91">
        <f t="shared" si="89"/>
        <v>0</v>
      </c>
      <c r="AA227" s="102">
        <f t="shared" si="103"/>
        <v>0</v>
      </c>
      <c r="AB227" s="102">
        <f t="shared" si="104"/>
        <v>0</v>
      </c>
      <c r="AC227" s="102">
        <f t="shared" si="105"/>
        <v>0</v>
      </c>
      <c r="AD227" s="106">
        <f t="shared" si="106"/>
        <v>0</v>
      </c>
      <c r="AE227" s="106">
        <f t="shared" si="107"/>
        <v>0</v>
      </c>
      <c r="AF227" s="106">
        <f t="shared" si="108"/>
        <v>0</v>
      </c>
      <c r="AG227" s="106">
        <f t="shared" si="109"/>
        <v>0</v>
      </c>
      <c r="AH227" s="6">
        <v>0</v>
      </c>
      <c r="AI227" s="1">
        <f t="shared" si="110"/>
        <v>0</v>
      </c>
    </row>
    <row r="228" spans="1:35">
      <c r="A228" s="26">
        <v>1.6600000000000002E-3</v>
      </c>
      <c r="B228" s="5">
        <f t="shared" si="100"/>
        <v>1.6600000000000002E-3</v>
      </c>
      <c r="C228" s="144"/>
      <c r="D228" s="94"/>
      <c r="E228" s="94" t="s">
        <v>91</v>
      </c>
      <c r="F228" s="25">
        <f t="shared" si="101"/>
        <v>0</v>
      </c>
      <c r="G228" s="25">
        <f t="shared" si="102"/>
        <v>0</v>
      </c>
      <c r="H228" s="7">
        <f t="shared" si="71"/>
        <v>0</v>
      </c>
      <c r="I228" s="7">
        <f t="shared" si="72"/>
        <v>0</v>
      </c>
      <c r="J228" s="7">
        <f t="shared" si="73"/>
        <v>0</v>
      </c>
      <c r="K228" s="7">
        <f t="shared" si="74"/>
        <v>0</v>
      </c>
      <c r="L228" s="7">
        <f t="shared" si="75"/>
        <v>0</v>
      </c>
      <c r="M228" s="7">
        <f t="shared" si="76"/>
        <v>0</v>
      </c>
      <c r="N228" s="7">
        <f t="shared" si="77"/>
        <v>0</v>
      </c>
      <c r="O228" s="7">
        <f t="shared" si="78"/>
        <v>0</v>
      </c>
      <c r="P228" s="7">
        <f t="shared" si="79"/>
        <v>0</v>
      </c>
      <c r="Q228" s="7">
        <f t="shared" si="80"/>
        <v>0</v>
      </c>
      <c r="R228" s="7">
        <f t="shared" si="81"/>
        <v>0</v>
      </c>
      <c r="S228" s="7">
        <f t="shared" si="82"/>
        <v>0</v>
      </c>
      <c r="T228" s="7">
        <f t="shared" si="83"/>
        <v>0</v>
      </c>
      <c r="U228" s="7">
        <f t="shared" si="84"/>
        <v>0</v>
      </c>
      <c r="V228" s="7">
        <f t="shared" si="85"/>
        <v>0</v>
      </c>
      <c r="W228" s="91">
        <f t="shared" si="86"/>
        <v>0</v>
      </c>
      <c r="X228" s="91">
        <f t="shared" si="87"/>
        <v>0</v>
      </c>
      <c r="Y228" s="91">
        <f t="shared" si="88"/>
        <v>0</v>
      </c>
      <c r="Z228" s="91">
        <f t="shared" si="89"/>
        <v>0</v>
      </c>
      <c r="AA228" s="102">
        <f t="shared" si="103"/>
        <v>0</v>
      </c>
      <c r="AB228" s="102">
        <f t="shared" si="104"/>
        <v>0</v>
      </c>
      <c r="AC228" s="102">
        <f t="shared" si="105"/>
        <v>0</v>
      </c>
      <c r="AD228" s="106">
        <f t="shared" si="106"/>
        <v>0</v>
      </c>
      <c r="AE228" s="106">
        <f t="shared" si="107"/>
        <v>0</v>
      </c>
      <c r="AF228" s="106">
        <f t="shared" si="108"/>
        <v>0</v>
      </c>
      <c r="AG228" s="106">
        <f t="shared" si="109"/>
        <v>0</v>
      </c>
      <c r="AH228" s="6">
        <v>0</v>
      </c>
      <c r="AI228" s="1">
        <f t="shared" si="110"/>
        <v>0</v>
      </c>
    </row>
    <row r="229" spans="1:35">
      <c r="A229" s="26">
        <v>1.67E-3</v>
      </c>
      <c r="B229" s="5">
        <f t="shared" si="100"/>
        <v>1.67E-3</v>
      </c>
      <c r="C229" s="144"/>
      <c r="D229" s="94"/>
      <c r="E229" s="94" t="s">
        <v>91</v>
      </c>
      <c r="F229" s="25">
        <f t="shared" si="101"/>
        <v>0</v>
      </c>
      <c r="G229" s="25">
        <f t="shared" si="102"/>
        <v>0</v>
      </c>
      <c r="H229" s="7">
        <f t="shared" si="71"/>
        <v>0</v>
      </c>
      <c r="I229" s="7">
        <f t="shared" si="72"/>
        <v>0</v>
      </c>
      <c r="J229" s="7">
        <f t="shared" si="73"/>
        <v>0</v>
      </c>
      <c r="K229" s="7">
        <f t="shared" si="74"/>
        <v>0</v>
      </c>
      <c r="L229" s="7">
        <f t="shared" si="75"/>
        <v>0</v>
      </c>
      <c r="M229" s="7">
        <f t="shared" si="76"/>
        <v>0</v>
      </c>
      <c r="N229" s="7">
        <f t="shared" si="77"/>
        <v>0</v>
      </c>
      <c r="O229" s="7">
        <f t="shared" si="78"/>
        <v>0</v>
      </c>
      <c r="P229" s="7">
        <f t="shared" si="79"/>
        <v>0</v>
      </c>
      <c r="Q229" s="7">
        <f t="shared" si="80"/>
        <v>0</v>
      </c>
      <c r="R229" s="7">
        <f t="shared" si="81"/>
        <v>0</v>
      </c>
      <c r="S229" s="7">
        <f t="shared" si="82"/>
        <v>0</v>
      </c>
      <c r="T229" s="7">
        <f t="shared" si="83"/>
        <v>0</v>
      </c>
      <c r="U229" s="7">
        <f t="shared" si="84"/>
        <v>0</v>
      </c>
      <c r="V229" s="7">
        <f t="shared" si="85"/>
        <v>0</v>
      </c>
      <c r="W229" s="91">
        <f t="shared" si="86"/>
        <v>0</v>
      </c>
      <c r="X229" s="91">
        <f t="shared" si="87"/>
        <v>0</v>
      </c>
      <c r="Y229" s="91">
        <f t="shared" si="88"/>
        <v>0</v>
      </c>
      <c r="Z229" s="91">
        <f t="shared" si="89"/>
        <v>0</v>
      </c>
      <c r="AA229" s="102">
        <f t="shared" si="103"/>
        <v>0</v>
      </c>
      <c r="AB229" s="102">
        <f t="shared" si="104"/>
        <v>0</v>
      </c>
      <c r="AC229" s="102">
        <f t="shared" si="105"/>
        <v>0</v>
      </c>
      <c r="AD229" s="106">
        <f t="shared" si="106"/>
        <v>0</v>
      </c>
      <c r="AE229" s="106">
        <f t="shared" si="107"/>
        <v>0</v>
      </c>
      <c r="AF229" s="106">
        <f t="shared" si="108"/>
        <v>0</v>
      </c>
      <c r="AG229" s="106">
        <f t="shared" si="109"/>
        <v>0</v>
      </c>
      <c r="AH229" s="6">
        <v>0</v>
      </c>
      <c r="AI229" s="1">
        <f t="shared" si="110"/>
        <v>0</v>
      </c>
    </row>
    <row r="230" spans="1:35">
      <c r="A230" s="26">
        <v>1.6800000000000001E-3</v>
      </c>
      <c r="B230" s="5">
        <f t="shared" si="100"/>
        <v>1.6800000000000001E-3</v>
      </c>
      <c r="C230" s="144"/>
      <c r="D230" s="94"/>
      <c r="E230" s="94" t="s">
        <v>91</v>
      </c>
      <c r="F230" s="25">
        <f t="shared" si="101"/>
        <v>0</v>
      </c>
      <c r="G230" s="25">
        <f t="shared" si="102"/>
        <v>0</v>
      </c>
      <c r="H230" s="7">
        <f t="shared" si="71"/>
        <v>0</v>
      </c>
      <c r="I230" s="7">
        <f t="shared" si="72"/>
        <v>0</v>
      </c>
      <c r="J230" s="7">
        <f t="shared" si="73"/>
        <v>0</v>
      </c>
      <c r="K230" s="7">
        <f t="shared" si="74"/>
        <v>0</v>
      </c>
      <c r="L230" s="7">
        <f t="shared" si="75"/>
        <v>0</v>
      </c>
      <c r="M230" s="7">
        <f t="shared" si="76"/>
        <v>0</v>
      </c>
      <c r="N230" s="7">
        <f t="shared" si="77"/>
        <v>0</v>
      </c>
      <c r="O230" s="7">
        <f t="shared" si="78"/>
        <v>0</v>
      </c>
      <c r="P230" s="7">
        <f t="shared" si="79"/>
        <v>0</v>
      </c>
      <c r="Q230" s="7">
        <f t="shared" si="80"/>
        <v>0</v>
      </c>
      <c r="R230" s="7">
        <f t="shared" si="81"/>
        <v>0</v>
      </c>
      <c r="S230" s="7">
        <f t="shared" si="82"/>
        <v>0</v>
      </c>
      <c r="T230" s="7">
        <f t="shared" si="83"/>
        <v>0</v>
      </c>
      <c r="U230" s="7">
        <f t="shared" si="84"/>
        <v>0</v>
      </c>
      <c r="V230" s="7">
        <f t="shared" si="85"/>
        <v>0</v>
      </c>
      <c r="W230" s="91">
        <f t="shared" si="86"/>
        <v>0</v>
      </c>
      <c r="X230" s="91">
        <f t="shared" si="87"/>
        <v>0</v>
      </c>
      <c r="Y230" s="91">
        <f t="shared" si="88"/>
        <v>0</v>
      </c>
      <c r="Z230" s="91">
        <f t="shared" si="89"/>
        <v>0</v>
      </c>
      <c r="AA230" s="102">
        <f t="shared" si="103"/>
        <v>0</v>
      </c>
      <c r="AB230" s="102">
        <f t="shared" si="104"/>
        <v>0</v>
      </c>
      <c r="AC230" s="102">
        <f t="shared" si="105"/>
        <v>0</v>
      </c>
      <c r="AD230" s="106">
        <f t="shared" si="106"/>
        <v>0</v>
      </c>
      <c r="AE230" s="106">
        <f t="shared" si="107"/>
        <v>0</v>
      </c>
      <c r="AF230" s="106">
        <f t="shared" si="108"/>
        <v>0</v>
      </c>
      <c r="AG230" s="106">
        <f t="shared" si="109"/>
        <v>0</v>
      </c>
      <c r="AH230" s="6">
        <v>0</v>
      </c>
      <c r="AI230" s="1">
        <f t="shared" si="110"/>
        <v>0</v>
      </c>
    </row>
    <row r="231" spans="1:35">
      <c r="A231" s="26">
        <v>1.6900000000000001E-3</v>
      </c>
      <c r="B231" s="5">
        <f t="shared" si="100"/>
        <v>7887.6023974081354</v>
      </c>
      <c r="C231" s="144" t="s">
        <v>400</v>
      </c>
      <c r="D231" s="94" t="s">
        <v>95</v>
      </c>
      <c r="E231" s="94" t="s">
        <v>91</v>
      </c>
      <c r="F231" s="25">
        <f t="shared" si="101"/>
        <v>1</v>
      </c>
      <c r="G231" s="25">
        <f t="shared" si="102"/>
        <v>1</v>
      </c>
      <c r="H231" s="7">
        <f t="shared" si="71"/>
        <v>0</v>
      </c>
      <c r="I231" s="7">
        <f t="shared" si="72"/>
        <v>0</v>
      </c>
      <c r="J231" s="7">
        <f t="shared" si="73"/>
        <v>0</v>
      </c>
      <c r="K231" s="7">
        <f t="shared" si="74"/>
        <v>0</v>
      </c>
      <c r="L231" s="7">
        <f t="shared" si="75"/>
        <v>0</v>
      </c>
      <c r="M231" s="7">
        <f t="shared" si="76"/>
        <v>0</v>
      </c>
      <c r="N231" s="7">
        <f t="shared" si="77"/>
        <v>0</v>
      </c>
      <c r="O231" s="7">
        <f t="shared" si="78"/>
        <v>0</v>
      </c>
      <c r="P231" s="7">
        <f t="shared" si="79"/>
        <v>0</v>
      </c>
      <c r="Q231" s="7">
        <f t="shared" si="80"/>
        <v>7887.6007074081353</v>
      </c>
      <c r="R231" s="7">
        <f t="shared" si="81"/>
        <v>0</v>
      </c>
      <c r="S231" s="7">
        <f t="shared" si="82"/>
        <v>0</v>
      </c>
      <c r="T231" s="7">
        <f t="shared" si="83"/>
        <v>0</v>
      </c>
      <c r="U231" s="7">
        <f t="shared" si="84"/>
        <v>0</v>
      </c>
      <c r="V231" s="7">
        <f t="shared" si="85"/>
        <v>0</v>
      </c>
      <c r="W231" s="91">
        <f t="shared" si="86"/>
        <v>0</v>
      </c>
      <c r="X231" s="91">
        <f t="shared" si="87"/>
        <v>0</v>
      </c>
      <c r="Y231" s="91">
        <f t="shared" si="88"/>
        <v>0</v>
      </c>
      <c r="Z231" s="91">
        <f t="shared" si="89"/>
        <v>0</v>
      </c>
      <c r="AA231" s="102">
        <f t="shared" si="103"/>
        <v>0</v>
      </c>
      <c r="AB231" s="102">
        <f t="shared" si="104"/>
        <v>0</v>
      </c>
      <c r="AC231" s="102">
        <f t="shared" si="105"/>
        <v>0</v>
      </c>
      <c r="AD231" s="106">
        <f t="shared" si="106"/>
        <v>7887.6007074081353</v>
      </c>
      <c r="AE231" s="106">
        <f t="shared" si="107"/>
        <v>0</v>
      </c>
      <c r="AF231" s="106">
        <f t="shared" si="108"/>
        <v>0</v>
      </c>
      <c r="AG231" s="106">
        <f t="shared" si="109"/>
        <v>0</v>
      </c>
      <c r="AH231" s="6">
        <v>0</v>
      </c>
      <c r="AI231" s="1">
        <f t="shared" si="110"/>
        <v>7887.6007074081353</v>
      </c>
    </row>
    <row r="232" spans="1:35">
      <c r="A232" s="26">
        <v>1.7000000000000001E-3</v>
      </c>
      <c r="B232" s="5">
        <f t="shared" si="100"/>
        <v>7198.623019712637</v>
      </c>
      <c r="C232" s="144" t="s">
        <v>402</v>
      </c>
      <c r="D232" s="94" t="s">
        <v>77</v>
      </c>
      <c r="E232" s="94" t="s">
        <v>91</v>
      </c>
      <c r="F232" s="25">
        <f t="shared" si="101"/>
        <v>1</v>
      </c>
      <c r="G232" s="25">
        <f t="shared" si="102"/>
        <v>1</v>
      </c>
      <c r="H232" s="7">
        <f t="shared" si="71"/>
        <v>0</v>
      </c>
      <c r="I232" s="7">
        <f t="shared" si="72"/>
        <v>7198.6213197126372</v>
      </c>
      <c r="J232" s="7">
        <f t="shared" si="73"/>
        <v>0</v>
      </c>
      <c r="K232" s="7">
        <f t="shared" si="74"/>
        <v>0</v>
      </c>
      <c r="L232" s="7">
        <f t="shared" si="75"/>
        <v>0</v>
      </c>
      <c r="M232" s="7">
        <f t="shared" si="76"/>
        <v>0</v>
      </c>
      <c r="N232" s="7">
        <f t="shared" si="77"/>
        <v>0</v>
      </c>
      <c r="O232" s="7">
        <f t="shared" si="78"/>
        <v>0</v>
      </c>
      <c r="P232" s="7">
        <f t="shared" si="79"/>
        <v>0</v>
      </c>
      <c r="Q232" s="7">
        <f t="shared" si="80"/>
        <v>0</v>
      </c>
      <c r="R232" s="7">
        <f t="shared" si="81"/>
        <v>0</v>
      </c>
      <c r="S232" s="7">
        <f t="shared" si="82"/>
        <v>0</v>
      </c>
      <c r="T232" s="7">
        <f t="shared" si="83"/>
        <v>0</v>
      </c>
      <c r="U232" s="7">
        <f t="shared" si="84"/>
        <v>0</v>
      </c>
      <c r="V232" s="7">
        <f t="shared" si="85"/>
        <v>0</v>
      </c>
      <c r="W232" s="91">
        <f t="shared" si="86"/>
        <v>0</v>
      </c>
      <c r="X232" s="91">
        <f t="shared" si="87"/>
        <v>0</v>
      </c>
      <c r="Y232" s="91">
        <f t="shared" si="88"/>
        <v>0</v>
      </c>
      <c r="Z232" s="91">
        <f t="shared" si="89"/>
        <v>0</v>
      </c>
      <c r="AA232" s="102">
        <f t="shared" si="103"/>
        <v>0</v>
      </c>
      <c r="AB232" s="102">
        <f t="shared" si="104"/>
        <v>0</v>
      </c>
      <c r="AC232" s="102">
        <f t="shared" si="105"/>
        <v>0</v>
      </c>
      <c r="AD232" s="106">
        <f t="shared" si="106"/>
        <v>7198.6213197126372</v>
      </c>
      <c r="AE232" s="106">
        <f t="shared" si="107"/>
        <v>0</v>
      </c>
      <c r="AF232" s="106">
        <f t="shared" si="108"/>
        <v>0</v>
      </c>
      <c r="AG232" s="106">
        <f t="shared" si="109"/>
        <v>0</v>
      </c>
      <c r="AH232" s="6">
        <v>0</v>
      </c>
      <c r="AI232" s="1">
        <f t="shared" si="110"/>
        <v>7198.6213197126372</v>
      </c>
    </row>
    <row r="233" spans="1:35">
      <c r="A233" s="26">
        <v>1.7100000000000001E-3</v>
      </c>
      <c r="B233" s="5">
        <f t="shared" si="100"/>
        <v>1.7100000000000001E-3</v>
      </c>
      <c r="C233" s="144" t="s">
        <v>403</v>
      </c>
      <c r="D233" s="94" t="s">
        <v>79</v>
      </c>
      <c r="E233" s="94" t="s">
        <v>91</v>
      </c>
      <c r="F233" s="25">
        <f t="shared" si="101"/>
        <v>0</v>
      </c>
      <c r="G233" s="25">
        <f t="shared" si="102"/>
        <v>0</v>
      </c>
      <c r="H233" s="7">
        <f t="shared" si="71"/>
        <v>0</v>
      </c>
      <c r="I233" s="7">
        <f t="shared" si="72"/>
        <v>0</v>
      </c>
      <c r="J233" s="7">
        <f t="shared" si="73"/>
        <v>0</v>
      </c>
      <c r="K233" s="7">
        <f t="shared" si="74"/>
        <v>0</v>
      </c>
      <c r="L233" s="7">
        <f t="shared" si="75"/>
        <v>0</v>
      </c>
      <c r="M233" s="7">
        <f t="shared" si="76"/>
        <v>0</v>
      </c>
      <c r="N233" s="7">
        <f t="shared" si="77"/>
        <v>0</v>
      </c>
      <c r="O233" s="7">
        <f t="shared" si="78"/>
        <v>0</v>
      </c>
      <c r="P233" s="7">
        <f t="shared" si="79"/>
        <v>0</v>
      </c>
      <c r="Q233" s="7">
        <f t="shared" si="80"/>
        <v>0</v>
      </c>
      <c r="R233" s="7">
        <f t="shared" si="81"/>
        <v>0</v>
      </c>
      <c r="S233" s="7">
        <f t="shared" si="82"/>
        <v>0</v>
      </c>
      <c r="T233" s="7">
        <f t="shared" si="83"/>
        <v>0</v>
      </c>
      <c r="U233" s="7">
        <f t="shared" si="84"/>
        <v>0</v>
      </c>
      <c r="V233" s="7">
        <f t="shared" si="85"/>
        <v>0</v>
      </c>
      <c r="W233" s="91">
        <f t="shared" si="86"/>
        <v>0</v>
      </c>
      <c r="X233" s="91">
        <f t="shared" si="87"/>
        <v>0</v>
      </c>
      <c r="Y233" s="91">
        <f t="shared" si="88"/>
        <v>0</v>
      </c>
      <c r="Z233" s="91">
        <f t="shared" si="89"/>
        <v>0</v>
      </c>
      <c r="AA233" s="102">
        <f t="shared" si="103"/>
        <v>0</v>
      </c>
      <c r="AB233" s="102">
        <f t="shared" si="104"/>
        <v>0</v>
      </c>
      <c r="AC233" s="102">
        <f t="shared" si="105"/>
        <v>0</v>
      </c>
      <c r="AD233" s="106">
        <f t="shared" si="106"/>
        <v>0</v>
      </c>
      <c r="AE233" s="106">
        <f t="shared" si="107"/>
        <v>0</v>
      </c>
      <c r="AF233" s="106">
        <f t="shared" si="108"/>
        <v>0</v>
      </c>
      <c r="AG233" s="106">
        <f t="shared" si="109"/>
        <v>0</v>
      </c>
      <c r="AH233" s="6">
        <v>0</v>
      </c>
      <c r="AI233" s="1">
        <f t="shared" si="110"/>
        <v>0</v>
      </c>
    </row>
    <row r="234" spans="1:35">
      <c r="A234" s="26">
        <v>1.7200000000000002E-3</v>
      </c>
      <c r="B234" s="5">
        <f t="shared" si="100"/>
        <v>1.7200000000000002E-3</v>
      </c>
      <c r="C234" s="94" t="s">
        <v>404</v>
      </c>
      <c r="D234" s="94" t="s">
        <v>77</v>
      </c>
      <c r="E234" s="94" t="s">
        <v>91</v>
      </c>
      <c r="F234" s="25">
        <f t="shared" si="101"/>
        <v>0</v>
      </c>
      <c r="G234" s="25">
        <f t="shared" si="102"/>
        <v>0</v>
      </c>
      <c r="H234" s="7">
        <f t="shared" si="71"/>
        <v>0</v>
      </c>
      <c r="I234" s="7">
        <f t="shared" si="72"/>
        <v>0</v>
      </c>
      <c r="J234" s="7">
        <f t="shared" si="73"/>
        <v>0</v>
      </c>
      <c r="K234" s="7">
        <f t="shared" si="74"/>
        <v>0</v>
      </c>
      <c r="L234" s="7">
        <f t="shared" si="75"/>
        <v>0</v>
      </c>
      <c r="M234" s="7">
        <f t="shared" si="76"/>
        <v>0</v>
      </c>
      <c r="N234" s="7">
        <f t="shared" si="77"/>
        <v>0</v>
      </c>
      <c r="O234" s="7">
        <f t="shared" si="78"/>
        <v>0</v>
      </c>
      <c r="P234" s="7">
        <f t="shared" si="79"/>
        <v>0</v>
      </c>
      <c r="Q234" s="7">
        <f t="shared" si="80"/>
        <v>0</v>
      </c>
      <c r="R234" s="7">
        <f t="shared" si="81"/>
        <v>0</v>
      </c>
      <c r="S234" s="7">
        <f t="shared" si="82"/>
        <v>0</v>
      </c>
      <c r="T234" s="7">
        <f t="shared" si="83"/>
        <v>0</v>
      </c>
      <c r="U234" s="7">
        <f t="shared" si="84"/>
        <v>0</v>
      </c>
      <c r="V234" s="7">
        <f t="shared" si="85"/>
        <v>0</v>
      </c>
      <c r="W234" s="91">
        <f t="shared" si="86"/>
        <v>0</v>
      </c>
      <c r="X234" s="91">
        <f t="shared" si="87"/>
        <v>0</v>
      </c>
      <c r="Y234" s="91">
        <f t="shared" si="88"/>
        <v>0</v>
      </c>
      <c r="Z234" s="91">
        <f t="shared" si="89"/>
        <v>0</v>
      </c>
      <c r="AA234" s="102">
        <f t="shared" si="103"/>
        <v>0</v>
      </c>
      <c r="AB234" s="102">
        <f t="shared" si="104"/>
        <v>0</v>
      </c>
      <c r="AC234" s="102">
        <f t="shared" si="105"/>
        <v>0</v>
      </c>
      <c r="AD234" s="106">
        <f t="shared" si="106"/>
        <v>0</v>
      </c>
      <c r="AE234" s="106">
        <f t="shared" si="107"/>
        <v>0</v>
      </c>
      <c r="AF234" s="106">
        <f t="shared" si="108"/>
        <v>0</v>
      </c>
      <c r="AG234" s="106">
        <f t="shared" si="109"/>
        <v>0</v>
      </c>
      <c r="AH234" s="6">
        <v>0</v>
      </c>
      <c r="AI234" s="1">
        <f t="shared" si="110"/>
        <v>0</v>
      </c>
    </row>
    <row r="235" spans="1:35">
      <c r="A235" s="26">
        <v>1.7300000000000002E-3</v>
      </c>
      <c r="B235" s="5">
        <f t="shared" si="100"/>
        <v>7324.5905286674997</v>
      </c>
      <c r="C235" s="94" t="s">
        <v>406</v>
      </c>
      <c r="D235" s="94" t="s">
        <v>77</v>
      </c>
      <c r="E235" s="94" t="s">
        <v>91</v>
      </c>
      <c r="F235" s="25">
        <f t="shared" si="101"/>
        <v>1</v>
      </c>
      <c r="G235" s="25">
        <f t="shared" si="102"/>
        <v>1</v>
      </c>
      <c r="H235" s="7">
        <f t="shared" si="71"/>
        <v>0</v>
      </c>
      <c r="I235" s="7">
        <f t="shared" si="72"/>
        <v>0</v>
      </c>
      <c r="J235" s="7">
        <f t="shared" si="73"/>
        <v>7324.5887986674998</v>
      </c>
      <c r="K235" s="7">
        <f t="shared" si="74"/>
        <v>0</v>
      </c>
      <c r="L235" s="7">
        <f t="shared" si="75"/>
        <v>0</v>
      </c>
      <c r="M235" s="7">
        <f t="shared" si="76"/>
        <v>0</v>
      </c>
      <c r="N235" s="7">
        <f t="shared" si="77"/>
        <v>0</v>
      </c>
      <c r="O235" s="7">
        <f t="shared" si="78"/>
        <v>0</v>
      </c>
      <c r="P235" s="7">
        <f t="shared" si="79"/>
        <v>0</v>
      </c>
      <c r="Q235" s="7">
        <f t="shared" si="80"/>
        <v>0</v>
      </c>
      <c r="R235" s="7">
        <f t="shared" si="81"/>
        <v>0</v>
      </c>
      <c r="S235" s="7">
        <f t="shared" si="82"/>
        <v>0</v>
      </c>
      <c r="T235" s="7">
        <f t="shared" si="83"/>
        <v>0</v>
      </c>
      <c r="U235" s="7">
        <f t="shared" si="84"/>
        <v>0</v>
      </c>
      <c r="V235" s="7">
        <f t="shared" si="85"/>
        <v>0</v>
      </c>
      <c r="W235" s="91">
        <f t="shared" si="86"/>
        <v>0</v>
      </c>
      <c r="X235" s="91">
        <f t="shared" si="87"/>
        <v>0</v>
      </c>
      <c r="Y235" s="91">
        <f t="shared" si="88"/>
        <v>0</v>
      </c>
      <c r="Z235" s="91">
        <f t="shared" si="89"/>
        <v>0</v>
      </c>
      <c r="AA235" s="102">
        <f t="shared" si="103"/>
        <v>0</v>
      </c>
      <c r="AB235" s="102">
        <f t="shared" si="104"/>
        <v>0</v>
      </c>
      <c r="AC235" s="102">
        <f t="shared" si="105"/>
        <v>0</v>
      </c>
      <c r="AD235" s="106">
        <f t="shared" si="106"/>
        <v>7324.5887986674998</v>
      </c>
      <c r="AE235" s="106">
        <f t="shared" si="107"/>
        <v>0</v>
      </c>
      <c r="AF235" s="106">
        <f t="shared" si="108"/>
        <v>0</v>
      </c>
      <c r="AG235" s="106">
        <f t="shared" si="109"/>
        <v>0</v>
      </c>
      <c r="AH235" s="6">
        <v>0</v>
      </c>
      <c r="AI235" s="1">
        <f t="shared" si="110"/>
        <v>7324.5887986674998</v>
      </c>
    </row>
    <row r="236" spans="1:35">
      <c r="A236" s="26">
        <v>1.7400000000000002E-3</v>
      </c>
      <c r="B236" s="5">
        <f t="shared" si="100"/>
        <v>1.7400000000000002E-3</v>
      </c>
      <c r="C236" s="94"/>
      <c r="D236" s="94"/>
      <c r="E236" s="94" t="s">
        <v>91</v>
      </c>
      <c r="F236" s="25">
        <f t="shared" si="101"/>
        <v>0</v>
      </c>
      <c r="G236" s="25">
        <f t="shared" si="102"/>
        <v>0</v>
      </c>
      <c r="H236" s="7">
        <f t="shared" si="71"/>
        <v>0</v>
      </c>
      <c r="I236" s="7">
        <f t="shared" si="72"/>
        <v>0</v>
      </c>
      <c r="J236" s="7">
        <f t="shared" si="73"/>
        <v>0</v>
      </c>
      <c r="K236" s="7">
        <f t="shared" si="74"/>
        <v>0</v>
      </c>
      <c r="L236" s="7">
        <f t="shared" si="75"/>
        <v>0</v>
      </c>
      <c r="M236" s="7">
        <f t="shared" si="76"/>
        <v>0</v>
      </c>
      <c r="N236" s="7">
        <f t="shared" si="77"/>
        <v>0</v>
      </c>
      <c r="O236" s="7">
        <f t="shared" si="78"/>
        <v>0</v>
      </c>
      <c r="P236" s="7">
        <f t="shared" si="79"/>
        <v>0</v>
      </c>
      <c r="Q236" s="7">
        <f t="shared" si="80"/>
        <v>0</v>
      </c>
      <c r="R236" s="7">
        <f t="shared" si="81"/>
        <v>0</v>
      </c>
      <c r="S236" s="7">
        <f t="shared" si="82"/>
        <v>0</v>
      </c>
      <c r="T236" s="7">
        <f t="shared" si="83"/>
        <v>0</v>
      </c>
      <c r="U236" s="7">
        <f t="shared" si="84"/>
        <v>0</v>
      </c>
      <c r="V236" s="7">
        <f t="shared" si="85"/>
        <v>0</v>
      </c>
      <c r="W236" s="91">
        <f t="shared" si="86"/>
        <v>0</v>
      </c>
      <c r="X236" s="91">
        <f t="shared" si="87"/>
        <v>0</v>
      </c>
      <c r="Y236" s="91">
        <f t="shared" si="88"/>
        <v>0</v>
      </c>
      <c r="Z236" s="91">
        <f t="shared" si="89"/>
        <v>0</v>
      </c>
      <c r="AA236" s="102">
        <f t="shared" si="103"/>
        <v>0</v>
      </c>
      <c r="AB236" s="102">
        <f t="shared" si="104"/>
        <v>0</v>
      </c>
      <c r="AC236" s="102">
        <f t="shared" si="105"/>
        <v>0</v>
      </c>
      <c r="AD236" s="106">
        <f t="shared" si="106"/>
        <v>0</v>
      </c>
      <c r="AE236" s="106">
        <f t="shared" si="107"/>
        <v>0</v>
      </c>
      <c r="AF236" s="106">
        <f t="shared" si="108"/>
        <v>0</v>
      </c>
      <c r="AG236" s="106">
        <f t="shared" si="109"/>
        <v>0</v>
      </c>
      <c r="AH236" s="6">
        <v>0</v>
      </c>
      <c r="AI236" s="1">
        <f t="shared" si="110"/>
        <v>0</v>
      </c>
    </row>
    <row r="237" spans="1:35">
      <c r="A237" s="26">
        <v>1.7500000000000003E-3</v>
      </c>
      <c r="B237" s="5">
        <f t="shared" si="100"/>
        <v>1.7500000000000003E-3</v>
      </c>
      <c r="C237" s="94"/>
      <c r="D237" s="94"/>
      <c r="E237" s="94" t="s">
        <v>91</v>
      </c>
      <c r="F237" s="25">
        <f t="shared" si="101"/>
        <v>0</v>
      </c>
      <c r="G237" s="25">
        <f t="shared" si="102"/>
        <v>0</v>
      </c>
      <c r="H237" s="7">
        <f t="shared" si="71"/>
        <v>0</v>
      </c>
      <c r="I237" s="7">
        <f t="shared" si="72"/>
        <v>0</v>
      </c>
      <c r="J237" s="7">
        <f t="shared" si="73"/>
        <v>0</v>
      </c>
      <c r="K237" s="7">
        <f t="shared" si="74"/>
        <v>0</v>
      </c>
      <c r="L237" s="7">
        <f t="shared" si="75"/>
        <v>0</v>
      </c>
      <c r="M237" s="7">
        <f t="shared" si="76"/>
        <v>0</v>
      </c>
      <c r="N237" s="7">
        <f t="shared" si="77"/>
        <v>0</v>
      </c>
      <c r="O237" s="7">
        <f t="shared" si="78"/>
        <v>0</v>
      </c>
      <c r="P237" s="7">
        <f t="shared" si="79"/>
        <v>0</v>
      </c>
      <c r="Q237" s="7">
        <f t="shared" si="80"/>
        <v>0</v>
      </c>
      <c r="R237" s="7">
        <f t="shared" si="81"/>
        <v>0</v>
      </c>
      <c r="S237" s="7">
        <f t="shared" si="82"/>
        <v>0</v>
      </c>
      <c r="T237" s="7">
        <f t="shared" si="83"/>
        <v>0</v>
      </c>
      <c r="U237" s="7">
        <f t="shared" si="84"/>
        <v>0</v>
      </c>
      <c r="V237" s="7">
        <f t="shared" si="85"/>
        <v>0</v>
      </c>
      <c r="W237" s="91">
        <f t="shared" si="86"/>
        <v>0</v>
      </c>
      <c r="X237" s="91">
        <f t="shared" si="87"/>
        <v>0</v>
      </c>
      <c r="Y237" s="91">
        <f t="shared" si="88"/>
        <v>0</v>
      </c>
      <c r="Z237" s="91">
        <f t="shared" si="89"/>
        <v>0</v>
      </c>
      <c r="AA237" s="102">
        <f t="shared" si="103"/>
        <v>0</v>
      </c>
      <c r="AB237" s="102">
        <f t="shared" si="104"/>
        <v>0</v>
      </c>
      <c r="AC237" s="102">
        <f t="shared" si="105"/>
        <v>0</v>
      </c>
      <c r="AD237" s="106">
        <f t="shared" si="106"/>
        <v>0</v>
      </c>
      <c r="AE237" s="106">
        <f t="shared" si="107"/>
        <v>0</v>
      </c>
      <c r="AF237" s="106">
        <f t="shared" si="108"/>
        <v>0</v>
      </c>
      <c r="AG237" s="106">
        <f t="shared" si="109"/>
        <v>0</v>
      </c>
      <c r="AH237" s="6">
        <v>0</v>
      </c>
      <c r="AI237" s="1">
        <f t="shared" si="110"/>
        <v>0</v>
      </c>
    </row>
    <row r="238" spans="1:35">
      <c r="A238" s="26">
        <v>1.7600000000000001E-3</v>
      </c>
      <c r="B238" s="5">
        <f t="shared" si="100"/>
        <v>7733.5695771026594</v>
      </c>
      <c r="C238" s="94" t="s">
        <v>407</v>
      </c>
      <c r="D238" s="94" t="s">
        <v>77</v>
      </c>
      <c r="E238" s="94" t="s">
        <v>91</v>
      </c>
      <c r="F238" s="25">
        <f t="shared" si="101"/>
        <v>1</v>
      </c>
      <c r="G238" s="25">
        <f t="shared" si="102"/>
        <v>1</v>
      </c>
      <c r="H238" s="7">
        <f t="shared" si="71"/>
        <v>0</v>
      </c>
      <c r="I238" s="7">
        <f t="shared" si="72"/>
        <v>0</v>
      </c>
      <c r="J238" s="7">
        <f t="shared" si="73"/>
        <v>7733.5678171026593</v>
      </c>
      <c r="K238" s="7">
        <f t="shared" si="74"/>
        <v>0</v>
      </c>
      <c r="L238" s="7">
        <f t="shared" si="75"/>
        <v>0</v>
      </c>
      <c r="M238" s="7">
        <f t="shared" si="76"/>
        <v>0</v>
      </c>
      <c r="N238" s="7">
        <f t="shared" si="77"/>
        <v>0</v>
      </c>
      <c r="O238" s="7">
        <f t="shared" si="78"/>
        <v>0</v>
      </c>
      <c r="P238" s="7">
        <f t="shared" si="79"/>
        <v>0</v>
      </c>
      <c r="Q238" s="7">
        <f t="shared" si="80"/>
        <v>0</v>
      </c>
      <c r="R238" s="7">
        <f t="shared" si="81"/>
        <v>0</v>
      </c>
      <c r="S238" s="7">
        <f t="shared" si="82"/>
        <v>0</v>
      </c>
      <c r="T238" s="7">
        <f t="shared" si="83"/>
        <v>0</v>
      </c>
      <c r="U238" s="7">
        <f t="shared" si="84"/>
        <v>0</v>
      </c>
      <c r="V238" s="7">
        <f t="shared" si="85"/>
        <v>0</v>
      </c>
      <c r="W238" s="91">
        <f t="shared" si="86"/>
        <v>0</v>
      </c>
      <c r="X238" s="91">
        <f t="shared" si="87"/>
        <v>0</v>
      </c>
      <c r="Y238" s="91">
        <f t="shared" si="88"/>
        <v>0</v>
      </c>
      <c r="Z238" s="91">
        <f t="shared" si="89"/>
        <v>0</v>
      </c>
      <c r="AA238" s="102">
        <f t="shared" si="103"/>
        <v>0</v>
      </c>
      <c r="AB238" s="102">
        <f t="shared" si="104"/>
        <v>0</v>
      </c>
      <c r="AC238" s="102">
        <f t="shared" si="105"/>
        <v>0</v>
      </c>
      <c r="AD238" s="106">
        <f t="shared" si="106"/>
        <v>7733.5678171026593</v>
      </c>
      <c r="AE238" s="106">
        <f t="shared" si="107"/>
        <v>0</v>
      </c>
      <c r="AF238" s="106">
        <f t="shared" si="108"/>
        <v>0</v>
      </c>
      <c r="AG238" s="106">
        <f t="shared" si="109"/>
        <v>0</v>
      </c>
      <c r="AH238" s="6">
        <v>0</v>
      </c>
      <c r="AI238" s="1">
        <f t="shared" si="110"/>
        <v>7733.5678171026593</v>
      </c>
    </row>
    <row r="239" spans="1:35">
      <c r="A239" s="26">
        <v>1.7700000000000001E-3</v>
      </c>
      <c r="B239" s="5">
        <f t="shared" si="100"/>
        <v>7633.213839334474</v>
      </c>
      <c r="C239" s="94" t="s">
        <v>411</v>
      </c>
      <c r="D239" s="94" t="s">
        <v>179</v>
      </c>
      <c r="E239" s="94" t="s">
        <v>91</v>
      </c>
      <c r="F239" s="25">
        <f t="shared" si="101"/>
        <v>1</v>
      </c>
      <c r="G239" s="25">
        <f t="shared" si="102"/>
        <v>1</v>
      </c>
      <c r="H239" s="7">
        <f t="shared" si="71"/>
        <v>0</v>
      </c>
      <c r="I239" s="7">
        <f t="shared" si="72"/>
        <v>0</v>
      </c>
      <c r="J239" s="7">
        <f t="shared" si="73"/>
        <v>0</v>
      </c>
      <c r="K239" s="7">
        <f t="shared" si="74"/>
        <v>0</v>
      </c>
      <c r="L239" s="7">
        <f t="shared" si="75"/>
        <v>0</v>
      </c>
      <c r="M239" s="7">
        <f t="shared" si="76"/>
        <v>0</v>
      </c>
      <c r="N239" s="7">
        <f t="shared" si="77"/>
        <v>0</v>
      </c>
      <c r="O239" s="7">
        <f t="shared" si="78"/>
        <v>0</v>
      </c>
      <c r="P239" s="7">
        <f t="shared" si="79"/>
        <v>7633.2120693344741</v>
      </c>
      <c r="Q239" s="7">
        <f t="shared" si="80"/>
        <v>0</v>
      </c>
      <c r="R239" s="7">
        <f t="shared" si="81"/>
        <v>0</v>
      </c>
      <c r="S239" s="7">
        <f t="shared" si="82"/>
        <v>0</v>
      </c>
      <c r="T239" s="7">
        <f t="shared" si="83"/>
        <v>0</v>
      </c>
      <c r="U239" s="7">
        <f t="shared" si="84"/>
        <v>0</v>
      </c>
      <c r="V239" s="7">
        <f t="shared" si="85"/>
        <v>0</v>
      </c>
      <c r="W239" s="91">
        <f t="shared" si="86"/>
        <v>0</v>
      </c>
      <c r="X239" s="91">
        <f t="shared" si="87"/>
        <v>0</v>
      </c>
      <c r="Y239" s="91">
        <f t="shared" si="88"/>
        <v>0</v>
      </c>
      <c r="Z239" s="91">
        <f t="shared" si="89"/>
        <v>0</v>
      </c>
      <c r="AA239" s="102">
        <f t="shared" si="103"/>
        <v>0</v>
      </c>
      <c r="AB239" s="102">
        <f t="shared" si="104"/>
        <v>0</v>
      </c>
      <c r="AC239" s="102">
        <f t="shared" si="105"/>
        <v>0</v>
      </c>
      <c r="AD239" s="106">
        <f t="shared" si="106"/>
        <v>7633.2120693344741</v>
      </c>
      <c r="AE239" s="106">
        <f t="shared" si="107"/>
        <v>0</v>
      </c>
      <c r="AF239" s="106">
        <f t="shared" si="108"/>
        <v>0</v>
      </c>
      <c r="AG239" s="106">
        <f t="shared" si="109"/>
        <v>0</v>
      </c>
      <c r="AH239" s="6">
        <v>0</v>
      </c>
      <c r="AI239" s="1">
        <f t="shared" si="110"/>
        <v>7633.2120693344741</v>
      </c>
    </row>
    <row r="240" spans="1:35">
      <c r="A240" s="26">
        <v>1.7800000000000001E-3</v>
      </c>
      <c r="B240" s="5">
        <f t="shared" si="100"/>
        <v>7198.0645385511043</v>
      </c>
      <c r="C240" s="94" t="s">
        <v>415</v>
      </c>
      <c r="D240" s="94" t="s">
        <v>87</v>
      </c>
      <c r="E240" s="94" t="s">
        <v>91</v>
      </c>
      <c r="F240" s="25">
        <f t="shared" si="101"/>
        <v>1</v>
      </c>
      <c r="G240" s="25">
        <f t="shared" si="102"/>
        <v>1</v>
      </c>
      <c r="H240" s="7">
        <f t="shared" si="71"/>
        <v>0</v>
      </c>
      <c r="I240" s="7">
        <f t="shared" si="72"/>
        <v>0</v>
      </c>
      <c r="J240" s="7">
        <f t="shared" si="73"/>
        <v>0</v>
      </c>
      <c r="K240" s="7">
        <f t="shared" si="74"/>
        <v>0</v>
      </c>
      <c r="L240" s="7">
        <f t="shared" si="75"/>
        <v>0</v>
      </c>
      <c r="M240" s="7">
        <f t="shared" si="76"/>
        <v>0</v>
      </c>
      <c r="N240" s="7">
        <f t="shared" si="77"/>
        <v>0</v>
      </c>
      <c r="O240" s="7">
        <f t="shared" si="78"/>
        <v>0</v>
      </c>
      <c r="P240" s="7">
        <f t="shared" si="79"/>
        <v>7198.0627585511047</v>
      </c>
      <c r="Q240" s="7">
        <f t="shared" si="80"/>
        <v>0</v>
      </c>
      <c r="R240" s="7">
        <f t="shared" si="81"/>
        <v>0</v>
      </c>
      <c r="S240" s="7">
        <f t="shared" si="82"/>
        <v>0</v>
      </c>
      <c r="T240" s="7">
        <f t="shared" si="83"/>
        <v>0</v>
      </c>
      <c r="U240" s="7">
        <f t="shared" si="84"/>
        <v>0</v>
      </c>
      <c r="V240" s="7">
        <f t="shared" si="85"/>
        <v>0</v>
      </c>
      <c r="W240" s="91">
        <f t="shared" si="86"/>
        <v>0</v>
      </c>
      <c r="X240" s="91">
        <f t="shared" si="87"/>
        <v>0</v>
      </c>
      <c r="Y240" s="91">
        <f t="shared" si="88"/>
        <v>0</v>
      </c>
      <c r="Z240" s="91">
        <f t="shared" si="89"/>
        <v>0</v>
      </c>
      <c r="AA240" s="102">
        <f t="shared" si="103"/>
        <v>0</v>
      </c>
      <c r="AB240" s="102">
        <f t="shared" si="104"/>
        <v>0</v>
      </c>
      <c r="AC240" s="102">
        <f t="shared" si="105"/>
        <v>0</v>
      </c>
      <c r="AD240" s="106">
        <f t="shared" si="106"/>
        <v>7198.0627585511047</v>
      </c>
      <c r="AE240" s="106">
        <f t="shared" si="107"/>
        <v>0</v>
      </c>
      <c r="AF240" s="106">
        <f t="shared" si="108"/>
        <v>0</v>
      </c>
      <c r="AG240" s="106">
        <f t="shared" si="109"/>
        <v>0</v>
      </c>
      <c r="AH240" s="6">
        <v>0</v>
      </c>
      <c r="AI240" s="1">
        <f t="shared" si="110"/>
        <v>7198.0627585511047</v>
      </c>
    </row>
    <row r="241" spans="1:35">
      <c r="A241" s="26">
        <v>1.7900000000000001E-3</v>
      </c>
      <c r="B241" s="5">
        <f t="shared" si="100"/>
        <v>1.7900000000000001E-3</v>
      </c>
      <c r="C241" s="94"/>
      <c r="D241" s="94"/>
      <c r="E241" s="94" t="s">
        <v>91</v>
      </c>
      <c r="F241" s="25">
        <f t="shared" si="101"/>
        <v>0</v>
      </c>
      <c r="G241" s="25">
        <f t="shared" si="102"/>
        <v>0</v>
      </c>
      <c r="H241" s="7">
        <f t="shared" si="71"/>
        <v>0</v>
      </c>
      <c r="I241" s="7">
        <f t="shared" si="72"/>
        <v>0</v>
      </c>
      <c r="J241" s="7">
        <f t="shared" si="73"/>
        <v>0</v>
      </c>
      <c r="K241" s="7">
        <f t="shared" si="74"/>
        <v>0</v>
      </c>
      <c r="L241" s="7">
        <f t="shared" si="75"/>
        <v>0</v>
      </c>
      <c r="M241" s="7">
        <f t="shared" si="76"/>
        <v>0</v>
      </c>
      <c r="N241" s="7">
        <f t="shared" si="77"/>
        <v>0</v>
      </c>
      <c r="O241" s="7">
        <f t="shared" si="78"/>
        <v>0</v>
      </c>
      <c r="P241" s="7">
        <f t="shared" si="79"/>
        <v>0</v>
      </c>
      <c r="Q241" s="7">
        <f t="shared" si="80"/>
        <v>0</v>
      </c>
      <c r="R241" s="7">
        <f t="shared" si="81"/>
        <v>0</v>
      </c>
      <c r="S241" s="7">
        <f t="shared" si="82"/>
        <v>0</v>
      </c>
      <c r="T241" s="7">
        <f t="shared" si="83"/>
        <v>0</v>
      </c>
      <c r="U241" s="7">
        <f t="shared" si="84"/>
        <v>0</v>
      </c>
      <c r="V241" s="7">
        <f t="shared" si="85"/>
        <v>0</v>
      </c>
      <c r="W241" s="91">
        <f t="shared" si="86"/>
        <v>0</v>
      </c>
      <c r="X241" s="91">
        <f t="shared" si="87"/>
        <v>0</v>
      </c>
      <c r="Y241" s="91">
        <f t="shared" si="88"/>
        <v>0</v>
      </c>
      <c r="Z241" s="91">
        <f t="shared" si="89"/>
        <v>0</v>
      </c>
      <c r="AA241" s="102">
        <f t="shared" si="103"/>
        <v>0</v>
      </c>
      <c r="AB241" s="102">
        <f t="shared" si="104"/>
        <v>0</v>
      </c>
      <c r="AC241" s="102">
        <f t="shared" si="105"/>
        <v>0</v>
      </c>
      <c r="AD241" s="106">
        <f t="shared" si="106"/>
        <v>0</v>
      </c>
      <c r="AE241" s="106">
        <f t="shared" si="107"/>
        <v>0</v>
      </c>
      <c r="AF241" s="106">
        <f t="shared" si="108"/>
        <v>0</v>
      </c>
      <c r="AG241" s="106">
        <f t="shared" si="109"/>
        <v>0</v>
      </c>
      <c r="AH241" s="6">
        <v>0</v>
      </c>
      <c r="AI241" s="1">
        <f t="shared" si="110"/>
        <v>0</v>
      </c>
    </row>
    <row r="242" spans="1:35">
      <c r="A242" s="26">
        <v>1.8000000000000002E-3</v>
      </c>
      <c r="B242" s="5">
        <f t="shared" si="100"/>
        <v>1.8000000000000002E-3</v>
      </c>
      <c r="C242" s="94"/>
      <c r="D242" s="94"/>
      <c r="E242" s="94" t="s">
        <v>91</v>
      </c>
      <c r="F242" s="25">
        <f t="shared" si="101"/>
        <v>0</v>
      </c>
      <c r="G242" s="25">
        <f t="shared" si="102"/>
        <v>0</v>
      </c>
      <c r="H242" s="7">
        <f t="shared" si="71"/>
        <v>0</v>
      </c>
      <c r="I242" s="7">
        <f t="shared" si="72"/>
        <v>0</v>
      </c>
      <c r="J242" s="7">
        <f t="shared" si="73"/>
        <v>0</v>
      </c>
      <c r="K242" s="7">
        <f t="shared" si="74"/>
        <v>0</v>
      </c>
      <c r="L242" s="7">
        <f t="shared" si="75"/>
        <v>0</v>
      </c>
      <c r="M242" s="7">
        <f t="shared" si="76"/>
        <v>0</v>
      </c>
      <c r="N242" s="7">
        <f t="shared" si="77"/>
        <v>0</v>
      </c>
      <c r="O242" s="7">
        <f t="shared" si="78"/>
        <v>0</v>
      </c>
      <c r="P242" s="7">
        <f t="shared" si="79"/>
        <v>0</v>
      </c>
      <c r="Q242" s="7">
        <f t="shared" si="80"/>
        <v>0</v>
      </c>
      <c r="R242" s="7">
        <f t="shared" si="81"/>
        <v>0</v>
      </c>
      <c r="S242" s="7">
        <f t="shared" si="82"/>
        <v>0</v>
      </c>
      <c r="T242" s="7">
        <f t="shared" si="83"/>
        <v>0</v>
      </c>
      <c r="U242" s="7">
        <f t="shared" si="84"/>
        <v>0</v>
      </c>
      <c r="V242" s="7">
        <f t="shared" si="85"/>
        <v>0</v>
      </c>
      <c r="W242" s="91">
        <f t="shared" si="86"/>
        <v>0</v>
      </c>
      <c r="X242" s="91">
        <f t="shared" si="87"/>
        <v>0</v>
      </c>
      <c r="Y242" s="91">
        <f t="shared" si="88"/>
        <v>0</v>
      </c>
      <c r="Z242" s="91">
        <f t="shared" si="89"/>
        <v>0</v>
      </c>
      <c r="AA242" s="102">
        <f t="shared" si="103"/>
        <v>0</v>
      </c>
      <c r="AB242" s="102">
        <f t="shared" si="104"/>
        <v>0</v>
      </c>
      <c r="AC242" s="102">
        <f t="shared" si="105"/>
        <v>0</v>
      </c>
      <c r="AD242" s="106">
        <f t="shared" si="106"/>
        <v>0</v>
      </c>
      <c r="AE242" s="106">
        <f t="shared" si="107"/>
        <v>0</v>
      </c>
      <c r="AF242" s="106">
        <f t="shared" si="108"/>
        <v>0</v>
      </c>
      <c r="AG242" s="106">
        <f t="shared" si="109"/>
        <v>0</v>
      </c>
      <c r="AH242" s="6">
        <v>0</v>
      </c>
      <c r="AI242" s="1">
        <f t="shared" si="110"/>
        <v>0</v>
      </c>
    </row>
    <row r="243" spans="1:35">
      <c r="A243" s="26">
        <v>1.8100000000000002E-3</v>
      </c>
      <c r="B243" s="5">
        <f t="shared" si="100"/>
        <v>1.8100000000000002E-3</v>
      </c>
      <c r="C243" s="94" t="s">
        <v>401</v>
      </c>
      <c r="D243" s="94" t="s">
        <v>86</v>
      </c>
      <c r="E243" s="94" t="s">
        <v>91</v>
      </c>
      <c r="F243" s="25">
        <f t="shared" si="101"/>
        <v>0</v>
      </c>
      <c r="G243" s="25">
        <f t="shared" si="102"/>
        <v>0</v>
      </c>
      <c r="H243" s="7">
        <f t="shared" si="71"/>
        <v>0</v>
      </c>
      <c r="I243" s="7">
        <f t="shared" si="72"/>
        <v>0</v>
      </c>
      <c r="J243" s="7">
        <f t="shared" si="73"/>
        <v>0</v>
      </c>
      <c r="K243" s="7">
        <f t="shared" si="74"/>
        <v>0</v>
      </c>
      <c r="L243" s="7">
        <f t="shared" si="75"/>
        <v>0</v>
      </c>
      <c r="M243" s="7">
        <f t="shared" si="76"/>
        <v>0</v>
      </c>
      <c r="N243" s="7">
        <f t="shared" si="77"/>
        <v>0</v>
      </c>
      <c r="O243" s="7">
        <f t="shared" si="78"/>
        <v>0</v>
      </c>
      <c r="P243" s="7">
        <f t="shared" si="79"/>
        <v>0</v>
      </c>
      <c r="Q243" s="7">
        <f t="shared" si="80"/>
        <v>0</v>
      </c>
      <c r="R243" s="7">
        <f t="shared" si="81"/>
        <v>0</v>
      </c>
      <c r="S243" s="7">
        <f t="shared" si="82"/>
        <v>0</v>
      </c>
      <c r="T243" s="7">
        <f t="shared" si="83"/>
        <v>0</v>
      </c>
      <c r="U243" s="7">
        <f t="shared" si="84"/>
        <v>0</v>
      </c>
      <c r="V243" s="7">
        <f t="shared" si="85"/>
        <v>0</v>
      </c>
      <c r="W243" s="91">
        <f t="shared" si="86"/>
        <v>0</v>
      </c>
      <c r="X243" s="91">
        <f t="shared" si="87"/>
        <v>0</v>
      </c>
      <c r="Y243" s="91">
        <f t="shared" si="88"/>
        <v>0</v>
      </c>
      <c r="Z243" s="91">
        <f t="shared" si="89"/>
        <v>0</v>
      </c>
      <c r="AA243" s="102">
        <f t="shared" si="103"/>
        <v>0</v>
      </c>
      <c r="AB243" s="102">
        <f t="shared" si="104"/>
        <v>0</v>
      </c>
      <c r="AC243" s="102">
        <f t="shared" si="105"/>
        <v>0</v>
      </c>
      <c r="AD243" s="106">
        <f t="shared" si="106"/>
        <v>0</v>
      </c>
      <c r="AE243" s="106">
        <f t="shared" si="107"/>
        <v>0</v>
      </c>
      <c r="AF243" s="106">
        <f t="shared" si="108"/>
        <v>0</v>
      </c>
      <c r="AG243" s="106">
        <f t="shared" si="109"/>
        <v>0</v>
      </c>
      <c r="AH243" s="6">
        <v>0</v>
      </c>
      <c r="AI243" s="1">
        <f t="shared" si="110"/>
        <v>0</v>
      </c>
    </row>
    <row r="244" spans="1:35">
      <c r="A244" s="26">
        <v>1.8200000000000002E-3</v>
      </c>
      <c r="B244" s="5">
        <f t="shared" si="100"/>
        <v>1.8200000000000002E-3</v>
      </c>
      <c r="D244" s="94"/>
      <c r="E244" s="94" t="s">
        <v>91</v>
      </c>
      <c r="F244" s="25">
        <f t="shared" si="101"/>
        <v>0</v>
      </c>
      <c r="G244" s="25">
        <f t="shared" si="102"/>
        <v>0</v>
      </c>
      <c r="H244" s="7">
        <f t="shared" si="71"/>
        <v>0</v>
      </c>
      <c r="I244" s="7">
        <f t="shared" si="72"/>
        <v>0</v>
      </c>
      <c r="J244" s="7">
        <f t="shared" si="73"/>
        <v>0</v>
      </c>
      <c r="K244" s="7">
        <f t="shared" si="74"/>
        <v>0</v>
      </c>
      <c r="L244" s="7">
        <f t="shared" si="75"/>
        <v>0</v>
      </c>
      <c r="M244" s="7">
        <f t="shared" si="76"/>
        <v>0</v>
      </c>
      <c r="N244" s="7">
        <f t="shared" si="77"/>
        <v>0</v>
      </c>
      <c r="O244" s="7">
        <f t="shared" si="78"/>
        <v>0</v>
      </c>
      <c r="P244" s="7">
        <f t="shared" si="79"/>
        <v>0</v>
      </c>
      <c r="Q244" s="7">
        <f t="shared" si="80"/>
        <v>0</v>
      </c>
      <c r="R244" s="7">
        <f t="shared" si="81"/>
        <v>0</v>
      </c>
      <c r="S244" s="7">
        <f t="shared" si="82"/>
        <v>0</v>
      </c>
      <c r="T244" s="7">
        <f t="shared" si="83"/>
        <v>0</v>
      </c>
      <c r="U244" s="7">
        <f t="shared" si="84"/>
        <v>0</v>
      </c>
      <c r="V244" s="7">
        <f t="shared" si="85"/>
        <v>0</v>
      </c>
      <c r="W244" s="91">
        <f t="shared" si="86"/>
        <v>0</v>
      </c>
      <c r="X244" s="91">
        <f t="shared" si="87"/>
        <v>0</v>
      </c>
      <c r="Y244" s="91">
        <f t="shared" si="88"/>
        <v>0</v>
      </c>
      <c r="Z244" s="91">
        <f t="shared" si="89"/>
        <v>0</v>
      </c>
      <c r="AA244" s="102">
        <f t="shared" si="103"/>
        <v>0</v>
      </c>
      <c r="AB244" s="102">
        <f t="shared" si="104"/>
        <v>0</v>
      </c>
      <c r="AC244" s="102">
        <f t="shared" si="105"/>
        <v>0</v>
      </c>
      <c r="AD244" s="106">
        <f t="shared" si="106"/>
        <v>0</v>
      </c>
      <c r="AE244" s="106">
        <f t="shared" si="107"/>
        <v>0</v>
      </c>
      <c r="AF244" s="106">
        <f t="shared" si="108"/>
        <v>0</v>
      </c>
      <c r="AG244" s="106">
        <f t="shared" si="109"/>
        <v>0</v>
      </c>
      <c r="AH244" s="6">
        <v>0</v>
      </c>
      <c r="AI244" s="1">
        <f t="shared" si="110"/>
        <v>0</v>
      </c>
    </row>
    <row r="245" spans="1:35">
      <c r="A245" s="26">
        <v>1.83E-3</v>
      </c>
      <c r="B245" s="5">
        <f t="shared" si="100"/>
        <v>1.83E-3</v>
      </c>
      <c r="C245" s="94" t="s">
        <v>291</v>
      </c>
      <c r="D245" s="94" t="s">
        <v>294</v>
      </c>
      <c r="E245" s="94" t="s">
        <v>91</v>
      </c>
      <c r="F245" s="25">
        <f t="shared" si="101"/>
        <v>0</v>
      </c>
      <c r="G245" s="25">
        <f t="shared" si="102"/>
        <v>0</v>
      </c>
      <c r="H245" s="7">
        <f t="shared" si="71"/>
        <v>0</v>
      </c>
      <c r="I245" s="7">
        <f t="shared" si="72"/>
        <v>0</v>
      </c>
      <c r="J245" s="7">
        <f t="shared" si="73"/>
        <v>0</v>
      </c>
      <c r="K245" s="7">
        <f t="shared" si="74"/>
        <v>0</v>
      </c>
      <c r="L245" s="7">
        <f t="shared" si="75"/>
        <v>0</v>
      </c>
      <c r="M245" s="7">
        <f t="shared" si="76"/>
        <v>0</v>
      </c>
      <c r="N245" s="7">
        <f t="shared" si="77"/>
        <v>0</v>
      </c>
      <c r="O245" s="7">
        <f t="shared" si="78"/>
        <v>0</v>
      </c>
      <c r="P245" s="7">
        <f t="shared" si="79"/>
        <v>0</v>
      </c>
      <c r="Q245" s="7">
        <f t="shared" si="80"/>
        <v>0</v>
      </c>
      <c r="R245" s="7">
        <f t="shared" si="81"/>
        <v>0</v>
      </c>
      <c r="S245" s="7">
        <f t="shared" si="82"/>
        <v>0</v>
      </c>
      <c r="T245" s="7">
        <f t="shared" si="83"/>
        <v>0</v>
      </c>
      <c r="U245" s="7">
        <f t="shared" si="84"/>
        <v>0</v>
      </c>
      <c r="V245" s="7">
        <f t="shared" si="85"/>
        <v>0</v>
      </c>
      <c r="W245" s="91">
        <f t="shared" si="86"/>
        <v>0</v>
      </c>
      <c r="X245" s="91">
        <f t="shared" si="87"/>
        <v>0</v>
      </c>
      <c r="Y245" s="91">
        <f t="shared" si="88"/>
        <v>0</v>
      </c>
      <c r="Z245" s="91">
        <f t="shared" si="89"/>
        <v>0</v>
      </c>
      <c r="AA245" s="102">
        <f t="shared" si="103"/>
        <v>0</v>
      </c>
      <c r="AB245" s="102">
        <f t="shared" si="104"/>
        <v>0</v>
      </c>
      <c r="AC245" s="102">
        <f t="shared" si="105"/>
        <v>0</v>
      </c>
      <c r="AD245" s="106">
        <f t="shared" si="106"/>
        <v>0</v>
      </c>
      <c r="AE245" s="106">
        <f t="shared" si="107"/>
        <v>0</v>
      </c>
      <c r="AF245" s="106">
        <f t="shared" si="108"/>
        <v>0</v>
      </c>
      <c r="AG245" s="106">
        <f t="shared" si="109"/>
        <v>0</v>
      </c>
      <c r="AH245" s="6">
        <v>0</v>
      </c>
      <c r="AI245" s="1">
        <f t="shared" si="110"/>
        <v>0</v>
      </c>
    </row>
    <row r="246" spans="1:35">
      <c r="A246" s="26">
        <v>1.8400000000000001E-3</v>
      </c>
      <c r="B246" s="5">
        <f t="shared" si="100"/>
        <v>8138.4994925821611</v>
      </c>
      <c r="C246" s="94" t="s">
        <v>208</v>
      </c>
      <c r="D246" s="94" t="s">
        <v>86</v>
      </c>
      <c r="E246" s="94" t="s">
        <v>91</v>
      </c>
      <c r="F246" s="25">
        <f t="shared" si="101"/>
        <v>1</v>
      </c>
      <c r="G246" s="25">
        <f t="shared" si="102"/>
        <v>1</v>
      </c>
      <c r="H246" s="7">
        <f t="shared" si="71"/>
        <v>0</v>
      </c>
      <c r="I246" s="7">
        <f t="shared" si="72"/>
        <v>8138.4976525821612</v>
      </c>
      <c r="J246" s="7">
        <f t="shared" si="73"/>
        <v>0</v>
      </c>
      <c r="K246" s="7">
        <f t="shared" si="74"/>
        <v>0</v>
      </c>
      <c r="L246" s="7">
        <f t="shared" si="75"/>
        <v>0</v>
      </c>
      <c r="M246" s="7">
        <f t="shared" si="76"/>
        <v>0</v>
      </c>
      <c r="N246" s="7">
        <f t="shared" si="77"/>
        <v>0</v>
      </c>
      <c r="O246" s="7">
        <f t="shared" si="78"/>
        <v>0</v>
      </c>
      <c r="P246" s="7">
        <f t="shared" si="79"/>
        <v>0</v>
      </c>
      <c r="Q246" s="7">
        <f t="shared" si="80"/>
        <v>0</v>
      </c>
      <c r="R246" s="7">
        <f t="shared" si="81"/>
        <v>0</v>
      </c>
      <c r="S246" s="7">
        <f t="shared" si="82"/>
        <v>0</v>
      </c>
      <c r="T246" s="7">
        <f t="shared" si="83"/>
        <v>0</v>
      </c>
      <c r="U246" s="7">
        <f t="shared" si="84"/>
        <v>0</v>
      </c>
      <c r="V246" s="7">
        <f t="shared" si="85"/>
        <v>0</v>
      </c>
      <c r="W246" s="91">
        <f t="shared" si="86"/>
        <v>0</v>
      </c>
      <c r="X246" s="91">
        <f t="shared" si="87"/>
        <v>0</v>
      </c>
      <c r="Y246" s="91">
        <f t="shared" si="88"/>
        <v>0</v>
      </c>
      <c r="Z246" s="91">
        <f t="shared" si="89"/>
        <v>0</v>
      </c>
      <c r="AA246" s="102">
        <f t="shared" si="103"/>
        <v>0</v>
      </c>
      <c r="AB246" s="102">
        <f t="shared" si="104"/>
        <v>0</v>
      </c>
      <c r="AC246" s="102">
        <f t="shared" si="105"/>
        <v>0</v>
      </c>
      <c r="AD246" s="106">
        <f t="shared" si="106"/>
        <v>8138.4976525821612</v>
      </c>
      <c r="AE246" s="106">
        <f t="shared" si="107"/>
        <v>0</v>
      </c>
      <c r="AF246" s="106">
        <f t="shared" si="108"/>
        <v>0</v>
      </c>
      <c r="AG246" s="106">
        <f t="shared" si="109"/>
        <v>0</v>
      </c>
      <c r="AH246" s="6">
        <v>0</v>
      </c>
      <c r="AI246" s="1">
        <f t="shared" si="110"/>
        <v>8138.4976525821612</v>
      </c>
    </row>
    <row r="247" spans="1:35">
      <c r="A247" s="26">
        <v>1.8500000000000001E-3</v>
      </c>
      <c r="B247" s="5">
        <f t="shared" si="100"/>
        <v>1.8500000000000001E-3</v>
      </c>
      <c r="C247" s="94" t="s">
        <v>209</v>
      </c>
      <c r="D247" s="94" t="s">
        <v>83</v>
      </c>
      <c r="E247" s="94" t="s">
        <v>91</v>
      </c>
      <c r="F247" s="25">
        <f t="shared" si="101"/>
        <v>0</v>
      </c>
      <c r="G247" s="25">
        <f t="shared" si="102"/>
        <v>0</v>
      </c>
      <c r="H247" s="7">
        <f t="shared" si="71"/>
        <v>0</v>
      </c>
      <c r="I247" s="7">
        <f t="shared" si="72"/>
        <v>0</v>
      </c>
      <c r="J247" s="7">
        <f t="shared" si="73"/>
        <v>0</v>
      </c>
      <c r="K247" s="7">
        <f t="shared" si="74"/>
        <v>0</v>
      </c>
      <c r="L247" s="7">
        <f t="shared" si="75"/>
        <v>0</v>
      </c>
      <c r="M247" s="7">
        <f t="shared" si="76"/>
        <v>0</v>
      </c>
      <c r="N247" s="7">
        <f t="shared" si="77"/>
        <v>0</v>
      </c>
      <c r="O247" s="7">
        <f t="shared" si="78"/>
        <v>0</v>
      </c>
      <c r="P247" s="7">
        <f t="shared" si="79"/>
        <v>0</v>
      </c>
      <c r="Q247" s="7">
        <f t="shared" si="80"/>
        <v>0</v>
      </c>
      <c r="R247" s="7">
        <f t="shared" si="81"/>
        <v>0</v>
      </c>
      <c r="S247" s="7">
        <f t="shared" si="82"/>
        <v>0</v>
      </c>
      <c r="T247" s="7">
        <f t="shared" si="83"/>
        <v>0</v>
      </c>
      <c r="U247" s="7">
        <f t="shared" si="84"/>
        <v>0</v>
      </c>
      <c r="V247" s="7">
        <f t="shared" si="85"/>
        <v>0</v>
      </c>
      <c r="W247" s="91">
        <f t="shared" si="86"/>
        <v>0</v>
      </c>
      <c r="X247" s="91">
        <f t="shared" si="87"/>
        <v>0</v>
      </c>
      <c r="Y247" s="91">
        <f t="shared" si="88"/>
        <v>0</v>
      </c>
      <c r="Z247" s="91">
        <f t="shared" si="89"/>
        <v>0</v>
      </c>
      <c r="AA247" s="102">
        <f t="shared" si="103"/>
        <v>0</v>
      </c>
      <c r="AB247" s="102">
        <f t="shared" si="104"/>
        <v>0</v>
      </c>
      <c r="AC247" s="102">
        <f t="shared" si="105"/>
        <v>0</v>
      </c>
      <c r="AD247" s="106">
        <f t="shared" si="106"/>
        <v>0</v>
      </c>
      <c r="AE247" s="106">
        <f t="shared" si="107"/>
        <v>0</v>
      </c>
      <c r="AF247" s="106">
        <f t="shared" si="108"/>
        <v>0</v>
      </c>
      <c r="AG247" s="106">
        <f t="shared" si="109"/>
        <v>0</v>
      </c>
      <c r="AH247" s="6">
        <v>0</v>
      </c>
      <c r="AI247" s="1">
        <f t="shared" si="110"/>
        <v>0</v>
      </c>
    </row>
    <row r="248" spans="1:35">
      <c r="A248" s="26">
        <v>1.8600000000000001E-3</v>
      </c>
      <c r="B248" s="5">
        <f t="shared" si="100"/>
        <v>1.8600000000000001E-3</v>
      </c>
      <c r="C248" s="94" t="s">
        <v>220</v>
      </c>
      <c r="D248" s="94" t="s">
        <v>79</v>
      </c>
      <c r="E248" s="94" t="s">
        <v>91</v>
      </c>
      <c r="F248" s="25">
        <f t="shared" si="101"/>
        <v>0</v>
      </c>
      <c r="G248" s="25">
        <f t="shared" si="102"/>
        <v>0</v>
      </c>
      <c r="H248" s="7">
        <f t="shared" si="71"/>
        <v>0</v>
      </c>
      <c r="I248" s="7">
        <f t="shared" si="72"/>
        <v>0</v>
      </c>
      <c r="J248" s="7">
        <f t="shared" si="73"/>
        <v>0</v>
      </c>
      <c r="K248" s="7">
        <f t="shared" si="74"/>
        <v>0</v>
      </c>
      <c r="L248" s="7">
        <f t="shared" si="75"/>
        <v>0</v>
      </c>
      <c r="M248" s="7">
        <f t="shared" si="76"/>
        <v>0</v>
      </c>
      <c r="N248" s="7">
        <f t="shared" si="77"/>
        <v>0</v>
      </c>
      <c r="O248" s="7">
        <f t="shared" si="78"/>
        <v>0</v>
      </c>
      <c r="P248" s="7">
        <f t="shared" si="79"/>
        <v>0</v>
      </c>
      <c r="Q248" s="7">
        <f t="shared" si="80"/>
        <v>0</v>
      </c>
      <c r="R248" s="7">
        <f t="shared" si="81"/>
        <v>0</v>
      </c>
      <c r="S248" s="7">
        <f t="shared" si="82"/>
        <v>0</v>
      </c>
      <c r="T248" s="7">
        <f t="shared" si="83"/>
        <v>0</v>
      </c>
      <c r="U248" s="7">
        <f t="shared" si="84"/>
        <v>0</v>
      </c>
      <c r="V248" s="7">
        <f t="shared" si="85"/>
        <v>0</v>
      </c>
      <c r="W248" s="91">
        <f t="shared" si="86"/>
        <v>0</v>
      </c>
      <c r="X248" s="91">
        <f t="shared" si="87"/>
        <v>0</v>
      </c>
      <c r="Y248" s="91">
        <f t="shared" si="88"/>
        <v>0</v>
      </c>
      <c r="Z248" s="91">
        <f t="shared" si="89"/>
        <v>0</v>
      </c>
      <c r="AA248" s="102">
        <f t="shared" si="103"/>
        <v>0</v>
      </c>
      <c r="AB248" s="102">
        <f t="shared" si="104"/>
        <v>0</v>
      </c>
      <c r="AC248" s="102">
        <f t="shared" si="105"/>
        <v>0</v>
      </c>
      <c r="AD248" s="106">
        <f t="shared" si="106"/>
        <v>0</v>
      </c>
      <c r="AE248" s="106">
        <f t="shared" si="107"/>
        <v>0</v>
      </c>
      <c r="AF248" s="106">
        <f t="shared" si="108"/>
        <v>0</v>
      </c>
      <c r="AG248" s="106">
        <f t="shared" si="109"/>
        <v>0</v>
      </c>
      <c r="AH248" s="6">
        <v>0</v>
      </c>
      <c r="AI248" s="1">
        <f t="shared" si="110"/>
        <v>0</v>
      </c>
    </row>
    <row r="249" spans="1:35">
      <c r="A249" s="26">
        <v>1.8700000000000001E-3</v>
      </c>
      <c r="B249" s="5">
        <f t="shared" si="100"/>
        <v>1.8700000000000001E-3</v>
      </c>
      <c r="C249" s="94" t="s">
        <v>249</v>
      </c>
      <c r="D249" s="94" t="s">
        <v>83</v>
      </c>
      <c r="E249" s="94" t="s">
        <v>91</v>
      </c>
      <c r="F249" s="25">
        <f t="shared" si="101"/>
        <v>0</v>
      </c>
      <c r="G249" s="25">
        <f t="shared" si="102"/>
        <v>0</v>
      </c>
      <c r="H249" s="7">
        <f t="shared" si="71"/>
        <v>0</v>
      </c>
      <c r="I249" s="7">
        <f t="shared" si="72"/>
        <v>0</v>
      </c>
      <c r="J249" s="7">
        <f t="shared" si="73"/>
        <v>0</v>
      </c>
      <c r="K249" s="7">
        <f t="shared" si="74"/>
        <v>0</v>
      </c>
      <c r="L249" s="7">
        <f t="shared" si="75"/>
        <v>0</v>
      </c>
      <c r="M249" s="7">
        <f t="shared" si="76"/>
        <v>0</v>
      </c>
      <c r="N249" s="7">
        <f t="shared" si="77"/>
        <v>0</v>
      </c>
      <c r="O249" s="7">
        <f t="shared" si="78"/>
        <v>0</v>
      </c>
      <c r="P249" s="7">
        <f t="shared" si="79"/>
        <v>0</v>
      </c>
      <c r="Q249" s="7">
        <f t="shared" si="80"/>
        <v>0</v>
      </c>
      <c r="R249" s="7">
        <f t="shared" si="81"/>
        <v>0</v>
      </c>
      <c r="S249" s="7">
        <f t="shared" si="82"/>
        <v>0</v>
      </c>
      <c r="T249" s="7">
        <f t="shared" si="83"/>
        <v>0</v>
      </c>
      <c r="U249" s="7">
        <f t="shared" si="84"/>
        <v>0</v>
      </c>
      <c r="V249" s="7">
        <f t="shared" si="85"/>
        <v>0</v>
      </c>
      <c r="W249" s="91">
        <f t="shared" si="86"/>
        <v>0</v>
      </c>
      <c r="X249" s="91">
        <f t="shared" si="87"/>
        <v>0</v>
      </c>
      <c r="Y249" s="91">
        <f t="shared" si="88"/>
        <v>0</v>
      </c>
      <c r="Z249" s="91">
        <f t="shared" si="89"/>
        <v>0</v>
      </c>
      <c r="AA249" s="102">
        <f t="shared" si="103"/>
        <v>0</v>
      </c>
      <c r="AB249" s="102">
        <f t="shared" si="104"/>
        <v>0</v>
      </c>
      <c r="AC249" s="102">
        <f t="shared" si="105"/>
        <v>0</v>
      </c>
      <c r="AD249" s="106">
        <f t="shared" si="106"/>
        <v>0</v>
      </c>
      <c r="AE249" s="106">
        <f t="shared" si="107"/>
        <v>0</v>
      </c>
      <c r="AF249" s="106">
        <f t="shared" si="108"/>
        <v>0</v>
      </c>
      <c r="AG249" s="106">
        <f t="shared" si="109"/>
        <v>0</v>
      </c>
      <c r="AH249" s="6">
        <v>0</v>
      </c>
      <c r="AI249" s="1">
        <f t="shared" si="110"/>
        <v>0</v>
      </c>
    </row>
    <row r="250" spans="1:35">
      <c r="A250" s="26">
        <v>1.8800000000000002E-3</v>
      </c>
      <c r="B250" s="5">
        <f t="shared" si="100"/>
        <v>6403.7873689589896</v>
      </c>
      <c r="C250" s="94" t="s">
        <v>261</v>
      </c>
      <c r="D250" s="94" t="s">
        <v>83</v>
      </c>
      <c r="E250" s="94" t="s">
        <v>91</v>
      </c>
      <c r="F250" s="25">
        <f t="shared" si="101"/>
        <v>1</v>
      </c>
      <c r="G250" s="25">
        <f t="shared" si="102"/>
        <v>1</v>
      </c>
      <c r="H250" s="7">
        <f t="shared" si="71"/>
        <v>0</v>
      </c>
      <c r="I250" s="7">
        <f t="shared" si="72"/>
        <v>0</v>
      </c>
      <c r="J250" s="7">
        <f t="shared" si="73"/>
        <v>0</v>
      </c>
      <c r="K250" s="7">
        <f t="shared" si="74"/>
        <v>0</v>
      </c>
      <c r="L250" s="7">
        <f t="shared" si="75"/>
        <v>6403.7854889589898</v>
      </c>
      <c r="M250" s="7">
        <f t="shared" si="76"/>
        <v>0</v>
      </c>
      <c r="N250" s="7">
        <f t="shared" si="77"/>
        <v>0</v>
      </c>
      <c r="O250" s="7">
        <f t="shared" si="78"/>
        <v>0</v>
      </c>
      <c r="P250" s="7">
        <f t="shared" si="79"/>
        <v>0</v>
      </c>
      <c r="Q250" s="7">
        <f t="shared" si="80"/>
        <v>0</v>
      </c>
      <c r="R250" s="7">
        <f t="shared" si="81"/>
        <v>0</v>
      </c>
      <c r="S250" s="7">
        <f t="shared" si="82"/>
        <v>0</v>
      </c>
      <c r="T250" s="7">
        <f t="shared" si="83"/>
        <v>0</v>
      </c>
      <c r="U250" s="7">
        <f t="shared" si="84"/>
        <v>0</v>
      </c>
      <c r="V250" s="7">
        <f t="shared" si="85"/>
        <v>0</v>
      </c>
      <c r="W250" s="91">
        <f t="shared" si="86"/>
        <v>0</v>
      </c>
      <c r="X250" s="91">
        <f t="shared" si="87"/>
        <v>0</v>
      </c>
      <c r="Y250" s="91">
        <f t="shared" si="88"/>
        <v>0</v>
      </c>
      <c r="Z250" s="91">
        <f t="shared" si="89"/>
        <v>0</v>
      </c>
      <c r="AA250" s="102">
        <f t="shared" si="103"/>
        <v>0</v>
      </c>
      <c r="AB250" s="102">
        <f t="shared" si="104"/>
        <v>0</v>
      </c>
      <c r="AC250" s="102">
        <f t="shared" si="105"/>
        <v>0</v>
      </c>
      <c r="AD250" s="106">
        <f t="shared" si="106"/>
        <v>6403.7854889589898</v>
      </c>
      <c r="AE250" s="106">
        <f t="shared" si="107"/>
        <v>0</v>
      </c>
      <c r="AF250" s="106">
        <f t="shared" si="108"/>
        <v>0</v>
      </c>
      <c r="AG250" s="106">
        <f t="shared" si="109"/>
        <v>0</v>
      </c>
      <c r="AH250" s="6">
        <v>0</v>
      </c>
      <c r="AI250" s="1">
        <f t="shared" si="110"/>
        <v>6403.7854889589898</v>
      </c>
    </row>
    <row r="251" spans="1:35">
      <c r="A251" s="26">
        <v>1.8900000000000002E-3</v>
      </c>
      <c r="B251" s="5">
        <f t="shared" si="100"/>
        <v>1.8900000000000002E-3</v>
      </c>
      <c r="C251" s="94" t="s">
        <v>262</v>
      </c>
      <c r="D251" s="94" t="s">
        <v>83</v>
      </c>
      <c r="E251" s="94" t="s">
        <v>91</v>
      </c>
      <c r="F251" s="25">
        <f t="shared" si="101"/>
        <v>0</v>
      </c>
      <c r="G251" s="25">
        <f t="shared" si="102"/>
        <v>0</v>
      </c>
      <c r="H251" s="7">
        <f t="shared" si="71"/>
        <v>0</v>
      </c>
      <c r="I251" s="7">
        <f t="shared" si="72"/>
        <v>0</v>
      </c>
      <c r="J251" s="7">
        <f t="shared" si="73"/>
        <v>0</v>
      </c>
      <c r="K251" s="7">
        <f t="shared" si="74"/>
        <v>0</v>
      </c>
      <c r="L251" s="7">
        <f t="shared" si="75"/>
        <v>0</v>
      </c>
      <c r="M251" s="7">
        <f t="shared" si="76"/>
        <v>0</v>
      </c>
      <c r="N251" s="7">
        <f t="shared" si="77"/>
        <v>0</v>
      </c>
      <c r="O251" s="7">
        <f t="shared" si="78"/>
        <v>0</v>
      </c>
      <c r="P251" s="7">
        <f t="shared" si="79"/>
        <v>0</v>
      </c>
      <c r="Q251" s="7">
        <f t="shared" si="80"/>
        <v>0</v>
      </c>
      <c r="R251" s="7">
        <f t="shared" si="81"/>
        <v>0</v>
      </c>
      <c r="S251" s="7">
        <f t="shared" si="82"/>
        <v>0</v>
      </c>
      <c r="T251" s="7">
        <f t="shared" si="83"/>
        <v>0</v>
      </c>
      <c r="U251" s="7">
        <f t="shared" si="84"/>
        <v>0</v>
      </c>
      <c r="V251" s="7">
        <f t="shared" si="85"/>
        <v>0</v>
      </c>
      <c r="W251" s="91">
        <f t="shared" si="86"/>
        <v>0</v>
      </c>
      <c r="X251" s="91">
        <f t="shared" si="87"/>
        <v>0</v>
      </c>
      <c r="Y251" s="91">
        <f t="shared" si="88"/>
        <v>0</v>
      </c>
      <c r="Z251" s="91">
        <f t="shared" si="89"/>
        <v>0</v>
      </c>
      <c r="AA251" s="102">
        <f t="shared" si="103"/>
        <v>0</v>
      </c>
      <c r="AB251" s="102">
        <f t="shared" si="104"/>
        <v>0</v>
      </c>
      <c r="AC251" s="102">
        <f t="shared" si="105"/>
        <v>0</v>
      </c>
      <c r="AD251" s="106">
        <f t="shared" si="106"/>
        <v>0</v>
      </c>
      <c r="AE251" s="106">
        <f t="shared" si="107"/>
        <v>0</v>
      </c>
      <c r="AF251" s="106">
        <f t="shared" si="108"/>
        <v>0</v>
      </c>
      <c r="AG251" s="106">
        <f t="shared" si="109"/>
        <v>0</v>
      </c>
      <c r="AH251" s="6">
        <v>0</v>
      </c>
      <c r="AI251" s="1">
        <f t="shared" si="110"/>
        <v>0</v>
      </c>
    </row>
    <row r="252" spans="1:35">
      <c r="A252" s="26">
        <v>1.9000000000000002E-3</v>
      </c>
      <c r="B252" s="5">
        <f t="shared" si="100"/>
        <v>1.9000000000000002E-3</v>
      </c>
      <c r="C252" s="94"/>
      <c r="D252" s="94"/>
      <c r="E252" s="94" t="s">
        <v>91</v>
      </c>
      <c r="F252" s="25">
        <f t="shared" si="101"/>
        <v>0</v>
      </c>
      <c r="G252" s="25">
        <f t="shared" si="102"/>
        <v>0</v>
      </c>
      <c r="H252" s="7">
        <f t="shared" si="71"/>
        <v>0</v>
      </c>
      <c r="I252" s="7">
        <f t="shared" si="72"/>
        <v>0</v>
      </c>
      <c r="J252" s="7">
        <f t="shared" si="73"/>
        <v>0</v>
      </c>
      <c r="K252" s="7">
        <f t="shared" si="74"/>
        <v>0</v>
      </c>
      <c r="L252" s="7">
        <f t="shared" si="75"/>
        <v>0</v>
      </c>
      <c r="M252" s="7">
        <f t="shared" si="76"/>
        <v>0</v>
      </c>
      <c r="N252" s="7">
        <f t="shared" si="77"/>
        <v>0</v>
      </c>
      <c r="O252" s="7">
        <f t="shared" si="78"/>
        <v>0</v>
      </c>
      <c r="P252" s="7">
        <f t="shared" si="79"/>
        <v>0</v>
      </c>
      <c r="Q252" s="7">
        <f t="shared" si="80"/>
        <v>0</v>
      </c>
      <c r="R252" s="7">
        <f t="shared" si="81"/>
        <v>0</v>
      </c>
      <c r="S252" s="7">
        <f t="shared" si="82"/>
        <v>0</v>
      </c>
      <c r="T252" s="7">
        <f t="shared" si="83"/>
        <v>0</v>
      </c>
      <c r="U252" s="7">
        <f t="shared" si="84"/>
        <v>0</v>
      </c>
      <c r="V252" s="7">
        <f t="shared" si="85"/>
        <v>0</v>
      </c>
      <c r="W252" s="91">
        <f t="shared" si="86"/>
        <v>0</v>
      </c>
      <c r="X252" s="91">
        <f t="shared" si="87"/>
        <v>0</v>
      </c>
      <c r="Y252" s="91">
        <f t="shared" si="88"/>
        <v>0</v>
      </c>
      <c r="Z252" s="91">
        <f t="shared" si="89"/>
        <v>0</v>
      </c>
      <c r="AA252" s="102">
        <f t="shared" si="103"/>
        <v>0</v>
      </c>
      <c r="AB252" s="102">
        <f t="shared" si="104"/>
        <v>0</v>
      </c>
      <c r="AC252" s="102">
        <f t="shared" si="105"/>
        <v>0</v>
      </c>
      <c r="AD252" s="106">
        <f t="shared" si="106"/>
        <v>0</v>
      </c>
      <c r="AE252" s="106">
        <f t="shared" si="107"/>
        <v>0</v>
      </c>
      <c r="AF252" s="106">
        <f t="shared" si="108"/>
        <v>0</v>
      </c>
      <c r="AG252" s="106">
        <f t="shared" si="109"/>
        <v>0</v>
      </c>
      <c r="AH252" s="6">
        <v>0</v>
      </c>
      <c r="AI252" s="1">
        <f t="shared" si="110"/>
        <v>0</v>
      </c>
    </row>
    <row r="253" spans="1:35">
      <c r="A253" s="26">
        <v>1.9100000000000002E-3</v>
      </c>
      <c r="B253" s="5">
        <f t="shared" si="100"/>
        <v>1.9100000000000002E-3</v>
      </c>
      <c r="C253" s="94" t="s">
        <v>207</v>
      </c>
      <c r="D253" s="94" t="s">
        <v>79</v>
      </c>
      <c r="E253" s="94" t="s">
        <v>91</v>
      </c>
      <c r="F253" s="25">
        <f t="shared" si="101"/>
        <v>0</v>
      </c>
      <c r="G253" s="25">
        <f t="shared" si="102"/>
        <v>0</v>
      </c>
      <c r="H253" s="7">
        <f t="shared" si="71"/>
        <v>0</v>
      </c>
      <c r="I253" s="7">
        <f t="shared" si="72"/>
        <v>0</v>
      </c>
      <c r="J253" s="7">
        <f t="shared" si="73"/>
        <v>0</v>
      </c>
      <c r="K253" s="7">
        <f t="shared" si="74"/>
        <v>0</v>
      </c>
      <c r="L253" s="7">
        <f t="shared" si="75"/>
        <v>0</v>
      </c>
      <c r="M253" s="7">
        <f t="shared" si="76"/>
        <v>0</v>
      </c>
      <c r="N253" s="7">
        <f t="shared" si="77"/>
        <v>0</v>
      </c>
      <c r="O253" s="7">
        <f t="shared" si="78"/>
        <v>0</v>
      </c>
      <c r="P253" s="7">
        <f t="shared" si="79"/>
        <v>0</v>
      </c>
      <c r="Q253" s="7">
        <f t="shared" si="80"/>
        <v>0</v>
      </c>
      <c r="R253" s="7">
        <f t="shared" si="81"/>
        <v>0</v>
      </c>
      <c r="S253" s="7">
        <f t="shared" si="82"/>
        <v>0</v>
      </c>
      <c r="T253" s="7">
        <f t="shared" si="83"/>
        <v>0</v>
      </c>
      <c r="U253" s="7">
        <f t="shared" si="84"/>
        <v>0</v>
      </c>
      <c r="V253" s="7">
        <f t="shared" si="85"/>
        <v>0</v>
      </c>
      <c r="W253" s="91">
        <f t="shared" si="86"/>
        <v>0</v>
      </c>
      <c r="X253" s="91">
        <f t="shared" si="87"/>
        <v>0</v>
      </c>
      <c r="Y253" s="91">
        <f t="shared" si="88"/>
        <v>0</v>
      </c>
      <c r="Z253" s="91">
        <f t="shared" si="89"/>
        <v>0</v>
      </c>
      <c r="AA253" s="102">
        <f t="shared" si="103"/>
        <v>0</v>
      </c>
      <c r="AB253" s="102">
        <f t="shared" si="104"/>
        <v>0</v>
      </c>
      <c r="AC253" s="102">
        <f t="shared" si="105"/>
        <v>0</v>
      </c>
      <c r="AD253" s="106">
        <f t="shared" si="106"/>
        <v>0</v>
      </c>
      <c r="AE253" s="106">
        <f t="shared" si="107"/>
        <v>0</v>
      </c>
      <c r="AF253" s="106">
        <f t="shared" si="108"/>
        <v>0</v>
      </c>
      <c r="AG253" s="106">
        <f t="shared" si="109"/>
        <v>0</v>
      </c>
      <c r="AH253" s="6">
        <v>0</v>
      </c>
      <c r="AI253" s="1">
        <f t="shared" si="110"/>
        <v>0</v>
      </c>
    </row>
    <row r="254" spans="1:35">
      <c r="A254" s="26">
        <v>1.9200000000000003E-3</v>
      </c>
      <c r="B254" s="5">
        <f t="shared" si="100"/>
        <v>1.9200000000000003E-3</v>
      </c>
      <c r="C254" s="94" t="s">
        <v>217</v>
      </c>
      <c r="D254" s="94" t="s">
        <v>264</v>
      </c>
      <c r="E254" s="94" t="s">
        <v>91</v>
      </c>
      <c r="F254" s="25">
        <f t="shared" si="101"/>
        <v>0</v>
      </c>
      <c r="G254" s="25">
        <f t="shared" si="102"/>
        <v>0</v>
      </c>
      <c r="H254" s="7">
        <f t="shared" si="71"/>
        <v>0</v>
      </c>
      <c r="I254" s="7">
        <f t="shared" si="72"/>
        <v>0</v>
      </c>
      <c r="J254" s="7">
        <f t="shared" si="73"/>
        <v>0</v>
      </c>
      <c r="K254" s="7">
        <f t="shared" si="74"/>
        <v>0</v>
      </c>
      <c r="L254" s="7">
        <f t="shared" si="75"/>
        <v>0</v>
      </c>
      <c r="M254" s="7">
        <f t="shared" si="76"/>
        <v>0</v>
      </c>
      <c r="N254" s="7">
        <f t="shared" si="77"/>
        <v>0</v>
      </c>
      <c r="O254" s="7">
        <f t="shared" si="78"/>
        <v>0</v>
      </c>
      <c r="P254" s="7">
        <f t="shared" si="79"/>
        <v>0</v>
      </c>
      <c r="Q254" s="7">
        <f t="shared" si="80"/>
        <v>0</v>
      </c>
      <c r="R254" s="7">
        <f t="shared" si="81"/>
        <v>0</v>
      </c>
      <c r="S254" s="7">
        <f t="shared" si="82"/>
        <v>0</v>
      </c>
      <c r="T254" s="7">
        <f t="shared" si="83"/>
        <v>0</v>
      </c>
      <c r="U254" s="7">
        <f t="shared" si="84"/>
        <v>0</v>
      </c>
      <c r="V254" s="7">
        <f t="shared" si="85"/>
        <v>0</v>
      </c>
      <c r="W254" s="91">
        <f t="shared" si="86"/>
        <v>0</v>
      </c>
      <c r="X254" s="91">
        <f t="shared" si="87"/>
        <v>0</v>
      </c>
      <c r="Y254" s="91">
        <f t="shared" si="88"/>
        <v>0</v>
      </c>
      <c r="Z254" s="91">
        <f t="shared" si="89"/>
        <v>0</v>
      </c>
      <c r="AA254" s="102">
        <f t="shared" si="103"/>
        <v>0</v>
      </c>
      <c r="AB254" s="102">
        <f t="shared" si="104"/>
        <v>0</v>
      </c>
      <c r="AC254" s="102">
        <f t="shared" si="105"/>
        <v>0</v>
      </c>
      <c r="AD254" s="106">
        <f t="shared" si="106"/>
        <v>0</v>
      </c>
      <c r="AE254" s="106">
        <f t="shared" si="107"/>
        <v>0</v>
      </c>
      <c r="AF254" s="106">
        <f t="shared" si="108"/>
        <v>0</v>
      </c>
      <c r="AG254" s="106">
        <f t="shared" si="109"/>
        <v>0</v>
      </c>
      <c r="AH254" s="6">
        <v>0</v>
      </c>
      <c r="AI254" s="1">
        <f t="shared" si="110"/>
        <v>0</v>
      </c>
    </row>
    <row r="255" spans="1:35">
      <c r="A255" s="26">
        <v>1.9300000000000001E-3</v>
      </c>
      <c r="B255" s="5">
        <f t="shared" si="100"/>
        <v>1.9300000000000001E-3</v>
      </c>
      <c r="C255" s="94"/>
      <c r="D255" s="94"/>
      <c r="E255" s="94" t="s">
        <v>91</v>
      </c>
      <c r="F255" s="25">
        <f t="shared" si="101"/>
        <v>0</v>
      </c>
      <c r="G255" s="25">
        <f t="shared" si="102"/>
        <v>0</v>
      </c>
      <c r="H255" s="7">
        <f t="shared" si="71"/>
        <v>0</v>
      </c>
      <c r="I255" s="7">
        <f t="shared" si="72"/>
        <v>0</v>
      </c>
      <c r="J255" s="7">
        <f t="shared" si="73"/>
        <v>0</v>
      </c>
      <c r="K255" s="7">
        <f t="shared" si="74"/>
        <v>0</v>
      </c>
      <c r="L255" s="7">
        <f t="shared" si="75"/>
        <v>0</v>
      </c>
      <c r="M255" s="7">
        <f t="shared" si="76"/>
        <v>0</v>
      </c>
      <c r="N255" s="7">
        <f t="shared" si="77"/>
        <v>0</v>
      </c>
      <c r="O255" s="7">
        <f t="shared" si="78"/>
        <v>0</v>
      </c>
      <c r="P255" s="7">
        <f t="shared" si="79"/>
        <v>0</v>
      </c>
      <c r="Q255" s="7">
        <f t="shared" si="80"/>
        <v>0</v>
      </c>
      <c r="R255" s="7">
        <f t="shared" si="81"/>
        <v>0</v>
      </c>
      <c r="S255" s="7">
        <f t="shared" si="82"/>
        <v>0</v>
      </c>
      <c r="T255" s="7">
        <f t="shared" si="83"/>
        <v>0</v>
      </c>
      <c r="U255" s="7">
        <f t="shared" si="84"/>
        <v>0</v>
      </c>
      <c r="V255" s="7">
        <f t="shared" si="85"/>
        <v>0</v>
      </c>
      <c r="W255" s="91">
        <f t="shared" si="86"/>
        <v>0</v>
      </c>
      <c r="X255" s="91">
        <f t="shared" si="87"/>
        <v>0</v>
      </c>
      <c r="Y255" s="91">
        <f t="shared" si="88"/>
        <v>0</v>
      </c>
      <c r="Z255" s="91">
        <f t="shared" si="89"/>
        <v>0</v>
      </c>
      <c r="AA255" s="102">
        <f t="shared" si="103"/>
        <v>0</v>
      </c>
      <c r="AB255" s="102">
        <f t="shared" si="104"/>
        <v>0</v>
      </c>
      <c r="AC255" s="102">
        <f t="shared" si="105"/>
        <v>0</v>
      </c>
      <c r="AD255" s="106">
        <f t="shared" si="106"/>
        <v>0</v>
      </c>
      <c r="AE255" s="106">
        <f t="shared" si="107"/>
        <v>0</v>
      </c>
      <c r="AF255" s="106">
        <f t="shared" si="108"/>
        <v>0</v>
      </c>
      <c r="AG255" s="106">
        <f t="shared" si="109"/>
        <v>0</v>
      </c>
      <c r="AH255" s="6">
        <v>0</v>
      </c>
      <c r="AI255" s="1">
        <f t="shared" si="110"/>
        <v>0</v>
      </c>
    </row>
    <row r="256" spans="1:35">
      <c r="A256" s="26">
        <v>1.9400000000000001E-3</v>
      </c>
      <c r="B256" s="5">
        <f t="shared" si="100"/>
        <v>7227.4357527996672</v>
      </c>
      <c r="C256" s="94" t="s">
        <v>246</v>
      </c>
      <c r="D256" s="94" t="s">
        <v>86</v>
      </c>
      <c r="E256" s="94" t="s">
        <v>91</v>
      </c>
      <c r="F256" s="25">
        <f t="shared" si="101"/>
        <v>1</v>
      </c>
      <c r="G256" s="25">
        <f t="shared" si="102"/>
        <v>1</v>
      </c>
      <c r="H256" s="7">
        <f t="shared" si="71"/>
        <v>0</v>
      </c>
      <c r="I256" s="7">
        <f t="shared" si="72"/>
        <v>7227.4338127996671</v>
      </c>
      <c r="J256" s="7">
        <f t="shared" si="73"/>
        <v>0</v>
      </c>
      <c r="K256" s="7">
        <f t="shared" si="74"/>
        <v>0</v>
      </c>
      <c r="L256" s="7">
        <f t="shared" si="75"/>
        <v>0</v>
      </c>
      <c r="M256" s="7">
        <f t="shared" si="76"/>
        <v>0</v>
      </c>
      <c r="N256" s="7">
        <f t="shared" si="77"/>
        <v>0</v>
      </c>
      <c r="O256" s="7">
        <f t="shared" si="78"/>
        <v>0</v>
      </c>
      <c r="P256" s="7">
        <f t="shared" si="79"/>
        <v>0</v>
      </c>
      <c r="Q256" s="7">
        <f t="shared" si="80"/>
        <v>0</v>
      </c>
      <c r="R256" s="7">
        <f t="shared" si="81"/>
        <v>0</v>
      </c>
      <c r="S256" s="7">
        <f t="shared" si="82"/>
        <v>0</v>
      </c>
      <c r="T256" s="7">
        <f t="shared" si="83"/>
        <v>0</v>
      </c>
      <c r="U256" s="7">
        <f t="shared" si="84"/>
        <v>0</v>
      </c>
      <c r="V256" s="7">
        <f t="shared" si="85"/>
        <v>0</v>
      </c>
      <c r="W256" s="91">
        <f t="shared" si="86"/>
        <v>0</v>
      </c>
      <c r="X256" s="91">
        <f t="shared" si="87"/>
        <v>0</v>
      </c>
      <c r="Y256" s="91">
        <f t="shared" si="88"/>
        <v>0</v>
      </c>
      <c r="Z256" s="91">
        <f t="shared" si="89"/>
        <v>0</v>
      </c>
      <c r="AA256" s="102">
        <f t="shared" si="103"/>
        <v>0</v>
      </c>
      <c r="AB256" s="102">
        <f t="shared" si="104"/>
        <v>0</v>
      </c>
      <c r="AC256" s="102">
        <f t="shared" si="105"/>
        <v>0</v>
      </c>
      <c r="AD256" s="106">
        <f t="shared" si="106"/>
        <v>7227.4338127996671</v>
      </c>
      <c r="AE256" s="106">
        <f t="shared" si="107"/>
        <v>0</v>
      </c>
      <c r="AF256" s="106">
        <f t="shared" si="108"/>
        <v>0</v>
      </c>
      <c r="AG256" s="106">
        <f t="shared" si="109"/>
        <v>0</v>
      </c>
      <c r="AH256" s="6">
        <v>0</v>
      </c>
      <c r="AI256" s="1">
        <f t="shared" si="110"/>
        <v>7227.4338127996671</v>
      </c>
    </row>
    <row r="257" spans="1:35">
      <c r="A257" s="26">
        <v>1.9500000000000001E-3</v>
      </c>
      <c r="B257" s="5">
        <f t="shared" si="100"/>
        <v>1.9500000000000001E-3</v>
      </c>
      <c r="C257" s="94" t="s">
        <v>252</v>
      </c>
      <c r="D257" s="94" t="s">
        <v>83</v>
      </c>
      <c r="E257" s="94" t="s">
        <v>91</v>
      </c>
      <c r="F257" s="25">
        <f t="shared" si="101"/>
        <v>0</v>
      </c>
      <c r="G257" s="25">
        <f t="shared" si="102"/>
        <v>0</v>
      </c>
      <c r="H257" s="7">
        <f t="shared" si="71"/>
        <v>0</v>
      </c>
      <c r="I257" s="7">
        <f t="shared" si="72"/>
        <v>0</v>
      </c>
      <c r="J257" s="7">
        <f t="shared" si="73"/>
        <v>0</v>
      </c>
      <c r="K257" s="7">
        <f t="shared" si="74"/>
        <v>0</v>
      </c>
      <c r="L257" s="7">
        <f t="shared" si="75"/>
        <v>0</v>
      </c>
      <c r="M257" s="7">
        <f t="shared" si="76"/>
        <v>0</v>
      </c>
      <c r="N257" s="7">
        <f t="shared" si="77"/>
        <v>0</v>
      </c>
      <c r="O257" s="7">
        <f t="shared" si="78"/>
        <v>0</v>
      </c>
      <c r="P257" s="7">
        <f t="shared" si="79"/>
        <v>0</v>
      </c>
      <c r="Q257" s="7">
        <f t="shared" si="80"/>
        <v>0</v>
      </c>
      <c r="R257" s="7">
        <f t="shared" si="81"/>
        <v>0</v>
      </c>
      <c r="S257" s="7">
        <f t="shared" si="82"/>
        <v>0</v>
      </c>
      <c r="T257" s="7">
        <f t="shared" si="83"/>
        <v>0</v>
      </c>
      <c r="U257" s="7">
        <f t="shared" si="84"/>
        <v>0</v>
      </c>
      <c r="V257" s="7">
        <f t="shared" si="85"/>
        <v>0</v>
      </c>
      <c r="W257" s="91">
        <f t="shared" si="86"/>
        <v>0</v>
      </c>
      <c r="X257" s="91">
        <f t="shared" si="87"/>
        <v>0</v>
      </c>
      <c r="Y257" s="91">
        <f t="shared" si="88"/>
        <v>0</v>
      </c>
      <c r="Z257" s="91">
        <f t="shared" si="89"/>
        <v>0</v>
      </c>
      <c r="AA257" s="102">
        <f t="shared" si="103"/>
        <v>0</v>
      </c>
      <c r="AB257" s="102">
        <f t="shared" si="104"/>
        <v>0</v>
      </c>
      <c r="AC257" s="102">
        <f t="shared" si="105"/>
        <v>0</v>
      </c>
      <c r="AD257" s="106">
        <f t="shared" si="106"/>
        <v>0</v>
      </c>
      <c r="AE257" s="106">
        <f t="shared" si="107"/>
        <v>0</v>
      </c>
      <c r="AF257" s="106">
        <f t="shared" si="108"/>
        <v>0</v>
      </c>
      <c r="AG257" s="106">
        <f t="shared" si="109"/>
        <v>0</v>
      </c>
      <c r="AH257" s="6">
        <v>0</v>
      </c>
      <c r="AI257" s="1">
        <f t="shared" si="110"/>
        <v>0</v>
      </c>
    </row>
    <row r="258" spans="1:35">
      <c r="A258" s="26">
        <v>1.9599999999999999E-3</v>
      </c>
      <c r="B258" s="5">
        <f t="shared" si="100"/>
        <v>1.9599999999999999E-3</v>
      </c>
      <c r="C258" s="94"/>
      <c r="D258" s="94"/>
      <c r="E258" s="94" t="s">
        <v>91</v>
      </c>
      <c r="F258" s="25">
        <f t="shared" si="101"/>
        <v>0</v>
      </c>
      <c r="G258" s="25">
        <f t="shared" si="102"/>
        <v>0</v>
      </c>
      <c r="H258" s="7">
        <f t="shared" si="71"/>
        <v>0</v>
      </c>
      <c r="I258" s="7">
        <f t="shared" si="72"/>
        <v>0</v>
      </c>
      <c r="J258" s="7">
        <f t="shared" si="73"/>
        <v>0</v>
      </c>
      <c r="K258" s="7">
        <f t="shared" si="74"/>
        <v>0</v>
      </c>
      <c r="L258" s="7">
        <f t="shared" si="75"/>
        <v>0</v>
      </c>
      <c r="M258" s="7">
        <f t="shared" si="76"/>
        <v>0</v>
      </c>
      <c r="N258" s="7">
        <f t="shared" si="77"/>
        <v>0</v>
      </c>
      <c r="O258" s="7">
        <f t="shared" si="78"/>
        <v>0</v>
      </c>
      <c r="P258" s="7">
        <f t="shared" si="79"/>
        <v>0</v>
      </c>
      <c r="Q258" s="7">
        <f t="shared" si="80"/>
        <v>0</v>
      </c>
      <c r="R258" s="7">
        <f t="shared" si="81"/>
        <v>0</v>
      </c>
      <c r="S258" s="7">
        <f t="shared" si="82"/>
        <v>0</v>
      </c>
      <c r="T258" s="7">
        <f t="shared" si="83"/>
        <v>0</v>
      </c>
      <c r="U258" s="7">
        <f t="shared" si="84"/>
        <v>0</v>
      </c>
      <c r="V258" s="7">
        <f t="shared" si="85"/>
        <v>0</v>
      </c>
      <c r="W258" s="91">
        <f t="shared" si="86"/>
        <v>0</v>
      </c>
      <c r="X258" s="91">
        <f t="shared" si="87"/>
        <v>0</v>
      </c>
      <c r="Y258" s="91">
        <f t="shared" si="88"/>
        <v>0</v>
      </c>
      <c r="Z258" s="91">
        <f t="shared" si="89"/>
        <v>0</v>
      </c>
      <c r="AA258" s="102">
        <f t="shared" si="103"/>
        <v>0</v>
      </c>
      <c r="AB258" s="102">
        <f t="shared" si="104"/>
        <v>0</v>
      </c>
      <c r="AC258" s="102">
        <f t="shared" si="105"/>
        <v>0</v>
      </c>
      <c r="AD258" s="106">
        <f t="shared" si="106"/>
        <v>0</v>
      </c>
      <c r="AE258" s="106">
        <f t="shared" si="107"/>
        <v>0</v>
      </c>
      <c r="AF258" s="106">
        <f t="shared" si="108"/>
        <v>0</v>
      </c>
      <c r="AG258" s="106">
        <f t="shared" si="109"/>
        <v>0</v>
      </c>
      <c r="AH258" s="6">
        <v>0</v>
      </c>
      <c r="AI258" s="1">
        <f t="shared" si="110"/>
        <v>0</v>
      </c>
    </row>
    <row r="259" spans="1:35">
      <c r="A259" s="26">
        <v>1.9700000000000004E-3</v>
      </c>
      <c r="B259" s="5">
        <f t="shared" ref="B259:B267" si="111">AI259+A259</f>
        <v>1.9700000000000004E-3</v>
      </c>
      <c r="C259" s="94"/>
      <c r="D259" s="94"/>
      <c r="E259" s="94" t="s">
        <v>91</v>
      </c>
      <c r="F259" s="25">
        <f t="shared" si="101"/>
        <v>0</v>
      </c>
      <c r="G259" s="25">
        <f t="shared" si="102"/>
        <v>0</v>
      </c>
      <c r="H259" s="7">
        <f t="shared" si="71"/>
        <v>0</v>
      </c>
      <c r="I259" s="7">
        <f t="shared" si="72"/>
        <v>0</v>
      </c>
      <c r="J259" s="7">
        <f t="shared" si="73"/>
        <v>0</v>
      </c>
      <c r="K259" s="7">
        <f t="shared" si="74"/>
        <v>0</v>
      </c>
      <c r="L259" s="7">
        <f t="shared" si="75"/>
        <v>0</v>
      </c>
      <c r="M259" s="7">
        <f t="shared" si="76"/>
        <v>0</v>
      </c>
      <c r="N259" s="7">
        <f t="shared" si="77"/>
        <v>0</v>
      </c>
      <c r="O259" s="7">
        <f t="shared" si="78"/>
        <v>0</v>
      </c>
      <c r="P259" s="7">
        <f t="shared" si="79"/>
        <v>0</v>
      </c>
      <c r="Q259" s="7">
        <f t="shared" si="80"/>
        <v>0</v>
      </c>
      <c r="R259" s="7">
        <f t="shared" si="81"/>
        <v>0</v>
      </c>
      <c r="S259" s="7">
        <f t="shared" si="82"/>
        <v>0</v>
      </c>
      <c r="T259" s="7">
        <f t="shared" si="83"/>
        <v>0</v>
      </c>
      <c r="U259" s="7">
        <f t="shared" si="84"/>
        <v>0</v>
      </c>
      <c r="V259" s="7">
        <f t="shared" si="85"/>
        <v>0</v>
      </c>
      <c r="W259" s="91">
        <f t="shared" si="86"/>
        <v>0</v>
      </c>
      <c r="X259" s="91">
        <f t="shared" si="87"/>
        <v>0</v>
      </c>
      <c r="Y259" s="91">
        <f t="shared" si="88"/>
        <v>0</v>
      </c>
      <c r="Z259" s="91">
        <f t="shared" si="89"/>
        <v>0</v>
      </c>
      <c r="AA259" s="102">
        <f t="shared" si="103"/>
        <v>0</v>
      </c>
      <c r="AB259" s="102">
        <f t="shared" si="104"/>
        <v>0</v>
      </c>
      <c r="AC259" s="102">
        <f t="shared" si="105"/>
        <v>0</v>
      </c>
      <c r="AD259" s="106">
        <f t="shared" si="106"/>
        <v>0</v>
      </c>
      <c r="AE259" s="106">
        <f t="shared" si="107"/>
        <v>0</v>
      </c>
      <c r="AF259" s="106">
        <f t="shared" si="108"/>
        <v>0</v>
      </c>
      <c r="AG259" s="106">
        <f t="shared" si="109"/>
        <v>0</v>
      </c>
      <c r="AH259" s="6">
        <v>0</v>
      </c>
      <c r="AI259" s="1">
        <f t="shared" si="110"/>
        <v>0</v>
      </c>
    </row>
    <row r="260" spans="1:35">
      <c r="A260" s="26">
        <v>1.98E-3</v>
      </c>
      <c r="B260" s="5">
        <f t="shared" si="111"/>
        <v>1.98E-3</v>
      </c>
      <c r="C260" s="94" t="s">
        <v>225</v>
      </c>
      <c r="D260" s="94" t="s">
        <v>83</v>
      </c>
      <c r="E260" s="94" t="s">
        <v>91</v>
      </c>
      <c r="F260" s="25">
        <f t="shared" si="101"/>
        <v>0</v>
      </c>
      <c r="G260" s="25">
        <f t="shared" si="102"/>
        <v>0</v>
      </c>
      <c r="H260" s="7">
        <f t="shared" si="71"/>
        <v>0</v>
      </c>
      <c r="I260" s="7">
        <f t="shared" si="72"/>
        <v>0</v>
      </c>
      <c r="J260" s="7">
        <f t="shared" si="73"/>
        <v>0</v>
      </c>
      <c r="K260" s="7">
        <f t="shared" si="74"/>
        <v>0</v>
      </c>
      <c r="L260" s="7">
        <f t="shared" si="75"/>
        <v>0</v>
      </c>
      <c r="M260" s="7">
        <f t="shared" si="76"/>
        <v>0</v>
      </c>
      <c r="N260" s="7">
        <f t="shared" si="77"/>
        <v>0</v>
      </c>
      <c r="O260" s="7">
        <f t="shared" si="78"/>
        <v>0</v>
      </c>
      <c r="P260" s="7">
        <f t="shared" si="79"/>
        <v>0</v>
      </c>
      <c r="Q260" s="7">
        <f t="shared" si="80"/>
        <v>0</v>
      </c>
      <c r="R260" s="7">
        <f t="shared" si="81"/>
        <v>0</v>
      </c>
      <c r="S260" s="7">
        <f t="shared" si="82"/>
        <v>0</v>
      </c>
      <c r="T260" s="7">
        <f t="shared" si="83"/>
        <v>0</v>
      </c>
      <c r="U260" s="7">
        <f t="shared" si="84"/>
        <v>0</v>
      </c>
      <c r="V260" s="7">
        <f t="shared" si="85"/>
        <v>0</v>
      </c>
      <c r="W260" s="91">
        <f t="shared" si="86"/>
        <v>0</v>
      </c>
      <c r="X260" s="91">
        <f t="shared" si="87"/>
        <v>0</v>
      </c>
      <c r="Y260" s="91">
        <f t="shared" si="88"/>
        <v>0</v>
      </c>
      <c r="Z260" s="91">
        <f t="shared" si="89"/>
        <v>0</v>
      </c>
      <c r="AA260" s="102">
        <f t="shared" si="103"/>
        <v>0</v>
      </c>
      <c r="AB260" s="102">
        <f t="shared" si="104"/>
        <v>0</v>
      </c>
      <c r="AC260" s="102">
        <f t="shared" si="105"/>
        <v>0</v>
      </c>
      <c r="AD260" s="106">
        <f t="shared" si="106"/>
        <v>0</v>
      </c>
      <c r="AE260" s="106">
        <f t="shared" si="107"/>
        <v>0</v>
      </c>
      <c r="AF260" s="106">
        <f t="shared" si="108"/>
        <v>0</v>
      </c>
      <c r="AG260" s="106">
        <f t="shared" si="109"/>
        <v>0</v>
      </c>
      <c r="AH260" s="6">
        <v>0</v>
      </c>
      <c r="AI260" s="1">
        <f t="shared" si="110"/>
        <v>0</v>
      </c>
    </row>
    <row r="261" spans="1:35">
      <c r="A261" s="26">
        <v>1.99E-3</v>
      </c>
      <c r="B261" s="5">
        <f t="shared" si="111"/>
        <v>7432.6681624734365</v>
      </c>
      <c r="C261" s="94" t="s">
        <v>244</v>
      </c>
      <c r="D261" s="94" t="s">
        <v>83</v>
      </c>
      <c r="E261" s="94" t="s">
        <v>91</v>
      </c>
      <c r="F261" s="25">
        <f t="shared" si="101"/>
        <v>1</v>
      </c>
      <c r="G261" s="25">
        <f t="shared" si="102"/>
        <v>1</v>
      </c>
      <c r="H261" s="7">
        <f t="shared" si="71"/>
        <v>0</v>
      </c>
      <c r="I261" s="7">
        <f t="shared" si="72"/>
        <v>0</v>
      </c>
      <c r="J261" s="7">
        <f t="shared" si="73"/>
        <v>0</v>
      </c>
      <c r="K261" s="7">
        <f t="shared" si="74"/>
        <v>0</v>
      </c>
      <c r="L261" s="7">
        <f t="shared" si="75"/>
        <v>0</v>
      </c>
      <c r="M261" s="7">
        <f t="shared" si="76"/>
        <v>7432.6661724734367</v>
      </c>
      <c r="N261" s="7">
        <f t="shared" si="77"/>
        <v>0</v>
      </c>
      <c r="O261" s="7">
        <f t="shared" si="78"/>
        <v>0</v>
      </c>
      <c r="P261" s="7">
        <f t="shared" si="79"/>
        <v>0</v>
      </c>
      <c r="Q261" s="7">
        <f t="shared" si="80"/>
        <v>0</v>
      </c>
      <c r="R261" s="7">
        <f t="shared" si="81"/>
        <v>0</v>
      </c>
      <c r="S261" s="7">
        <f t="shared" si="82"/>
        <v>0</v>
      </c>
      <c r="T261" s="7">
        <f t="shared" si="83"/>
        <v>0</v>
      </c>
      <c r="U261" s="7">
        <f t="shared" si="84"/>
        <v>0</v>
      </c>
      <c r="V261" s="7">
        <f t="shared" si="85"/>
        <v>0</v>
      </c>
      <c r="W261" s="91">
        <f t="shared" si="86"/>
        <v>0</v>
      </c>
      <c r="X261" s="91">
        <f t="shared" si="87"/>
        <v>0</v>
      </c>
      <c r="Y261" s="91">
        <f t="shared" si="88"/>
        <v>0</v>
      </c>
      <c r="Z261" s="91">
        <f t="shared" si="89"/>
        <v>0</v>
      </c>
      <c r="AA261" s="102">
        <f t="shared" si="103"/>
        <v>0</v>
      </c>
      <c r="AB261" s="102">
        <f t="shared" si="104"/>
        <v>0</v>
      </c>
      <c r="AC261" s="102">
        <f t="shared" si="105"/>
        <v>0</v>
      </c>
      <c r="AD261" s="106">
        <f t="shared" si="106"/>
        <v>7432.6661724734367</v>
      </c>
      <c r="AE261" s="106">
        <f t="shared" si="107"/>
        <v>0</v>
      </c>
      <c r="AF261" s="106">
        <f t="shared" si="108"/>
        <v>0</v>
      </c>
      <c r="AG261" s="106">
        <f t="shared" si="109"/>
        <v>0</v>
      </c>
      <c r="AH261" s="6">
        <v>0</v>
      </c>
      <c r="AI261" s="1">
        <f t="shared" si="110"/>
        <v>7432.6661724734367</v>
      </c>
    </row>
    <row r="262" spans="1:35">
      <c r="A262" s="26">
        <v>2E-3</v>
      </c>
      <c r="B262" s="5">
        <f t="shared" si="111"/>
        <v>2E-3</v>
      </c>
      <c r="C262" s="94" t="s">
        <v>247</v>
      </c>
      <c r="D262" s="94" t="s">
        <v>83</v>
      </c>
      <c r="E262" s="94" t="s">
        <v>91</v>
      </c>
      <c r="F262" s="25">
        <f t="shared" si="101"/>
        <v>0</v>
      </c>
      <c r="G262" s="25">
        <f t="shared" si="102"/>
        <v>0</v>
      </c>
      <c r="H262" s="7">
        <f t="shared" si="71"/>
        <v>0</v>
      </c>
      <c r="I262" s="7">
        <f t="shared" si="72"/>
        <v>0</v>
      </c>
      <c r="J262" s="7">
        <f t="shared" si="73"/>
        <v>0</v>
      </c>
      <c r="K262" s="7">
        <f t="shared" si="74"/>
        <v>0</v>
      </c>
      <c r="L262" s="7">
        <f t="shared" si="75"/>
        <v>0</v>
      </c>
      <c r="M262" s="7">
        <f t="shared" si="76"/>
        <v>0</v>
      </c>
      <c r="N262" s="7">
        <f t="shared" si="77"/>
        <v>0</v>
      </c>
      <c r="O262" s="7">
        <f t="shared" si="78"/>
        <v>0</v>
      </c>
      <c r="P262" s="7">
        <f t="shared" si="79"/>
        <v>0</v>
      </c>
      <c r="Q262" s="7">
        <f t="shared" si="80"/>
        <v>0</v>
      </c>
      <c r="R262" s="7">
        <f t="shared" si="81"/>
        <v>0</v>
      </c>
      <c r="S262" s="7">
        <f t="shared" si="82"/>
        <v>0</v>
      </c>
      <c r="T262" s="7">
        <f t="shared" si="83"/>
        <v>0</v>
      </c>
      <c r="U262" s="7">
        <f t="shared" si="84"/>
        <v>0</v>
      </c>
      <c r="V262" s="7">
        <f t="shared" si="85"/>
        <v>0</v>
      </c>
      <c r="W262" s="91">
        <f t="shared" si="86"/>
        <v>0</v>
      </c>
      <c r="X262" s="91">
        <f t="shared" si="87"/>
        <v>0</v>
      </c>
      <c r="Y262" s="91">
        <f t="shared" si="88"/>
        <v>0</v>
      </c>
      <c r="Z262" s="91">
        <f t="shared" si="89"/>
        <v>0</v>
      </c>
      <c r="AA262" s="102">
        <f t="shared" si="103"/>
        <v>0</v>
      </c>
      <c r="AB262" s="102">
        <f t="shared" si="104"/>
        <v>0</v>
      </c>
      <c r="AC262" s="102">
        <f t="shared" si="105"/>
        <v>0</v>
      </c>
      <c r="AD262" s="106">
        <f t="shared" si="106"/>
        <v>0</v>
      </c>
      <c r="AE262" s="106">
        <f t="shared" si="107"/>
        <v>0</v>
      </c>
      <c r="AF262" s="106">
        <f t="shared" si="108"/>
        <v>0</v>
      </c>
      <c r="AG262" s="106">
        <f t="shared" si="109"/>
        <v>0</v>
      </c>
      <c r="AH262" s="6">
        <v>0</v>
      </c>
      <c r="AI262" s="1">
        <f t="shared" si="110"/>
        <v>0</v>
      </c>
    </row>
    <row r="263" spans="1:35">
      <c r="A263" s="26">
        <v>2.0100000000000001E-3</v>
      </c>
      <c r="B263" s="5">
        <f t="shared" si="111"/>
        <v>2.0100000000000001E-3</v>
      </c>
      <c r="C263" s="94"/>
      <c r="D263" s="94"/>
      <c r="E263" s="94" t="s">
        <v>91</v>
      </c>
      <c r="F263" s="25">
        <f t="shared" si="101"/>
        <v>0</v>
      </c>
      <c r="G263" s="25">
        <f t="shared" si="102"/>
        <v>0</v>
      </c>
      <c r="H263" s="7">
        <f t="shared" si="71"/>
        <v>0</v>
      </c>
      <c r="I263" s="7">
        <f t="shared" si="72"/>
        <v>0</v>
      </c>
      <c r="J263" s="7">
        <f t="shared" si="73"/>
        <v>0</v>
      </c>
      <c r="K263" s="7">
        <f t="shared" si="74"/>
        <v>0</v>
      </c>
      <c r="L263" s="7">
        <f t="shared" si="75"/>
        <v>0</v>
      </c>
      <c r="M263" s="7">
        <f t="shared" si="76"/>
        <v>0</v>
      </c>
      <c r="N263" s="7">
        <f t="shared" si="77"/>
        <v>0</v>
      </c>
      <c r="O263" s="7">
        <f t="shared" si="78"/>
        <v>0</v>
      </c>
      <c r="P263" s="7">
        <f t="shared" si="79"/>
        <v>0</v>
      </c>
      <c r="Q263" s="7">
        <f t="shared" si="80"/>
        <v>0</v>
      </c>
      <c r="R263" s="7">
        <f t="shared" si="81"/>
        <v>0</v>
      </c>
      <c r="S263" s="7">
        <f t="shared" si="82"/>
        <v>0</v>
      </c>
      <c r="T263" s="7">
        <f t="shared" si="83"/>
        <v>0</v>
      </c>
      <c r="U263" s="7">
        <f t="shared" si="84"/>
        <v>0</v>
      </c>
      <c r="V263" s="7">
        <f t="shared" si="85"/>
        <v>0</v>
      </c>
      <c r="W263" s="91">
        <f t="shared" si="86"/>
        <v>0</v>
      </c>
      <c r="X263" s="91">
        <f t="shared" si="87"/>
        <v>0</v>
      </c>
      <c r="Y263" s="91">
        <f t="shared" si="88"/>
        <v>0</v>
      </c>
      <c r="Z263" s="91">
        <f t="shared" si="89"/>
        <v>0</v>
      </c>
      <c r="AA263" s="102">
        <f t="shared" si="103"/>
        <v>0</v>
      </c>
      <c r="AB263" s="102">
        <f t="shared" si="104"/>
        <v>0</v>
      </c>
      <c r="AC263" s="102">
        <f t="shared" si="105"/>
        <v>0</v>
      </c>
      <c r="AD263" s="106">
        <f t="shared" si="106"/>
        <v>0</v>
      </c>
      <c r="AE263" s="106">
        <f t="shared" si="107"/>
        <v>0</v>
      </c>
      <c r="AF263" s="106">
        <f t="shared" si="108"/>
        <v>0</v>
      </c>
      <c r="AG263" s="106">
        <f t="shared" si="109"/>
        <v>0</v>
      </c>
      <c r="AH263" s="6">
        <v>0</v>
      </c>
      <c r="AI263" s="1">
        <f t="shared" si="110"/>
        <v>0</v>
      </c>
    </row>
    <row r="264" spans="1:35">
      <c r="A264" s="26">
        <v>2.0200000000000001E-3</v>
      </c>
      <c r="B264" s="5">
        <f t="shared" si="111"/>
        <v>2.0200000000000001E-3</v>
      </c>
      <c r="C264" s="94"/>
      <c r="D264" s="94"/>
      <c r="E264" s="94" t="s">
        <v>91</v>
      </c>
      <c r="F264" s="25">
        <f t="shared" si="101"/>
        <v>0</v>
      </c>
      <c r="G264" s="25">
        <f t="shared" si="102"/>
        <v>0</v>
      </c>
      <c r="H264" s="7">
        <f t="shared" si="71"/>
        <v>0</v>
      </c>
      <c r="I264" s="7">
        <f t="shared" si="72"/>
        <v>0</v>
      </c>
      <c r="J264" s="7">
        <f t="shared" si="73"/>
        <v>0</v>
      </c>
      <c r="K264" s="7">
        <f t="shared" si="74"/>
        <v>0</v>
      </c>
      <c r="L264" s="7">
        <f t="shared" si="75"/>
        <v>0</v>
      </c>
      <c r="M264" s="7">
        <f t="shared" si="76"/>
        <v>0</v>
      </c>
      <c r="N264" s="7">
        <f t="shared" si="77"/>
        <v>0</v>
      </c>
      <c r="O264" s="7">
        <f t="shared" si="78"/>
        <v>0</v>
      </c>
      <c r="P264" s="7">
        <f t="shared" si="79"/>
        <v>0</v>
      </c>
      <c r="Q264" s="7">
        <f t="shared" si="80"/>
        <v>0</v>
      </c>
      <c r="R264" s="7">
        <f t="shared" si="81"/>
        <v>0</v>
      </c>
      <c r="S264" s="7">
        <f t="shared" si="82"/>
        <v>0</v>
      </c>
      <c r="T264" s="7">
        <f t="shared" si="83"/>
        <v>0</v>
      </c>
      <c r="U264" s="7">
        <f t="shared" si="84"/>
        <v>0</v>
      </c>
      <c r="V264" s="7">
        <f t="shared" si="85"/>
        <v>0</v>
      </c>
      <c r="W264" s="91">
        <f t="shared" si="86"/>
        <v>0</v>
      </c>
      <c r="X264" s="91">
        <f t="shared" si="87"/>
        <v>0</v>
      </c>
      <c r="Y264" s="91">
        <f t="shared" si="88"/>
        <v>0</v>
      </c>
      <c r="Z264" s="91">
        <f t="shared" si="89"/>
        <v>0</v>
      </c>
      <c r="AA264" s="102">
        <f t="shared" si="103"/>
        <v>0</v>
      </c>
      <c r="AB264" s="102">
        <f t="shared" si="104"/>
        <v>0</v>
      </c>
      <c r="AC264" s="102">
        <f t="shared" si="105"/>
        <v>0</v>
      </c>
      <c r="AD264" s="106">
        <f t="shared" si="106"/>
        <v>0</v>
      </c>
      <c r="AE264" s="106">
        <f t="shared" si="107"/>
        <v>0</v>
      </c>
      <c r="AF264" s="106">
        <f t="shared" si="108"/>
        <v>0</v>
      </c>
      <c r="AG264" s="106">
        <f t="shared" si="109"/>
        <v>0</v>
      </c>
      <c r="AH264" s="6">
        <v>0</v>
      </c>
      <c r="AI264" s="1">
        <f t="shared" si="110"/>
        <v>0</v>
      </c>
    </row>
    <row r="265" spans="1:35">
      <c r="A265" s="26">
        <v>2.0300000000000001E-3</v>
      </c>
      <c r="B265" s="5">
        <f t="shared" si="111"/>
        <v>2.0300000000000001E-3</v>
      </c>
      <c r="C265" s="94"/>
      <c r="D265" s="94"/>
      <c r="E265" s="94" t="s">
        <v>91</v>
      </c>
      <c r="F265" s="25">
        <f t="shared" si="101"/>
        <v>0</v>
      </c>
      <c r="G265" s="25">
        <f t="shared" si="102"/>
        <v>0</v>
      </c>
      <c r="H265" s="7">
        <f t="shared" si="71"/>
        <v>0</v>
      </c>
      <c r="I265" s="7">
        <f t="shared" si="72"/>
        <v>0</v>
      </c>
      <c r="J265" s="7">
        <f t="shared" si="73"/>
        <v>0</v>
      </c>
      <c r="K265" s="7">
        <f t="shared" si="74"/>
        <v>0</v>
      </c>
      <c r="L265" s="7">
        <f t="shared" si="75"/>
        <v>0</v>
      </c>
      <c r="M265" s="7">
        <f t="shared" si="76"/>
        <v>0</v>
      </c>
      <c r="N265" s="7">
        <f t="shared" si="77"/>
        <v>0</v>
      </c>
      <c r="O265" s="7">
        <f t="shared" si="78"/>
        <v>0</v>
      </c>
      <c r="P265" s="7">
        <f t="shared" si="79"/>
        <v>0</v>
      </c>
      <c r="Q265" s="7">
        <f t="shared" si="80"/>
        <v>0</v>
      </c>
      <c r="R265" s="7">
        <f t="shared" si="81"/>
        <v>0</v>
      </c>
      <c r="S265" s="7">
        <f t="shared" si="82"/>
        <v>0</v>
      </c>
      <c r="T265" s="7">
        <f t="shared" si="83"/>
        <v>0</v>
      </c>
      <c r="U265" s="7">
        <f t="shared" si="84"/>
        <v>0</v>
      </c>
      <c r="V265" s="7">
        <f t="shared" si="85"/>
        <v>0</v>
      </c>
      <c r="W265" s="91">
        <f t="shared" si="86"/>
        <v>0</v>
      </c>
      <c r="X265" s="91">
        <f t="shared" si="87"/>
        <v>0</v>
      </c>
      <c r="Y265" s="91">
        <f t="shared" si="88"/>
        <v>0</v>
      </c>
      <c r="Z265" s="91">
        <f t="shared" si="89"/>
        <v>0</v>
      </c>
      <c r="AA265" s="102">
        <f t="shared" si="103"/>
        <v>0</v>
      </c>
      <c r="AB265" s="102">
        <f t="shared" si="104"/>
        <v>0</v>
      </c>
      <c r="AC265" s="102">
        <f t="shared" si="105"/>
        <v>0</v>
      </c>
      <c r="AD265" s="106">
        <f t="shared" si="106"/>
        <v>0</v>
      </c>
      <c r="AE265" s="106">
        <f t="shared" si="107"/>
        <v>0</v>
      </c>
      <c r="AF265" s="106">
        <f t="shared" si="108"/>
        <v>0</v>
      </c>
      <c r="AG265" s="106">
        <f t="shared" si="109"/>
        <v>0</v>
      </c>
      <c r="AH265" s="6">
        <v>0</v>
      </c>
      <c r="AI265" s="1">
        <f t="shared" si="110"/>
        <v>0</v>
      </c>
    </row>
    <row r="266" spans="1:35">
      <c r="A266" s="26">
        <v>2.0400000000000001E-3</v>
      </c>
      <c r="B266" s="5">
        <f t="shared" si="111"/>
        <v>2.0400000000000001E-3</v>
      </c>
      <c r="C266" s="94"/>
      <c r="D266" s="94"/>
      <c r="E266" s="94" t="s">
        <v>91</v>
      </c>
      <c r="F266" s="25">
        <f t="shared" si="101"/>
        <v>0</v>
      </c>
      <c r="G266" s="25">
        <f t="shared" si="102"/>
        <v>0</v>
      </c>
      <c r="H266" s="7">
        <f t="shared" si="71"/>
        <v>0</v>
      </c>
      <c r="I266" s="7">
        <f t="shared" si="72"/>
        <v>0</v>
      </c>
      <c r="J266" s="7">
        <f t="shared" si="73"/>
        <v>0</v>
      </c>
      <c r="K266" s="7">
        <f t="shared" si="74"/>
        <v>0</v>
      </c>
      <c r="L266" s="7">
        <f t="shared" si="75"/>
        <v>0</v>
      </c>
      <c r="M266" s="7">
        <f t="shared" si="76"/>
        <v>0</v>
      </c>
      <c r="N266" s="7">
        <f t="shared" si="77"/>
        <v>0</v>
      </c>
      <c r="O266" s="7">
        <f t="shared" si="78"/>
        <v>0</v>
      </c>
      <c r="P266" s="7">
        <f t="shared" si="79"/>
        <v>0</v>
      </c>
      <c r="Q266" s="7">
        <f t="shared" si="80"/>
        <v>0</v>
      </c>
      <c r="R266" s="7">
        <f t="shared" si="81"/>
        <v>0</v>
      </c>
      <c r="S266" s="7">
        <f t="shared" si="82"/>
        <v>0</v>
      </c>
      <c r="T266" s="7">
        <f t="shared" si="83"/>
        <v>0</v>
      </c>
      <c r="U266" s="7">
        <f t="shared" si="84"/>
        <v>0</v>
      </c>
      <c r="V266" s="7">
        <f t="shared" si="85"/>
        <v>0</v>
      </c>
      <c r="W266" s="91">
        <f t="shared" si="86"/>
        <v>0</v>
      </c>
      <c r="X266" s="91">
        <f t="shared" si="87"/>
        <v>0</v>
      </c>
      <c r="Y266" s="91">
        <f t="shared" si="88"/>
        <v>0</v>
      </c>
      <c r="Z266" s="91">
        <f t="shared" si="89"/>
        <v>0</v>
      </c>
      <c r="AA266" s="102">
        <f t="shared" si="103"/>
        <v>0</v>
      </c>
      <c r="AB266" s="102">
        <f t="shared" si="104"/>
        <v>0</v>
      </c>
      <c r="AC266" s="102">
        <f t="shared" si="105"/>
        <v>0</v>
      </c>
      <c r="AD266" s="106">
        <f t="shared" si="106"/>
        <v>0</v>
      </c>
      <c r="AE266" s="106">
        <f t="shared" si="107"/>
        <v>0</v>
      </c>
      <c r="AF266" s="106">
        <f t="shared" si="108"/>
        <v>0</v>
      </c>
      <c r="AG266" s="106">
        <f t="shared" si="109"/>
        <v>0</v>
      </c>
      <c r="AH266" s="6">
        <v>0</v>
      </c>
      <c r="AI266" s="1">
        <f t="shared" si="110"/>
        <v>0</v>
      </c>
    </row>
    <row r="267" spans="1:35">
      <c r="A267" s="26">
        <v>2.0500000000000002E-3</v>
      </c>
      <c r="B267" s="5">
        <f t="shared" si="111"/>
        <v>2.0500000000000002E-3</v>
      </c>
      <c r="C267" s="94"/>
      <c r="D267" s="94"/>
      <c r="E267" s="94" t="s">
        <v>91</v>
      </c>
      <c r="F267" s="25">
        <f t="shared" si="101"/>
        <v>0</v>
      </c>
      <c r="G267" s="25">
        <f t="shared" si="102"/>
        <v>0</v>
      </c>
      <c r="H267" s="7">
        <f t="shared" si="71"/>
        <v>0</v>
      </c>
      <c r="I267" s="7">
        <f t="shared" si="72"/>
        <v>0</v>
      </c>
      <c r="J267" s="7">
        <f t="shared" si="73"/>
        <v>0</v>
      </c>
      <c r="K267" s="7">
        <f t="shared" si="74"/>
        <v>0</v>
      </c>
      <c r="L267" s="7">
        <f t="shared" si="75"/>
        <v>0</v>
      </c>
      <c r="M267" s="7">
        <f t="shared" si="76"/>
        <v>0</v>
      </c>
      <c r="N267" s="7">
        <f t="shared" si="77"/>
        <v>0</v>
      </c>
      <c r="O267" s="7">
        <f t="shared" si="78"/>
        <v>0</v>
      </c>
      <c r="P267" s="7">
        <f t="shared" si="79"/>
        <v>0</v>
      </c>
      <c r="Q267" s="7">
        <f t="shared" si="80"/>
        <v>0</v>
      </c>
      <c r="R267" s="7">
        <f t="shared" si="81"/>
        <v>0</v>
      </c>
      <c r="S267" s="7">
        <f t="shared" si="82"/>
        <v>0</v>
      </c>
      <c r="T267" s="7">
        <f t="shared" si="83"/>
        <v>0</v>
      </c>
      <c r="U267" s="7">
        <f t="shared" si="84"/>
        <v>0</v>
      </c>
      <c r="V267" s="7">
        <f t="shared" si="85"/>
        <v>0</v>
      </c>
      <c r="W267" s="91">
        <f t="shared" si="86"/>
        <v>0</v>
      </c>
      <c r="X267" s="91">
        <f t="shared" si="87"/>
        <v>0</v>
      </c>
      <c r="Y267" s="91">
        <f t="shared" si="88"/>
        <v>0</v>
      </c>
      <c r="Z267" s="91">
        <f t="shared" si="89"/>
        <v>0</v>
      </c>
      <c r="AA267" s="102">
        <f t="shared" si="103"/>
        <v>0</v>
      </c>
      <c r="AB267" s="102">
        <f t="shared" si="104"/>
        <v>0</v>
      </c>
      <c r="AC267" s="102">
        <f t="shared" si="105"/>
        <v>0</v>
      </c>
      <c r="AD267" s="106">
        <f t="shared" si="106"/>
        <v>0</v>
      </c>
      <c r="AE267" s="106">
        <f t="shared" si="107"/>
        <v>0</v>
      </c>
      <c r="AF267" s="106">
        <f t="shared" si="108"/>
        <v>0</v>
      </c>
      <c r="AG267" s="106">
        <f t="shared" si="109"/>
        <v>0</v>
      </c>
      <c r="AH267" s="6">
        <v>0</v>
      </c>
      <c r="AI267" s="1">
        <f t="shared" si="110"/>
        <v>0</v>
      </c>
    </row>
    <row r="268" spans="1:35" s="24" customFormat="1">
      <c r="A268" s="124" t="s">
        <v>70</v>
      </c>
      <c r="C268" s="124" t="s">
        <v>100</v>
      </c>
      <c r="AH268" s="6">
        <v>0</v>
      </c>
    </row>
    <row r="269" spans="1:35">
      <c r="A269" s="26">
        <v>4.0499999999999998E-3</v>
      </c>
      <c r="B269" s="5">
        <f t="shared" ref="B269:B332" si="112">AI269+A269</f>
        <v>4.0499999999999998E-3</v>
      </c>
      <c r="C269" s="137" t="s">
        <v>131</v>
      </c>
      <c r="D269" t="s">
        <v>83</v>
      </c>
      <c r="E269" s="94" t="s">
        <v>90</v>
      </c>
      <c r="F269" s="25">
        <f t="shared" ref="F269:F332" si="113">COUNTIF(H269:Z269,"&gt;1")</f>
        <v>0</v>
      </c>
      <c r="G269" s="25">
        <f t="shared" ref="G269:G332" si="114">COUNTIF(AD269:AH269,"&gt;1")</f>
        <v>0</v>
      </c>
      <c r="H269" s="7">
        <f t="shared" ref="H269:H332" si="115">IF(ISERROR(VLOOKUP($C269,_tri1,5,FALSE)),0,(VLOOKUP($C269,_tri1,5,FALSE)))</f>
        <v>0</v>
      </c>
      <c r="I269" s="7">
        <f t="shared" ref="I269:I332" si="116">IF(ISERROR(VLOOKUP($C269,_tri2,5,FALSE)),0,(VLOOKUP($C269,_tri2,5,FALSE)))</f>
        <v>0</v>
      </c>
      <c r="J269" s="7">
        <f t="shared" ref="J269:J332" si="117">IF(ISERROR(VLOOKUP($C269,_tri3,5,FALSE)),0,(VLOOKUP($C269,_tri3,5,FALSE)))</f>
        <v>0</v>
      </c>
      <c r="K269" s="7">
        <f t="shared" ref="K269:K332" si="118">IF(ISERROR(VLOOKUP($C269,_tri4,5,FALSE)),0,(VLOOKUP($C269,_tri4,5,FALSE)))</f>
        <v>0</v>
      </c>
      <c r="L269" s="7">
        <f t="shared" ref="L269:L332" si="119">IF(ISERROR(VLOOKUP($C269,_tri5,5,FALSE)),0,(VLOOKUP($C269,_tri5,5,FALSE)))</f>
        <v>0</v>
      </c>
      <c r="M269" s="7">
        <f t="shared" ref="M269:M332" si="120">IF(ISERROR(VLOOKUP($C269,_tri6,5,FALSE)),0,(VLOOKUP($C269,_tri6,5,FALSE)))</f>
        <v>0</v>
      </c>
      <c r="N269" s="7">
        <f t="shared" ref="N269:N332" si="121">IF(ISERROR(VLOOKUP($C269,_tri7,5,FALSE)),0,(VLOOKUP($C269,_tri7,5,FALSE)))</f>
        <v>0</v>
      </c>
      <c r="O269" s="7">
        <f t="shared" ref="O269:O332" si="122">IF(ISERROR(VLOOKUP($C269,_tri8,5,FALSE)),0,(VLOOKUP($C269,_tri8,5,FALSE)))</f>
        <v>0</v>
      </c>
      <c r="P269" s="7">
        <f t="shared" ref="P269:P332" si="123">IF(ISERROR(VLOOKUP($C269,_tri9,5,FALSE)),0,(VLOOKUP($C269,_tri9,5,FALSE)))</f>
        <v>0</v>
      </c>
      <c r="Q269" s="7">
        <f t="shared" ref="Q269:Q332" si="124">IF(ISERROR(VLOOKUP($C269,_tri10,5,FALSE)),0,(VLOOKUP($C269,_tri10,5,FALSE)))</f>
        <v>0</v>
      </c>
      <c r="R269" s="7">
        <f t="shared" ref="R269:R332" si="125">IF(ISERROR(VLOOKUP($C269,_tri11,5,FALSE)),0,(VLOOKUP($C269,_tri11,5,FALSE)))</f>
        <v>0</v>
      </c>
      <c r="S269" s="7">
        <f t="shared" ref="S269:S332" si="126">IF(ISERROR(VLOOKUP($C269,aqua1,5,FALSE)),0,(VLOOKUP($C269,aqua1,5,FALSE)))</f>
        <v>0</v>
      </c>
      <c r="T269" s="7">
        <f t="shared" ref="T269:T332" si="127">IF(ISERROR(VLOOKUP($C269,aqua2,5,FALSE)),0,(VLOOKUP($C269,aqua2,5,FALSE)))</f>
        <v>0</v>
      </c>
      <c r="U269" s="7">
        <f t="shared" ref="U269:U332" si="128">IF(ISERROR(VLOOKUP($C269,aqua3,5,FALSE)),0,(VLOOKUP($C269,aqua3,5,FALSE)))</f>
        <v>0</v>
      </c>
      <c r="V269" s="7">
        <f t="shared" ref="V269:V332" si="129">IF(ISERROR(VLOOKUP($C269,aqua4,5,FALSE)),0,(VLOOKUP($C269,aqua4,5,FALSE)))</f>
        <v>0</v>
      </c>
      <c r="W269" s="91">
        <f t="shared" ref="W269:W332" si="130">IF(ISERROR(VLOOKUP($C269,_dua1,5,FALSE)),0,(VLOOKUP($C269,_dua1,5,FALSE)))</f>
        <v>0</v>
      </c>
      <c r="X269" s="91">
        <f t="shared" ref="X269:X332" si="131">IF(ISERROR(VLOOKUP($C269,_dua2,5,FALSE)),0,(VLOOKUP($C269,_dua2,5,FALSE)))</f>
        <v>0</v>
      </c>
      <c r="Y269" s="91">
        <f t="shared" ref="Y269:Y332" si="132">IF(ISERROR(VLOOKUP($C269,_dua3,5,FALSE)),0,(VLOOKUP($C269,_dua3,5,FALSE)))</f>
        <v>0</v>
      </c>
      <c r="Z269" s="91">
        <f t="shared" ref="Z269:Z332" si="133">IF(ISERROR(VLOOKUP($C269,_dua4,5,FALSE)),0,(VLOOKUP($C269,_dua4,5,FALSE)))</f>
        <v>0</v>
      </c>
      <c r="AA269" s="102">
        <f t="shared" ref="AA269:AA332" si="134">LARGE(H269:R269,5)</f>
        <v>0</v>
      </c>
      <c r="AB269" s="102">
        <f t="shared" ref="AB269:AB332" si="135">LARGE(S269:V269,1)</f>
        <v>0</v>
      </c>
      <c r="AC269" s="102">
        <f t="shared" ref="AC269:AC332" si="136">LARGE(W269:Z269,1)</f>
        <v>0</v>
      </c>
      <c r="AD269" s="106">
        <f t="shared" ref="AD269:AD332" si="137">LARGE(H269:R269,1)</f>
        <v>0</v>
      </c>
      <c r="AE269" s="106">
        <f t="shared" ref="AE269:AE332" si="138">LARGE(H269:R269,2)</f>
        <v>0</v>
      </c>
      <c r="AF269" s="106">
        <f t="shared" ref="AF269:AF332" si="139">LARGE(H269:R269,3)</f>
        <v>0</v>
      </c>
      <c r="AG269" s="106">
        <f t="shared" ref="AG269:AG332" si="140">LARGE(H269:R269,4)</f>
        <v>0</v>
      </c>
      <c r="AH269" s="6">
        <v>0</v>
      </c>
      <c r="AI269" s="1">
        <f t="shared" ref="AI269:AI332" si="141">SUM(AD269:AG269)+AH269</f>
        <v>0</v>
      </c>
    </row>
    <row r="270" spans="1:35">
      <c r="A270" s="26">
        <v>4.0600000000000002E-3</v>
      </c>
      <c r="B270" s="5">
        <f t="shared" si="112"/>
        <v>4.0600000000000002E-3</v>
      </c>
      <c r="C270" s="137" t="s">
        <v>132</v>
      </c>
      <c r="D270" t="s">
        <v>75</v>
      </c>
      <c r="E270" s="94" t="s">
        <v>90</v>
      </c>
      <c r="F270" s="25">
        <f t="shared" si="113"/>
        <v>0</v>
      </c>
      <c r="G270" s="25">
        <f t="shared" si="114"/>
        <v>0</v>
      </c>
      <c r="H270" s="7">
        <f t="shared" si="115"/>
        <v>0</v>
      </c>
      <c r="I270" s="7">
        <f t="shared" si="116"/>
        <v>0</v>
      </c>
      <c r="J270" s="7">
        <f t="shared" si="117"/>
        <v>0</v>
      </c>
      <c r="K270" s="7">
        <f t="shared" si="118"/>
        <v>0</v>
      </c>
      <c r="L270" s="7">
        <f t="shared" si="119"/>
        <v>0</v>
      </c>
      <c r="M270" s="7">
        <f t="shared" si="120"/>
        <v>0</v>
      </c>
      <c r="N270" s="7">
        <f t="shared" si="121"/>
        <v>0</v>
      </c>
      <c r="O270" s="7">
        <f t="shared" si="122"/>
        <v>0</v>
      </c>
      <c r="P270" s="7">
        <f t="shared" si="123"/>
        <v>0</v>
      </c>
      <c r="Q270" s="7">
        <f t="shared" si="124"/>
        <v>0</v>
      </c>
      <c r="R270" s="7">
        <f t="shared" si="125"/>
        <v>0</v>
      </c>
      <c r="S270" s="7">
        <f t="shared" si="126"/>
        <v>0</v>
      </c>
      <c r="T270" s="7">
        <f t="shared" si="127"/>
        <v>0</v>
      </c>
      <c r="U270" s="7">
        <f t="shared" si="128"/>
        <v>0</v>
      </c>
      <c r="V270" s="7">
        <f t="shared" si="129"/>
        <v>0</v>
      </c>
      <c r="W270" s="91">
        <f t="shared" si="130"/>
        <v>0</v>
      </c>
      <c r="X270" s="91">
        <f t="shared" si="131"/>
        <v>0</v>
      </c>
      <c r="Y270" s="91">
        <f t="shared" si="132"/>
        <v>0</v>
      </c>
      <c r="Z270" s="91">
        <f t="shared" si="133"/>
        <v>0</v>
      </c>
      <c r="AA270" s="102">
        <f t="shared" si="134"/>
        <v>0</v>
      </c>
      <c r="AB270" s="102">
        <f t="shared" si="135"/>
        <v>0</v>
      </c>
      <c r="AC270" s="102">
        <f t="shared" si="136"/>
        <v>0</v>
      </c>
      <c r="AD270" s="106">
        <f t="shared" si="137"/>
        <v>0</v>
      </c>
      <c r="AE270" s="106">
        <f t="shared" si="138"/>
        <v>0</v>
      </c>
      <c r="AF270" s="106">
        <f t="shared" si="139"/>
        <v>0</v>
      </c>
      <c r="AG270" s="106">
        <f t="shared" si="140"/>
        <v>0</v>
      </c>
      <c r="AH270" s="6">
        <v>0</v>
      </c>
      <c r="AI270" s="1">
        <f t="shared" si="141"/>
        <v>0</v>
      </c>
    </row>
    <row r="271" spans="1:35">
      <c r="A271" s="26">
        <v>4.0699999999999998E-3</v>
      </c>
      <c r="B271" s="5">
        <f t="shared" si="112"/>
        <v>9593.5346084124285</v>
      </c>
      <c r="C271" s="137" t="s">
        <v>157</v>
      </c>
      <c r="D271" t="s">
        <v>95</v>
      </c>
      <c r="E271" s="94" t="s">
        <v>90</v>
      </c>
      <c r="F271" s="25">
        <f t="shared" si="113"/>
        <v>1</v>
      </c>
      <c r="G271" s="25">
        <f t="shared" si="114"/>
        <v>1</v>
      </c>
      <c r="H271" s="7">
        <f t="shared" si="115"/>
        <v>0</v>
      </c>
      <c r="I271" s="7">
        <f t="shared" si="116"/>
        <v>0</v>
      </c>
      <c r="J271" s="7">
        <f t="shared" si="117"/>
        <v>0</v>
      </c>
      <c r="K271" s="7">
        <f t="shared" si="118"/>
        <v>0</v>
      </c>
      <c r="L271" s="7">
        <f t="shared" si="119"/>
        <v>0</v>
      </c>
      <c r="M271" s="7">
        <f t="shared" si="120"/>
        <v>0</v>
      </c>
      <c r="N271" s="7">
        <f t="shared" si="121"/>
        <v>0</v>
      </c>
      <c r="O271" s="7">
        <f t="shared" si="122"/>
        <v>0</v>
      </c>
      <c r="P271" s="7">
        <f t="shared" si="123"/>
        <v>0</v>
      </c>
      <c r="Q271" s="7">
        <f t="shared" si="124"/>
        <v>9593.5305384124276</v>
      </c>
      <c r="R271" s="7">
        <f t="shared" si="125"/>
        <v>0</v>
      </c>
      <c r="S271" s="7">
        <f t="shared" si="126"/>
        <v>0</v>
      </c>
      <c r="T271" s="7">
        <f t="shared" si="127"/>
        <v>0</v>
      </c>
      <c r="U271" s="7">
        <f t="shared" si="128"/>
        <v>0</v>
      </c>
      <c r="V271" s="7">
        <f t="shared" si="129"/>
        <v>0</v>
      </c>
      <c r="W271" s="91">
        <f t="shared" si="130"/>
        <v>0</v>
      </c>
      <c r="X271" s="91">
        <f t="shared" si="131"/>
        <v>0</v>
      </c>
      <c r="Y271" s="91">
        <f t="shared" si="132"/>
        <v>0</v>
      </c>
      <c r="Z271" s="91">
        <f t="shared" si="133"/>
        <v>0</v>
      </c>
      <c r="AA271" s="102">
        <f t="shared" si="134"/>
        <v>0</v>
      </c>
      <c r="AB271" s="102">
        <f t="shared" si="135"/>
        <v>0</v>
      </c>
      <c r="AC271" s="102">
        <f t="shared" si="136"/>
        <v>0</v>
      </c>
      <c r="AD271" s="106">
        <f t="shared" si="137"/>
        <v>9593.5305384124276</v>
      </c>
      <c r="AE271" s="106">
        <f t="shared" si="138"/>
        <v>0</v>
      </c>
      <c r="AF271" s="106">
        <f t="shared" si="139"/>
        <v>0</v>
      </c>
      <c r="AG271" s="106">
        <f t="shared" si="140"/>
        <v>0</v>
      </c>
      <c r="AH271" s="6">
        <v>0</v>
      </c>
      <c r="AI271" s="1">
        <f t="shared" si="141"/>
        <v>9593.5305384124276</v>
      </c>
    </row>
    <row r="272" spans="1:35">
      <c r="A272" s="26">
        <v>4.0800000000000003E-3</v>
      </c>
      <c r="B272" s="5">
        <f t="shared" si="112"/>
        <v>4.0800000000000003E-3</v>
      </c>
      <c r="C272" s="137" t="s">
        <v>167</v>
      </c>
      <c r="D272" t="s">
        <v>95</v>
      </c>
      <c r="E272" s="94" t="s">
        <v>90</v>
      </c>
      <c r="F272" s="25">
        <f t="shared" si="113"/>
        <v>0</v>
      </c>
      <c r="G272" s="25">
        <f t="shared" si="114"/>
        <v>0</v>
      </c>
      <c r="H272" s="7">
        <f t="shared" si="115"/>
        <v>0</v>
      </c>
      <c r="I272" s="7">
        <f t="shared" si="116"/>
        <v>0</v>
      </c>
      <c r="J272" s="7">
        <f t="shared" si="117"/>
        <v>0</v>
      </c>
      <c r="K272" s="7">
        <f t="shared" si="118"/>
        <v>0</v>
      </c>
      <c r="L272" s="7">
        <f t="shared" si="119"/>
        <v>0</v>
      </c>
      <c r="M272" s="7">
        <f t="shared" si="120"/>
        <v>0</v>
      </c>
      <c r="N272" s="7">
        <f t="shared" si="121"/>
        <v>0</v>
      </c>
      <c r="O272" s="7">
        <f t="shared" si="122"/>
        <v>0</v>
      </c>
      <c r="P272" s="7">
        <f t="shared" si="123"/>
        <v>0</v>
      </c>
      <c r="Q272" s="7">
        <f t="shared" si="124"/>
        <v>0</v>
      </c>
      <c r="R272" s="7">
        <f t="shared" si="125"/>
        <v>0</v>
      </c>
      <c r="S272" s="7">
        <f t="shared" si="126"/>
        <v>0</v>
      </c>
      <c r="T272" s="7">
        <f t="shared" si="127"/>
        <v>0</v>
      </c>
      <c r="U272" s="7">
        <f t="shared" si="128"/>
        <v>0</v>
      </c>
      <c r="V272" s="7">
        <f t="shared" si="129"/>
        <v>0</v>
      </c>
      <c r="W272" s="91">
        <f t="shared" si="130"/>
        <v>0</v>
      </c>
      <c r="X272" s="91">
        <f t="shared" si="131"/>
        <v>0</v>
      </c>
      <c r="Y272" s="91">
        <f t="shared" si="132"/>
        <v>0</v>
      </c>
      <c r="Z272" s="91">
        <f t="shared" si="133"/>
        <v>0</v>
      </c>
      <c r="AA272" s="102">
        <f t="shared" si="134"/>
        <v>0</v>
      </c>
      <c r="AB272" s="102">
        <f t="shared" si="135"/>
        <v>0</v>
      </c>
      <c r="AC272" s="102">
        <f t="shared" si="136"/>
        <v>0</v>
      </c>
      <c r="AD272" s="106">
        <f t="shared" si="137"/>
        <v>0</v>
      </c>
      <c r="AE272" s="106">
        <f t="shared" si="138"/>
        <v>0</v>
      </c>
      <c r="AF272" s="106">
        <f t="shared" si="139"/>
        <v>0</v>
      </c>
      <c r="AG272" s="106">
        <f t="shared" si="140"/>
        <v>0</v>
      </c>
      <c r="AH272" s="6">
        <v>0</v>
      </c>
      <c r="AI272" s="1">
        <f t="shared" si="141"/>
        <v>0</v>
      </c>
    </row>
    <row r="273" spans="1:35">
      <c r="A273" s="26">
        <v>4.0899999999999999E-3</v>
      </c>
      <c r="B273" s="5">
        <f t="shared" si="112"/>
        <v>4.0899999999999999E-3</v>
      </c>
      <c r="C273" s="94" t="s">
        <v>172</v>
      </c>
      <c r="D273" s="94" t="s">
        <v>176</v>
      </c>
      <c r="E273" s="94" t="s">
        <v>90</v>
      </c>
      <c r="F273" s="25">
        <f t="shared" si="113"/>
        <v>0</v>
      </c>
      <c r="G273" s="25">
        <f t="shared" si="114"/>
        <v>0</v>
      </c>
      <c r="H273" s="7">
        <f t="shared" si="115"/>
        <v>0</v>
      </c>
      <c r="I273" s="7">
        <f t="shared" si="116"/>
        <v>0</v>
      </c>
      <c r="J273" s="7">
        <f t="shared" si="117"/>
        <v>0</v>
      </c>
      <c r="K273" s="7">
        <f t="shared" si="118"/>
        <v>0</v>
      </c>
      <c r="L273" s="7">
        <f t="shared" si="119"/>
        <v>0</v>
      </c>
      <c r="M273" s="7">
        <f t="shared" si="120"/>
        <v>0</v>
      </c>
      <c r="N273" s="7">
        <f t="shared" si="121"/>
        <v>0</v>
      </c>
      <c r="O273" s="7">
        <f t="shared" si="122"/>
        <v>0</v>
      </c>
      <c r="P273" s="7">
        <f t="shared" si="123"/>
        <v>0</v>
      </c>
      <c r="Q273" s="7">
        <f t="shared" si="124"/>
        <v>0</v>
      </c>
      <c r="R273" s="7">
        <f t="shared" si="125"/>
        <v>0</v>
      </c>
      <c r="S273" s="7">
        <f t="shared" si="126"/>
        <v>0</v>
      </c>
      <c r="T273" s="7">
        <f t="shared" si="127"/>
        <v>0</v>
      </c>
      <c r="U273" s="7">
        <f t="shared" si="128"/>
        <v>0</v>
      </c>
      <c r="V273" s="7">
        <f t="shared" si="129"/>
        <v>0</v>
      </c>
      <c r="W273" s="91">
        <f t="shared" si="130"/>
        <v>0</v>
      </c>
      <c r="X273" s="91">
        <f t="shared" si="131"/>
        <v>0</v>
      </c>
      <c r="Y273" s="91">
        <f t="shared" si="132"/>
        <v>0</v>
      </c>
      <c r="Z273" s="91">
        <f t="shared" si="133"/>
        <v>0</v>
      </c>
      <c r="AA273" s="102">
        <f t="shared" si="134"/>
        <v>0</v>
      </c>
      <c r="AB273" s="102">
        <f t="shared" si="135"/>
        <v>0</v>
      </c>
      <c r="AC273" s="102">
        <f t="shared" si="136"/>
        <v>0</v>
      </c>
      <c r="AD273" s="106">
        <f t="shared" si="137"/>
        <v>0</v>
      </c>
      <c r="AE273" s="106">
        <f t="shared" si="138"/>
        <v>0</v>
      </c>
      <c r="AF273" s="106">
        <f t="shared" si="139"/>
        <v>0</v>
      </c>
      <c r="AG273" s="106">
        <f t="shared" si="140"/>
        <v>0</v>
      </c>
      <c r="AH273" s="6">
        <v>0</v>
      </c>
      <c r="AI273" s="1">
        <f t="shared" si="141"/>
        <v>0</v>
      </c>
    </row>
    <row r="274" spans="1:35">
      <c r="A274" s="26">
        <v>4.1000000000000003E-3</v>
      </c>
      <c r="B274" s="5">
        <f t="shared" si="112"/>
        <v>4.1000000000000003E-3</v>
      </c>
      <c r="C274" s="94" t="s">
        <v>174</v>
      </c>
      <c r="D274" s="94" t="s">
        <v>95</v>
      </c>
      <c r="E274" s="94" t="s">
        <v>90</v>
      </c>
      <c r="F274" s="25">
        <f t="shared" si="113"/>
        <v>0</v>
      </c>
      <c r="G274" s="25">
        <f t="shared" si="114"/>
        <v>0</v>
      </c>
      <c r="H274" s="7">
        <f t="shared" si="115"/>
        <v>0</v>
      </c>
      <c r="I274" s="7">
        <f t="shared" si="116"/>
        <v>0</v>
      </c>
      <c r="J274" s="7">
        <f t="shared" si="117"/>
        <v>0</v>
      </c>
      <c r="K274" s="7">
        <f t="shared" si="118"/>
        <v>0</v>
      </c>
      <c r="L274" s="7">
        <f t="shared" si="119"/>
        <v>0</v>
      </c>
      <c r="M274" s="7">
        <f t="shared" si="120"/>
        <v>0</v>
      </c>
      <c r="N274" s="7">
        <f t="shared" si="121"/>
        <v>0</v>
      </c>
      <c r="O274" s="7">
        <f t="shared" si="122"/>
        <v>0</v>
      </c>
      <c r="P274" s="7">
        <f t="shared" si="123"/>
        <v>0</v>
      </c>
      <c r="Q274" s="7">
        <f t="shared" si="124"/>
        <v>0</v>
      </c>
      <c r="R274" s="7">
        <f t="shared" si="125"/>
        <v>0</v>
      </c>
      <c r="S274" s="7">
        <f t="shared" si="126"/>
        <v>0</v>
      </c>
      <c r="T274" s="7">
        <f t="shared" si="127"/>
        <v>0</v>
      </c>
      <c r="U274" s="7">
        <f t="shared" si="128"/>
        <v>0</v>
      </c>
      <c r="V274" s="7">
        <f t="shared" si="129"/>
        <v>0</v>
      </c>
      <c r="W274" s="91">
        <f t="shared" si="130"/>
        <v>0</v>
      </c>
      <c r="X274" s="91">
        <f t="shared" si="131"/>
        <v>0</v>
      </c>
      <c r="Y274" s="91">
        <f t="shared" si="132"/>
        <v>0</v>
      </c>
      <c r="Z274" s="91">
        <f t="shared" si="133"/>
        <v>0</v>
      </c>
      <c r="AA274" s="102">
        <f t="shared" si="134"/>
        <v>0</v>
      </c>
      <c r="AB274" s="102">
        <f t="shared" si="135"/>
        <v>0</v>
      </c>
      <c r="AC274" s="102">
        <f t="shared" si="136"/>
        <v>0</v>
      </c>
      <c r="AD274" s="106">
        <f t="shared" si="137"/>
        <v>0</v>
      </c>
      <c r="AE274" s="106">
        <f t="shared" si="138"/>
        <v>0</v>
      </c>
      <c r="AF274" s="106">
        <f t="shared" si="139"/>
        <v>0</v>
      </c>
      <c r="AG274" s="106">
        <f t="shared" si="140"/>
        <v>0</v>
      </c>
      <c r="AH274" s="6">
        <v>0</v>
      </c>
      <c r="AI274" s="1">
        <f t="shared" si="141"/>
        <v>0</v>
      </c>
    </row>
    <row r="275" spans="1:35">
      <c r="A275" s="26">
        <v>4.1099999999999999E-3</v>
      </c>
      <c r="B275" s="5">
        <f t="shared" si="112"/>
        <v>4.1099999999999999E-3</v>
      </c>
      <c r="C275" s="94" t="s">
        <v>175</v>
      </c>
      <c r="D275" s="94" t="s">
        <v>84</v>
      </c>
      <c r="E275" s="94" t="s">
        <v>90</v>
      </c>
      <c r="F275" s="25">
        <f t="shared" si="113"/>
        <v>0</v>
      </c>
      <c r="G275" s="25">
        <f t="shared" si="114"/>
        <v>0</v>
      </c>
      <c r="H275" s="7">
        <f t="shared" si="115"/>
        <v>0</v>
      </c>
      <c r="I275" s="7">
        <f t="shared" si="116"/>
        <v>0</v>
      </c>
      <c r="J275" s="7">
        <f t="shared" si="117"/>
        <v>0</v>
      </c>
      <c r="K275" s="7">
        <f t="shared" si="118"/>
        <v>0</v>
      </c>
      <c r="L275" s="7">
        <f t="shared" si="119"/>
        <v>0</v>
      </c>
      <c r="M275" s="7">
        <f t="shared" si="120"/>
        <v>0</v>
      </c>
      <c r="N275" s="7">
        <f t="shared" si="121"/>
        <v>0</v>
      </c>
      <c r="O275" s="7">
        <f t="shared" si="122"/>
        <v>0</v>
      </c>
      <c r="P275" s="7">
        <f t="shared" si="123"/>
        <v>0</v>
      </c>
      <c r="Q275" s="7">
        <f t="shared" si="124"/>
        <v>0</v>
      </c>
      <c r="R275" s="7">
        <f t="shared" si="125"/>
        <v>0</v>
      </c>
      <c r="S275" s="7">
        <f t="shared" si="126"/>
        <v>0</v>
      </c>
      <c r="T275" s="7">
        <f t="shared" si="127"/>
        <v>0</v>
      </c>
      <c r="U275" s="7">
        <f t="shared" si="128"/>
        <v>0</v>
      </c>
      <c r="V275" s="7">
        <f t="shared" si="129"/>
        <v>0</v>
      </c>
      <c r="W275" s="91">
        <f t="shared" si="130"/>
        <v>0</v>
      </c>
      <c r="X275" s="91">
        <f t="shared" si="131"/>
        <v>0</v>
      </c>
      <c r="Y275" s="91">
        <f t="shared" si="132"/>
        <v>0</v>
      </c>
      <c r="Z275" s="91">
        <f t="shared" si="133"/>
        <v>0</v>
      </c>
      <c r="AA275" s="102">
        <f t="shared" si="134"/>
        <v>0</v>
      </c>
      <c r="AB275" s="102">
        <f t="shared" si="135"/>
        <v>0</v>
      </c>
      <c r="AC275" s="102">
        <f t="shared" si="136"/>
        <v>0</v>
      </c>
      <c r="AD275" s="106">
        <f t="shared" si="137"/>
        <v>0</v>
      </c>
      <c r="AE275" s="106">
        <f t="shared" si="138"/>
        <v>0</v>
      </c>
      <c r="AF275" s="106">
        <f t="shared" si="139"/>
        <v>0</v>
      </c>
      <c r="AG275" s="106">
        <f t="shared" si="140"/>
        <v>0</v>
      </c>
      <c r="AH275" s="6">
        <v>0</v>
      </c>
      <c r="AI275" s="1">
        <f t="shared" si="141"/>
        <v>0</v>
      </c>
    </row>
    <row r="276" spans="1:35">
      <c r="A276" s="26">
        <v>4.1199999999999995E-3</v>
      </c>
      <c r="B276" s="5">
        <f t="shared" si="112"/>
        <v>4.1199999999999995E-3</v>
      </c>
      <c r="C276" s="94" t="s">
        <v>242</v>
      </c>
      <c r="D276" s="94" t="s">
        <v>83</v>
      </c>
      <c r="E276" s="94" t="s">
        <v>90</v>
      </c>
      <c r="F276" s="25">
        <f t="shared" si="113"/>
        <v>0</v>
      </c>
      <c r="G276" s="25">
        <f t="shared" si="114"/>
        <v>0</v>
      </c>
      <c r="H276" s="7">
        <f t="shared" si="115"/>
        <v>0</v>
      </c>
      <c r="I276" s="7">
        <f t="shared" si="116"/>
        <v>0</v>
      </c>
      <c r="J276" s="7">
        <f t="shared" si="117"/>
        <v>0</v>
      </c>
      <c r="K276" s="7">
        <f t="shared" si="118"/>
        <v>0</v>
      </c>
      <c r="L276" s="7">
        <f t="shared" si="119"/>
        <v>0</v>
      </c>
      <c r="M276" s="7">
        <f t="shared" si="120"/>
        <v>0</v>
      </c>
      <c r="N276" s="7">
        <f t="shared" si="121"/>
        <v>0</v>
      </c>
      <c r="O276" s="7">
        <f t="shared" si="122"/>
        <v>0</v>
      </c>
      <c r="P276" s="7">
        <f t="shared" si="123"/>
        <v>0</v>
      </c>
      <c r="Q276" s="7">
        <f t="shared" si="124"/>
        <v>0</v>
      </c>
      <c r="R276" s="7">
        <f t="shared" si="125"/>
        <v>0</v>
      </c>
      <c r="S276" s="7">
        <f t="shared" si="126"/>
        <v>0</v>
      </c>
      <c r="T276" s="7">
        <f t="shared" si="127"/>
        <v>0</v>
      </c>
      <c r="U276" s="7">
        <f t="shared" si="128"/>
        <v>0</v>
      </c>
      <c r="V276" s="7">
        <f t="shared" si="129"/>
        <v>0</v>
      </c>
      <c r="W276" s="91">
        <f t="shared" si="130"/>
        <v>0</v>
      </c>
      <c r="X276" s="91">
        <f t="shared" si="131"/>
        <v>0</v>
      </c>
      <c r="Y276" s="91">
        <f t="shared" si="132"/>
        <v>0</v>
      </c>
      <c r="Z276" s="91">
        <f t="shared" si="133"/>
        <v>0</v>
      </c>
      <c r="AA276" s="102">
        <f t="shared" si="134"/>
        <v>0</v>
      </c>
      <c r="AB276" s="102">
        <f t="shared" si="135"/>
        <v>0</v>
      </c>
      <c r="AC276" s="102">
        <f t="shared" si="136"/>
        <v>0</v>
      </c>
      <c r="AD276" s="106">
        <f t="shared" si="137"/>
        <v>0</v>
      </c>
      <c r="AE276" s="106">
        <f t="shared" si="138"/>
        <v>0</v>
      </c>
      <c r="AF276" s="106">
        <f t="shared" si="139"/>
        <v>0</v>
      </c>
      <c r="AG276" s="106">
        <f t="shared" si="140"/>
        <v>0</v>
      </c>
      <c r="AH276" s="6">
        <v>0</v>
      </c>
      <c r="AI276" s="1">
        <f t="shared" si="141"/>
        <v>0</v>
      </c>
    </row>
    <row r="277" spans="1:35">
      <c r="A277" s="26">
        <v>4.13E-3</v>
      </c>
      <c r="B277" s="5">
        <f t="shared" si="112"/>
        <v>4.13E-3</v>
      </c>
      <c r="C277" s="94" t="s">
        <v>271</v>
      </c>
      <c r="D277" s="94" t="s">
        <v>179</v>
      </c>
      <c r="E277" s="94" t="s">
        <v>90</v>
      </c>
      <c r="F277" s="25">
        <f t="shared" si="113"/>
        <v>0</v>
      </c>
      <c r="G277" s="25">
        <f t="shared" si="114"/>
        <v>0</v>
      </c>
      <c r="H277" s="7">
        <f t="shared" si="115"/>
        <v>0</v>
      </c>
      <c r="I277" s="7">
        <f t="shared" si="116"/>
        <v>0</v>
      </c>
      <c r="J277" s="7">
        <f t="shared" si="117"/>
        <v>0</v>
      </c>
      <c r="K277" s="7">
        <f t="shared" si="118"/>
        <v>0</v>
      </c>
      <c r="L277" s="7">
        <f t="shared" si="119"/>
        <v>0</v>
      </c>
      <c r="M277" s="7">
        <f t="shared" si="120"/>
        <v>0</v>
      </c>
      <c r="N277" s="7">
        <f t="shared" si="121"/>
        <v>0</v>
      </c>
      <c r="O277" s="7">
        <f t="shared" si="122"/>
        <v>0</v>
      </c>
      <c r="P277" s="7">
        <f t="shared" si="123"/>
        <v>0</v>
      </c>
      <c r="Q277" s="7">
        <f t="shared" si="124"/>
        <v>0</v>
      </c>
      <c r="R277" s="7">
        <f t="shared" si="125"/>
        <v>0</v>
      </c>
      <c r="S277" s="7">
        <f t="shared" si="126"/>
        <v>0</v>
      </c>
      <c r="T277" s="7">
        <f t="shared" si="127"/>
        <v>0</v>
      </c>
      <c r="U277" s="7">
        <f t="shared" si="128"/>
        <v>0</v>
      </c>
      <c r="V277" s="7">
        <f t="shared" si="129"/>
        <v>0</v>
      </c>
      <c r="W277" s="91">
        <f t="shared" si="130"/>
        <v>0</v>
      </c>
      <c r="X277" s="91">
        <f t="shared" si="131"/>
        <v>0</v>
      </c>
      <c r="Y277" s="91">
        <f t="shared" si="132"/>
        <v>0</v>
      </c>
      <c r="Z277" s="91">
        <f t="shared" si="133"/>
        <v>0</v>
      </c>
      <c r="AA277" s="102">
        <f t="shared" si="134"/>
        <v>0</v>
      </c>
      <c r="AB277" s="102">
        <f t="shared" si="135"/>
        <v>0</v>
      </c>
      <c r="AC277" s="102">
        <f t="shared" si="136"/>
        <v>0</v>
      </c>
      <c r="AD277" s="106">
        <f t="shared" si="137"/>
        <v>0</v>
      </c>
      <c r="AE277" s="106">
        <f t="shared" si="138"/>
        <v>0</v>
      </c>
      <c r="AF277" s="106">
        <f t="shared" si="139"/>
        <v>0</v>
      </c>
      <c r="AG277" s="106">
        <f t="shared" si="140"/>
        <v>0</v>
      </c>
      <c r="AH277" s="6">
        <v>0</v>
      </c>
      <c r="AI277" s="1">
        <f t="shared" si="141"/>
        <v>0</v>
      </c>
    </row>
    <row r="278" spans="1:35">
      <c r="A278" s="26">
        <v>4.1399999999999996E-3</v>
      </c>
      <c r="B278" s="5">
        <f t="shared" si="112"/>
        <v>4.1399999999999996E-3</v>
      </c>
      <c r="C278" s="94" t="s">
        <v>215</v>
      </c>
      <c r="D278" s="94" t="s">
        <v>83</v>
      </c>
      <c r="E278" s="94" t="s">
        <v>90</v>
      </c>
      <c r="F278" s="25">
        <f t="shared" si="113"/>
        <v>0</v>
      </c>
      <c r="G278" s="25">
        <f t="shared" si="114"/>
        <v>0</v>
      </c>
      <c r="H278" s="7">
        <f t="shared" si="115"/>
        <v>0</v>
      </c>
      <c r="I278" s="7">
        <f t="shared" si="116"/>
        <v>0</v>
      </c>
      <c r="J278" s="7">
        <f t="shared" si="117"/>
        <v>0</v>
      </c>
      <c r="K278" s="7">
        <f t="shared" si="118"/>
        <v>0</v>
      </c>
      <c r="L278" s="7">
        <f t="shared" si="119"/>
        <v>0</v>
      </c>
      <c r="M278" s="7">
        <f t="shared" si="120"/>
        <v>0</v>
      </c>
      <c r="N278" s="7">
        <f t="shared" si="121"/>
        <v>0</v>
      </c>
      <c r="O278" s="7">
        <f t="shared" si="122"/>
        <v>0</v>
      </c>
      <c r="P278" s="7">
        <f t="shared" si="123"/>
        <v>0</v>
      </c>
      <c r="Q278" s="7">
        <f t="shared" si="124"/>
        <v>0</v>
      </c>
      <c r="R278" s="7">
        <f t="shared" si="125"/>
        <v>0</v>
      </c>
      <c r="S278" s="7">
        <f t="shared" si="126"/>
        <v>0</v>
      </c>
      <c r="T278" s="7">
        <f t="shared" si="127"/>
        <v>0</v>
      </c>
      <c r="U278" s="7">
        <f t="shared" si="128"/>
        <v>0</v>
      </c>
      <c r="V278" s="7">
        <f t="shared" si="129"/>
        <v>0</v>
      </c>
      <c r="W278" s="91">
        <f t="shared" si="130"/>
        <v>0</v>
      </c>
      <c r="X278" s="91">
        <f t="shared" si="131"/>
        <v>0</v>
      </c>
      <c r="Y278" s="91">
        <f t="shared" si="132"/>
        <v>0</v>
      </c>
      <c r="Z278" s="91">
        <f t="shared" si="133"/>
        <v>0</v>
      </c>
      <c r="AA278" s="102">
        <f t="shared" si="134"/>
        <v>0</v>
      </c>
      <c r="AB278" s="102">
        <f t="shared" si="135"/>
        <v>0</v>
      </c>
      <c r="AC278" s="102">
        <f t="shared" si="136"/>
        <v>0</v>
      </c>
      <c r="AD278" s="106">
        <f t="shared" si="137"/>
        <v>0</v>
      </c>
      <c r="AE278" s="106">
        <f t="shared" si="138"/>
        <v>0</v>
      </c>
      <c r="AF278" s="106">
        <f t="shared" si="139"/>
        <v>0</v>
      </c>
      <c r="AG278" s="106">
        <f t="shared" si="140"/>
        <v>0</v>
      </c>
      <c r="AH278" s="6">
        <v>0</v>
      </c>
      <c r="AI278" s="1">
        <f t="shared" si="141"/>
        <v>0</v>
      </c>
    </row>
    <row r="279" spans="1:35">
      <c r="A279" s="26">
        <v>4.15E-3</v>
      </c>
      <c r="B279" s="5">
        <f t="shared" si="112"/>
        <v>4.15E-3</v>
      </c>
      <c r="C279" s="94" t="s">
        <v>216</v>
      </c>
      <c r="D279" s="94" t="s">
        <v>83</v>
      </c>
      <c r="E279" s="94" t="s">
        <v>90</v>
      </c>
      <c r="F279" s="25">
        <f t="shared" si="113"/>
        <v>0</v>
      </c>
      <c r="G279" s="25">
        <f t="shared" si="114"/>
        <v>0</v>
      </c>
      <c r="H279" s="7">
        <f t="shared" si="115"/>
        <v>0</v>
      </c>
      <c r="I279" s="7">
        <f t="shared" si="116"/>
        <v>0</v>
      </c>
      <c r="J279" s="7">
        <f t="shared" si="117"/>
        <v>0</v>
      </c>
      <c r="K279" s="7">
        <f t="shared" si="118"/>
        <v>0</v>
      </c>
      <c r="L279" s="7">
        <f t="shared" si="119"/>
        <v>0</v>
      </c>
      <c r="M279" s="7">
        <f t="shared" si="120"/>
        <v>0</v>
      </c>
      <c r="N279" s="7">
        <f t="shared" si="121"/>
        <v>0</v>
      </c>
      <c r="O279" s="7">
        <f t="shared" si="122"/>
        <v>0</v>
      </c>
      <c r="P279" s="7">
        <f t="shared" si="123"/>
        <v>0</v>
      </c>
      <c r="Q279" s="7">
        <f t="shared" si="124"/>
        <v>0</v>
      </c>
      <c r="R279" s="7">
        <f t="shared" si="125"/>
        <v>0</v>
      </c>
      <c r="S279" s="7">
        <f t="shared" si="126"/>
        <v>0</v>
      </c>
      <c r="T279" s="7">
        <f t="shared" si="127"/>
        <v>0</v>
      </c>
      <c r="U279" s="7">
        <f t="shared" si="128"/>
        <v>0</v>
      </c>
      <c r="V279" s="7">
        <f t="shared" si="129"/>
        <v>0</v>
      </c>
      <c r="W279" s="91">
        <f t="shared" si="130"/>
        <v>0</v>
      </c>
      <c r="X279" s="91">
        <f t="shared" si="131"/>
        <v>0</v>
      </c>
      <c r="Y279" s="91">
        <f t="shared" si="132"/>
        <v>0</v>
      </c>
      <c r="Z279" s="91">
        <f t="shared" si="133"/>
        <v>0</v>
      </c>
      <c r="AA279" s="102">
        <f t="shared" si="134"/>
        <v>0</v>
      </c>
      <c r="AB279" s="102">
        <f t="shared" si="135"/>
        <v>0</v>
      </c>
      <c r="AC279" s="102">
        <f t="shared" si="136"/>
        <v>0</v>
      </c>
      <c r="AD279" s="106">
        <f t="shared" si="137"/>
        <v>0</v>
      </c>
      <c r="AE279" s="106">
        <f t="shared" si="138"/>
        <v>0</v>
      </c>
      <c r="AF279" s="106">
        <f t="shared" si="139"/>
        <v>0</v>
      </c>
      <c r="AG279" s="106">
        <f t="shared" si="140"/>
        <v>0</v>
      </c>
      <c r="AH279" s="6">
        <v>0</v>
      </c>
      <c r="AI279" s="1">
        <f t="shared" si="141"/>
        <v>0</v>
      </c>
    </row>
    <row r="280" spans="1:35">
      <c r="A280" s="26">
        <v>4.1599999999999996E-3</v>
      </c>
      <c r="B280" s="5">
        <f t="shared" si="112"/>
        <v>18154.392914110533</v>
      </c>
      <c r="C280" s="94" t="s">
        <v>277</v>
      </c>
      <c r="D280" s="94" t="s">
        <v>82</v>
      </c>
      <c r="E280" s="94" t="s">
        <v>90</v>
      </c>
      <c r="F280" s="25">
        <f t="shared" si="113"/>
        <v>2</v>
      </c>
      <c r="G280" s="25">
        <f t="shared" si="114"/>
        <v>2</v>
      </c>
      <c r="H280" s="7">
        <f t="shared" si="115"/>
        <v>0</v>
      </c>
      <c r="I280" s="7">
        <f t="shared" si="116"/>
        <v>0</v>
      </c>
      <c r="J280" s="7">
        <f t="shared" si="117"/>
        <v>0</v>
      </c>
      <c r="K280" s="7">
        <f t="shared" si="118"/>
        <v>8984.3317972350251</v>
      </c>
      <c r="L280" s="7">
        <f t="shared" si="119"/>
        <v>0</v>
      </c>
      <c r="M280" s="7">
        <f t="shared" si="120"/>
        <v>0</v>
      </c>
      <c r="N280" s="7">
        <f t="shared" si="121"/>
        <v>0</v>
      </c>
      <c r="O280" s="7">
        <f t="shared" si="122"/>
        <v>0</v>
      </c>
      <c r="P280" s="7">
        <f t="shared" si="123"/>
        <v>0</v>
      </c>
      <c r="Q280" s="7">
        <f t="shared" si="124"/>
        <v>9170.0569568755072</v>
      </c>
      <c r="R280" s="7">
        <f t="shared" si="125"/>
        <v>0</v>
      </c>
      <c r="S280" s="7">
        <f t="shared" si="126"/>
        <v>0</v>
      </c>
      <c r="T280" s="7">
        <f t="shared" si="127"/>
        <v>0</v>
      </c>
      <c r="U280" s="7">
        <f t="shared" si="128"/>
        <v>0</v>
      </c>
      <c r="V280" s="7">
        <f t="shared" si="129"/>
        <v>0</v>
      </c>
      <c r="W280" s="91">
        <f t="shared" si="130"/>
        <v>0</v>
      </c>
      <c r="X280" s="91">
        <f t="shared" si="131"/>
        <v>0</v>
      </c>
      <c r="Y280" s="91">
        <f t="shared" si="132"/>
        <v>0</v>
      </c>
      <c r="Z280" s="91">
        <f t="shared" si="133"/>
        <v>0</v>
      </c>
      <c r="AA280" s="102">
        <f t="shared" si="134"/>
        <v>0</v>
      </c>
      <c r="AB280" s="102">
        <f t="shared" si="135"/>
        <v>0</v>
      </c>
      <c r="AC280" s="102">
        <f t="shared" si="136"/>
        <v>0</v>
      </c>
      <c r="AD280" s="106">
        <f t="shared" si="137"/>
        <v>9170.0569568755072</v>
      </c>
      <c r="AE280" s="106">
        <f t="shared" si="138"/>
        <v>8984.3317972350251</v>
      </c>
      <c r="AF280" s="106">
        <f t="shared" si="139"/>
        <v>0</v>
      </c>
      <c r="AG280" s="106">
        <f t="shared" si="140"/>
        <v>0</v>
      </c>
      <c r="AH280" s="6">
        <v>0</v>
      </c>
      <c r="AI280" s="1">
        <f t="shared" si="141"/>
        <v>18154.388754110532</v>
      </c>
    </row>
    <row r="281" spans="1:35">
      <c r="A281" s="26">
        <v>4.1700000000000001E-3</v>
      </c>
      <c r="B281" s="5">
        <f t="shared" si="112"/>
        <v>8498.553493017409</v>
      </c>
      <c r="C281" s="94" t="s">
        <v>232</v>
      </c>
      <c r="D281" s="94" t="s">
        <v>79</v>
      </c>
      <c r="E281" s="94" t="s">
        <v>90</v>
      </c>
      <c r="F281" s="25">
        <f t="shared" si="113"/>
        <v>1</v>
      </c>
      <c r="G281" s="25">
        <f t="shared" si="114"/>
        <v>1</v>
      </c>
      <c r="H281" s="7">
        <f t="shared" si="115"/>
        <v>0</v>
      </c>
      <c r="I281" s="7">
        <f t="shared" si="116"/>
        <v>0</v>
      </c>
      <c r="J281" s="7">
        <f t="shared" si="117"/>
        <v>0</v>
      </c>
      <c r="K281" s="7">
        <f t="shared" si="118"/>
        <v>0</v>
      </c>
      <c r="L281" s="7">
        <f t="shared" si="119"/>
        <v>0</v>
      </c>
      <c r="M281" s="7">
        <f t="shared" si="120"/>
        <v>8498.5493230174088</v>
      </c>
      <c r="N281" s="7">
        <f t="shared" si="121"/>
        <v>0</v>
      </c>
      <c r="O281" s="7">
        <f t="shared" si="122"/>
        <v>0</v>
      </c>
      <c r="P281" s="7">
        <f t="shared" si="123"/>
        <v>0</v>
      </c>
      <c r="Q281" s="7">
        <f t="shared" si="124"/>
        <v>0</v>
      </c>
      <c r="R281" s="7">
        <f t="shared" si="125"/>
        <v>0</v>
      </c>
      <c r="S281" s="7">
        <f t="shared" si="126"/>
        <v>0</v>
      </c>
      <c r="T281" s="7">
        <f t="shared" si="127"/>
        <v>0</v>
      </c>
      <c r="U281" s="7">
        <f t="shared" si="128"/>
        <v>0</v>
      </c>
      <c r="V281" s="7">
        <f t="shared" si="129"/>
        <v>0</v>
      </c>
      <c r="W281" s="91">
        <f t="shared" si="130"/>
        <v>0</v>
      </c>
      <c r="X281" s="91">
        <f t="shared" si="131"/>
        <v>0</v>
      </c>
      <c r="Y281" s="91">
        <f t="shared" si="132"/>
        <v>0</v>
      </c>
      <c r="Z281" s="91">
        <f t="shared" si="133"/>
        <v>0</v>
      </c>
      <c r="AA281" s="102">
        <f t="shared" si="134"/>
        <v>0</v>
      </c>
      <c r="AB281" s="102">
        <f t="shared" si="135"/>
        <v>0</v>
      </c>
      <c r="AC281" s="102">
        <f t="shared" si="136"/>
        <v>0</v>
      </c>
      <c r="AD281" s="106">
        <f t="shared" si="137"/>
        <v>8498.5493230174088</v>
      </c>
      <c r="AE281" s="106">
        <f t="shared" si="138"/>
        <v>0</v>
      </c>
      <c r="AF281" s="106">
        <f t="shared" si="139"/>
        <v>0</v>
      </c>
      <c r="AG281" s="106">
        <f t="shared" si="140"/>
        <v>0</v>
      </c>
      <c r="AH281" s="6">
        <v>0</v>
      </c>
      <c r="AI281" s="1">
        <f t="shared" si="141"/>
        <v>8498.5493230174088</v>
      </c>
    </row>
    <row r="282" spans="1:35">
      <c r="A282" s="26">
        <v>4.1799999999999997E-3</v>
      </c>
      <c r="B282" s="5">
        <f t="shared" si="112"/>
        <v>4.1799999999999997E-3</v>
      </c>
      <c r="C282" s="94"/>
      <c r="D282" s="94"/>
      <c r="E282" s="94" t="s">
        <v>90</v>
      </c>
      <c r="F282" s="25">
        <f t="shared" si="113"/>
        <v>0</v>
      </c>
      <c r="G282" s="25">
        <f t="shared" si="114"/>
        <v>0</v>
      </c>
      <c r="H282" s="7">
        <f t="shared" si="115"/>
        <v>0</v>
      </c>
      <c r="I282" s="7">
        <f t="shared" si="116"/>
        <v>0</v>
      </c>
      <c r="J282" s="7">
        <f t="shared" si="117"/>
        <v>0</v>
      </c>
      <c r="K282" s="7">
        <f t="shared" si="118"/>
        <v>0</v>
      </c>
      <c r="L282" s="7">
        <f t="shared" si="119"/>
        <v>0</v>
      </c>
      <c r="M282" s="7">
        <f t="shared" si="120"/>
        <v>0</v>
      </c>
      <c r="N282" s="7">
        <f t="shared" si="121"/>
        <v>0</v>
      </c>
      <c r="O282" s="7">
        <f t="shared" si="122"/>
        <v>0</v>
      </c>
      <c r="P282" s="7">
        <f t="shared" si="123"/>
        <v>0</v>
      </c>
      <c r="Q282" s="7">
        <f t="shared" si="124"/>
        <v>0</v>
      </c>
      <c r="R282" s="7">
        <f t="shared" si="125"/>
        <v>0</v>
      </c>
      <c r="S282" s="7">
        <f t="shared" si="126"/>
        <v>0</v>
      </c>
      <c r="T282" s="7">
        <f t="shared" si="127"/>
        <v>0</v>
      </c>
      <c r="U282" s="7">
        <f t="shared" si="128"/>
        <v>0</v>
      </c>
      <c r="V282" s="7">
        <f t="shared" si="129"/>
        <v>0</v>
      </c>
      <c r="W282" s="91">
        <f t="shared" si="130"/>
        <v>0</v>
      </c>
      <c r="X282" s="91">
        <f t="shared" si="131"/>
        <v>0</v>
      </c>
      <c r="Y282" s="91">
        <f t="shared" si="132"/>
        <v>0</v>
      </c>
      <c r="Z282" s="91">
        <f t="shared" si="133"/>
        <v>0</v>
      </c>
      <c r="AA282" s="102">
        <f t="shared" si="134"/>
        <v>0</v>
      </c>
      <c r="AB282" s="102">
        <f t="shared" si="135"/>
        <v>0</v>
      </c>
      <c r="AC282" s="102">
        <f t="shared" si="136"/>
        <v>0</v>
      </c>
      <c r="AD282" s="106">
        <f t="shared" si="137"/>
        <v>0</v>
      </c>
      <c r="AE282" s="106">
        <f t="shared" si="138"/>
        <v>0</v>
      </c>
      <c r="AF282" s="106">
        <f t="shared" si="139"/>
        <v>0</v>
      </c>
      <c r="AG282" s="106">
        <f t="shared" si="140"/>
        <v>0</v>
      </c>
      <c r="AH282" s="6">
        <v>0</v>
      </c>
      <c r="AI282" s="1">
        <f t="shared" si="141"/>
        <v>0</v>
      </c>
    </row>
    <row r="283" spans="1:35">
      <c r="A283" s="26">
        <v>4.1900000000000001E-3</v>
      </c>
      <c r="B283" s="5">
        <f t="shared" si="112"/>
        <v>4.1900000000000001E-3</v>
      </c>
      <c r="C283" s="94" t="s">
        <v>256</v>
      </c>
      <c r="D283" s="94" t="s">
        <v>83</v>
      </c>
      <c r="E283" s="94" t="s">
        <v>90</v>
      </c>
      <c r="F283" s="25">
        <f t="shared" si="113"/>
        <v>0</v>
      </c>
      <c r="G283" s="25">
        <f t="shared" si="114"/>
        <v>0</v>
      </c>
      <c r="H283" s="7">
        <f t="shared" si="115"/>
        <v>0</v>
      </c>
      <c r="I283" s="7">
        <f t="shared" si="116"/>
        <v>0</v>
      </c>
      <c r="J283" s="7">
        <f t="shared" si="117"/>
        <v>0</v>
      </c>
      <c r="K283" s="7">
        <f t="shared" si="118"/>
        <v>0</v>
      </c>
      <c r="L283" s="7">
        <f t="shared" si="119"/>
        <v>0</v>
      </c>
      <c r="M283" s="7">
        <f t="shared" si="120"/>
        <v>0</v>
      </c>
      <c r="N283" s="7">
        <f t="shared" si="121"/>
        <v>0</v>
      </c>
      <c r="O283" s="7">
        <f t="shared" si="122"/>
        <v>0</v>
      </c>
      <c r="P283" s="7">
        <f t="shared" si="123"/>
        <v>0</v>
      </c>
      <c r="Q283" s="7">
        <f t="shared" si="124"/>
        <v>0</v>
      </c>
      <c r="R283" s="7">
        <f t="shared" si="125"/>
        <v>0</v>
      </c>
      <c r="S283" s="7">
        <f t="shared" si="126"/>
        <v>0</v>
      </c>
      <c r="T283" s="7">
        <f t="shared" si="127"/>
        <v>0</v>
      </c>
      <c r="U283" s="7">
        <f t="shared" si="128"/>
        <v>0</v>
      </c>
      <c r="V283" s="7">
        <f t="shared" si="129"/>
        <v>0</v>
      </c>
      <c r="W283" s="91">
        <f t="shared" si="130"/>
        <v>0</v>
      </c>
      <c r="X283" s="91">
        <f t="shared" si="131"/>
        <v>0</v>
      </c>
      <c r="Y283" s="91">
        <f t="shared" si="132"/>
        <v>0</v>
      </c>
      <c r="Z283" s="91">
        <f t="shared" si="133"/>
        <v>0</v>
      </c>
      <c r="AA283" s="102">
        <f t="shared" si="134"/>
        <v>0</v>
      </c>
      <c r="AB283" s="102">
        <f t="shared" si="135"/>
        <v>0</v>
      </c>
      <c r="AC283" s="102">
        <f t="shared" si="136"/>
        <v>0</v>
      </c>
      <c r="AD283" s="106">
        <f t="shared" si="137"/>
        <v>0</v>
      </c>
      <c r="AE283" s="106">
        <f t="shared" si="138"/>
        <v>0</v>
      </c>
      <c r="AF283" s="106">
        <f t="shared" si="139"/>
        <v>0</v>
      </c>
      <c r="AG283" s="106">
        <f t="shared" si="140"/>
        <v>0</v>
      </c>
      <c r="AH283" s="6">
        <v>0</v>
      </c>
      <c r="AI283" s="1">
        <f t="shared" si="141"/>
        <v>0</v>
      </c>
    </row>
    <row r="284" spans="1:35">
      <c r="A284" s="26">
        <v>4.1999999999999997E-3</v>
      </c>
      <c r="B284" s="5">
        <f t="shared" si="112"/>
        <v>4.1999999999999997E-3</v>
      </c>
      <c r="C284" s="94" t="s">
        <v>263</v>
      </c>
      <c r="D284" s="94" t="s">
        <v>83</v>
      </c>
      <c r="E284" s="94" t="s">
        <v>90</v>
      </c>
      <c r="F284" s="25">
        <f t="shared" si="113"/>
        <v>0</v>
      </c>
      <c r="G284" s="25">
        <f t="shared" si="114"/>
        <v>0</v>
      </c>
      <c r="H284" s="7">
        <f t="shared" si="115"/>
        <v>0</v>
      </c>
      <c r="I284" s="7">
        <f t="shared" si="116"/>
        <v>0</v>
      </c>
      <c r="J284" s="7">
        <f t="shared" si="117"/>
        <v>0</v>
      </c>
      <c r="K284" s="7">
        <f t="shared" si="118"/>
        <v>0</v>
      </c>
      <c r="L284" s="7">
        <f t="shared" si="119"/>
        <v>0</v>
      </c>
      <c r="M284" s="7">
        <f t="shared" si="120"/>
        <v>0</v>
      </c>
      <c r="N284" s="7">
        <f t="shared" si="121"/>
        <v>0</v>
      </c>
      <c r="O284" s="7">
        <f t="shared" si="122"/>
        <v>0</v>
      </c>
      <c r="P284" s="7">
        <f t="shared" si="123"/>
        <v>0</v>
      </c>
      <c r="Q284" s="7">
        <f t="shared" si="124"/>
        <v>0</v>
      </c>
      <c r="R284" s="7">
        <f t="shared" si="125"/>
        <v>0</v>
      </c>
      <c r="S284" s="7">
        <f t="shared" si="126"/>
        <v>0</v>
      </c>
      <c r="T284" s="7">
        <f t="shared" si="127"/>
        <v>0</v>
      </c>
      <c r="U284" s="7">
        <f t="shared" si="128"/>
        <v>0</v>
      </c>
      <c r="V284" s="7">
        <f t="shared" si="129"/>
        <v>0</v>
      </c>
      <c r="W284" s="91">
        <f t="shared" si="130"/>
        <v>0</v>
      </c>
      <c r="X284" s="91">
        <f t="shared" si="131"/>
        <v>0</v>
      </c>
      <c r="Y284" s="91">
        <f t="shared" si="132"/>
        <v>0</v>
      </c>
      <c r="Z284" s="91">
        <f t="shared" si="133"/>
        <v>0</v>
      </c>
      <c r="AA284" s="102">
        <f t="shared" si="134"/>
        <v>0</v>
      </c>
      <c r="AB284" s="102">
        <f t="shared" si="135"/>
        <v>0</v>
      </c>
      <c r="AC284" s="102">
        <f t="shared" si="136"/>
        <v>0</v>
      </c>
      <c r="AD284" s="106">
        <f t="shared" si="137"/>
        <v>0</v>
      </c>
      <c r="AE284" s="106">
        <f t="shared" si="138"/>
        <v>0</v>
      </c>
      <c r="AF284" s="106">
        <f t="shared" si="139"/>
        <v>0</v>
      </c>
      <c r="AG284" s="106">
        <f t="shared" si="140"/>
        <v>0</v>
      </c>
      <c r="AH284" s="6">
        <v>0</v>
      </c>
      <c r="AI284" s="1">
        <f t="shared" si="141"/>
        <v>0</v>
      </c>
    </row>
    <row r="285" spans="1:35">
      <c r="A285" s="26">
        <v>4.2100000000000002E-3</v>
      </c>
      <c r="B285" s="5">
        <f t="shared" si="112"/>
        <v>4.2100000000000002E-3</v>
      </c>
      <c r="C285" s="94" t="s">
        <v>214</v>
      </c>
      <c r="D285" s="94" t="s">
        <v>79</v>
      </c>
      <c r="E285" s="94" t="s">
        <v>90</v>
      </c>
      <c r="F285" s="25">
        <f t="shared" si="113"/>
        <v>0</v>
      </c>
      <c r="G285" s="25">
        <f t="shared" si="114"/>
        <v>0</v>
      </c>
      <c r="H285" s="7">
        <f t="shared" si="115"/>
        <v>0</v>
      </c>
      <c r="I285" s="7">
        <f t="shared" si="116"/>
        <v>0</v>
      </c>
      <c r="J285" s="7">
        <f t="shared" si="117"/>
        <v>0</v>
      </c>
      <c r="K285" s="7">
        <f t="shared" si="118"/>
        <v>0</v>
      </c>
      <c r="L285" s="7">
        <f t="shared" si="119"/>
        <v>0</v>
      </c>
      <c r="M285" s="7">
        <f t="shared" si="120"/>
        <v>0</v>
      </c>
      <c r="N285" s="7">
        <f t="shared" si="121"/>
        <v>0</v>
      </c>
      <c r="O285" s="7">
        <f t="shared" si="122"/>
        <v>0</v>
      </c>
      <c r="P285" s="7">
        <f t="shared" si="123"/>
        <v>0</v>
      </c>
      <c r="Q285" s="7">
        <f t="shared" si="124"/>
        <v>0</v>
      </c>
      <c r="R285" s="7">
        <f t="shared" si="125"/>
        <v>0</v>
      </c>
      <c r="S285" s="7">
        <f t="shared" si="126"/>
        <v>0</v>
      </c>
      <c r="T285" s="7">
        <f t="shared" si="127"/>
        <v>0</v>
      </c>
      <c r="U285" s="7">
        <f t="shared" si="128"/>
        <v>0</v>
      </c>
      <c r="V285" s="7">
        <f t="shared" si="129"/>
        <v>0</v>
      </c>
      <c r="W285" s="91">
        <f t="shared" si="130"/>
        <v>0</v>
      </c>
      <c r="X285" s="91">
        <f t="shared" si="131"/>
        <v>0</v>
      </c>
      <c r="Y285" s="91">
        <f t="shared" si="132"/>
        <v>0</v>
      </c>
      <c r="Z285" s="91">
        <f t="shared" si="133"/>
        <v>0</v>
      </c>
      <c r="AA285" s="102">
        <f t="shared" si="134"/>
        <v>0</v>
      </c>
      <c r="AB285" s="102">
        <f t="shared" si="135"/>
        <v>0</v>
      </c>
      <c r="AC285" s="102">
        <f t="shared" si="136"/>
        <v>0</v>
      </c>
      <c r="AD285" s="106">
        <f t="shared" si="137"/>
        <v>0</v>
      </c>
      <c r="AE285" s="106">
        <f t="shared" si="138"/>
        <v>0</v>
      </c>
      <c r="AF285" s="106">
        <f t="shared" si="139"/>
        <v>0</v>
      </c>
      <c r="AG285" s="106">
        <f t="shared" si="140"/>
        <v>0</v>
      </c>
      <c r="AH285" s="6">
        <v>0</v>
      </c>
      <c r="AI285" s="1">
        <f t="shared" si="141"/>
        <v>0</v>
      </c>
    </row>
    <row r="286" spans="1:35">
      <c r="A286" s="26">
        <v>4.2199999999999998E-3</v>
      </c>
      <c r="B286" s="5">
        <f t="shared" si="112"/>
        <v>4.2199999999999998E-3</v>
      </c>
      <c r="C286" s="94" t="s">
        <v>288</v>
      </c>
      <c r="D286" s="94" t="s">
        <v>82</v>
      </c>
      <c r="E286" s="94" t="s">
        <v>90</v>
      </c>
      <c r="F286" s="25">
        <f t="shared" si="113"/>
        <v>0</v>
      </c>
      <c r="G286" s="25">
        <f t="shared" si="114"/>
        <v>0</v>
      </c>
      <c r="H286" s="7">
        <f t="shared" si="115"/>
        <v>0</v>
      </c>
      <c r="I286" s="7">
        <f t="shared" si="116"/>
        <v>0</v>
      </c>
      <c r="J286" s="7">
        <f t="shared" si="117"/>
        <v>0</v>
      </c>
      <c r="K286" s="7">
        <f t="shared" si="118"/>
        <v>0</v>
      </c>
      <c r="L286" s="7">
        <f t="shared" si="119"/>
        <v>0</v>
      </c>
      <c r="M286" s="7">
        <f t="shared" si="120"/>
        <v>0</v>
      </c>
      <c r="N286" s="7">
        <f t="shared" si="121"/>
        <v>0</v>
      </c>
      <c r="O286" s="7">
        <f t="shared" si="122"/>
        <v>0</v>
      </c>
      <c r="P286" s="7">
        <f t="shared" si="123"/>
        <v>0</v>
      </c>
      <c r="Q286" s="7">
        <f t="shared" si="124"/>
        <v>0</v>
      </c>
      <c r="R286" s="7">
        <f t="shared" si="125"/>
        <v>0</v>
      </c>
      <c r="S286" s="7">
        <f t="shared" si="126"/>
        <v>0</v>
      </c>
      <c r="T286" s="7">
        <f t="shared" si="127"/>
        <v>0</v>
      </c>
      <c r="U286" s="7">
        <f t="shared" si="128"/>
        <v>0</v>
      </c>
      <c r="V286" s="7">
        <f t="shared" si="129"/>
        <v>0</v>
      </c>
      <c r="W286" s="91">
        <f t="shared" si="130"/>
        <v>0</v>
      </c>
      <c r="X286" s="91">
        <f t="shared" si="131"/>
        <v>0</v>
      </c>
      <c r="Y286" s="91">
        <f t="shared" si="132"/>
        <v>0</v>
      </c>
      <c r="Z286" s="91">
        <f t="shared" si="133"/>
        <v>0</v>
      </c>
      <c r="AA286" s="102">
        <f t="shared" si="134"/>
        <v>0</v>
      </c>
      <c r="AB286" s="102">
        <f t="shared" si="135"/>
        <v>0</v>
      </c>
      <c r="AC286" s="102">
        <f t="shared" si="136"/>
        <v>0</v>
      </c>
      <c r="AD286" s="106">
        <f t="shared" si="137"/>
        <v>0</v>
      </c>
      <c r="AE286" s="106">
        <f t="shared" si="138"/>
        <v>0</v>
      </c>
      <c r="AF286" s="106">
        <f t="shared" si="139"/>
        <v>0</v>
      </c>
      <c r="AG286" s="106">
        <f t="shared" si="140"/>
        <v>0</v>
      </c>
      <c r="AH286" s="6">
        <v>0</v>
      </c>
      <c r="AI286" s="1">
        <f t="shared" si="141"/>
        <v>0</v>
      </c>
    </row>
    <row r="287" spans="1:35">
      <c r="A287" s="26">
        <v>4.2300000000000003E-3</v>
      </c>
      <c r="B287" s="5">
        <f t="shared" si="112"/>
        <v>4.2300000000000003E-3</v>
      </c>
      <c r="C287" s="94" t="s">
        <v>228</v>
      </c>
      <c r="D287" s="94" t="s">
        <v>75</v>
      </c>
      <c r="E287" s="94" t="s">
        <v>90</v>
      </c>
      <c r="F287" s="25">
        <f t="shared" si="113"/>
        <v>0</v>
      </c>
      <c r="G287" s="25">
        <f t="shared" si="114"/>
        <v>0</v>
      </c>
      <c r="H287" s="7">
        <f t="shared" si="115"/>
        <v>0</v>
      </c>
      <c r="I287" s="7">
        <f t="shared" si="116"/>
        <v>0</v>
      </c>
      <c r="J287" s="7">
        <f t="shared" si="117"/>
        <v>0</v>
      </c>
      <c r="K287" s="7">
        <f t="shared" si="118"/>
        <v>0</v>
      </c>
      <c r="L287" s="7">
        <f t="shared" si="119"/>
        <v>0</v>
      </c>
      <c r="M287" s="7">
        <f t="shared" si="120"/>
        <v>0</v>
      </c>
      <c r="N287" s="7">
        <f t="shared" si="121"/>
        <v>0</v>
      </c>
      <c r="O287" s="7">
        <f t="shared" si="122"/>
        <v>0</v>
      </c>
      <c r="P287" s="7">
        <f t="shared" si="123"/>
        <v>0</v>
      </c>
      <c r="Q287" s="7">
        <f t="shared" si="124"/>
        <v>0</v>
      </c>
      <c r="R287" s="7">
        <f t="shared" si="125"/>
        <v>0</v>
      </c>
      <c r="S287" s="7">
        <f t="shared" si="126"/>
        <v>0</v>
      </c>
      <c r="T287" s="7">
        <f t="shared" si="127"/>
        <v>0</v>
      </c>
      <c r="U287" s="7">
        <f t="shared" si="128"/>
        <v>0</v>
      </c>
      <c r="V287" s="7">
        <f t="shared" si="129"/>
        <v>0</v>
      </c>
      <c r="W287" s="91">
        <f t="shared" si="130"/>
        <v>0</v>
      </c>
      <c r="X287" s="91">
        <f t="shared" si="131"/>
        <v>0</v>
      </c>
      <c r="Y287" s="91">
        <f t="shared" si="132"/>
        <v>0</v>
      </c>
      <c r="Z287" s="91">
        <f t="shared" si="133"/>
        <v>0</v>
      </c>
      <c r="AA287" s="102">
        <f t="shared" si="134"/>
        <v>0</v>
      </c>
      <c r="AB287" s="102">
        <f t="shared" si="135"/>
        <v>0</v>
      </c>
      <c r="AC287" s="102">
        <f t="shared" si="136"/>
        <v>0</v>
      </c>
      <c r="AD287" s="106">
        <f t="shared" si="137"/>
        <v>0</v>
      </c>
      <c r="AE287" s="106">
        <f t="shared" si="138"/>
        <v>0</v>
      </c>
      <c r="AF287" s="106">
        <f t="shared" si="139"/>
        <v>0</v>
      </c>
      <c r="AG287" s="106">
        <f t="shared" si="140"/>
        <v>0</v>
      </c>
      <c r="AH287" s="6">
        <v>0</v>
      </c>
      <c r="AI287" s="1">
        <f t="shared" si="141"/>
        <v>0</v>
      </c>
    </row>
    <row r="288" spans="1:35">
      <c r="A288" s="26">
        <v>4.2399999999999998E-3</v>
      </c>
      <c r="B288" s="5">
        <f t="shared" si="112"/>
        <v>4.2399999999999998E-3</v>
      </c>
      <c r="C288" s="94" t="s">
        <v>250</v>
      </c>
      <c r="D288" s="94" t="s">
        <v>79</v>
      </c>
      <c r="E288" s="94" t="s">
        <v>90</v>
      </c>
      <c r="F288" s="25">
        <f t="shared" si="113"/>
        <v>0</v>
      </c>
      <c r="G288" s="25">
        <f t="shared" si="114"/>
        <v>0</v>
      </c>
      <c r="H288" s="7">
        <f t="shared" si="115"/>
        <v>0</v>
      </c>
      <c r="I288" s="7">
        <f t="shared" si="116"/>
        <v>0</v>
      </c>
      <c r="J288" s="7">
        <f t="shared" si="117"/>
        <v>0</v>
      </c>
      <c r="K288" s="7">
        <f t="shared" si="118"/>
        <v>0</v>
      </c>
      <c r="L288" s="7">
        <f t="shared" si="119"/>
        <v>0</v>
      </c>
      <c r="M288" s="7">
        <f t="shared" si="120"/>
        <v>0</v>
      </c>
      <c r="N288" s="7">
        <f t="shared" si="121"/>
        <v>0</v>
      </c>
      <c r="O288" s="7">
        <f t="shared" si="122"/>
        <v>0</v>
      </c>
      <c r="P288" s="7">
        <f t="shared" si="123"/>
        <v>0</v>
      </c>
      <c r="Q288" s="7">
        <f t="shared" si="124"/>
        <v>0</v>
      </c>
      <c r="R288" s="7">
        <f t="shared" si="125"/>
        <v>0</v>
      </c>
      <c r="S288" s="7">
        <f t="shared" si="126"/>
        <v>0</v>
      </c>
      <c r="T288" s="7">
        <f t="shared" si="127"/>
        <v>0</v>
      </c>
      <c r="U288" s="7">
        <f t="shared" si="128"/>
        <v>0</v>
      </c>
      <c r="V288" s="7">
        <f t="shared" si="129"/>
        <v>0</v>
      </c>
      <c r="W288" s="91">
        <f t="shared" si="130"/>
        <v>0</v>
      </c>
      <c r="X288" s="91">
        <f t="shared" si="131"/>
        <v>0</v>
      </c>
      <c r="Y288" s="91">
        <f t="shared" si="132"/>
        <v>0</v>
      </c>
      <c r="Z288" s="91">
        <f t="shared" si="133"/>
        <v>0</v>
      </c>
      <c r="AA288" s="102">
        <f t="shared" si="134"/>
        <v>0</v>
      </c>
      <c r="AB288" s="102">
        <f t="shared" si="135"/>
        <v>0</v>
      </c>
      <c r="AC288" s="102">
        <f t="shared" si="136"/>
        <v>0</v>
      </c>
      <c r="AD288" s="106">
        <f t="shared" si="137"/>
        <v>0</v>
      </c>
      <c r="AE288" s="106">
        <f t="shared" si="138"/>
        <v>0</v>
      </c>
      <c r="AF288" s="106">
        <f t="shared" si="139"/>
        <v>0</v>
      </c>
      <c r="AG288" s="106">
        <f t="shared" si="140"/>
        <v>0</v>
      </c>
      <c r="AH288" s="6">
        <v>0</v>
      </c>
      <c r="AI288" s="1">
        <f t="shared" si="141"/>
        <v>0</v>
      </c>
    </row>
    <row r="289" spans="1:35">
      <c r="A289" s="26">
        <v>4.2399999999999998E-3</v>
      </c>
      <c r="B289" s="5">
        <f>AI289+A289</f>
        <v>21061.421072669324</v>
      </c>
      <c r="C289" s="144" t="s">
        <v>131</v>
      </c>
      <c r="D289" s="94" t="s">
        <v>83</v>
      </c>
      <c r="E289" s="94" t="s">
        <v>90</v>
      </c>
      <c r="F289" s="25">
        <f>COUNTIF(H289:Z289,"&gt;1")</f>
        <v>3</v>
      </c>
      <c r="G289" s="25">
        <f>COUNTIF(AD289:AH289,"&gt;1")</f>
        <v>3</v>
      </c>
      <c r="H289" s="7">
        <f>IF(ISERROR(VLOOKUP($C180,_tri1,5,FALSE)),0,(VLOOKUP($C180,_tri1,5,FALSE)))</f>
        <v>0</v>
      </c>
      <c r="I289" s="7">
        <f>IF(ISERROR(VLOOKUP($C180,_tri2,5,FALSE)),0,(VLOOKUP($C180,_tri2,5,FALSE)))</f>
        <v>0</v>
      </c>
      <c r="J289" s="7">
        <f>IF(ISERROR(VLOOKUP($C180,_tri3,5,FALSE)),0,(VLOOKUP($C180,_tri3,5,FALSE)))</f>
        <v>0</v>
      </c>
      <c r="K289" s="7">
        <f>IF(ISERROR(VLOOKUP($C180,_tri4,5,FALSE)),0,(VLOOKUP($C180,_tri4,5,FALSE)))</f>
        <v>7064.5418326693234</v>
      </c>
      <c r="L289" s="7">
        <f>IF(ISERROR(VLOOKUP($C180,_tri5,5,FALSE)),0,(VLOOKUP($C180,_tri5,5,FALSE)))</f>
        <v>0</v>
      </c>
      <c r="M289" s="7">
        <f>IF(ISERROR(VLOOKUP($C180,_tri6,5,FALSE)),0,(VLOOKUP($C180,_tri6,5,FALSE)))</f>
        <v>0</v>
      </c>
      <c r="N289" s="7">
        <f>IF(ISERROR(VLOOKUP($C180,_tri7,5,FALSE)),0,(VLOOKUP($C180,_tri7,5,FALSE)))</f>
        <v>0</v>
      </c>
      <c r="O289" s="7">
        <f>IF(ISERROR(VLOOKUP($C180,_tri8,5,FALSE)),0,(VLOOKUP($C180,_tri8,5,FALSE)))</f>
        <v>0</v>
      </c>
      <c r="P289" s="7">
        <f>IF(ISERROR(VLOOKUP($C180,_tri9,5,FALSE)),0,(VLOOKUP($C180,_tri9,5,FALSE)))</f>
        <v>6796.875</v>
      </c>
      <c r="Q289" s="7">
        <f>IF(ISERROR(VLOOKUP($C180,_tri10,5,FALSE)),0,(VLOOKUP($C180,_tri10,5,FALSE)))</f>
        <v>7200</v>
      </c>
      <c r="R289" s="7">
        <f>IF(ISERROR(VLOOKUP($C180,_tri11,5,FALSE)),0,(VLOOKUP($C180,_tri11,5,FALSE)))</f>
        <v>0</v>
      </c>
      <c r="S289" s="7">
        <f>IF(ISERROR(VLOOKUP($C180,aqua1,5,FALSE)),0,(VLOOKUP($C180,aqua1,5,FALSE)))</f>
        <v>0</v>
      </c>
      <c r="T289" s="7">
        <f>IF(ISERROR(VLOOKUP($C180,aqua2,5,FALSE)),0,(VLOOKUP($C180,aqua2,5,FALSE)))</f>
        <v>0</v>
      </c>
      <c r="U289" s="7">
        <f>IF(ISERROR(VLOOKUP($C180,aqua3,5,FALSE)),0,(VLOOKUP($C180,aqua3,5,FALSE)))</f>
        <v>0</v>
      </c>
      <c r="V289" s="7">
        <f>IF(ISERROR(VLOOKUP($C180,aqua4,5,FALSE)),0,(VLOOKUP($C180,aqua4,5,FALSE)))</f>
        <v>0</v>
      </c>
      <c r="W289" s="91">
        <f>IF(ISERROR(VLOOKUP($C180,_dua1,5,FALSE)),0,(VLOOKUP($C180,_dua1,5,FALSE)))</f>
        <v>0</v>
      </c>
      <c r="X289" s="91">
        <f>IF(ISERROR(VLOOKUP($C180,_dua2,5,FALSE)),0,(VLOOKUP($C180,_dua2,5,FALSE)))</f>
        <v>0</v>
      </c>
      <c r="Y289" s="91">
        <f>IF(ISERROR(VLOOKUP($C180,_dua3,5,FALSE)),0,(VLOOKUP($C180,_dua3,5,FALSE)))</f>
        <v>0</v>
      </c>
      <c r="Z289" s="91">
        <f>IF(ISERROR(VLOOKUP($C180,_dua4,5,FALSE)),0,(VLOOKUP($C180,_dua4,5,FALSE)))</f>
        <v>0</v>
      </c>
      <c r="AA289" s="102">
        <f>LARGE(H289:R289,5)</f>
        <v>0</v>
      </c>
      <c r="AB289" s="102">
        <f>LARGE(S289:V289,1)</f>
        <v>0</v>
      </c>
      <c r="AC289" s="102">
        <f>LARGE(W289:Z289,1)</f>
        <v>0</v>
      </c>
      <c r="AD289" s="106">
        <f>LARGE(H289:R289,1)</f>
        <v>7200</v>
      </c>
      <c r="AE289" s="106">
        <f>LARGE(H289:R289,2)</f>
        <v>7064.5418326693234</v>
      </c>
      <c r="AF289" s="106">
        <f>LARGE(H289:R289,3)</f>
        <v>6796.875</v>
      </c>
      <c r="AG289" s="106">
        <f>LARGE(H289:R289,4)</f>
        <v>0</v>
      </c>
      <c r="AH289" s="6">
        <v>0</v>
      </c>
      <c r="AI289" s="1">
        <f>SUM(AD289:AG289)+AH289</f>
        <v>21061.416832669325</v>
      </c>
    </row>
    <row r="290" spans="1:35">
      <c r="A290" s="26">
        <v>4.2500000000000003E-3</v>
      </c>
      <c r="B290" s="5">
        <f t="shared" si="112"/>
        <v>4.2500000000000003E-3</v>
      </c>
      <c r="C290" s="144" t="s">
        <v>316</v>
      </c>
      <c r="D290" s="94" t="s">
        <v>85</v>
      </c>
      <c r="E290" s="94" t="s">
        <v>90</v>
      </c>
      <c r="F290" s="25">
        <f t="shared" si="113"/>
        <v>0</v>
      </c>
      <c r="G290" s="25">
        <f t="shared" si="114"/>
        <v>0</v>
      </c>
      <c r="H290" s="7">
        <f>IF(ISERROR(VLOOKUP($C41,_tri1,5,FALSE)),0,(VLOOKUP($C41,_tri1,5,FALSE)))</f>
        <v>0</v>
      </c>
      <c r="I290" s="7">
        <f>IF(ISERROR(VLOOKUP($C41,_tri2,5,FALSE)),0,(VLOOKUP($C41,_tri2,5,FALSE)))</f>
        <v>0</v>
      </c>
      <c r="J290" s="7">
        <f>IF(ISERROR(VLOOKUP($C41,_tri3,5,FALSE)),0,(VLOOKUP($C41,_tri3,5,FALSE)))</f>
        <v>0</v>
      </c>
      <c r="K290" s="7">
        <f>IF(ISERROR(VLOOKUP($C41,_tri4,5,FALSE)),0,(VLOOKUP($C41,_tri4,5,FALSE)))</f>
        <v>0</v>
      </c>
      <c r="L290" s="7">
        <f>IF(ISERROR(VLOOKUP($C41,_tri5,5,FALSE)),0,(VLOOKUP($C41,_tri5,5,FALSE)))</f>
        <v>0</v>
      </c>
      <c r="M290" s="7">
        <f>IF(ISERROR(VLOOKUP($C41,_tri6,5,FALSE)),0,(VLOOKUP($C41,_tri6,5,FALSE)))</f>
        <v>0</v>
      </c>
      <c r="N290" s="7">
        <f>IF(ISERROR(VLOOKUP($C41,_tri7,5,FALSE)),0,(VLOOKUP($C41,_tri7,5,FALSE)))</f>
        <v>0</v>
      </c>
      <c r="O290" s="7">
        <f>IF(ISERROR(VLOOKUP($C41,_tri8,5,FALSE)),0,(VLOOKUP($C41,_tri8,5,FALSE)))</f>
        <v>0</v>
      </c>
      <c r="P290" s="7">
        <f>IF(ISERROR(VLOOKUP($C41,_tri9,5,FALSE)),0,(VLOOKUP($C41,_tri9,5,FALSE)))</f>
        <v>0</v>
      </c>
      <c r="Q290" s="7">
        <f>IF(ISERROR(VLOOKUP($C41,_tri10,5,FALSE)),0,(VLOOKUP($C41,_tri10,5,FALSE)))</f>
        <v>0</v>
      </c>
      <c r="R290" s="7">
        <f>IF(ISERROR(VLOOKUP($C41,_tri11,5,FALSE)),0,(VLOOKUP($C41,_tri11,5,FALSE)))</f>
        <v>0</v>
      </c>
      <c r="S290" s="7">
        <f>IF(ISERROR(VLOOKUP($C41,aqua1,5,FALSE)),0,(VLOOKUP($C41,aqua1,5,FALSE)))</f>
        <v>0</v>
      </c>
      <c r="T290" s="7">
        <f>IF(ISERROR(VLOOKUP($C41,aqua2,5,FALSE)),0,(VLOOKUP($C41,aqua2,5,FALSE)))</f>
        <v>0</v>
      </c>
      <c r="U290" s="7">
        <f>IF(ISERROR(VLOOKUP($C41,aqua3,5,FALSE)),0,(VLOOKUP($C41,aqua3,5,FALSE)))</f>
        <v>0</v>
      </c>
      <c r="V290" s="7">
        <f>IF(ISERROR(VLOOKUP($C41,aqua4,5,FALSE)),0,(VLOOKUP($C41,aqua4,5,FALSE)))</f>
        <v>0</v>
      </c>
      <c r="W290" s="91">
        <f>IF(ISERROR(VLOOKUP($C41,_dua1,5,FALSE)),0,(VLOOKUP($C41,_dua1,5,FALSE)))</f>
        <v>0</v>
      </c>
      <c r="X290" s="91">
        <f>IF(ISERROR(VLOOKUP($C41,_dua2,5,FALSE)),0,(VLOOKUP($C41,_dua2,5,FALSE)))</f>
        <v>0</v>
      </c>
      <c r="Y290" s="91">
        <f>IF(ISERROR(VLOOKUP($C41,_dua3,5,FALSE)),0,(VLOOKUP($C41,_dua3,5,FALSE)))</f>
        <v>0</v>
      </c>
      <c r="Z290" s="91">
        <f>IF(ISERROR(VLOOKUP($C41,_dua4,5,FALSE)),0,(VLOOKUP($C41,_dua4,5,FALSE)))</f>
        <v>0</v>
      </c>
      <c r="AA290" s="102">
        <f t="shared" si="134"/>
        <v>0</v>
      </c>
      <c r="AB290" s="102">
        <f t="shared" si="135"/>
        <v>0</v>
      </c>
      <c r="AC290" s="102">
        <f t="shared" si="136"/>
        <v>0</v>
      </c>
      <c r="AD290" s="106">
        <f t="shared" si="137"/>
        <v>0</v>
      </c>
      <c r="AE290" s="106">
        <f t="shared" si="138"/>
        <v>0</v>
      </c>
      <c r="AF290" s="106">
        <f t="shared" si="139"/>
        <v>0</v>
      </c>
      <c r="AG290" s="106">
        <f t="shared" si="140"/>
        <v>0</v>
      </c>
      <c r="AH290" s="6">
        <v>0</v>
      </c>
      <c r="AI290" s="1">
        <f t="shared" si="141"/>
        <v>0</v>
      </c>
    </row>
    <row r="291" spans="1:35">
      <c r="A291" s="26">
        <v>4.2599999999999999E-3</v>
      </c>
      <c r="B291" s="5">
        <f t="shared" si="112"/>
        <v>4.2599999999999999E-3</v>
      </c>
      <c r="C291" s="144"/>
      <c r="D291" s="94"/>
      <c r="E291" s="94" t="s">
        <v>90</v>
      </c>
      <c r="F291" s="25">
        <f t="shared" si="113"/>
        <v>0</v>
      </c>
      <c r="G291" s="25">
        <f t="shared" si="114"/>
        <v>0</v>
      </c>
      <c r="H291" s="7">
        <f t="shared" si="115"/>
        <v>0</v>
      </c>
      <c r="I291" s="7">
        <f t="shared" si="116"/>
        <v>0</v>
      </c>
      <c r="J291" s="7">
        <f t="shared" si="117"/>
        <v>0</v>
      </c>
      <c r="K291" s="7">
        <f t="shared" si="118"/>
        <v>0</v>
      </c>
      <c r="L291" s="7">
        <f t="shared" si="119"/>
        <v>0</v>
      </c>
      <c r="M291" s="7">
        <f t="shared" si="120"/>
        <v>0</v>
      </c>
      <c r="N291" s="7">
        <f t="shared" si="121"/>
        <v>0</v>
      </c>
      <c r="O291" s="7">
        <f t="shared" si="122"/>
        <v>0</v>
      </c>
      <c r="P291" s="7">
        <f t="shared" si="123"/>
        <v>0</v>
      </c>
      <c r="Q291" s="7">
        <f t="shared" si="124"/>
        <v>0</v>
      </c>
      <c r="R291" s="7">
        <f t="shared" si="125"/>
        <v>0</v>
      </c>
      <c r="S291" s="7">
        <f t="shared" si="126"/>
        <v>0</v>
      </c>
      <c r="T291" s="7">
        <f t="shared" si="127"/>
        <v>0</v>
      </c>
      <c r="U291" s="7">
        <f t="shared" si="128"/>
        <v>0</v>
      </c>
      <c r="V291" s="7">
        <f t="shared" si="129"/>
        <v>0</v>
      </c>
      <c r="W291" s="91">
        <f t="shared" si="130"/>
        <v>0</v>
      </c>
      <c r="X291" s="91">
        <f t="shared" si="131"/>
        <v>0</v>
      </c>
      <c r="Y291" s="91">
        <f t="shared" si="132"/>
        <v>0</v>
      </c>
      <c r="Z291" s="91">
        <f t="shared" si="133"/>
        <v>0</v>
      </c>
      <c r="AA291" s="102">
        <f t="shared" si="134"/>
        <v>0</v>
      </c>
      <c r="AB291" s="102">
        <f t="shared" si="135"/>
        <v>0</v>
      </c>
      <c r="AC291" s="102">
        <f t="shared" si="136"/>
        <v>0</v>
      </c>
      <c r="AD291" s="106">
        <f t="shared" si="137"/>
        <v>0</v>
      </c>
      <c r="AE291" s="106">
        <f t="shared" si="138"/>
        <v>0</v>
      </c>
      <c r="AF291" s="106">
        <f t="shared" si="139"/>
        <v>0</v>
      </c>
      <c r="AG291" s="106">
        <f t="shared" si="140"/>
        <v>0</v>
      </c>
      <c r="AH291" s="6">
        <v>0</v>
      </c>
      <c r="AI291" s="1">
        <f t="shared" si="141"/>
        <v>0</v>
      </c>
    </row>
    <row r="292" spans="1:35">
      <c r="A292" s="26">
        <v>4.2700000000000004E-3</v>
      </c>
      <c r="B292" s="5">
        <f t="shared" si="112"/>
        <v>4.2700000000000004E-3</v>
      </c>
      <c r="C292" s="144" t="s">
        <v>330</v>
      </c>
      <c r="D292" s="94" t="s">
        <v>75</v>
      </c>
      <c r="E292" s="94" t="s">
        <v>90</v>
      </c>
      <c r="F292" s="25">
        <f>COUNTIF(H292:Z292,"&gt;1")</f>
        <v>0</v>
      </c>
      <c r="G292" s="25">
        <f>COUNTIF(AD292:AH292,"&gt;1")</f>
        <v>0</v>
      </c>
      <c r="H292" s="7">
        <f t="shared" si="115"/>
        <v>0</v>
      </c>
      <c r="I292" s="7">
        <f t="shared" si="116"/>
        <v>0</v>
      </c>
      <c r="J292" s="7">
        <f t="shared" si="117"/>
        <v>0</v>
      </c>
      <c r="K292" s="7">
        <f t="shared" si="118"/>
        <v>0</v>
      </c>
      <c r="L292" s="7">
        <f t="shared" si="119"/>
        <v>0</v>
      </c>
      <c r="M292" s="7">
        <f t="shared" si="120"/>
        <v>0</v>
      </c>
      <c r="N292" s="7">
        <f t="shared" si="121"/>
        <v>0</v>
      </c>
      <c r="O292" s="7">
        <f t="shared" si="122"/>
        <v>0</v>
      </c>
      <c r="P292" s="7">
        <f t="shared" si="123"/>
        <v>0</v>
      </c>
      <c r="Q292" s="7">
        <f t="shared" si="124"/>
        <v>0</v>
      </c>
      <c r="R292" s="7">
        <f t="shared" si="125"/>
        <v>0</v>
      </c>
      <c r="S292" s="7">
        <f t="shared" si="126"/>
        <v>0</v>
      </c>
      <c r="T292" s="7">
        <f t="shared" si="127"/>
        <v>0</v>
      </c>
      <c r="U292" s="7">
        <f t="shared" si="128"/>
        <v>0</v>
      </c>
      <c r="V292" s="7">
        <f t="shared" si="129"/>
        <v>0</v>
      </c>
      <c r="W292" s="91">
        <f t="shared" si="130"/>
        <v>0</v>
      </c>
      <c r="X292" s="91">
        <f t="shared" si="131"/>
        <v>0</v>
      </c>
      <c r="Y292" s="91">
        <f t="shared" si="132"/>
        <v>0</v>
      </c>
      <c r="Z292" s="91">
        <f t="shared" si="133"/>
        <v>0</v>
      </c>
      <c r="AA292" s="102">
        <f>LARGE(H292:R292,5)</f>
        <v>0</v>
      </c>
      <c r="AB292" s="102">
        <f>LARGE(S292:V292,1)</f>
        <v>0</v>
      </c>
      <c r="AC292" s="102">
        <f>LARGE(W292:Z292,1)</f>
        <v>0</v>
      </c>
      <c r="AD292" s="106">
        <f>LARGE(H292:R292,1)</f>
        <v>0</v>
      </c>
      <c r="AE292" s="106">
        <f>LARGE(H292:R292,2)</f>
        <v>0</v>
      </c>
      <c r="AF292" s="106">
        <f>LARGE(H292:R292,3)</f>
        <v>0</v>
      </c>
      <c r="AG292" s="106">
        <f>LARGE(H292:R292,4)</f>
        <v>0</v>
      </c>
      <c r="AH292" s="6">
        <v>0</v>
      </c>
      <c r="AI292" s="1">
        <f>SUM(AD292:AG292)+AH292</f>
        <v>0</v>
      </c>
    </row>
    <row r="293" spans="1:35">
      <c r="A293" s="26">
        <v>4.28E-3</v>
      </c>
      <c r="B293" s="5">
        <f t="shared" si="112"/>
        <v>4.28E-3</v>
      </c>
      <c r="C293" s="144"/>
      <c r="D293" s="94"/>
      <c r="E293" s="94" t="s">
        <v>90</v>
      </c>
      <c r="F293" s="25">
        <f t="shared" si="113"/>
        <v>0</v>
      </c>
      <c r="G293" s="25">
        <f t="shared" si="114"/>
        <v>0</v>
      </c>
      <c r="H293" s="7">
        <f t="shared" si="115"/>
        <v>0</v>
      </c>
      <c r="I293" s="7">
        <f t="shared" si="116"/>
        <v>0</v>
      </c>
      <c r="J293" s="7">
        <f t="shared" si="117"/>
        <v>0</v>
      </c>
      <c r="K293" s="7">
        <f t="shared" si="118"/>
        <v>0</v>
      </c>
      <c r="L293" s="7">
        <f t="shared" si="119"/>
        <v>0</v>
      </c>
      <c r="M293" s="7">
        <f t="shared" si="120"/>
        <v>0</v>
      </c>
      <c r="N293" s="7">
        <f t="shared" si="121"/>
        <v>0</v>
      </c>
      <c r="O293" s="7">
        <f t="shared" si="122"/>
        <v>0</v>
      </c>
      <c r="P293" s="7">
        <f t="shared" si="123"/>
        <v>0</v>
      </c>
      <c r="Q293" s="7">
        <f t="shared" si="124"/>
        <v>0</v>
      </c>
      <c r="R293" s="7">
        <f t="shared" si="125"/>
        <v>0</v>
      </c>
      <c r="S293" s="7">
        <f t="shared" si="126"/>
        <v>0</v>
      </c>
      <c r="T293" s="7">
        <f t="shared" si="127"/>
        <v>0</v>
      </c>
      <c r="U293" s="7">
        <f t="shared" si="128"/>
        <v>0</v>
      </c>
      <c r="V293" s="7">
        <f t="shared" si="129"/>
        <v>0</v>
      </c>
      <c r="W293" s="91">
        <f t="shared" si="130"/>
        <v>0</v>
      </c>
      <c r="X293" s="91">
        <f t="shared" si="131"/>
        <v>0</v>
      </c>
      <c r="Y293" s="91">
        <f t="shared" si="132"/>
        <v>0</v>
      </c>
      <c r="Z293" s="91">
        <f t="shared" si="133"/>
        <v>0</v>
      </c>
      <c r="AA293" s="102">
        <f t="shared" si="134"/>
        <v>0</v>
      </c>
      <c r="AB293" s="102">
        <f t="shared" si="135"/>
        <v>0</v>
      </c>
      <c r="AC293" s="102">
        <f t="shared" si="136"/>
        <v>0</v>
      </c>
      <c r="AD293" s="106">
        <f t="shared" si="137"/>
        <v>0</v>
      </c>
      <c r="AE293" s="106">
        <f t="shared" si="138"/>
        <v>0</v>
      </c>
      <c r="AF293" s="106">
        <f t="shared" si="139"/>
        <v>0</v>
      </c>
      <c r="AG293" s="106">
        <f t="shared" si="140"/>
        <v>0</v>
      </c>
      <c r="AH293" s="6">
        <v>0</v>
      </c>
      <c r="AI293" s="1">
        <f t="shared" si="141"/>
        <v>0</v>
      </c>
    </row>
    <row r="294" spans="1:35">
      <c r="A294" s="26">
        <v>4.2899999999999995E-3</v>
      </c>
      <c r="B294" s="5">
        <f t="shared" si="112"/>
        <v>4.2899999999999995E-3</v>
      </c>
      <c r="C294" s="144" t="s">
        <v>315</v>
      </c>
      <c r="D294" s="94" t="s">
        <v>85</v>
      </c>
      <c r="E294" s="94" t="s">
        <v>90</v>
      </c>
      <c r="F294" s="25">
        <f t="shared" si="113"/>
        <v>0</v>
      </c>
      <c r="G294" s="25">
        <f t="shared" si="114"/>
        <v>0</v>
      </c>
      <c r="H294" s="7">
        <f t="shared" si="115"/>
        <v>0</v>
      </c>
      <c r="I294" s="7">
        <f t="shared" si="116"/>
        <v>0</v>
      </c>
      <c r="J294" s="7">
        <f t="shared" si="117"/>
        <v>0</v>
      </c>
      <c r="K294" s="7">
        <f t="shared" si="118"/>
        <v>0</v>
      </c>
      <c r="L294" s="7">
        <f t="shared" si="119"/>
        <v>0</v>
      </c>
      <c r="M294" s="7">
        <f t="shared" si="120"/>
        <v>0</v>
      </c>
      <c r="N294" s="7">
        <f t="shared" si="121"/>
        <v>0</v>
      </c>
      <c r="O294" s="7">
        <f t="shared" si="122"/>
        <v>0</v>
      </c>
      <c r="P294" s="7">
        <f t="shared" si="123"/>
        <v>0</v>
      </c>
      <c r="Q294" s="7">
        <f t="shared" si="124"/>
        <v>0</v>
      </c>
      <c r="R294" s="7">
        <f t="shared" si="125"/>
        <v>0</v>
      </c>
      <c r="S294" s="7">
        <f t="shared" si="126"/>
        <v>0</v>
      </c>
      <c r="T294" s="7">
        <f t="shared" si="127"/>
        <v>0</v>
      </c>
      <c r="U294" s="7">
        <f t="shared" si="128"/>
        <v>0</v>
      </c>
      <c r="V294" s="7">
        <f t="shared" si="129"/>
        <v>0</v>
      </c>
      <c r="W294" s="91">
        <f t="shared" si="130"/>
        <v>0</v>
      </c>
      <c r="X294" s="91">
        <f t="shared" si="131"/>
        <v>0</v>
      </c>
      <c r="Y294" s="91">
        <f t="shared" si="132"/>
        <v>0</v>
      </c>
      <c r="Z294" s="91">
        <f t="shared" si="133"/>
        <v>0</v>
      </c>
      <c r="AA294" s="102">
        <f t="shared" si="134"/>
        <v>0</v>
      </c>
      <c r="AB294" s="102">
        <f t="shared" si="135"/>
        <v>0</v>
      </c>
      <c r="AC294" s="102">
        <f t="shared" si="136"/>
        <v>0</v>
      </c>
      <c r="AD294" s="106">
        <f t="shared" si="137"/>
        <v>0</v>
      </c>
      <c r="AE294" s="106">
        <f t="shared" si="138"/>
        <v>0</v>
      </c>
      <c r="AF294" s="106">
        <f t="shared" si="139"/>
        <v>0</v>
      </c>
      <c r="AG294" s="106">
        <f t="shared" si="140"/>
        <v>0</v>
      </c>
      <c r="AH294" s="6">
        <v>0</v>
      </c>
      <c r="AI294" s="1">
        <f t="shared" si="141"/>
        <v>0</v>
      </c>
    </row>
    <row r="295" spans="1:35">
      <c r="A295" s="26">
        <v>4.3E-3</v>
      </c>
      <c r="B295" s="5">
        <f t="shared" si="112"/>
        <v>4.3E-3</v>
      </c>
      <c r="C295" s="144" t="s">
        <v>322</v>
      </c>
      <c r="D295" s="94" t="s">
        <v>86</v>
      </c>
      <c r="E295" s="94" t="s">
        <v>90</v>
      </c>
      <c r="F295" s="25">
        <f t="shared" si="113"/>
        <v>0</v>
      </c>
      <c r="G295" s="25">
        <f t="shared" si="114"/>
        <v>0</v>
      </c>
      <c r="H295" s="7">
        <f t="shared" si="115"/>
        <v>0</v>
      </c>
      <c r="I295" s="7">
        <f t="shared" si="116"/>
        <v>0</v>
      </c>
      <c r="J295" s="7">
        <f t="shared" si="117"/>
        <v>0</v>
      </c>
      <c r="K295" s="7">
        <f t="shared" si="118"/>
        <v>0</v>
      </c>
      <c r="L295" s="7">
        <f t="shared" si="119"/>
        <v>0</v>
      </c>
      <c r="M295" s="7">
        <f t="shared" si="120"/>
        <v>0</v>
      </c>
      <c r="N295" s="7">
        <f t="shared" si="121"/>
        <v>0</v>
      </c>
      <c r="O295" s="7">
        <f t="shared" si="122"/>
        <v>0</v>
      </c>
      <c r="P295" s="7">
        <f t="shared" si="123"/>
        <v>0</v>
      </c>
      <c r="Q295" s="7">
        <f t="shared" si="124"/>
        <v>0</v>
      </c>
      <c r="R295" s="7">
        <f t="shared" si="125"/>
        <v>0</v>
      </c>
      <c r="S295" s="7">
        <f t="shared" si="126"/>
        <v>0</v>
      </c>
      <c r="T295" s="7">
        <f t="shared" si="127"/>
        <v>0</v>
      </c>
      <c r="U295" s="7">
        <f t="shared" si="128"/>
        <v>0</v>
      </c>
      <c r="V295" s="7">
        <f t="shared" si="129"/>
        <v>0</v>
      </c>
      <c r="W295" s="91">
        <f t="shared" si="130"/>
        <v>0</v>
      </c>
      <c r="X295" s="91">
        <f t="shared" si="131"/>
        <v>0</v>
      </c>
      <c r="Y295" s="91">
        <f t="shared" si="132"/>
        <v>0</v>
      </c>
      <c r="Z295" s="91">
        <f t="shared" si="133"/>
        <v>0</v>
      </c>
      <c r="AA295" s="102">
        <f t="shared" si="134"/>
        <v>0</v>
      </c>
      <c r="AB295" s="102">
        <f t="shared" si="135"/>
        <v>0</v>
      </c>
      <c r="AC295" s="102">
        <f t="shared" si="136"/>
        <v>0</v>
      </c>
      <c r="AD295" s="106">
        <f t="shared" si="137"/>
        <v>0</v>
      </c>
      <c r="AE295" s="106">
        <f t="shared" si="138"/>
        <v>0</v>
      </c>
      <c r="AF295" s="106">
        <f t="shared" si="139"/>
        <v>0</v>
      </c>
      <c r="AG295" s="106">
        <f t="shared" si="140"/>
        <v>0</v>
      </c>
      <c r="AH295" s="6">
        <v>0</v>
      </c>
      <c r="AI295" s="1">
        <f t="shared" si="141"/>
        <v>0</v>
      </c>
    </row>
    <row r="296" spans="1:35">
      <c r="A296" s="26">
        <v>4.3099999999999996E-3</v>
      </c>
      <c r="B296" s="5">
        <f t="shared" si="112"/>
        <v>4.3099999999999996E-3</v>
      </c>
      <c r="C296" s="144" t="s">
        <v>324</v>
      </c>
      <c r="D296" s="94" t="s">
        <v>85</v>
      </c>
      <c r="E296" s="94" t="s">
        <v>90</v>
      </c>
      <c r="F296" s="25">
        <f t="shared" si="113"/>
        <v>0</v>
      </c>
      <c r="G296" s="25">
        <f t="shared" si="114"/>
        <v>0</v>
      </c>
      <c r="H296" s="7">
        <f t="shared" si="115"/>
        <v>0</v>
      </c>
      <c r="I296" s="7">
        <f t="shared" si="116"/>
        <v>0</v>
      </c>
      <c r="J296" s="7">
        <f t="shared" si="117"/>
        <v>0</v>
      </c>
      <c r="K296" s="7">
        <f t="shared" si="118"/>
        <v>0</v>
      </c>
      <c r="L296" s="7">
        <f t="shared" si="119"/>
        <v>0</v>
      </c>
      <c r="M296" s="7">
        <f t="shared" si="120"/>
        <v>0</v>
      </c>
      <c r="N296" s="7">
        <f t="shared" si="121"/>
        <v>0</v>
      </c>
      <c r="O296" s="7">
        <f t="shared" si="122"/>
        <v>0</v>
      </c>
      <c r="P296" s="7">
        <f t="shared" si="123"/>
        <v>0</v>
      </c>
      <c r="Q296" s="7">
        <f t="shared" si="124"/>
        <v>0</v>
      </c>
      <c r="R296" s="7">
        <f t="shared" si="125"/>
        <v>0</v>
      </c>
      <c r="S296" s="7">
        <f t="shared" si="126"/>
        <v>0</v>
      </c>
      <c r="T296" s="7">
        <f t="shared" si="127"/>
        <v>0</v>
      </c>
      <c r="U296" s="7">
        <f t="shared" si="128"/>
        <v>0</v>
      </c>
      <c r="V296" s="7">
        <f t="shared" si="129"/>
        <v>0</v>
      </c>
      <c r="W296" s="91">
        <f t="shared" si="130"/>
        <v>0</v>
      </c>
      <c r="X296" s="91">
        <f t="shared" si="131"/>
        <v>0</v>
      </c>
      <c r="Y296" s="91">
        <f t="shared" si="132"/>
        <v>0</v>
      </c>
      <c r="Z296" s="91">
        <f t="shared" si="133"/>
        <v>0</v>
      </c>
      <c r="AA296" s="102">
        <f t="shared" si="134"/>
        <v>0</v>
      </c>
      <c r="AB296" s="102">
        <f t="shared" si="135"/>
        <v>0</v>
      </c>
      <c r="AC296" s="102">
        <f t="shared" si="136"/>
        <v>0</v>
      </c>
      <c r="AD296" s="106">
        <f t="shared" si="137"/>
        <v>0</v>
      </c>
      <c r="AE296" s="106">
        <f t="shared" si="138"/>
        <v>0</v>
      </c>
      <c r="AF296" s="106">
        <f t="shared" si="139"/>
        <v>0</v>
      </c>
      <c r="AG296" s="106">
        <f t="shared" si="140"/>
        <v>0</v>
      </c>
      <c r="AH296" s="6">
        <v>0</v>
      </c>
      <c r="AI296" s="1">
        <f t="shared" si="141"/>
        <v>0</v>
      </c>
    </row>
    <row r="297" spans="1:35">
      <c r="A297" s="26">
        <v>4.3200000000000001E-3</v>
      </c>
      <c r="B297" s="5">
        <f t="shared" si="112"/>
        <v>4.3200000000000001E-3</v>
      </c>
      <c r="C297" s="144" t="s">
        <v>251</v>
      </c>
      <c r="D297" s="94" t="s">
        <v>264</v>
      </c>
      <c r="E297" s="94" t="s">
        <v>90</v>
      </c>
      <c r="F297" s="25">
        <f t="shared" si="113"/>
        <v>0</v>
      </c>
      <c r="G297" s="25">
        <f t="shared" si="114"/>
        <v>0</v>
      </c>
      <c r="H297" s="7">
        <f t="shared" si="115"/>
        <v>0</v>
      </c>
      <c r="I297" s="7">
        <f t="shared" si="116"/>
        <v>0</v>
      </c>
      <c r="J297" s="7">
        <f t="shared" si="117"/>
        <v>0</v>
      </c>
      <c r="K297" s="7">
        <f t="shared" si="118"/>
        <v>0</v>
      </c>
      <c r="L297" s="7">
        <f t="shared" si="119"/>
        <v>0</v>
      </c>
      <c r="M297" s="7">
        <f t="shared" si="120"/>
        <v>0</v>
      </c>
      <c r="N297" s="7">
        <f t="shared" si="121"/>
        <v>0</v>
      </c>
      <c r="O297" s="7">
        <f t="shared" si="122"/>
        <v>0</v>
      </c>
      <c r="P297" s="7">
        <f t="shared" si="123"/>
        <v>0</v>
      </c>
      <c r="Q297" s="7">
        <f t="shared" si="124"/>
        <v>0</v>
      </c>
      <c r="R297" s="7">
        <f t="shared" si="125"/>
        <v>0</v>
      </c>
      <c r="S297" s="7">
        <f t="shared" si="126"/>
        <v>0</v>
      </c>
      <c r="T297" s="7">
        <f t="shared" si="127"/>
        <v>0</v>
      </c>
      <c r="U297" s="7">
        <f t="shared" si="128"/>
        <v>0</v>
      </c>
      <c r="V297" s="7">
        <f t="shared" si="129"/>
        <v>0</v>
      </c>
      <c r="W297" s="91">
        <f t="shared" si="130"/>
        <v>0</v>
      </c>
      <c r="X297" s="91">
        <f t="shared" si="131"/>
        <v>0</v>
      </c>
      <c r="Y297" s="91">
        <f t="shared" si="132"/>
        <v>0</v>
      </c>
      <c r="Z297" s="91">
        <f t="shared" si="133"/>
        <v>0</v>
      </c>
      <c r="AA297" s="102">
        <f t="shared" si="134"/>
        <v>0</v>
      </c>
      <c r="AB297" s="102">
        <f t="shared" si="135"/>
        <v>0</v>
      </c>
      <c r="AC297" s="102">
        <f t="shared" si="136"/>
        <v>0</v>
      </c>
      <c r="AD297" s="106">
        <f t="shared" si="137"/>
        <v>0</v>
      </c>
      <c r="AE297" s="106">
        <f t="shared" si="138"/>
        <v>0</v>
      </c>
      <c r="AF297" s="106">
        <f t="shared" si="139"/>
        <v>0</v>
      </c>
      <c r="AG297" s="106">
        <f t="shared" si="140"/>
        <v>0</v>
      </c>
      <c r="AH297" s="6">
        <v>0</v>
      </c>
      <c r="AI297" s="1">
        <f t="shared" si="141"/>
        <v>0</v>
      </c>
    </row>
    <row r="298" spans="1:35">
      <c r="A298" s="26">
        <v>4.3299999999999996E-3</v>
      </c>
      <c r="B298" s="5">
        <f t="shared" si="112"/>
        <v>4.3299999999999996E-3</v>
      </c>
      <c r="C298" s="144" t="s">
        <v>328</v>
      </c>
      <c r="D298" s="94" t="s">
        <v>85</v>
      </c>
      <c r="E298" s="94" t="s">
        <v>90</v>
      </c>
      <c r="F298" s="25">
        <f t="shared" si="113"/>
        <v>0</v>
      </c>
      <c r="G298" s="25">
        <f t="shared" si="114"/>
        <v>0</v>
      </c>
      <c r="H298" s="7">
        <f t="shared" si="115"/>
        <v>0</v>
      </c>
      <c r="I298" s="7">
        <f t="shared" si="116"/>
        <v>0</v>
      </c>
      <c r="J298" s="7">
        <f t="shared" si="117"/>
        <v>0</v>
      </c>
      <c r="K298" s="7">
        <f t="shared" si="118"/>
        <v>0</v>
      </c>
      <c r="L298" s="7">
        <f t="shared" si="119"/>
        <v>0</v>
      </c>
      <c r="M298" s="7">
        <f t="shared" si="120"/>
        <v>0</v>
      </c>
      <c r="N298" s="7">
        <f t="shared" si="121"/>
        <v>0</v>
      </c>
      <c r="O298" s="7">
        <f t="shared" si="122"/>
        <v>0</v>
      </c>
      <c r="P298" s="7">
        <f t="shared" si="123"/>
        <v>0</v>
      </c>
      <c r="Q298" s="7">
        <f t="shared" si="124"/>
        <v>0</v>
      </c>
      <c r="R298" s="7">
        <f t="shared" si="125"/>
        <v>0</v>
      </c>
      <c r="S298" s="7">
        <f t="shared" si="126"/>
        <v>0</v>
      </c>
      <c r="T298" s="7">
        <f t="shared" si="127"/>
        <v>0</v>
      </c>
      <c r="U298" s="7">
        <f t="shared" si="128"/>
        <v>0</v>
      </c>
      <c r="V298" s="7">
        <f t="shared" si="129"/>
        <v>0</v>
      </c>
      <c r="W298" s="91">
        <f t="shared" si="130"/>
        <v>0</v>
      </c>
      <c r="X298" s="91">
        <f t="shared" si="131"/>
        <v>0</v>
      </c>
      <c r="Y298" s="91">
        <f t="shared" si="132"/>
        <v>0</v>
      </c>
      <c r="Z298" s="91">
        <f t="shared" si="133"/>
        <v>0</v>
      </c>
      <c r="AA298" s="102">
        <f t="shared" si="134"/>
        <v>0</v>
      </c>
      <c r="AB298" s="102">
        <f t="shared" si="135"/>
        <v>0</v>
      </c>
      <c r="AC298" s="102">
        <f t="shared" si="136"/>
        <v>0</v>
      </c>
      <c r="AD298" s="106">
        <f t="shared" si="137"/>
        <v>0</v>
      </c>
      <c r="AE298" s="106">
        <f t="shared" si="138"/>
        <v>0</v>
      </c>
      <c r="AF298" s="106">
        <f t="shared" si="139"/>
        <v>0</v>
      </c>
      <c r="AG298" s="106">
        <f t="shared" si="140"/>
        <v>0</v>
      </c>
      <c r="AH298" s="6">
        <v>0</v>
      </c>
      <c r="AI298" s="1">
        <f t="shared" si="141"/>
        <v>0</v>
      </c>
    </row>
    <row r="299" spans="1:35">
      <c r="A299" s="26">
        <v>4.3400000000000001E-3</v>
      </c>
      <c r="B299" s="5">
        <f t="shared" si="112"/>
        <v>4.3400000000000001E-3</v>
      </c>
      <c r="C299" s="144" t="s">
        <v>377</v>
      </c>
      <c r="D299" s="94" t="s">
        <v>78</v>
      </c>
      <c r="E299" s="94" t="s">
        <v>90</v>
      </c>
      <c r="F299" s="25">
        <f t="shared" si="113"/>
        <v>0</v>
      </c>
      <c r="G299" s="25">
        <f t="shared" si="114"/>
        <v>0</v>
      </c>
      <c r="H299" s="7">
        <f t="shared" si="115"/>
        <v>0</v>
      </c>
      <c r="I299" s="7">
        <f t="shared" si="116"/>
        <v>0</v>
      </c>
      <c r="J299" s="7">
        <f t="shared" si="117"/>
        <v>0</v>
      </c>
      <c r="K299" s="7">
        <f t="shared" si="118"/>
        <v>0</v>
      </c>
      <c r="L299" s="7">
        <f t="shared" si="119"/>
        <v>0</v>
      </c>
      <c r="M299" s="7">
        <f t="shared" si="120"/>
        <v>0</v>
      </c>
      <c r="N299" s="7">
        <f t="shared" si="121"/>
        <v>0</v>
      </c>
      <c r="O299" s="7">
        <f t="shared" si="122"/>
        <v>0</v>
      </c>
      <c r="P299" s="7">
        <f t="shared" si="123"/>
        <v>0</v>
      </c>
      <c r="Q299" s="7">
        <f t="shared" si="124"/>
        <v>0</v>
      </c>
      <c r="R299" s="7">
        <f t="shared" si="125"/>
        <v>0</v>
      </c>
      <c r="S299" s="7">
        <f t="shared" si="126"/>
        <v>0</v>
      </c>
      <c r="T299" s="7">
        <f t="shared" si="127"/>
        <v>0</v>
      </c>
      <c r="U299" s="7">
        <f t="shared" si="128"/>
        <v>0</v>
      </c>
      <c r="V299" s="7">
        <f t="shared" si="129"/>
        <v>0</v>
      </c>
      <c r="W299" s="91">
        <f t="shared" si="130"/>
        <v>0</v>
      </c>
      <c r="X299" s="91">
        <f t="shared" si="131"/>
        <v>0</v>
      </c>
      <c r="Y299" s="91">
        <f t="shared" si="132"/>
        <v>0</v>
      </c>
      <c r="Z299" s="91">
        <f t="shared" si="133"/>
        <v>0</v>
      </c>
      <c r="AA299" s="102">
        <f t="shared" si="134"/>
        <v>0</v>
      </c>
      <c r="AB299" s="102">
        <f t="shared" si="135"/>
        <v>0</v>
      </c>
      <c r="AC299" s="102">
        <f t="shared" si="136"/>
        <v>0</v>
      </c>
      <c r="AD299" s="106">
        <f t="shared" si="137"/>
        <v>0</v>
      </c>
      <c r="AE299" s="106">
        <f t="shared" si="138"/>
        <v>0</v>
      </c>
      <c r="AF299" s="106">
        <f t="shared" si="139"/>
        <v>0</v>
      </c>
      <c r="AG299" s="106">
        <f t="shared" si="140"/>
        <v>0</v>
      </c>
      <c r="AH299" s="6">
        <v>0</v>
      </c>
      <c r="AI299" s="1">
        <f t="shared" si="141"/>
        <v>0</v>
      </c>
    </row>
    <row r="300" spans="1:35">
      <c r="A300" s="26">
        <v>4.3499999999999997E-3</v>
      </c>
      <c r="B300" s="5">
        <f t="shared" si="112"/>
        <v>4.3499999999999997E-3</v>
      </c>
      <c r="C300" s="144" t="s">
        <v>371</v>
      </c>
      <c r="D300" s="94" t="s">
        <v>74</v>
      </c>
      <c r="E300" s="94" t="s">
        <v>90</v>
      </c>
      <c r="F300" s="25">
        <f t="shared" si="113"/>
        <v>0</v>
      </c>
      <c r="G300" s="25">
        <f t="shared" si="114"/>
        <v>0</v>
      </c>
      <c r="H300" s="7">
        <f t="shared" si="115"/>
        <v>0</v>
      </c>
      <c r="I300" s="7">
        <f t="shared" si="116"/>
        <v>0</v>
      </c>
      <c r="J300" s="7">
        <f t="shared" si="117"/>
        <v>0</v>
      </c>
      <c r="K300" s="7">
        <f t="shared" si="118"/>
        <v>0</v>
      </c>
      <c r="L300" s="7">
        <f t="shared" si="119"/>
        <v>0</v>
      </c>
      <c r="M300" s="7">
        <f t="shared" si="120"/>
        <v>0</v>
      </c>
      <c r="N300" s="7">
        <f t="shared" si="121"/>
        <v>0</v>
      </c>
      <c r="O300" s="7">
        <f t="shared" si="122"/>
        <v>0</v>
      </c>
      <c r="P300" s="7">
        <f t="shared" si="123"/>
        <v>0</v>
      </c>
      <c r="Q300" s="7">
        <f t="shared" si="124"/>
        <v>0</v>
      </c>
      <c r="R300" s="7">
        <f t="shared" si="125"/>
        <v>0</v>
      </c>
      <c r="S300" s="7">
        <f t="shared" si="126"/>
        <v>0</v>
      </c>
      <c r="T300" s="7">
        <f t="shared" si="127"/>
        <v>0</v>
      </c>
      <c r="U300" s="7">
        <f t="shared" si="128"/>
        <v>0</v>
      </c>
      <c r="V300" s="7">
        <f t="shared" si="129"/>
        <v>0</v>
      </c>
      <c r="W300" s="91">
        <f t="shared" si="130"/>
        <v>0</v>
      </c>
      <c r="X300" s="91">
        <f t="shared" si="131"/>
        <v>0</v>
      </c>
      <c r="Y300" s="91">
        <f t="shared" si="132"/>
        <v>0</v>
      </c>
      <c r="Z300" s="91">
        <f t="shared" si="133"/>
        <v>0</v>
      </c>
      <c r="AA300" s="102">
        <f t="shared" si="134"/>
        <v>0</v>
      </c>
      <c r="AB300" s="102">
        <f t="shared" si="135"/>
        <v>0</v>
      </c>
      <c r="AC300" s="102">
        <f t="shared" si="136"/>
        <v>0</v>
      </c>
      <c r="AD300" s="106">
        <f t="shared" si="137"/>
        <v>0</v>
      </c>
      <c r="AE300" s="106">
        <f t="shared" si="138"/>
        <v>0</v>
      </c>
      <c r="AF300" s="106">
        <f t="shared" si="139"/>
        <v>0</v>
      </c>
      <c r="AG300" s="106">
        <f t="shared" si="140"/>
        <v>0</v>
      </c>
      <c r="AH300" s="6">
        <v>0</v>
      </c>
      <c r="AI300" s="1">
        <f t="shared" si="141"/>
        <v>0</v>
      </c>
    </row>
    <row r="301" spans="1:35">
      <c r="A301" s="26">
        <v>4.3600000000000002E-3</v>
      </c>
      <c r="B301" s="5">
        <f t="shared" si="112"/>
        <v>4.3600000000000002E-3</v>
      </c>
      <c r="C301" s="94"/>
      <c r="D301" s="94" t="s">
        <v>78</v>
      </c>
      <c r="E301" s="94" t="s">
        <v>90</v>
      </c>
      <c r="F301" s="25">
        <f t="shared" si="113"/>
        <v>0</v>
      </c>
      <c r="G301" s="25">
        <f t="shared" si="114"/>
        <v>0</v>
      </c>
      <c r="H301" s="7">
        <f t="shared" si="115"/>
        <v>0</v>
      </c>
      <c r="I301" s="7">
        <f t="shared" si="116"/>
        <v>0</v>
      </c>
      <c r="J301" s="7">
        <f t="shared" si="117"/>
        <v>0</v>
      </c>
      <c r="K301" s="7">
        <f t="shared" si="118"/>
        <v>0</v>
      </c>
      <c r="L301" s="7">
        <f t="shared" si="119"/>
        <v>0</v>
      </c>
      <c r="M301" s="7">
        <f t="shared" si="120"/>
        <v>0</v>
      </c>
      <c r="N301" s="7">
        <f t="shared" si="121"/>
        <v>0</v>
      </c>
      <c r="O301" s="7">
        <f t="shared" si="122"/>
        <v>0</v>
      </c>
      <c r="P301" s="7">
        <f t="shared" si="123"/>
        <v>0</v>
      </c>
      <c r="Q301" s="7">
        <f t="shared" si="124"/>
        <v>0</v>
      </c>
      <c r="R301" s="7">
        <f t="shared" si="125"/>
        <v>0</v>
      </c>
      <c r="S301" s="7">
        <f t="shared" si="126"/>
        <v>0</v>
      </c>
      <c r="T301" s="7">
        <f t="shared" si="127"/>
        <v>0</v>
      </c>
      <c r="U301" s="7">
        <f t="shared" si="128"/>
        <v>0</v>
      </c>
      <c r="V301" s="7">
        <f t="shared" si="129"/>
        <v>0</v>
      </c>
      <c r="W301" s="91">
        <f t="shared" si="130"/>
        <v>0</v>
      </c>
      <c r="X301" s="91">
        <f t="shared" si="131"/>
        <v>0</v>
      </c>
      <c r="Y301" s="91">
        <f t="shared" si="132"/>
        <v>0</v>
      </c>
      <c r="Z301" s="91">
        <f t="shared" si="133"/>
        <v>0</v>
      </c>
      <c r="AA301" s="102">
        <f t="shared" si="134"/>
        <v>0</v>
      </c>
      <c r="AB301" s="102">
        <f t="shared" si="135"/>
        <v>0</v>
      </c>
      <c r="AC301" s="102">
        <f t="shared" si="136"/>
        <v>0</v>
      </c>
      <c r="AD301" s="106">
        <f t="shared" si="137"/>
        <v>0</v>
      </c>
      <c r="AE301" s="106">
        <f t="shared" si="138"/>
        <v>0</v>
      </c>
      <c r="AF301" s="106">
        <f t="shared" si="139"/>
        <v>0</v>
      </c>
      <c r="AG301" s="106">
        <f t="shared" si="140"/>
        <v>0</v>
      </c>
      <c r="AH301" s="6">
        <v>0</v>
      </c>
      <c r="AI301" s="1">
        <f t="shared" si="141"/>
        <v>0</v>
      </c>
    </row>
    <row r="302" spans="1:35">
      <c r="A302" s="26">
        <v>4.3699999999999998E-3</v>
      </c>
      <c r="B302" s="5">
        <f t="shared" si="112"/>
        <v>4.3699999999999998E-3</v>
      </c>
      <c r="C302" s="94" t="s">
        <v>350</v>
      </c>
      <c r="D302" s="94" t="s">
        <v>74</v>
      </c>
      <c r="E302" s="94" t="s">
        <v>90</v>
      </c>
      <c r="F302" s="25">
        <f t="shared" si="113"/>
        <v>0</v>
      </c>
      <c r="G302" s="25">
        <f t="shared" si="114"/>
        <v>0</v>
      </c>
      <c r="H302" s="7">
        <f t="shared" si="115"/>
        <v>0</v>
      </c>
      <c r="I302" s="7">
        <f t="shared" si="116"/>
        <v>0</v>
      </c>
      <c r="J302" s="7">
        <f t="shared" si="117"/>
        <v>0</v>
      </c>
      <c r="K302" s="7">
        <f t="shared" si="118"/>
        <v>0</v>
      </c>
      <c r="L302" s="7">
        <f t="shared" si="119"/>
        <v>0</v>
      </c>
      <c r="M302" s="7">
        <f t="shared" si="120"/>
        <v>0</v>
      </c>
      <c r="N302" s="7">
        <f t="shared" si="121"/>
        <v>0</v>
      </c>
      <c r="O302" s="7">
        <f t="shared" si="122"/>
        <v>0</v>
      </c>
      <c r="P302" s="7">
        <f t="shared" si="123"/>
        <v>0</v>
      </c>
      <c r="Q302" s="7">
        <f t="shared" si="124"/>
        <v>0</v>
      </c>
      <c r="R302" s="7">
        <f t="shared" si="125"/>
        <v>0</v>
      </c>
      <c r="S302" s="7">
        <f t="shared" si="126"/>
        <v>0</v>
      </c>
      <c r="T302" s="7">
        <f t="shared" si="127"/>
        <v>0</v>
      </c>
      <c r="U302" s="7">
        <f t="shared" si="128"/>
        <v>0</v>
      </c>
      <c r="V302" s="7">
        <f t="shared" si="129"/>
        <v>0</v>
      </c>
      <c r="W302" s="91">
        <f t="shared" si="130"/>
        <v>0</v>
      </c>
      <c r="X302" s="91">
        <f t="shared" si="131"/>
        <v>0</v>
      </c>
      <c r="Y302" s="91">
        <f t="shared" si="132"/>
        <v>0</v>
      </c>
      <c r="Z302" s="91">
        <f t="shared" si="133"/>
        <v>0</v>
      </c>
      <c r="AA302" s="102">
        <f t="shared" si="134"/>
        <v>0</v>
      </c>
      <c r="AB302" s="102">
        <f t="shared" si="135"/>
        <v>0</v>
      </c>
      <c r="AC302" s="102">
        <f t="shared" si="136"/>
        <v>0</v>
      </c>
      <c r="AD302" s="106">
        <f t="shared" si="137"/>
        <v>0</v>
      </c>
      <c r="AE302" s="106">
        <f t="shared" si="138"/>
        <v>0</v>
      </c>
      <c r="AF302" s="106">
        <f t="shared" si="139"/>
        <v>0</v>
      </c>
      <c r="AG302" s="106">
        <f t="shared" si="140"/>
        <v>0</v>
      </c>
      <c r="AH302" s="6">
        <v>0</v>
      </c>
      <c r="AI302" s="1">
        <f t="shared" si="141"/>
        <v>0</v>
      </c>
    </row>
    <row r="303" spans="1:35">
      <c r="A303" s="26">
        <v>4.3800000000000002E-3</v>
      </c>
      <c r="B303" s="5">
        <f t="shared" si="112"/>
        <v>4.3800000000000002E-3</v>
      </c>
      <c r="C303" s="94" t="s">
        <v>353</v>
      </c>
      <c r="D303" s="94" t="s">
        <v>74</v>
      </c>
      <c r="E303" s="94" t="s">
        <v>90</v>
      </c>
      <c r="F303" s="25">
        <f t="shared" si="113"/>
        <v>0</v>
      </c>
      <c r="G303" s="25">
        <f t="shared" si="114"/>
        <v>0</v>
      </c>
      <c r="H303" s="7">
        <f t="shared" si="115"/>
        <v>0</v>
      </c>
      <c r="I303" s="7">
        <f t="shared" si="116"/>
        <v>0</v>
      </c>
      <c r="J303" s="7">
        <f t="shared" si="117"/>
        <v>0</v>
      </c>
      <c r="K303" s="7">
        <f t="shared" si="118"/>
        <v>0</v>
      </c>
      <c r="L303" s="7">
        <f t="shared" si="119"/>
        <v>0</v>
      </c>
      <c r="M303" s="7">
        <f t="shared" si="120"/>
        <v>0</v>
      </c>
      <c r="N303" s="7">
        <f t="shared" si="121"/>
        <v>0</v>
      </c>
      <c r="O303" s="7">
        <f t="shared" si="122"/>
        <v>0</v>
      </c>
      <c r="P303" s="7">
        <f t="shared" si="123"/>
        <v>0</v>
      </c>
      <c r="Q303" s="7">
        <f t="shared" si="124"/>
        <v>0</v>
      </c>
      <c r="R303" s="7">
        <f t="shared" si="125"/>
        <v>0</v>
      </c>
      <c r="S303" s="7">
        <f t="shared" si="126"/>
        <v>0</v>
      </c>
      <c r="T303" s="7">
        <f t="shared" si="127"/>
        <v>0</v>
      </c>
      <c r="U303" s="7">
        <f t="shared" si="128"/>
        <v>0</v>
      </c>
      <c r="V303" s="7">
        <f t="shared" si="129"/>
        <v>0</v>
      </c>
      <c r="W303" s="91">
        <f t="shared" si="130"/>
        <v>0</v>
      </c>
      <c r="X303" s="91">
        <f t="shared" si="131"/>
        <v>0</v>
      </c>
      <c r="Y303" s="91">
        <f t="shared" si="132"/>
        <v>0</v>
      </c>
      <c r="Z303" s="91">
        <f t="shared" si="133"/>
        <v>0</v>
      </c>
      <c r="AA303" s="102">
        <f t="shared" si="134"/>
        <v>0</v>
      </c>
      <c r="AB303" s="102">
        <f t="shared" si="135"/>
        <v>0</v>
      </c>
      <c r="AC303" s="102">
        <f t="shared" si="136"/>
        <v>0</v>
      </c>
      <c r="AD303" s="106">
        <f t="shared" si="137"/>
        <v>0</v>
      </c>
      <c r="AE303" s="106">
        <f t="shared" si="138"/>
        <v>0</v>
      </c>
      <c r="AF303" s="106">
        <f t="shared" si="139"/>
        <v>0</v>
      </c>
      <c r="AG303" s="106">
        <f t="shared" si="140"/>
        <v>0</v>
      </c>
      <c r="AH303" s="6">
        <v>0</v>
      </c>
      <c r="AI303" s="1">
        <f t="shared" si="141"/>
        <v>0</v>
      </c>
    </row>
    <row r="304" spans="1:35">
      <c r="A304" s="26">
        <v>4.3899999999999998E-3</v>
      </c>
      <c r="B304" s="5">
        <f t="shared" si="112"/>
        <v>4.3899999999999998E-3</v>
      </c>
      <c r="C304" s="94" t="s">
        <v>361</v>
      </c>
      <c r="D304" s="94" t="s">
        <v>78</v>
      </c>
      <c r="E304" s="94" t="s">
        <v>90</v>
      </c>
      <c r="F304" s="25">
        <f t="shared" si="113"/>
        <v>0</v>
      </c>
      <c r="G304" s="25">
        <f t="shared" si="114"/>
        <v>0</v>
      </c>
      <c r="H304" s="7">
        <f t="shared" si="115"/>
        <v>0</v>
      </c>
      <c r="I304" s="7">
        <f t="shared" si="116"/>
        <v>0</v>
      </c>
      <c r="J304" s="7">
        <f t="shared" si="117"/>
        <v>0</v>
      </c>
      <c r="K304" s="7">
        <f t="shared" si="118"/>
        <v>0</v>
      </c>
      <c r="L304" s="7">
        <f t="shared" si="119"/>
        <v>0</v>
      </c>
      <c r="M304" s="7">
        <f t="shared" si="120"/>
        <v>0</v>
      </c>
      <c r="N304" s="7">
        <f t="shared" si="121"/>
        <v>0</v>
      </c>
      <c r="O304" s="7">
        <f t="shared" si="122"/>
        <v>0</v>
      </c>
      <c r="P304" s="7">
        <f t="shared" si="123"/>
        <v>0</v>
      </c>
      <c r="Q304" s="7">
        <f t="shared" si="124"/>
        <v>0</v>
      </c>
      <c r="R304" s="7">
        <f t="shared" si="125"/>
        <v>0</v>
      </c>
      <c r="S304" s="7">
        <f t="shared" si="126"/>
        <v>0</v>
      </c>
      <c r="T304" s="7">
        <f t="shared" si="127"/>
        <v>0</v>
      </c>
      <c r="U304" s="7">
        <f t="shared" si="128"/>
        <v>0</v>
      </c>
      <c r="V304" s="7">
        <f t="shared" si="129"/>
        <v>0</v>
      </c>
      <c r="W304" s="91">
        <f t="shared" si="130"/>
        <v>0</v>
      </c>
      <c r="X304" s="91">
        <f t="shared" si="131"/>
        <v>0</v>
      </c>
      <c r="Y304" s="91">
        <f t="shared" si="132"/>
        <v>0</v>
      </c>
      <c r="Z304" s="91">
        <f t="shared" si="133"/>
        <v>0</v>
      </c>
      <c r="AA304" s="102">
        <f t="shared" si="134"/>
        <v>0</v>
      </c>
      <c r="AB304" s="102">
        <f t="shared" si="135"/>
        <v>0</v>
      </c>
      <c r="AC304" s="102">
        <f t="shared" si="136"/>
        <v>0</v>
      </c>
      <c r="AD304" s="106">
        <f t="shared" si="137"/>
        <v>0</v>
      </c>
      <c r="AE304" s="106">
        <f t="shared" si="138"/>
        <v>0</v>
      </c>
      <c r="AF304" s="106">
        <f t="shared" si="139"/>
        <v>0</v>
      </c>
      <c r="AG304" s="106">
        <f t="shared" si="140"/>
        <v>0</v>
      </c>
      <c r="AH304" s="6">
        <v>0</v>
      </c>
      <c r="AI304" s="1">
        <f t="shared" si="141"/>
        <v>0</v>
      </c>
    </row>
    <row r="305" spans="1:35">
      <c r="A305" s="26">
        <v>4.4000000000000003E-3</v>
      </c>
      <c r="B305" s="5">
        <f t="shared" si="112"/>
        <v>4.4000000000000003E-3</v>
      </c>
      <c r="C305" s="94" t="s">
        <v>385</v>
      </c>
      <c r="D305" s="94" t="s">
        <v>78</v>
      </c>
      <c r="E305" s="94" t="s">
        <v>90</v>
      </c>
      <c r="F305" s="25">
        <f t="shared" si="113"/>
        <v>0</v>
      </c>
      <c r="G305" s="25">
        <f t="shared" si="114"/>
        <v>0</v>
      </c>
      <c r="H305" s="7">
        <f t="shared" si="115"/>
        <v>0</v>
      </c>
      <c r="I305" s="7">
        <f t="shared" si="116"/>
        <v>0</v>
      </c>
      <c r="J305" s="7">
        <f t="shared" si="117"/>
        <v>0</v>
      </c>
      <c r="K305" s="7">
        <f t="shared" si="118"/>
        <v>0</v>
      </c>
      <c r="L305" s="7">
        <f t="shared" si="119"/>
        <v>0</v>
      </c>
      <c r="M305" s="7">
        <f t="shared" si="120"/>
        <v>0</v>
      </c>
      <c r="N305" s="7">
        <f t="shared" si="121"/>
        <v>0</v>
      </c>
      <c r="O305" s="7">
        <f t="shared" si="122"/>
        <v>0</v>
      </c>
      <c r="P305" s="7">
        <f t="shared" si="123"/>
        <v>0</v>
      </c>
      <c r="Q305" s="7">
        <f t="shared" si="124"/>
        <v>0</v>
      </c>
      <c r="R305" s="7">
        <f t="shared" si="125"/>
        <v>0</v>
      </c>
      <c r="S305" s="7">
        <f t="shared" si="126"/>
        <v>0</v>
      </c>
      <c r="T305" s="7">
        <f t="shared" si="127"/>
        <v>0</v>
      </c>
      <c r="U305" s="7">
        <f t="shared" si="128"/>
        <v>0</v>
      </c>
      <c r="V305" s="7">
        <f t="shared" si="129"/>
        <v>0</v>
      </c>
      <c r="W305" s="91">
        <f t="shared" si="130"/>
        <v>0</v>
      </c>
      <c r="X305" s="91">
        <f t="shared" si="131"/>
        <v>0</v>
      </c>
      <c r="Y305" s="91">
        <f t="shared" si="132"/>
        <v>0</v>
      </c>
      <c r="Z305" s="91">
        <f t="shared" si="133"/>
        <v>0</v>
      </c>
      <c r="AA305" s="102">
        <f t="shared" si="134"/>
        <v>0</v>
      </c>
      <c r="AB305" s="102">
        <f t="shared" si="135"/>
        <v>0</v>
      </c>
      <c r="AC305" s="102">
        <f t="shared" si="136"/>
        <v>0</v>
      </c>
      <c r="AD305" s="106">
        <f t="shared" si="137"/>
        <v>0</v>
      </c>
      <c r="AE305" s="106">
        <f t="shared" si="138"/>
        <v>0</v>
      </c>
      <c r="AF305" s="106">
        <f t="shared" si="139"/>
        <v>0</v>
      </c>
      <c r="AG305" s="106">
        <f t="shared" si="140"/>
        <v>0</v>
      </c>
      <c r="AH305" s="6">
        <v>0</v>
      </c>
      <c r="AI305" s="1">
        <f t="shared" si="141"/>
        <v>0</v>
      </c>
    </row>
    <row r="306" spans="1:35">
      <c r="A306" s="26">
        <v>4.4099999999999999E-3</v>
      </c>
      <c r="B306" s="5">
        <f t="shared" si="112"/>
        <v>14578.746309030923</v>
      </c>
      <c r="C306" s="94" t="s">
        <v>388</v>
      </c>
      <c r="D306" s="94" t="s">
        <v>334</v>
      </c>
      <c r="E306" s="94" t="s">
        <v>90</v>
      </c>
      <c r="F306" s="25">
        <f t="shared" si="113"/>
        <v>2</v>
      </c>
      <c r="G306" s="25">
        <f t="shared" si="114"/>
        <v>2</v>
      </c>
      <c r="H306" s="7">
        <f t="shared" si="115"/>
        <v>0</v>
      </c>
      <c r="I306" s="7">
        <f t="shared" si="116"/>
        <v>0</v>
      </c>
      <c r="J306" s="7">
        <f t="shared" si="117"/>
        <v>0</v>
      </c>
      <c r="K306" s="7">
        <f t="shared" si="118"/>
        <v>7196.2202864314186</v>
      </c>
      <c r="L306" s="7">
        <f t="shared" si="119"/>
        <v>0</v>
      </c>
      <c r="M306" s="7">
        <f t="shared" si="120"/>
        <v>0</v>
      </c>
      <c r="N306" s="7">
        <f t="shared" si="121"/>
        <v>0</v>
      </c>
      <c r="O306" s="7">
        <f t="shared" si="122"/>
        <v>7382.5216125995039</v>
      </c>
      <c r="P306" s="7">
        <f t="shared" si="123"/>
        <v>0</v>
      </c>
      <c r="Q306" s="7">
        <f t="shared" si="124"/>
        <v>0</v>
      </c>
      <c r="R306" s="7">
        <f t="shared" si="125"/>
        <v>0</v>
      </c>
      <c r="S306" s="7">
        <f t="shared" si="126"/>
        <v>0</v>
      </c>
      <c r="T306" s="7">
        <f t="shared" si="127"/>
        <v>0</v>
      </c>
      <c r="U306" s="7">
        <f t="shared" si="128"/>
        <v>0</v>
      </c>
      <c r="V306" s="7">
        <f t="shared" si="129"/>
        <v>0</v>
      </c>
      <c r="W306" s="91">
        <f t="shared" si="130"/>
        <v>0</v>
      </c>
      <c r="X306" s="91">
        <f t="shared" si="131"/>
        <v>0</v>
      </c>
      <c r="Y306" s="91">
        <f t="shared" si="132"/>
        <v>0</v>
      </c>
      <c r="Z306" s="91">
        <f t="shared" si="133"/>
        <v>0</v>
      </c>
      <c r="AA306" s="102">
        <f t="shared" si="134"/>
        <v>0</v>
      </c>
      <c r="AB306" s="102">
        <f t="shared" si="135"/>
        <v>0</v>
      </c>
      <c r="AC306" s="102">
        <f t="shared" si="136"/>
        <v>0</v>
      </c>
      <c r="AD306" s="106">
        <f t="shared" si="137"/>
        <v>7382.5216125995039</v>
      </c>
      <c r="AE306" s="106">
        <f t="shared" si="138"/>
        <v>7196.2202864314186</v>
      </c>
      <c r="AF306" s="106">
        <f t="shared" si="139"/>
        <v>0</v>
      </c>
      <c r="AG306" s="106">
        <f t="shared" si="140"/>
        <v>0</v>
      </c>
      <c r="AH306" s="6">
        <v>0</v>
      </c>
      <c r="AI306" s="1">
        <f t="shared" si="141"/>
        <v>14578.741899030923</v>
      </c>
    </row>
    <row r="307" spans="1:35">
      <c r="A307" s="26">
        <v>4.4200000000000003E-3</v>
      </c>
      <c r="B307" s="5">
        <f t="shared" si="112"/>
        <v>4.4200000000000003E-3</v>
      </c>
      <c r="C307" s="94" t="s">
        <v>416</v>
      </c>
      <c r="D307" s="94" t="s">
        <v>87</v>
      </c>
      <c r="E307" s="94" t="s">
        <v>90</v>
      </c>
      <c r="F307" s="25">
        <f t="shared" si="113"/>
        <v>0</v>
      </c>
      <c r="G307" s="25">
        <f t="shared" si="114"/>
        <v>0</v>
      </c>
      <c r="H307" s="7">
        <f t="shared" si="115"/>
        <v>0</v>
      </c>
      <c r="I307" s="7">
        <f t="shared" si="116"/>
        <v>0</v>
      </c>
      <c r="J307" s="7">
        <f t="shared" si="117"/>
        <v>0</v>
      </c>
      <c r="K307" s="7">
        <f t="shared" si="118"/>
        <v>0</v>
      </c>
      <c r="L307" s="7">
        <f t="shared" si="119"/>
        <v>0</v>
      </c>
      <c r="M307" s="7">
        <f t="shared" si="120"/>
        <v>0</v>
      </c>
      <c r="N307" s="7">
        <f t="shared" si="121"/>
        <v>0</v>
      </c>
      <c r="O307" s="7">
        <f t="shared" si="122"/>
        <v>0</v>
      </c>
      <c r="P307" s="7">
        <f t="shared" si="123"/>
        <v>0</v>
      </c>
      <c r="Q307" s="7">
        <f t="shared" si="124"/>
        <v>0</v>
      </c>
      <c r="R307" s="7">
        <f t="shared" si="125"/>
        <v>0</v>
      </c>
      <c r="S307" s="7">
        <f t="shared" si="126"/>
        <v>0</v>
      </c>
      <c r="T307" s="7">
        <f t="shared" si="127"/>
        <v>0</v>
      </c>
      <c r="U307" s="7">
        <f t="shared" si="128"/>
        <v>0</v>
      </c>
      <c r="V307" s="7">
        <f t="shared" si="129"/>
        <v>0</v>
      </c>
      <c r="W307" s="91">
        <f t="shared" si="130"/>
        <v>0</v>
      </c>
      <c r="X307" s="91">
        <f t="shared" si="131"/>
        <v>0</v>
      </c>
      <c r="Y307" s="91">
        <f t="shared" si="132"/>
        <v>0</v>
      </c>
      <c r="Z307" s="91">
        <f t="shared" si="133"/>
        <v>0</v>
      </c>
      <c r="AA307" s="102">
        <f t="shared" si="134"/>
        <v>0</v>
      </c>
      <c r="AB307" s="102">
        <f t="shared" si="135"/>
        <v>0</v>
      </c>
      <c r="AC307" s="102">
        <f t="shared" si="136"/>
        <v>0</v>
      </c>
      <c r="AD307" s="106">
        <f t="shared" si="137"/>
        <v>0</v>
      </c>
      <c r="AE307" s="106">
        <f t="shared" si="138"/>
        <v>0</v>
      </c>
      <c r="AF307" s="106">
        <f t="shared" si="139"/>
        <v>0</v>
      </c>
      <c r="AG307" s="106">
        <f t="shared" si="140"/>
        <v>0</v>
      </c>
      <c r="AH307" s="6">
        <v>0</v>
      </c>
      <c r="AI307" s="1">
        <f t="shared" si="141"/>
        <v>0</v>
      </c>
    </row>
    <row r="308" spans="1:35">
      <c r="A308" s="26">
        <v>4.4299999999999999E-3</v>
      </c>
      <c r="B308" s="5">
        <f t="shared" si="112"/>
        <v>4.4299999999999999E-3</v>
      </c>
      <c r="C308" s="94"/>
      <c r="D308" s="94"/>
      <c r="E308" s="94" t="s">
        <v>90</v>
      </c>
      <c r="F308" s="25">
        <f t="shared" si="113"/>
        <v>0</v>
      </c>
      <c r="G308" s="25">
        <f t="shared" si="114"/>
        <v>0</v>
      </c>
      <c r="H308" s="7">
        <f t="shared" si="115"/>
        <v>0</v>
      </c>
      <c r="I308" s="7">
        <f t="shared" si="116"/>
        <v>0</v>
      </c>
      <c r="J308" s="7">
        <f t="shared" si="117"/>
        <v>0</v>
      </c>
      <c r="K308" s="7">
        <f t="shared" si="118"/>
        <v>0</v>
      </c>
      <c r="L308" s="7">
        <f t="shared" si="119"/>
        <v>0</v>
      </c>
      <c r="M308" s="7">
        <f t="shared" si="120"/>
        <v>0</v>
      </c>
      <c r="N308" s="7">
        <f t="shared" si="121"/>
        <v>0</v>
      </c>
      <c r="O308" s="7">
        <f t="shared" si="122"/>
        <v>0</v>
      </c>
      <c r="P308" s="7">
        <f t="shared" si="123"/>
        <v>0</v>
      </c>
      <c r="Q308" s="7">
        <f t="shared" si="124"/>
        <v>0</v>
      </c>
      <c r="R308" s="7">
        <f t="shared" si="125"/>
        <v>0</v>
      </c>
      <c r="S308" s="7">
        <f t="shared" si="126"/>
        <v>0</v>
      </c>
      <c r="T308" s="7">
        <f t="shared" si="127"/>
        <v>0</v>
      </c>
      <c r="U308" s="7">
        <f t="shared" si="128"/>
        <v>0</v>
      </c>
      <c r="V308" s="7">
        <f t="shared" si="129"/>
        <v>0</v>
      </c>
      <c r="W308" s="91">
        <f t="shared" si="130"/>
        <v>0</v>
      </c>
      <c r="X308" s="91">
        <f t="shared" si="131"/>
        <v>0</v>
      </c>
      <c r="Y308" s="91">
        <f t="shared" si="132"/>
        <v>0</v>
      </c>
      <c r="Z308" s="91">
        <f t="shared" si="133"/>
        <v>0</v>
      </c>
      <c r="AA308" s="102">
        <f t="shared" si="134"/>
        <v>0</v>
      </c>
      <c r="AB308" s="102">
        <f t="shared" si="135"/>
        <v>0</v>
      </c>
      <c r="AC308" s="102">
        <f t="shared" si="136"/>
        <v>0</v>
      </c>
      <c r="AD308" s="106">
        <f t="shared" si="137"/>
        <v>0</v>
      </c>
      <c r="AE308" s="106">
        <f t="shared" si="138"/>
        <v>0</v>
      </c>
      <c r="AF308" s="106">
        <f t="shared" si="139"/>
        <v>0</v>
      </c>
      <c r="AG308" s="106">
        <f t="shared" si="140"/>
        <v>0</v>
      </c>
      <c r="AH308" s="6">
        <v>0</v>
      </c>
      <c r="AI308" s="1">
        <f t="shared" si="141"/>
        <v>0</v>
      </c>
    </row>
    <row r="309" spans="1:35">
      <c r="A309" s="26">
        <v>4.4400000000000004E-3</v>
      </c>
      <c r="B309" s="5">
        <f t="shared" si="112"/>
        <v>4.4400000000000004E-3</v>
      </c>
      <c r="C309" s="94" t="s">
        <v>360</v>
      </c>
      <c r="D309" s="94" t="s">
        <v>78</v>
      </c>
      <c r="E309" s="94" t="s">
        <v>90</v>
      </c>
      <c r="F309" s="25">
        <f t="shared" si="113"/>
        <v>0</v>
      </c>
      <c r="G309" s="25">
        <f t="shared" si="114"/>
        <v>0</v>
      </c>
      <c r="H309" s="7">
        <f t="shared" si="115"/>
        <v>0</v>
      </c>
      <c r="I309" s="7">
        <f t="shared" si="116"/>
        <v>0</v>
      </c>
      <c r="J309" s="7">
        <f t="shared" si="117"/>
        <v>0</v>
      </c>
      <c r="K309" s="7">
        <f t="shared" si="118"/>
        <v>0</v>
      </c>
      <c r="L309" s="7">
        <f t="shared" si="119"/>
        <v>0</v>
      </c>
      <c r="M309" s="7">
        <f t="shared" si="120"/>
        <v>0</v>
      </c>
      <c r="N309" s="7">
        <f t="shared" si="121"/>
        <v>0</v>
      </c>
      <c r="O309" s="7">
        <f t="shared" si="122"/>
        <v>0</v>
      </c>
      <c r="P309" s="7">
        <f t="shared" si="123"/>
        <v>0</v>
      </c>
      <c r="Q309" s="7">
        <f t="shared" si="124"/>
        <v>0</v>
      </c>
      <c r="R309" s="7">
        <f t="shared" si="125"/>
        <v>0</v>
      </c>
      <c r="S309" s="7">
        <f t="shared" si="126"/>
        <v>0</v>
      </c>
      <c r="T309" s="7">
        <f t="shared" si="127"/>
        <v>0</v>
      </c>
      <c r="U309" s="7">
        <f t="shared" si="128"/>
        <v>0</v>
      </c>
      <c r="V309" s="7">
        <f t="shared" si="129"/>
        <v>0</v>
      </c>
      <c r="W309" s="91">
        <f t="shared" si="130"/>
        <v>0</v>
      </c>
      <c r="X309" s="91">
        <f t="shared" si="131"/>
        <v>0</v>
      </c>
      <c r="Y309" s="91">
        <f t="shared" si="132"/>
        <v>0</v>
      </c>
      <c r="Z309" s="91">
        <f t="shared" si="133"/>
        <v>0</v>
      </c>
      <c r="AA309" s="102">
        <f t="shared" si="134"/>
        <v>0</v>
      </c>
      <c r="AB309" s="102">
        <f t="shared" si="135"/>
        <v>0</v>
      </c>
      <c r="AC309" s="102">
        <f t="shared" si="136"/>
        <v>0</v>
      </c>
      <c r="AD309" s="106">
        <f t="shared" si="137"/>
        <v>0</v>
      </c>
      <c r="AE309" s="106">
        <f t="shared" si="138"/>
        <v>0</v>
      </c>
      <c r="AF309" s="106">
        <f t="shared" si="139"/>
        <v>0</v>
      </c>
      <c r="AG309" s="106">
        <f t="shared" si="140"/>
        <v>0</v>
      </c>
      <c r="AH309" s="6">
        <v>0</v>
      </c>
      <c r="AI309" s="1">
        <f t="shared" si="141"/>
        <v>0</v>
      </c>
    </row>
    <row r="310" spans="1:35">
      <c r="A310" s="26">
        <v>4.45E-3</v>
      </c>
      <c r="B310" s="5">
        <f t="shared" si="112"/>
        <v>4.45E-3</v>
      </c>
      <c r="C310" s="94" t="s">
        <v>381</v>
      </c>
      <c r="D310" s="94" t="s">
        <v>74</v>
      </c>
      <c r="E310" s="94" t="s">
        <v>90</v>
      </c>
      <c r="F310" s="25">
        <f t="shared" si="113"/>
        <v>0</v>
      </c>
      <c r="G310" s="25">
        <f t="shared" si="114"/>
        <v>0</v>
      </c>
      <c r="H310" s="7">
        <f t="shared" si="115"/>
        <v>0</v>
      </c>
      <c r="I310" s="7">
        <f t="shared" si="116"/>
        <v>0</v>
      </c>
      <c r="J310" s="7">
        <f t="shared" si="117"/>
        <v>0</v>
      </c>
      <c r="K310" s="7">
        <f t="shared" si="118"/>
        <v>0</v>
      </c>
      <c r="L310" s="7">
        <f t="shared" si="119"/>
        <v>0</v>
      </c>
      <c r="M310" s="7">
        <f t="shared" si="120"/>
        <v>0</v>
      </c>
      <c r="N310" s="7">
        <f t="shared" si="121"/>
        <v>0</v>
      </c>
      <c r="O310" s="7">
        <f t="shared" si="122"/>
        <v>0</v>
      </c>
      <c r="P310" s="7">
        <f t="shared" si="123"/>
        <v>0</v>
      </c>
      <c r="Q310" s="7">
        <f t="shared" si="124"/>
        <v>0</v>
      </c>
      <c r="R310" s="7">
        <f t="shared" si="125"/>
        <v>0</v>
      </c>
      <c r="S310" s="7">
        <f t="shared" si="126"/>
        <v>0</v>
      </c>
      <c r="T310" s="7">
        <f t="shared" si="127"/>
        <v>0</v>
      </c>
      <c r="U310" s="7">
        <f t="shared" si="128"/>
        <v>0</v>
      </c>
      <c r="V310" s="7">
        <f t="shared" si="129"/>
        <v>0</v>
      </c>
      <c r="W310" s="91">
        <f t="shared" si="130"/>
        <v>0</v>
      </c>
      <c r="X310" s="91">
        <f t="shared" si="131"/>
        <v>0</v>
      </c>
      <c r="Y310" s="91">
        <f t="shared" si="132"/>
        <v>0</v>
      </c>
      <c r="Z310" s="91">
        <f t="shared" si="133"/>
        <v>0</v>
      </c>
      <c r="AA310" s="102">
        <f t="shared" si="134"/>
        <v>0</v>
      </c>
      <c r="AB310" s="102">
        <f t="shared" si="135"/>
        <v>0</v>
      </c>
      <c r="AC310" s="102">
        <f t="shared" si="136"/>
        <v>0</v>
      </c>
      <c r="AD310" s="106">
        <f t="shared" si="137"/>
        <v>0</v>
      </c>
      <c r="AE310" s="106">
        <f t="shared" si="138"/>
        <v>0</v>
      </c>
      <c r="AF310" s="106">
        <f t="shared" si="139"/>
        <v>0</v>
      </c>
      <c r="AG310" s="106">
        <f t="shared" si="140"/>
        <v>0</v>
      </c>
      <c r="AH310" s="6">
        <v>0</v>
      </c>
      <c r="AI310" s="1">
        <f t="shared" si="141"/>
        <v>0</v>
      </c>
    </row>
    <row r="311" spans="1:35">
      <c r="A311" s="26">
        <v>4.4599999999999996E-3</v>
      </c>
      <c r="B311" s="5">
        <f t="shared" si="112"/>
        <v>4.4599999999999996E-3</v>
      </c>
      <c r="C311" s="94"/>
      <c r="D311" s="94"/>
      <c r="E311" s="94" t="s">
        <v>90</v>
      </c>
      <c r="F311" s="25">
        <f t="shared" si="113"/>
        <v>0</v>
      </c>
      <c r="G311" s="25">
        <f t="shared" si="114"/>
        <v>0</v>
      </c>
      <c r="H311" s="7">
        <f t="shared" si="115"/>
        <v>0</v>
      </c>
      <c r="I311" s="7">
        <f t="shared" si="116"/>
        <v>0</v>
      </c>
      <c r="J311" s="7">
        <f t="shared" si="117"/>
        <v>0</v>
      </c>
      <c r="K311" s="7">
        <f t="shared" si="118"/>
        <v>0</v>
      </c>
      <c r="L311" s="7">
        <f t="shared" si="119"/>
        <v>0</v>
      </c>
      <c r="M311" s="7">
        <f t="shared" si="120"/>
        <v>0</v>
      </c>
      <c r="N311" s="7">
        <f t="shared" si="121"/>
        <v>0</v>
      </c>
      <c r="O311" s="7">
        <f t="shared" si="122"/>
        <v>0</v>
      </c>
      <c r="P311" s="7">
        <f t="shared" si="123"/>
        <v>0</v>
      </c>
      <c r="Q311" s="7">
        <f t="shared" si="124"/>
        <v>0</v>
      </c>
      <c r="R311" s="7">
        <f t="shared" si="125"/>
        <v>0</v>
      </c>
      <c r="S311" s="7">
        <f t="shared" si="126"/>
        <v>0</v>
      </c>
      <c r="T311" s="7">
        <f t="shared" si="127"/>
        <v>0</v>
      </c>
      <c r="U311" s="7">
        <f t="shared" si="128"/>
        <v>0</v>
      </c>
      <c r="V311" s="7">
        <f t="shared" si="129"/>
        <v>0</v>
      </c>
      <c r="W311" s="91">
        <f t="shared" si="130"/>
        <v>0</v>
      </c>
      <c r="X311" s="91">
        <f t="shared" si="131"/>
        <v>0</v>
      </c>
      <c r="Y311" s="91">
        <f t="shared" si="132"/>
        <v>0</v>
      </c>
      <c r="Z311" s="91">
        <f t="shared" si="133"/>
        <v>0</v>
      </c>
      <c r="AA311" s="102">
        <f t="shared" si="134"/>
        <v>0</v>
      </c>
      <c r="AB311" s="102">
        <f t="shared" si="135"/>
        <v>0</v>
      </c>
      <c r="AC311" s="102">
        <f t="shared" si="136"/>
        <v>0</v>
      </c>
      <c r="AD311" s="106">
        <f t="shared" si="137"/>
        <v>0</v>
      </c>
      <c r="AE311" s="106">
        <f t="shared" si="138"/>
        <v>0</v>
      </c>
      <c r="AF311" s="106">
        <f t="shared" si="139"/>
        <v>0</v>
      </c>
      <c r="AG311" s="106">
        <f t="shared" si="140"/>
        <v>0</v>
      </c>
      <c r="AH311" s="6">
        <v>0</v>
      </c>
      <c r="AI311" s="1">
        <f t="shared" si="141"/>
        <v>0</v>
      </c>
    </row>
    <row r="312" spans="1:35">
      <c r="A312" s="26">
        <v>4.47E-3</v>
      </c>
      <c r="B312" s="5">
        <f t="shared" si="112"/>
        <v>4.47E-3</v>
      </c>
      <c r="C312" s="94" t="s">
        <v>389</v>
      </c>
      <c r="D312" s="94" t="s">
        <v>85</v>
      </c>
      <c r="E312" s="94" t="s">
        <v>90</v>
      </c>
      <c r="F312" s="25">
        <f t="shared" si="113"/>
        <v>0</v>
      </c>
      <c r="G312" s="25">
        <f t="shared" si="114"/>
        <v>0</v>
      </c>
      <c r="H312" s="7">
        <f t="shared" si="115"/>
        <v>0</v>
      </c>
      <c r="I312" s="7">
        <f t="shared" si="116"/>
        <v>0</v>
      </c>
      <c r="J312" s="7">
        <f t="shared" si="117"/>
        <v>0</v>
      </c>
      <c r="K312" s="7">
        <f t="shared" si="118"/>
        <v>0</v>
      </c>
      <c r="L312" s="7">
        <f t="shared" si="119"/>
        <v>0</v>
      </c>
      <c r="M312" s="7">
        <f t="shared" si="120"/>
        <v>0</v>
      </c>
      <c r="N312" s="7">
        <f t="shared" si="121"/>
        <v>0</v>
      </c>
      <c r="O312" s="7">
        <f t="shared" si="122"/>
        <v>0</v>
      </c>
      <c r="P312" s="7">
        <f t="shared" si="123"/>
        <v>0</v>
      </c>
      <c r="Q312" s="7">
        <f t="shared" si="124"/>
        <v>0</v>
      </c>
      <c r="R312" s="7">
        <f t="shared" si="125"/>
        <v>0</v>
      </c>
      <c r="S312" s="7">
        <f t="shared" si="126"/>
        <v>0</v>
      </c>
      <c r="T312" s="7">
        <f t="shared" si="127"/>
        <v>0</v>
      </c>
      <c r="U312" s="7">
        <f t="shared" si="128"/>
        <v>0</v>
      </c>
      <c r="V312" s="7">
        <f t="shared" si="129"/>
        <v>0</v>
      </c>
      <c r="W312" s="91">
        <f t="shared" si="130"/>
        <v>0</v>
      </c>
      <c r="X312" s="91">
        <f t="shared" si="131"/>
        <v>0</v>
      </c>
      <c r="Y312" s="91">
        <f t="shared" si="132"/>
        <v>0</v>
      </c>
      <c r="Z312" s="91">
        <f t="shared" si="133"/>
        <v>0</v>
      </c>
      <c r="AA312" s="102">
        <f t="shared" si="134"/>
        <v>0</v>
      </c>
      <c r="AB312" s="102">
        <f t="shared" si="135"/>
        <v>0</v>
      </c>
      <c r="AC312" s="102">
        <f t="shared" si="136"/>
        <v>0</v>
      </c>
      <c r="AD312" s="106">
        <f t="shared" si="137"/>
        <v>0</v>
      </c>
      <c r="AE312" s="106">
        <f t="shared" si="138"/>
        <v>0</v>
      </c>
      <c r="AF312" s="106">
        <f t="shared" si="139"/>
        <v>0</v>
      </c>
      <c r="AG312" s="106">
        <f t="shared" si="140"/>
        <v>0</v>
      </c>
      <c r="AH312" s="6">
        <v>0</v>
      </c>
      <c r="AI312" s="1">
        <f t="shared" si="141"/>
        <v>0</v>
      </c>
    </row>
    <row r="313" spans="1:35">
      <c r="A313" s="26">
        <v>4.4799999999999996E-3</v>
      </c>
      <c r="B313" s="5">
        <f t="shared" si="112"/>
        <v>4.4799999999999996E-3</v>
      </c>
      <c r="C313" s="94" t="s">
        <v>343</v>
      </c>
      <c r="D313" s="94"/>
      <c r="E313" s="94" t="s">
        <v>90</v>
      </c>
      <c r="F313" s="25">
        <f t="shared" si="113"/>
        <v>0</v>
      </c>
      <c r="G313" s="25">
        <f t="shared" si="114"/>
        <v>0</v>
      </c>
      <c r="H313" s="7">
        <f t="shared" si="115"/>
        <v>0</v>
      </c>
      <c r="I313" s="7">
        <f t="shared" si="116"/>
        <v>0</v>
      </c>
      <c r="J313" s="7">
        <f t="shared" si="117"/>
        <v>0</v>
      </c>
      <c r="K313" s="7">
        <f t="shared" si="118"/>
        <v>0</v>
      </c>
      <c r="L313" s="7">
        <f t="shared" si="119"/>
        <v>0</v>
      </c>
      <c r="M313" s="7">
        <f t="shared" si="120"/>
        <v>0</v>
      </c>
      <c r="N313" s="7">
        <f t="shared" si="121"/>
        <v>0</v>
      </c>
      <c r="O313" s="7">
        <f t="shared" si="122"/>
        <v>0</v>
      </c>
      <c r="P313" s="7">
        <f t="shared" si="123"/>
        <v>0</v>
      </c>
      <c r="Q313" s="7">
        <f t="shared" si="124"/>
        <v>0</v>
      </c>
      <c r="R313" s="7">
        <f t="shared" si="125"/>
        <v>0</v>
      </c>
      <c r="S313" s="7">
        <f t="shared" si="126"/>
        <v>0</v>
      </c>
      <c r="T313" s="7">
        <f t="shared" si="127"/>
        <v>0</v>
      </c>
      <c r="U313" s="7">
        <f t="shared" si="128"/>
        <v>0</v>
      </c>
      <c r="V313" s="7">
        <f t="shared" si="129"/>
        <v>0</v>
      </c>
      <c r="W313" s="91">
        <f t="shared" si="130"/>
        <v>0</v>
      </c>
      <c r="X313" s="91">
        <f t="shared" si="131"/>
        <v>0</v>
      </c>
      <c r="Y313" s="91">
        <f t="shared" si="132"/>
        <v>0</v>
      </c>
      <c r="Z313" s="91">
        <f t="shared" si="133"/>
        <v>0</v>
      </c>
      <c r="AA313" s="102">
        <f t="shared" si="134"/>
        <v>0</v>
      </c>
      <c r="AB313" s="102">
        <f t="shared" si="135"/>
        <v>0</v>
      </c>
      <c r="AC313" s="102">
        <f t="shared" si="136"/>
        <v>0</v>
      </c>
      <c r="AD313" s="106">
        <f t="shared" si="137"/>
        <v>0</v>
      </c>
      <c r="AE313" s="106">
        <f t="shared" si="138"/>
        <v>0</v>
      </c>
      <c r="AF313" s="106">
        <f t="shared" si="139"/>
        <v>0</v>
      </c>
      <c r="AG313" s="106">
        <f t="shared" si="140"/>
        <v>0</v>
      </c>
      <c r="AH313" s="6">
        <v>0</v>
      </c>
      <c r="AI313" s="1">
        <f t="shared" si="141"/>
        <v>0</v>
      </c>
    </row>
    <row r="314" spans="1:35">
      <c r="A314" s="26">
        <v>4.4900000000000001E-3</v>
      </c>
      <c r="B314" s="5">
        <f t="shared" si="112"/>
        <v>4.4900000000000001E-3</v>
      </c>
      <c r="C314" s="94"/>
      <c r="D314" s="94"/>
      <c r="E314" s="94" t="s">
        <v>90</v>
      </c>
      <c r="F314" s="25">
        <f t="shared" si="113"/>
        <v>0</v>
      </c>
      <c r="G314" s="25">
        <f t="shared" si="114"/>
        <v>0</v>
      </c>
      <c r="H314" s="7">
        <f t="shared" si="115"/>
        <v>0</v>
      </c>
      <c r="I314" s="7">
        <f t="shared" si="116"/>
        <v>0</v>
      </c>
      <c r="J314" s="7">
        <f t="shared" si="117"/>
        <v>0</v>
      </c>
      <c r="K314" s="7">
        <f t="shared" si="118"/>
        <v>0</v>
      </c>
      <c r="L314" s="7">
        <f t="shared" si="119"/>
        <v>0</v>
      </c>
      <c r="M314" s="7">
        <f t="shared" si="120"/>
        <v>0</v>
      </c>
      <c r="N314" s="7">
        <f t="shared" si="121"/>
        <v>0</v>
      </c>
      <c r="O314" s="7">
        <f t="shared" si="122"/>
        <v>0</v>
      </c>
      <c r="P314" s="7">
        <f t="shared" si="123"/>
        <v>0</v>
      </c>
      <c r="Q314" s="7">
        <f t="shared" si="124"/>
        <v>0</v>
      </c>
      <c r="R314" s="7">
        <f t="shared" si="125"/>
        <v>0</v>
      </c>
      <c r="S314" s="7">
        <f t="shared" si="126"/>
        <v>0</v>
      </c>
      <c r="T314" s="7">
        <f t="shared" si="127"/>
        <v>0</v>
      </c>
      <c r="U314" s="7">
        <f t="shared" si="128"/>
        <v>0</v>
      </c>
      <c r="V314" s="7">
        <f t="shared" si="129"/>
        <v>0</v>
      </c>
      <c r="W314" s="91">
        <f t="shared" si="130"/>
        <v>0</v>
      </c>
      <c r="X314" s="91">
        <f t="shared" si="131"/>
        <v>0</v>
      </c>
      <c r="Y314" s="91">
        <f t="shared" si="132"/>
        <v>0</v>
      </c>
      <c r="Z314" s="91">
        <f t="shared" si="133"/>
        <v>0</v>
      </c>
      <c r="AA314" s="102">
        <f t="shared" si="134"/>
        <v>0</v>
      </c>
      <c r="AB314" s="102">
        <f t="shared" si="135"/>
        <v>0</v>
      </c>
      <c r="AC314" s="102">
        <f t="shared" si="136"/>
        <v>0</v>
      </c>
      <c r="AD314" s="106">
        <f t="shared" si="137"/>
        <v>0</v>
      </c>
      <c r="AE314" s="106">
        <f t="shared" si="138"/>
        <v>0</v>
      </c>
      <c r="AF314" s="106">
        <f t="shared" si="139"/>
        <v>0</v>
      </c>
      <c r="AG314" s="106">
        <f t="shared" si="140"/>
        <v>0</v>
      </c>
      <c r="AH314" s="6">
        <v>0</v>
      </c>
      <c r="AI314" s="1">
        <f t="shared" si="141"/>
        <v>0</v>
      </c>
    </row>
    <row r="315" spans="1:35">
      <c r="A315" s="26">
        <v>4.4999999999999997E-3</v>
      </c>
      <c r="B315" s="5">
        <f t="shared" si="112"/>
        <v>4.4999999999999997E-3</v>
      </c>
      <c r="C315" s="94"/>
      <c r="D315" s="94"/>
      <c r="E315" s="94" t="s">
        <v>90</v>
      </c>
      <c r="F315" s="25">
        <f t="shared" si="113"/>
        <v>0</v>
      </c>
      <c r="G315" s="25">
        <f t="shared" si="114"/>
        <v>0</v>
      </c>
      <c r="H315" s="7">
        <f t="shared" si="115"/>
        <v>0</v>
      </c>
      <c r="I315" s="7">
        <f t="shared" si="116"/>
        <v>0</v>
      </c>
      <c r="J315" s="7">
        <f t="shared" si="117"/>
        <v>0</v>
      </c>
      <c r="K315" s="7">
        <f t="shared" si="118"/>
        <v>0</v>
      </c>
      <c r="L315" s="7">
        <f t="shared" si="119"/>
        <v>0</v>
      </c>
      <c r="M315" s="7">
        <f t="shared" si="120"/>
        <v>0</v>
      </c>
      <c r="N315" s="7">
        <f t="shared" si="121"/>
        <v>0</v>
      </c>
      <c r="O315" s="7">
        <f t="shared" si="122"/>
        <v>0</v>
      </c>
      <c r="P315" s="7">
        <f t="shared" si="123"/>
        <v>0</v>
      </c>
      <c r="Q315" s="7">
        <f t="shared" si="124"/>
        <v>0</v>
      </c>
      <c r="R315" s="7">
        <f t="shared" si="125"/>
        <v>0</v>
      </c>
      <c r="S315" s="7">
        <f t="shared" si="126"/>
        <v>0</v>
      </c>
      <c r="T315" s="7">
        <f t="shared" si="127"/>
        <v>0</v>
      </c>
      <c r="U315" s="7">
        <f t="shared" si="128"/>
        <v>0</v>
      </c>
      <c r="V315" s="7">
        <f t="shared" si="129"/>
        <v>0</v>
      </c>
      <c r="W315" s="91">
        <f t="shared" si="130"/>
        <v>0</v>
      </c>
      <c r="X315" s="91">
        <f t="shared" si="131"/>
        <v>0</v>
      </c>
      <c r="Y315" s="91">
        <f t="shared" si="132"/>
        <v>0</v>
      </c>
      <c r="Z315" s="91">
        <f t="shared" si="133"/>
        <v>0</v>
      </c>
      <c r="AA315" s="102">
        <f t="shared" si="134"/>
        <v>0</v>
      </c>
      <c r="AB315" s="102">
        <f t="shared" si="135"/>
        <v>0</v>
      </c>
      <c r="AC315" s="102">
        <f t="shared" si="136"/>
        <v>0</v>
      </c>
      <c r="AD315" s="106">
        <f t="shared" si="137"/>
        <v>0</v>
      </c>
      <c r="AE315" s="106">
        <f t="shared" si="138"/>
        <v>0</v>
      </c>
      <c r="AF315" s="106">
        <f t="shared" si="139"/>
        <v>0</v>
      </c>
      <c r="AG315" s="106">
        <f t="shared" si="140"/>
        <v>0</v>
      </c>
      <c r="AH315" s="6">
        <v>0</v>
      </c>
      <c r="AI315" s="1">
        <f t="shared" si="141"/>
        <v>0</v>
      </c>
    </row>
    <row r="316" spans="1:35">
      <c r="A316" s="26">
        <v>4.5100000000000001E-3</v>
      </c>
      <c r="B316" s="5">
        <f t="shared" si="112"/>
        <v>4.5100000000000001E-3</v>
      </c>
      <c r="C316" s="94"/>
      <c r="D316" s="94"/>
      <c r="E316" s="94" t="s">
        <v>90</v>
      </c>
      <c r="F316" s="25">
        <f t="shared" si="113"/>
        <v>0</v>
      </c>
      <c r="G316" s="25">
        <f t="shared" si="114"/>
        <v>0</v>
      </c>
      <c r="H316" s="7">
        <f t="shared" si="115"/>
        <v>0</v>
      </c>
      <c r="I316" s="7">
        <f t="shared" si="116"/>
        <v>0</v>
      </c>
      <c r="J316" s="7">
        <f t="shared" si="117"/>
        <v>0</v>
      </c>
      <c r="K316" s="7">
        <f t="shared" si="118"/>
        <v>0</v>
      </c>
      <c r="L316" s="7">
        <f t="shared" si="119"/>
        <v>0</v>
      </c>
      <c r="M316" s="7">
        <f t="shared" si="120"/>
        <v>0</v>
      </c>
      <c r="N316" s="7">
        <f t="shared" si="121"/>
        <v>0</v>
      </c>
      <c r="O316" s="7">
        <f t="shared" si="122"/>
        <v>0</v>
      </c>
      <c r="P316" s="7">
        <f t="shared" si="123"/>
        <v>0</v>
      </c>
      <c r="Q316" s="7">
        <f t="shared" si="124"/>
        <v>0</v>
      </c>
      <c r="R316" s="7">
        <f t="shared" si="125"/>
        <v>0</v>
      </c>
      <c r="S316" s="7">
        <f t="shared" si="126"/>
        <v>0</v>
      </c>
      <c r="T316" s="7">
        <f t="shared" si="127"/>
        <v>0</v>
      </c>
      <c r="U316" s="7">
        <f t="shared" si="128"/>
        <v>0</v>
      </c>
      <c r="V316" s="7">
        <f t="shared" si="129"/>
        <v>0</v>
      </c>
      <c r="W316" s="91">
        <f t="shared" si="130"/>
        <v>0</v>
      </c>
      <c r="X316" s="91">
        <f t="shared" si="131"/>
        <v>0</v>
      </c>
      <c r="Y316" s="91">
        <f t="shared" si="132"/>
        <v>0</v>
      </c>
      <c r="Z316" s="91">
        <f t="shared" si="133"/>
        <v>0</v>
      </c>
      <c r="AA316" s="102">
        <f t="shared" si="134"/>
        <v>0</v>
      </c>
      <c r="AB316" s="102">
        <f t="shared" si="135"/>
        <v>0</v>
      </c>
      <c r="AC316" s="102">
        <f t="shared" si="136"/>
        <v>0</v>
      </c>
      <c r="AD316" s="106">
        <f t="shared" si="137"/>
        <v>0</v>
      </c>
      <c r="AE316" s="106">
        <f t="shared" si="138"/>
        <v>0</v>
      </c>
      <c r="AF316" s="106">
        <f t="shared" si="139"/>
        <v>0</v>
      </c>
      <c r="AG316" s="106">
        <f t="shared" si="140"/>
        <v>0</v>
      </c>
      <c r="AH316" s="6">
        <v>0</v>
      </c>
      <c r="AI316" s="1">
        <f t="shared" si="141"/>
        <v>0</v>
      </c>
    </row>
    <row r="317" spans="1:35">
      <c r="A317" s="26">
        <v>4.5199999999999997E-3</v>
      </c>
      <c r="B317" s="5">
        <f t="shared" si="112"/>
        <v>4.5199999999999997E-3</v>
      </c>
      <c r="C317" s="94"/>
      <c r="D317" s="94"/>
      <c r="E317" s="94" t="s">
        <v>90</v>
      </c>
      <c r="F317" s="25">
        <f t="shared" si="113"/>
        <v>0</v>
      </c>
      <c r="G317" s="25">
        <f t="shared" si="114"/>
        <v>0</v>
      </c>
      <c r="H317" s="7">
        <f t="shared" si="115"/>
        <v>0</v>
      </c>
      <c r="I317" s="7">
        <f t="shared" si="116"/>
        <v>0</v>
      </c>
      <c r="J317" s="7">
        <f t="shared" si="117"/>
        <v>0</v>
      </c>
      <c r="K317" s="7">
        <f t="shared" si="118"/>
        <v>0</v>
      </c>
      <c r="L317" s="7">
        <f t="shared" si="119"/>
        <v>0</v>
      </c>
      <c r="M317" s="7">
        <f t="shared" si="120"/>
        <v>0</v>
      </c>
      <c r="N317" s="7">
        <f t="shared" si="121"/>
        <v>0</v>
      </c>
      <c r="O317" s="7">
        <f t="shared" si="122"/>
        <v>0</v>
      </c>
      <c r="P317" s="7">
        <f t="shared" si="123"/>
        <v>0</v>
      </c>
      <c r="Q317" s="7">
        <f t="shared" si="124"/>
        <v>0</v>
      </c>
      <c r="R317" s="7">
        <f t="shared" si="125"/>
        <v>0</v>
      </c>
      <c r="S317" s="7">
        <f t="shared" si="126"/>
        <v>0</v>
      </c>
      <c r="T317" s="7">
        <f t="shared" si="127"/>
        <v>0</v>
      </c>
      <c r="U317" s="7">
        <f t="shared" si="128"/>
        <v>0</v>
      </c>
      <c r="V317" s="7">
        <f t="shared" si="129"/>
        <v>0</v>
      </c>
      <c r="W317" s="91">
        <f t="shared" si="130"/>
        <v>0</v>
      </c>
      <c r="X317" s="91">
        <f t="shared" si="131"/>
        <v>0</v>
      </c>
      <c r="Y317" s="91">
        <f t="shared" si="132"/>
        <v>0</v>
      </c>
      <c r="Z317" s="91">
        <f t="shared" si="133"/>
        <v>0</v>
      </c>
      <c r="AA317" s="102">
        <f t="shared" si="134"/>
        <v>0</v>
      </c>
      <c r="AB317" s="102">
        <f t="shared" si="135"/>
        <v>0</v>
      </c>
      <c r="AC317" s="102">
        <f t="shared" si="136"/>
        <v>0</v>
      </c>
      <c r="AD317" s="106">
        <f t="shared" si="137"/>
        <v>0</v>
      </c>
      <c r="AE317" s="106">
        <f t="shared" si="138"/>
        <v>0</v>
      </c>
      <c r="AF317" s="106">
        <f t="shared" si="139"/>
        <v>0</v>
      </c>
      <c r="AG317" s="106">
        <f t="shared" si="140"/>
        <v>0</v>
      </c>
      <c r="AH317" s="6">
        <v>0</v>
      </c>
      <c r="AI317" s="1">
        <f t="shared" si="141"/>
        <v>0</v>
      </c>
    </row>
    <row r="318" spans="1:35">
      <c r="A318" s="26">
        <v>4.5300000000000002E-3</v>
      </c>
      <c r="B318" s="5">
        <f t="shared" si="112"/>
        <v>4.5300000000000002E-3</v>
      </c>
      <c r="C318" s="94"/>
      <c r="D318" s="94"/>
      <c r="E318" s="94" t="s">
        <v>90</v>
      </c>
      <c r="F318" s="25">
        <f t="shared" si="113"/>
        <v>0</v>
      </c>
      <c r="G318" s="25">
        <f t="shared" si="114"/>
        <v>0</v>
      </c>
      <c r="H318" s="7">
        <f t="shared" si="115"/>
        <v>0</v>
      </c>
      <c r="I318" s="7">
        <f t="shared" si="116"/>
        <v>0</v>
      </c>
      <c r="J318" s="7">
        <f t="shared" si="117"/>
        <v>0</v>
      </c>
      <c r="K318" s="7">
        <f t="shared" si="118"/>
        <v>0</v>
      </c>
      <c r="L318" s="7">
        <f t="shared" si="119"/>
        <v>0</v>
      </c>
      <c r="M318" s="7">
        <f t="shared" si="120"/>
        <v>0</v>
      </c>
      <c r="N318" s="7">
        <f t="shared" si="121"/>
        <v>0</v>
      </c>
      <c r="O318" s="7">
        <f t="shared" si="122"/>
        <v>0</v>
      </c>
      <c r="P318" s="7">
        <f t="shared" si="123"/>
        <v>0</v>
      </c>
      <c r="Q318" s="7">
        <f t="shared" si="124"/>
        <v>0</v>
      </c>
      <c r="R318" s="7">
        <f t="shared" si="125"/>
        <v>0</v>
      </c>
      <c r="S318" s="7">
        <f t="shared" si="126"/>
        <v>0</v>
      </c>
      <c r="T318" s="7">
        <f t="shared" si="127"/>
        <v>0</v>
      </c>
      <c r="U318" s="7">
        <f t="shared" si="128"/>
        <v>0</v>
      </c>
      <c r="V318" s="7">
        <f t="shared" si="129"/>
        <v>0</v>
      </c>
      <c r="W318" s="91">
        <f t="shared" si="130"/>
        <v>0</v>
      </c>
      <c r="X318" s="91">
        <f t="shared" si="131"/>
        <v>0</v>
      </c>
      <c r="Y318" s="91">
        <f t="shared" si="132"/>
        <v>0</v>
      </c>
      <c r="Z318" s="91">
        <f t="shared" si="133"/>
        <v>0</v>
      </c>
      <c r="AA318" s="102">
        <f t="shared" si="134"/>
        <v>0</v>
      </c>
      <c r="AB318" s="102">
        <f t="shared" si="135"/>
        <v>0</v>
      </c>
      <c r="AC318" s="102">
        <f t="shared" si="136"/>
        <v>0</v>
      </c>
      <c r="AD318" s="106">
        <f t="shared" si="137"/>
        <v>0</v>
      </c>
      <c r="AE318" s="106">
        <f t="shared" si="138"/>
        <v>0</v>
      </c>
      <c r="AF318" s="106">
        <f t="shared" si="139"/>
        <v>0</v>
      </c>
      <c r="AG318" s="106">
        <f t="shared" si="140"/>
        <v>0</v>
      </c>
      <c r="AH318" s="6">
        <v>0</v>
      </c>
      <c r="AI318" s="1">
        <f t="shared" si="141"/>
        <v>0</v>
      </c>
    </row>
    <row r="319" spans="1:35" s="24" customFormat="1">
      <c r="A319" s="124" t="s">
        <v>70</v>
      </c>
      <c r="C319" s="124" t="s">
        <v>101</v>
      </c>
      <c r="AH319" s="6">
        <v>0</v>
      </c>
    </row>
    <row r="320" spans="1:35">
      <c r="A320" s="26">
        <v>4.5500000000000002E-3</v>
      </c>
      <c r="B320" s="5">
        <f t="shared" si="112"/>
        <v>4.5500000000000002E-3</v>
      </c>
      <c r="C320" s="94" t="s">
        <v>133</v>
      </c>
      <c r="D320" s="94" t="s">
        <v>82</v>
      </c>
      <c r="E320" s="94" t="s">
        <v>90</v>
      </c>
      <c r="F320" s="25">
        <f t="shared" si="113"/>
        <v>0</v>
      </c>
      <c r="G320" s="25">
        <f t="shared" si="114"/>
        <v>0</v>
      </c>
      <c r="H320" s="7">
        <f t="shared" si="115"/>
        <v>0</v>
      </c>
      <c r="I320" s="7">
        <f t="shared" si="116"/>
        <v>0</v>
      </c>
      <c r="J320" s="7">
        <f t="shared" si="117"/>
        <v>0</v>
      </c>
      <c r="K320" s="7">
        <f t="shared" si="118"/>
        <v>0</v>
      </c>
      <c r="L320" s="7">
        <f t="shared" si="119"/>
        <v>0</v>
      </c>
      <c r="M320" s="7">
        <f t="shared" si="120"/>
        <v>0</v>
      </c>
      <c r="N320" s="7">
        <f t="shared" si="121"/>
        <v>0</v>
      </c>
      <c r="O320" s="7">
        <f t="shared" si="122"/>
        <v>0</v>
      </c>
      <c r="P320" s="7">
        <f t="shared" si="123"/>
        <v>0</v>
      </c>
      <c r="Q320" s="7">
        <f t="shared" si="124"/>
        <v>0</v>
      </c>
      <c r="R320" s="7">
        <f t="shared" si="125"/>
        <v>0</v>
      </c>
      <c r="S320" s="7">
        <f t="shared" si="126"/>
        <v>0</v>
      </c>
      <c r="T320" s="7">
        <f t="shared" si="127"/>
        <v>0</v>
      </c>
      <c r="U320" s="7">
        <f t="shared" si="128"/>
        <v>0</v>
      </c>
      <c r="V320" s="7">
        <f t="shared" si="129"/>
        <v>0</v>
      </c>
      <c r="W320" s="91">
        <f t="shared" si="130"/>
        <v>0</v>
      </c>
      <c r="X320" s="91">
        <f t="shared" si="131"/>
        <v>0</v>
      </c>
      <c r="Y320" s="91">
        <f t="shared" si="132"/>
        <v>0</v>
      </c>
      <c r="Z320" s="91">
        <f t="shared" si="133"/>
        <v>0</v>
      </c>
      <c r="AA320" s="102">
        <f t="shared" si="134"/>
        <v>0</v>
      </c>
      <c r="AB320" s="102">
        <f t="shared" si="135"/>
        <v>0</v>
      </c>
      <c r="AC320" s="102">
        <f t="shared" si="136"/>
        <v>0</v>
      </c>
      <c r="AD320" s="106">
        <f t="shared" si="137"/>
        <v>0</v>
      </c>
      <c r="AE320" s="106">
        <f t="shared" si="138"/>
        <v>0</v>
      </c>
      <c r="AF320" s="106">
        <f t="shared" si="139"/>
        <v>0</v>
      </c>
      <c r="AG320" s="106">
        <f t="shared" si="140"/>
        <v>0</v>
      </c>
      <c r="AH320" s="6">
        <v>0</v>
      </c>
      <c r="AI320" s="1">
        <f t="shared" si="141"/>
        <v>0</v>
      </c>
    </row>
    <row r="321" spans="1:35">
      <c r="A321" s="26">
        <v>4.5599999999999998E-3</v>
      </c>
      <c r="B321" s="5">
        <f t="shared" si="112"/>
        <v>4.5599999999999998E-3</v>
      </c>
      <c r="C321" s="94" t="s">
        <v>134</v>
      </c>
      <c r="D321" s="94" t="s">
        <v>79</v>
      </c>
      <c r="E321" s="94" t="s">
        <v>90</v>
      </c>
      <c r="F321" s="25">
        <f t="shared" si="113"/>
        <v>0</v>
      </c>
      <c r="G321" s="25">
        <f t="shared" si="114"/>
        <v>0</v>
      </c>
      <c r="H321" s="7">
        <f t="shared" si="115"/>
        <v>0</v>
      </c>
      <c r="I321" s="7">
        <f t="shared" si="116"/>
        <v>0</v>
      </c>
      <c r="J321" s="7">
        <f t="shared" si="117"/>
        <v>0</v>
      </c>
      <c r="K321" s="7">
        <f t="shared" si="118"/>
        <v>0</v>
      </c>
      <c r="L321" s="7">
        <f t="shared" si="119"/>
        <v>0</v>
      </c>
      <c r="M321" s="7">
        <f t="shared" si="120"/>
        <v>0</v>
      </c>
      <c r="N321" s="7">
        <f t="shared" si="121"/>
        <v>0</v>
      </c>
      <c r="O321" s="7">
        <f t="shared" si="122"/>
        <v>0</v>
      </c>
      <c r="P321" s="7">
        <f t="shared" si="123"/>
        <v>0</v>
      </c>
      <c r="Q321" s="7">
        <f t="shared" si="124"/>
        <v>0</v>
      </c>
      <c r="R321" s="7">
        <f t="shared" si="125"/>
        <v>0</v>
      </c>
      <c r="S321" s="7">
        <f t="shared" si="126"/>
        <v>0</v>
      </c>
      <c r="T321" s="7">
        <f t="shared" si="127"/>
        <v>0</v>
      </c>
      <c r="U321" s="7">
        <f t="shared" si="128"/>
        <v>0</v>
      </c>
      <c r="V321" s="7">
        <f t="shared" si="129"/>
        <v>0</v>
      </c>
      <c r="W321" s="91">
        <f t="shared" si="130"/>
        <v>0</v>
      </c>
      <c r="X321" s="91">
        <f t="shared" si="131"/>
        <v>0</v>
      </c>
      <c r="Y321" s="91">
        <f t="shared" si="132"/>
        <v>0</v>
      </c>
      <c r="Z321" s="91">
        <f t="shared" si="133"/>
        <v>0</v>
      </c>
      <c r="AA321" s="102">
        <f t="shared" si="134"/>
        <v>0</v>
      </c>
      <c r="AB321" s="102">
        <f t="shared" si="135"/>
        <v>0</v>
      </c>
      <c r="AC321" s="102">
        <f t="shared" si="136"/>
        <v>0</v>
      </c>
      <c r="AD321" s="106">
        <f t="shared" si="137"/>
        <v>0</v>
      </c>
      <c r="AE321" s="106">
        <f t="shared" si="138"/>
        <v>0</v>
      </c>
      <c r="AF321" s="106">
        <f t="shared" si="139"/>
        <v>0</v>
      </c>
      <c r="AG321" s="106">
        <f t="shared" si="140"/>
        <v>0</v>
      </c>
      <c r="AH321" s="6">
        <v>0</v>
      </c>
      <c r="AI321" s="1">
        <f t="shared" si="141"/>
        <v>0</v>
      </c>
    </row>
    <row r="322" spans="1:35">
      <c r="A322" s="26">
        <v>4.5700000000000003E-3</v>
      </c>
      <c r="B322" s="5">
        <f t="shared" si="112"/>
        <v>4.5700000000000003E-3</v>
      </c>
      <c r="C322" s="94" t="s">
        <v>135</v>
      </c>
      <c r="D322" s="94" t="s">
        <v>83</v>
      </c>
      <c r="E322" s="94" t="s">
        <v>90</v>
      </c>
      <c r="F322" s="25">
        <f t="shared" si="113"/>
        <v>0</v>
      </c>
      <c r="G322" s="25">
        <f t="shared" si="114"/>
        <v>0</v>
      </c>
      <c r="H322" s="7">
        <f t="shared" si="115"/>
        <v>0</v>
      </c>
      <c r="I322" s="7">
        <f t="shared" si="116"/>
        <v>0</v>
      </c>
      <c r="J322" s="7">
        <f t="shared" si="117"/>
        <v>0</v>
      </c>
      <c r="K322" s="7">
        <f t="shared" si="118"/>
        <v>0</v>
      </c>
      <c r="L322" s="7">
        <f t="shared" si="119"/>
        <v>0</v>
      </c>
      <c r="M322" s="7">
        <f t="shared" si="120"/>
        <v>0</v>
      </c>
      <c r="N322" s="7">
        <f t="shared" si="121"/>
        <v>0</v>
      </c>
      <c r="O322" s="7">
        <f t="shared" si="122"/>
        <v>0</v>
      </c>
      <c r="P322" s="7">
        <f t="shared" si="123"/>
        <v>0</v>
      </c>
      <c r="Q322" s="7">
        <f t="shared" si="124"/>
        <v>0</v>
      </c>
      <c r="R322" s="7">
        <f t="shared" si="125"/>
        <v>0</v>
      </c>
      <c r="S322" s="7">
        <f t="shared" si="126"/>
        <v>0</v>
      </c>
      <c r="T322" s="7">
        <f t="shared" si="127"/>
        <v>0</v>
      </c>
      <c r="U322" s="7">
        <f t="shared" si="128"/>
        <v>0</v>
      </c>
      <c r="V322" s="7">
        <f t="shared" si="129"/>
        <v>0</v>
      </c>
      <c r="W322" s="91">
        <f t="shared" si="130"/>
        <v>0</v>
      </c>
      <c r="X322" s="91">
        <f t="shared" si="131"/>
        <v>0</v>
      </c>
      <c r="Y322" s="91">
        <f t="shared" si="132"/>
        <v>0</v>
      </c>
      <c r="Z322" s="91">
        <f t="shared" si="133"/>
        <v>0</v>
      </c>
      <c r="AA322" s="102">
        <f t="shared" si="134"/>
        <v>0</v>
      </c>
      <c r="AB322" s="102">
        <f t="shared" si="135"/>
        <v>0</v>
      </c>
      <c r="AC322" s="102">
        <f t="shared" si="136"/>
        <v>0</v>
      </c>
      <c r="AD322" s="106">
        <f t="shared" si="137"/>
        <v>0</v>
      </c>
      <c r="AE322" s="106">
        <f t="shared" si="138"/>
        <v>0</v>
      </c>
      <c r="AF322" s="106">
        <f t="shared" si="139"/>
        <v>0</v>
      </c>
      <c r="AG322" s="106">
        <f t="shared" si="140"/>
        <v>0</v>
      </c>
      <c r="AH322" s="6">
        <v>0</v>
      </c>
      <c r="AI322" s="1">
        <f t="shared" si="141"/>
        <v>0</v>
      </c>
    </row>
    <row r="323" spans="1:35">
      <c r="A323" s="26">
        <v>4.5799999999999999E-3</v>
      </c>
      <c r="B323" s="5">
        <f t="shared" si="112"/>
        <v>4.5799999999999999E-3</v>
      </c>
      <c r="C323" s="94" t="s">
        <v>142</v>
      </c>
      <c r="D323" s="94" t="s">
        <v>180</v>
      </c>
      <c r="E323" s="94" t="s">
        <v>90</v>
      </c>
      <c r="F323" s="25">
        <f t="shared" si="113"/>
        <v>0</v>
      </c>
      <c r="G323" s="25">
        <f t="shared" si="114"/>
        <v>0</v>
      </c>
      <c r="H323" s="7">
        <f t="shared" si="115"/>
        <v>0</v>
      </c>
      <c r="I323" s="7">
        <f t="shared" si="116"/>
        <v>0</v>
      </c>
      <c r="J323" s="7">
        <f t="shared" si="117"/>
        <v>0</v>
      </c>
      <c r="K323" s="7">
        <f t="shared" si="118"/>
        <v>0</v>
      </c>
      <c r="L323" s="7">
        <f t="shared" si="119"/>
        <v>0</v>
      </c>
      <c r="M323" s="7">
        <f t="shared" si="120"/>
        <v>0</v>
      </c>
      <c r="N323" s="7">
        <f t="shared" si="121"/>
        <v>0</v>
      </c>
      <c r="O323" s="7">
        <f t="shared" si="122"/>
        <v>0</v>
      </c>
      <c r="P323" s="7">
        <f t="shared" si="123"/>
        <v>0</v>
      </c>
      <c r="Q323" s="7">
        <f t="shared" si="124"/>
        <v>0</v>
      </c>
      <c r="R323" s="7">
        <f t="shared" si="125"/>
        <v>0</v>
      </c>
      <c r="S323" s="7">
        <f t="shared" si="126"/>
        <v>0</v>
      </c>
      <c r="T323" s="7">
        <f t="shared" si="127"/>
        <v>0</v>
      </c>
      <c r="U323" s="7">
        <f t="shared" si="128"/>
        <v>0</v>
      </c>
      <c r="V323" s="7">
        <f t="shared" si="129"/>
        <v>0</v>
      </c>
      <c r="W323" s="91">
        <f t="shared" si="130"/>
        <v>0</v>
      </c>
      <c r="X323" s="91">
        <f t="shared" si="131"/>
        <v>0</v>
      </c>
      <c r="Y323" s="91">
        <f t="shared" si="132"/>
        <v>0</v>
      </c>
      <c r="Z323" s="91">
        <f t="shared" si="133"/>
        <v>0</v>
      </c>
      <c r="AA323" s="102">
        <f t="shared" si="134"/>
        <v>0</v>
      </c>
      <c r="AB323" s="102">
        <f t="shared" si="135"/>
        <v>0</v>
      </c>
      <c r="AC323" s="102">
        <f t="shared" si="136"/>
        <v>0</v>
      </c>
      <c r="AD323" s="106">
        <f t="shared" si="137"/>
        <v>0</v>
      </c>
      <c r="AE323" s="106">
        <f t="shared" si="138"/>
        <v>0</v>
      </c>
      <c r="AF323" s="106">
        <f t="shared" si="139"/>
        <v>0</v>
      </c>
      <c r="AG323" s="106">
        <f t="shared" si="140"/>
        <v>0</v>
      </c>
      <c r="AH323" s="6">
        <v>0</v>
      </c>
      <c r="AI323" s="1">
        <f t="shared" si="141"/>
        <v>0</v>
      </c>
    </row>
    <row r="324" spans="1:35">
      <c r="A324" s="26">
        <v>4.5900000000000003E-3</v>
      </c>
      <c r="B324" s="5">
        <f t="shared" si="112"/>
        <v>4.5900000000000003E-3</v>
      </c>
      <c r="C324" s="94" t="s">
        <v>156</v>
      </c>
      <c r="D324" s="94" t="s">
        <v>88</v>
      </c>
      <c r="E324" s="94" t="s">
        <v>90</v>
      </c>
      <c r="F324" s="25">
        <f t="shared" si="113"/>
        <v>0</v>
      </c>
      <c r="G324" s="25">
        <f t="shared" si="114"/>
        <v>0</v>
      </c>
      <c r="H324" s="7">
        <f t="shared" si="115"/>
        <v>0</v>
      </c>
      <c r="I324" s="7">
        <f t="shared" si="116"/>
        <v>0</v>
      </c>
      <c r="J324" s="7">
        <f t="shared" si="117"/>
        <v>0</v>
      </c>
      <c r="K324" s="7">
        <f t="shared" si="118"/>
        <v>0</v>
      </c>
      <c r="L324" s="7">
        <f t="shared" si="119"/>
        <v>0</v>
      </c>
      <c r="M324" s="7">
        <f t="shared" si="120"/>
        <v>0</v>
      </c>
      <c r="N324" s="7">
        <f t="shared" si="121"/>
        <v>0</v>
      </c>
      <c r="O324" s="7">
        <f t="shared" si="122"/>
        <v>0</v>
      </c>
      <c r="P324" s="7">
        <f t="shared" si="123"/>
        <v>0</v>
      </c>
      <c r="Q324" s="7">
        <f t="shared" si="124"/>
        <v>0</v>
      </c>
      <c r="R324" s="7">
        <f t="shared" si="125"/>
        <v>0</v>
      </c>
      <c r="S324" s="7">
        <f t="shared" si="126"/>
        <v>0</v>
      </c>
      <c r="T324" s="7">
        <f t="shared" si="127"/>
        <v>0</v>
      </c>
      <c r="U324" s="7">
        <f t="shared" si="128"/>
        <v>0</v>
      </c>
      <c r="V324" s="7">
        <f t="shared" si="129"/>
        <v>0</v>
      </c>
      <c r="W324" s="91">
        <f t="shared" si="130"/>
        <v>0</v>
      </c>
      <c r="X324" s="91">
        <f t="shared" si="131"/>
        <v>0</v>
      </c>
      <c r="Y324" s="91">
        <f t="shared" si="132"/>
        <v>0</v>
      </c>
      <c r="Z324" s="91">
        <f t="shared" si="133"/>
        <v>0</v>
      </c>
      <c r="AA324" s="102">
        <f t="shared" si="134"/>
        <v>0</v>
      </c>
      <c r="AB324" s="102">
        <f t="shared" si="135"/>
        <v>0</v>
      </c>
      <c r="AC324" s="102">
        <f t="shared" si="136"/>
        <v>0</v>
      </c>
      <c r="AD324" s="106">
        <f t="shared" si="137"/>
        <v>0</v>
      </c>
      <c r="AE324" s="106">
        <f t="shared" si="138"/>
        <v>0</v>
      </c>
      <c r="AF324" s="106">
        <f t="shared" si="139"/>
        <v>0</v>
      </c>
      <c r="AG324" s="106">
        <f t="shared" si="140"/>
        <v>0</v>
      </c>
      <c r="AH324" s="6">
        <v>0</v>
      </c>
      <c r="AI324" s="1">
        <f t="shared" si="141"/>
        <v>0</v>
      </c>
    </row>
    <row r="325" spans="1:35">
      <c r="A325" s="26">
        <v>4.5999999999999999E-3</v>
      </c>
      <c r="B325" s="5">
        <f t="shared" si="112"/>
        <v>4.5999999999999999E-3</v>
      </c>
      <c r="C325" s="94" t="s">
        <v>159</v>
      </c>
      <c r="D325" s="94" t="s">
        <v>138</v>
      </c>
      <c r="E325" s="94" t="s">
        <v>90</v>
      </c>
      <c r="F325" s="25">
        <f t="shared" si="113"/>
        <v>0</v>
      </c>
      <c r="G325" s="25">
        <f t="shared" si="114"/>
        <v>0</v>
      </c>
      <c r="H325" s="7">
        <f t="shared" si="115"/>
        <v>0</v>
      </c>
      <c r="I325" s="7">
        <f t="shared" si="116"/>
        <v>0</v>
      </c>
      <c r="J325" s="7">
        <f t="shared" si="117"/>
        <v>0</v>
      </c>
      <c r="K325" s="7">
        <f t="shared" si="118"/>
        <v>0</v>
      </c>
      <c r="L325" s="7">
        <f t="shared" si="119"/>
        <v>0</v>
      </c>
      <c r="M325" s="7">
        <f t="shared" si="120"/>
        <v>0</v>
      </c>
      <c r="N325" s="7">
        <f t="shared" si="121"/>
        <v>0</v>
      </c>
      <c r="O325" s="7">
        <f t="shared" si="122"/>
        <v>0</v>
      </c>
      <c r="P325" s="7">
        <f t="shared" si="123"/>
        <v>0</v>
      </c>
      <c r="Q325" s="7">
        <f t="shared" si="124"/>
        <v>0</v>
      </c>
      <c r="R325" s="7">
        <f t="shared" si="125"/>
        <v>0</v>
      </c>
      <c r="S325" s="7">
        <f t="shared" si="126"/>
        <v>0</v>
      </c>
      <c r="T325" s="7">
        <f t="shared" si="127"/>
        <v>0</v>
      </c>
      <c r="U325" s="7">
        <f t="shared" si="128"/>
        <v>0</v>
      </c>
      <c r="V325" s="7">
        <f t="shared" si="129"/>
        <v>0</v>
      </c>
      <c r="W325" s="91">
        <f t="shared" si="130"/>
        <v>0</v>
      </c>
      <c r="X325" s="91">
        <f t="shared" si="131"/>
        <v>0</v>
      </c>
      <c r="Y325" s="91">
        <f t="shared" si="132"/>
        <v>0</v>
      </c>
      <c r="Z325" s="91">
        <f t="shared" si="133"/>
        <v>0</v>
      </c>
      <c r="AA325" s="102">
        <f t="shared" si="134"/>
        <v>0</v>
      </c>
      <c r="AB325" s="102">
        <f t="shared" si="135"/>
        <v>0</v>
      </c>
      <c r="AC325" s="102">
        <f t="shared" si="136"/>
        <v>0</v>
      </c>
      <c r="AD325" s="106">
        <f t="shared" si="137"/>
        <v>0</v>
      </c>
      <c r="AE325" s="106">
        <f t="shared" si="138"/>
        <v>0</v>
      </c>
      <c r="AF325" s="106">
        <f t="shared" si="139"/>
        <v>0</v>
      </c>
      <c r="AG325" s="106">
        <f t="shared" si="140"/>
        <v>0</v>
      </c>
      <c r="AH325" s="6">
        <v>0</v>
      </c>
      <c r="AI325" s="1">
        <f t="shared" si="141"/>
        <v>0</v>
      </c>
    </row>
    <row r="326" spans="1:35">
      <c r="A326" s="26">
        <v>4.6100000000000004E-3</v>
      </c>
      <c r="B326" s="5">
        <f t="shared" si="112"/>
        <v>4.6100000000000004E-3</v>
      </c>
      <c r="C326" s="94" t="s">
        <v>164</v>
      </c>
      <c r="D326" s="94" t="s">
        <v>176</v>
      </c>
      <c r="E326" s="94" t="s">
        <v>90</v>
      </c>
      <c r="F326" s="25">
        <f t="shared" si="113"/>
        <v>0</v>
      </c>
      <c r="G326" s="25">
        <f t="shared" si="114"/>
        <v>0</v>
      </c>
      <c r="H326" s="7">
        <f t="shared" si="115"/>
        <v>0</v>
      </c>
      <c r="I326" s="7">
        <f t="shared" si="116"/>
        <v>0</v>
      </c>
      <c r="J326" s="7">
        <f t="shared" si="117"/>
        <v>0</v>
      </c>
      <c r="K326" s="7">
        <f t="shared" si="118"/>
        <v>0</v>
      </c>
      <c r="L326" s="7">
        <f t="shared" si="119"/>
        <v>0</v>
      </c>
      <c r="M326" s="7">
        <f t="shared" si="120"/>
        <v>0</v>
      </c>
      <c r="N326" s="7">
        <f t="shared" si="121"/>
        <v>0</v>
      </c>
      <c r="O326" s="7">
        <f t="shared" si="122"/>
        <v>0</v>
      </c>
      <c r="P326" s="7">
        <f t="shared" si="123"/>
        <v>0</v>
      </c>
      <c r="Q326" s="7">
        <f t="shared" si="124"/>
        <v>0</v>
      </c>
      <c r="R326" s="7">
        <f t="shared" si="125"/>
        <v>0</v>
      </c>
      <c r="S326" s="7">
        <f t="shared" si="126"/>
        <v>0</v>
      </c>
      <c r="T326" s="7">
        <f t="shared" si="127"/>
        <v>0</v>
      </c>
      <c r="U326" s="7">
        <f t="shared" si="128"/>
        <v>0</v>
      </c>
      <c r="V326" s="7">
        <f t="shared" si="129"/>
        <v>0</v>
      </c>
      <c r="W326" s="91">
        <f t="shared" si="130"/>
        <v>0</v>
      </c>
      <c r="X326" s="91">
        <f t="shared" si="131"/>
        <v>0</v>
      </c>
      <c r="Y326" s="91">
        <f t="shared" si="132"/>
        <v>0</v>
      </c>
      <c r="Z326" s="91">
        <f t="shared" si="133"/>
        <v>0</v>
      </c>
      <c r="AA326" s="102">
        <f t="shared" si="134"/>
        <v>0</v>
      </c>
      <c r="AB326" s="102">
        <f t="shared" si="135"/>
        <v>0</v>
      </c>
      <c r="AC326" s="102">
        <f t="shared" si="136"/>
        <v>0</v>
      </c>
      <c r="AD326" s="106">
        <f t="shared" si="137"/>
        <v>0</v>
      </c>
      <c r="AE326" s="106">
        <f t="shared" si="138"/>
        <v>0</v>
      </c>
      <c r="AF326" s="106">
        <f t="shared" si="139"/>
        <v>0</v>
      </c>
      <c r="AG326" s="106">
        <f t="shared" si="140"/>
        <v>0</v>
      </c>
      <c r="AH326" s="6">
        <v>0</v>
      </c>
      <c r="AI326" s="1">
        <f t="shared" si="141"/>
        <v>0</v>
      </c>
    </row>
    <row r="327" spans="1:35">
      <c r="A327" s="26">
        <v>4.62E-3</v>
      </c>
      <c r="B327" s="5">
        <f t="shared" si="112"/>
        <v>4.62E-3</v>
      </c>
      <c r="C327" s="94" t="s">
        <v>165</v>
      </c>
      <c r="D327" s="94" t="s">
        <v>138</v>
      </c>
      <c r="E327" s="94" t="s">
        <v>90</v>
      </c>
      <c r="F327" s="25">
        <f t="shared" si="113"/>
        <v>0</v>
      </c>
      <c r="G327" s="25">
        <f t="shared" si="114"/>
        <v>0</v>
      </c>
      <c r="H327" s="7">
        <f t="shared" si="115"/>
        <v>0</v>
      </c>
      <c r="I327" s="7">
        <f t="shared" si="116"/>
        <v>0</v>
      </c>
      <c r="J327" s="7">
        <f t="shared" si="117"/>
        <v>0</v>
      </c>
      <c r="K327" s="7">
        <f t="shared" si="118"/>
        <v>0</v>
      </c>
      <c r="L327" s="7">
        <f t="shared" si="119"/>
        <v>0</v>
      </c>
      <c r="M327" s="7">
        <f t="shared" si="120"/>
        <v>0</v>
      </c>
      <c r="N327" s="7">
        <f t="shared" si="121"/>
        <v>0</v>
      </c>
      <c r="O327" s="7">
        <f t="shared" si="122"/>
        <v>0</v>
      </c>
      <c r="P327" s="7">
        <f t="shared" si="123"/>
        <v>0</v>
      </c>
      <c r="Q327" s="7">
        <f t="shared" si="124"/>
        <v>0</v>
      </c>
      <c r="R327" s="7">
        <f t="shared" si="125"/>
        <v>0</v>
      </c>
      <c r="S327" s="7">
        <f t="shared" si="126"/>
        <v>0</v>
      </c>
      <c r="T327" s="7">
        <f t="shared" si="127"/>
        <v>0</v>
      </c>
      <c r="U327" s="7">
        <f t="shared" si="128"/>
        <v>0</v>
      </c>
      <c r="V327" s="7">
        <f t="shared" si="129"/>
        <v>0</v>
      </c>
      <c r="W327" s="91">
        <f t="shared" si="130"/>
        <v>0</v>
      </c>
      <c r="X327" s="91">
        <f t="shared" si="131"/>
        <v>0</v>
      </c>
      <c r="Y327" s="91">
        <f t="shared" si="132"/>
        <v>0</v>
      </c>
      <c r="Z327" s="91">
        <f t="shared" si="133"/>
        <v>0</v>
      </c>
      <c r="AA327" s="102">
        <f t="shared" si="134"/>
        <v>0</v>
      </c>
      <c r="AB327" s="102">
        <f t="shared" si="135"/>
        <v>0</v>
      </c>
      <c r="AC327" s="102">
        <f t="shared" si="136"/>
        <v>0</v>
      </c>
      <c r="AD327" s="106">
        <f t="shared" si="137"/>
        <v>0</v>
      </c>
      <c r="AE327" s="106">
        <f t="shared" si="138"/>
        <v>0</v>
      </c>
      <c r="AF327" s="106">
        <f t="shared" si="139"/>
        <v>0</v>
      </c>
      <c r="AG327" s="106">
        <f t="shared" si="140"/>
        <v>0</v>
      </c>
      <c r="AH327" s="6">
        <v>0</v>
      </c>
      <c r="AI327" s="1">
        <f t="shared" si="141"/>
        <v>0</v>
      </c>
    </row>
    <row r="328" spans="1:35">
      <c r="A328" s="26">
        <v>4.6299999999999996E-3</v>
      </c>
      <c r="B328" s="5">
        <f t="shared" si="112"/>
        <v>4.6299999999999996E-3</v>
      </c>
      <c r="C328" s="94" t="s">
        <v>173</v>
      </c>
      <c r="D328" s="94" t="s">
        <v>79</v>
      </c>
      <c r="E328" s="94" t="s">
        <v>90</v>
      </c>
      <c r="F328" s="25">
        <f t="shared" si="113"/>
        <v>0</v>
      </c>
      <c r="G328" s="25">
        <f t="shared" si="114"/>
        <v>0</v>
      </c>
      <c r="H328" s="7">
        <f t="shared" si="115"/>
        <v>0</v>
      </c>
      <c r="I328" s="7">
        <f t="shared" si="116"/>
        <v>0</v>
      </c>
      <c r="J328" s="7">
        <f t="shared" si="117"/>
        <v>0</v>
      </c>
      <c r="K328" s="7">
        <f t="shared" si="118"/>
        <v>0</v>
      </c>
      <c r="L328" s="7">
        <f t="shared" si="119"/>
        <v>0</v>
      </c>
      <c r="M328" s="7">
        <f t="shared" si="120"/>
        <v>0</v>
      </c>
      <c r="N328" s="7">
        <f t="shared" si="121"/>
        <v>0</v>
      </c>
      <c r="O328" s="7">
        <f t="shared" si="122"/>
        <v>0</v>
      </c>
      <c r="P328" s="7">
        <f t="shared" si="123"/>
        <v>0</v>
      </c>
      <c r="Q328" s="7">
        <f t="shared" si="124"/>
        <v>0</v>
      </c>
      <c r="R328" s="7">
        <f t="shared" si="125"/>
        <v>0</v>
      </c>
      <c r="S328" s="7">
        <f t="shared" si="126"/>
        <v>0</v>
      </c>
      <c r="T328" s="7">
        <f t="shared" si="127"/>
        <v>0</v>
      </c>
      <c r="U328" s="7">
        <f t="shared" si="128"/>
        <v>0</v>
      </c>
      <c r="V328" s="7">
        <f t="shared" si="129"/>
        <v>0</v>
      </c>
      <c r="W328" s="91">
        <f t="shared" si="130"/>
        <v>0</v>
      </c>
      <c r="X328" s="91">
        <f t="shared" si="131"/>
        <v>0</v>
      </c>
      <c r="Y328" s="91">
        <f t="shared" si="132"/>
        <v>0</v>
      </c>
      <c r="Z328" s="91">
        <f t="shared" si="133"/>
        <v>0</v>
      </c>
      <c r="AA328" s="102">
        <f t="shared" si="134"/>
        <v>0</v>
      </c>
      <c r="AB328" s="102">
        <f t="shared" si="135"/>
        <v>0</v>
      </c>
      <c r="AC328" s="102">
        <f t="shared" si="136"/>
        <v>0</v>
      </c>
      <c r="AD328" s="106">
        <f t="shared" si="137"/>
        <v>0</v>
      </c>
      <c r="AE328" s="106">
        <f t="shared" si="138"/>
        <v>0</v>
      </c>
      <c r="AF328" s="106">
        <f t="shared" si="139"/>
        <v>0</v>
      </c>
      <c r="AG328" s="106">
        <f t="shared" si="140"/>
        <v>0</v>
      </c>
      <c r="AH328" s="6">
        <v>0</v>
      </c>
      <c r="AI328" s="1">
        <f t="shared" si="141"/>
        <v>0</v>
      </c>
    </row>
    <row r="329" spans="1:35">
      <c r="A329" s="26">
        <v>4.64E-3</v>
      </c>
      <c r="B329" s="5">
        <f t="shared" si="112"/>
        <v>4.64E-3</v>
      </c>
      <c r="C329" s="94" t="s">
        <v>181</v>
      </c>
      <c r="D329" s="94" t="s">
        <v>95</v>
      </c>
      <c r="E329" s="94" t="s">
        <v>90</v>
      </c>
      <c r="F329" s="25">
        <f t="shared" si="113"/>
        <v>0</v>
      </c>
      <c r="G329" s="25">
        <f t="shared" si="114"/>
        <v>0</v>
      </c>
      <c r="H329" s="7">
        <f t="shared" si="115"/>
        <v>0</v>
      </c>
      <c r="I329" s="7">
        <f t="shared" si="116"/>
        <v>0</v>
      </c>
      <c r="J329" s="7">
        <f t="shared" si="117"/>
        <v>0</v>
      </c>
      <c r="K329" s="7">
        <f t="shared" si="118"/>
        <v>0</v>
      </c>
      <c r="L329" s="7">
        <f t="shared" si="119"/>
        <v>0</v>
      </c>
      <c r="M329" s="7">
        <f t="shared" si="120"/>
        <v>0</v>
      </c>
      <c r="N329" s="7">
        <f t="shared" si="121"/>
        <v>0</v>
      </c>
      <c r="O329" s="7">
        <f t="shared" si="122"/>
        <v>0</v>
      </c>
      <c r="P329" s="7">
        <f t="shared" si="123"/>
        <v>0</v>
      </c>
      <c r="Q329" s="7">
        <f t="shared" si="124"/>
        <v>0</v>
      </c>
      <c r="R329" s="7">
        <f t="shared" si="125"/>
        <v>0</v>
      </c>
      <c r="S329" s="7">
        <f t="shared" si="126"/>
        <v>0</v>
      </c>
      <c r="T329" s="7">
        <f t="shared" si="127"/>
        <v>0</v>
      </c>
      <c r="U329" s="7">
        <f t="shared" si="128"/>
        <v>0</v>
      </c>
      <c r="V329" s="7">
        <f t="shared" si="129"/>
        <v>0</v>
      </c>
      <c r="W329" s="91">
        <f t="shared" si="130"/>
        <v>0</v>
      </c>
      <c r="X329" s="91">
        <f t="shared" si="131"/>
        <v>0</v>
      </c>
      <c r="Y329" s="91">
        <f t="shared" si="132"/>
        <v>0</v>
      </c>
      <c r="Z329" s="91">
        <f t="shared" si="133"/>
        <v>0</v>
      </c>
      <c r="AA329" s="102">
        <f t="shared" si="134"/>
        <v>0</v>
      </c>
      <c r="AB329" s="102">
        <f t="shared" si="135"/>
        <v>0</v>
      </c>
      <c r="AC329" s="102">
        <f t="shared" si="136"/>
        <v>0</v>
      </c>
      <c r="AD329" s="106">
        <f t="shared" si="137"/>
        <v>0</v>
      </c>
      <c r="AE329" s="106">
        <f t="shared" si="138"/>
        <v>0</v>
      </c>
      <c r="AF329" s="106">
        <f t="shared" si="139"/>
        <v>0</v>
      </c>
      <c r="AG329" s="106">
        <f t="shared" si="140"/>
        <v>0</v>
      </c>
      <c r="AH329" s="6">
        <v>0</v>
      </c>
      <c r="AI329" s="1">
        <f t="shared" si="141"/>
        <v>0</v>
      </c>
    </row>
    <row r="330" spans="1:35">
      <c r="A330" s="26">
        <v>4.6499999999999996E-3</v>
      </c>
      <c r="B330" s="5">
        <f t="shared" si="112"/>
        <v>4.6499999999999996E-3</v>
      </c>
      <c r="C330" s="94" t="s">
        <v>282</v>
      </c>
      <c r="D330" s="94" t="s">
        <v>75</v>
      </c>
      <c r="E330" s="94" t="s">
        <v>90</v>
      </c>
      <c r="F330" s="25">
        <f t="shared" si="113"/>
        <v>0</v>
      </c>
      <c r="G330" s="25">
        <f t="shared" si="114"/>
        <v>0</v>
      </c>
      <c r="H330" s="7">
        <f t="shared" si="115"/>
        <v>0</v>
      </c>
      <c r="I330" s="7">
        <f t="shared" si="116"/>
        <v>0</v>
      </c>
      <c r="J330" s="7">
        <f t="shared" si="117"/>
        <v>0</v>
      </c>
      <c r="K330" s="7">
        <f t="shared" si="118"/>
        <v>0</v>
      </c>
      <c r="L330" s="7">
        <f t="shared" si="119"/>
        <v>0</v>
      </c>
      <c r="M330" s="7">
        <f t="shared" si="120"/>
        <v>0</v>
      </c>
      <c r="N330" s="7">
        <f t="shared" si="121"/>
        <v>0</v>
      </c>
      <c r="O330" s="7">
        <f t="shared" si="122"/>
        <v>0</v>
      </c>
      <c r="P330" s="7">
        <f t="shared" si="123"/>
        <v>0</v>
      </c>
      <c r="Q330" s="7">
        <f t="shared" si="124"/>
        <v>0</v>
      </c>
      <c r="R330" s="7">
        <f t="shared" si="125"/>
        <v>0</v>
      </c>
      <c r="S330" s="7">
        <f t="shared" si="126"/>
        <v>0</v>
      </c>
      <c r="T330" s="7">
        <f t="shared" si="127"/>
        <v>0</v>
      </c>
      <c r="U330" s="7">
        <f t="shared" si="128"/>
        <v>0</v>
      </c>
      <c r="V330" s="7">
        <f t="shared" si="129"/>
        <v>0</v>
      </c>
      <c r="W330" s="91">
        <f t="shared" si="130"/>
        <v>0</v>
      </c>
      <c r="X330" s="91">
        <f t="shared" si="131"/>
        <v>0</v>
      </c>
      <c r="Y330" s="91">
        <f t="shared" si="132"/>
        <v>0</v>
      </c>
      <c r="Z330" s="91">
        <f t="shared" si="133"/>
        <v>0</v>
      </c>
      <c r="AA330" s="102">
        <f t="shared" si="134"/>
        <v>0</v>
      </c>
      <c r="AB330" s="102">
        <f t="shared" si="135"/>
        <v>0</v>
      </c>
      <c r="AC330" s="102">
        <f t="shared" si="136"/>
        <v>0</v>
      </c>
      <c r="AD330" s="106">
        <f t="shared" si="137"/>
        <v>0</v>
      </c>
      <c r="AE330" s="106">
        <f t="shared" si="138"/>
        <v>0</v>
      </c>
      <c r="AF330" s="106">
        <f t="shared" si="139"/>
        <v>0</v>
      </c>
      <c r="AG330" s="106">
        <f t="shared" si="140"/>
        <v>0</v>
      </c>
      <c r="AH330" s="6">
        <v>0</v>
      </c>
      <c r="AI330" s="1">
        <f t="shared" si="141"/>
        <v>0</v>
      </c>
    </row>
    <row r="331" spans="1:35">
      <c r="A331" s="26">
        <v>4.6600000000000001E-3</v>
      </c>
      <c r="B331" s="5">
        <f t="shared" si="112"/>
        <v>4.6600000000000001E-3</v>
      </c>
      <c r="C331" s="94" t="s">
        <v>231</v>
      </c>
      <c r="D331" s="94" t="s">
        <v>83</v>
      </c>
      <c r="E331" s="94" t="s">
        <v>90</v>
      </c>
      <c r="F331" s="25">
        <f t="shared" si="113"/>
        <v>0</v>
      </c>
      <c r="G331" s="25">
        <f t="shared" si="114"/>
        <v>0</v>
      </c>
      <c r="H331" s="7">
        <f t="shared" si="115"/>
        <v>0</v>
      </c>
      <c r="I331" s="7">
        <f t="shared" si="116"/>
        <v>0</v>
      </c>
      <c r="J331" s="7">
        <f t="shared" si="117"/>
        <v>0</v>
      </c>
      <c r="K331" s="7">
        <f t="shared" si="118"/>
        <v>0</v>
      </c>
      <c r="L331" s="7">
        <f t="shared" si="119"/>
        <v>0</v>
      </c>
      <c r="M331" s="7">
        <f t="shared" si="120"/>
        <v>0</v>
      </c>
      <c r="N331" s="7">
        <f t="shared" si="121"/>
        <v>0</v>
      </c>
      <c r="O331" s="7">
        <f t="shared" si="122"/>
        <v>0</v>
      </c>
      <c r="P331" s="7">
        <f t="shared" si="123"/>
        <v>0</v>
      </c>
      <c r="Q331" s="7">
        <f t="shared" si="124"/>
        <v>0</v>
      </c>
      <c r="R331" s="7">
        <f t="shared" si="125"/>
        <v>0</v>
      </c>
      <c r="S331" s="7">
        <f t="shared" si="126"/>
        <v>0</v>
      </c>
      <c r="T331" s="7">
        <f t="shared" si="127"/>
        <v>0</v>
      </c>
      <c r="U331" s="7">
        <f t="shared" si="128"/>
        <v>0</v>
      </c>
      <c r="V331" s="7">
        <f t="shared" si="129"/>
        <v>0</v>
      </c>
      <c r="W331" s="91">
        <f t="shared" si="130"/>
        <v>0</v>
      </c>
      <c r="X331" s="91">
        <f t="shared" si="131"/>
        <v>0</v>
      </c>
      <c r="Y331" s="91">
        <f t="shared" si="132"/>
        <v>0</v>
      </c>
      <c r="Z331" s="91">
        <f t="shared" si="133"/>
        <v>0</v>
      </c>
      <c r="AA331" s="102">
        <f t="shared" si="134"/>
        <v>0</v>
      </c>
      <c r="AB331" s="102">
        <f t="shared" si="135"/>
        <v>0</v>
      </c>
      <c r="AC331" s="102">
        <f t="shared" si="136"/>
        <v>0</v>
      </c>
      <c r="AD331" s="106">
        <f t="shared" si="137"/>
        <v>0</v>
      </c>
      <c r="AE331" s="106">
        <f t="shared" si="138"/>
        <v>0</v>
      </c>
      <c r="AF331" s="106">
        <f t="shared" si="139"/>
        <v>0</v>
      </c>
      <c r="AG331" s="106">
        <f t="shared" si="140"/>
        <v>0</v>
      </c>
      <c r="AH331" s="6">
        <v>0</v>
      </c>
      <c r="AI331" s="1">
        <f t="shared" si="141"/>
        <v>0</v>
      </c>
    </row>
    <row r="332" spans="1:35">
      <c r="A332" s="26">
        <v>4.6699999999999997E-3</v>
      </c>
      <c r="B332" s="5">
        <f t="shared" si="112"/>
        <v>4.6699999999999997E-3</v>
      </c>
      <c r="C332" s="94" t="s">
        <v>237</v>
      </c>
      <c r="D332" s="94" t="s">
        <v>79</v>
      </c>
      <c r="E332" s="94" t="s">
        <v>90</v>
      </c>
      <c r="F332" s="25">
        <f t="shared" si="113"/>
        <v>0</v>
      </c>
      <c r="G332" s="25">
        <f t="shared" si="114"/>
        <v>0</v>
      </c>
      <c r="H332" s="7">
        <f t="shared" si="115"/>
        <v>0</v>
      </c>
      <c r="I332" s="7">
        <f t="shared" si="116"/>
        <v>0</v>
      </c>
      <c r="J332" s="7">
        <f t="shared" si="117"/>
        <v>0</v>
      </c>
      <c r="K332" s="7">
        <f t="shared" si="118"/>
        <v>0</v>
      </c>
      <c r="L332" s="7">
        <f t="shared" si="119"/>
        <v>0</v>
      </c>
      <c r="M332" s="7">
        <f t="shared" si="120"/>
        <v>0</v>
      </c>
      <c r="N332" s="7">
        <f t="shared" si="121"/>
        <v>0</v>
      </c>
      <c r="O332" s="7">
        <f t="shared" si="122"/>
        <v>0</v>
      </c>
      <c r="P332" s="7">
        <f t="shared" si="123"/>
        <v>0</v>
      </c>
      <c r="Q332" s="7">
        <f t="shared" si="124"/>
        <v>0</v>
      </c>
      <c r="R332" s="7">
        <f t="shared" si="125"/>
        <v>0</v>
      </c>
      <c r="S332" s="7">
        <f t="shared" si="126"/>
        <v>0</v>
      </c>
      <c r="T332" s="7">
        <f t="shared" si="127"/>
        <v>0</v>
      </c>
      <c r="U332" s="7">
        <f t="shared" si="128"/>
        <v>0</v>
      </c>
      <c r="V332" s="7">
        <f t="shared" si="129"/>
        <v>0</v>
      </c>
      <c r="W332" s="91">
        <f t="shared" si="130"/>
        <v>0</v>
      </c>
      <c r="X332" s="91">
        <f t="shared" si="131"/>
        <v>0</v>
      </c>
      <c r="Y332" s="91">
        <f t="shared" si="132"/>
        <v>0</v>
      </c>
      <c r="Z332" s="91">
        <f t="shared" si="133"/>
        <v>0</v>
      </c>
      <c r="AA332" s="102">
        <f t="shared" si="134"/>
        <v>0</v>
      </c>
      <c r="AB332" s="102">
        <f t="shared" si="135"/>
        <v>0</v>
      </c>
      <c r="AC332" s="102">
        <f t="shared" si="136"/>
        <v>0</v>
      </c>
      <c r="AD332" s="106">
        <f t="shared" si="137"/>
        <v>0</v>
      </c>
      <c r="AE332" s="106">
        <f t="shared" si="138"/>
        <v>0</v>
      </c>
      <c r="AF332" s="106">
        <f t="shared" si="139"/>
        <v>0</v>
      </c>
      <c r="AG332" s="106">
        <f t="shared" si="140"/>
        <v>0</v>
      </c>
      <c r="AH332" s="6">
        <v>0</v>
      </c>
      <c r="AI332" s="1">
        <f t="shared" si="141"/>
        <v>0</v>
      </c>
    </row>
    <row r="333" spans="1:35">
      <c r="A333" s="26">
        <v>4.6800000000000001E-3</v>
      </c>
      <c r="B333" s="5">
        <f t="shared" ref="B333:B365" si="142">AI333+A333</f>
        <v>4.6800000000000001E-3</v>
      </c>
      <c r="C333" s="94" t="s">
        <v>202</v>
      </c>
      <c r="D333" s="94" t="s">
        <v>79</v>
      </c>
      <c r="E333" s="94" t="s">
        <v>90</v>
      </c>
      <c r="F333" s="25">
        <f t="shared" ref="F333:F369" si="143">COUNTIF(H333:Z333,"&gt;1")</f>
        <v>0</v>
      </c>
      <c r="G333" s="25">
        <f t="shared" ref="G333:G369" si="144">COUNTIF(AD333:AH333,"&gt;1")</f>
        <v>0</v>
      </c>
      <c r="H333" s="7">
        <f t="shared" ref="H333:H369" si="145">IF(ISERROR(VLOOKUP($C333,_tri1,5,FALSE)),0,(VLOOKUP($C333,_tri1,5,FALSE)))</f>
        <v>0</v>
      </c>
      <c r="I333" s="7">
        <f t="shared" ref="I333:I369" si="146">IF(ISERROR(VLOOKUP($C333,_tri2,5,FALSE)),0,(VLOOKUP($C333,_tri2,5,FALSE)))</f>
        <v>0</v>
      </c>
      <c r="J333" s="7">
        <f t="shared" ref="J333:J369" si="147">IF(ISERROR(VLOOKUP($C333,_tri3,5,FALSE)),0,(VLOOKUP($C333,_tri3,5,FALSE)))</f>
        <v>0</v>
      </c>
      <c r="K333" s="7">
        <f t="shared" ref="K333:K369" si="148">IF(ISERROR(VLOOKUP($C333,_tri4,5,FALSE)),0,(VLOOKUP($C333,_tri4,5,FALSE)))</f>
        <v>0</v>
      </c>
      <c r="L333" s="7">
        <f t="shared" ref="L333:L369" si="149">IF(ISERROR(VLOOKUP($C333,_tri5,5,FALSE)),0,(VLOOKUP($C333,_tri5,5,FALSE)))</f>
        <v>0</v>
      </c>
      <c r="M333" s="7">
        <f t="shared" ref="M333:M369" si="150">IF(ISERROR(VLOOKUP($C333,_tri6,5,FALSE)),0,(VLOOKUP($C333,_tri6,5,FALSE)))</f>
        <v>0</v>
      </c>
      <c r="N333" s="7">
        <f t="shared" ref="N333:N369" si="151">IF(ISERROR(VLOOKUP($C333,_tri7,5,FALSE)),0,(VLOOKUP($C333,_tri7,5,FALSE)))</f>
        <v>0</v>
      </c>
      <c r="O333" s="7">
        <f t="shared" ref="O333:O369" si="152">IF(ISERROR(VLOOKUP($C333,_tri8,5,FALSE)),0,(VLOOKUP($C333,_tri8,5,FALSE)))</f>
        <v>0</v>
      </c>
      <c r="P333" s="7">
        <f t="shared" ref="P333:P369" si="153">IF(ISERROR(VLOOKUP($C333,_tri9,5,FALSE)),0,(VLOOKUP($C333,_tri9,5,FALSE)))</f>
        <v>0</v>
      </c>
      <c r="Q333" s="7">
        <f t="shared" ref="Q333:Q369" si="154">IF(ISERROR(VLOOKUP($C333,_tri10,5,FALSE)),0,(VLOOKUP($C333,_tri10,5,FALSE)))</f>
        <v>0</v>
      </c>
      <c r="R333" s="7">
        <f t="shared" ref="R333:R369" si="155">IF(ISERROR(VLOOKUP($C333,_tri11,5,FALSE)),0,(VLOOKUP($C333,_tri11,5,FALSE)))</f>
        <v>0</v>
      </c>
      <c r="S333" s="7">
        <f t="shared" ref="S333:S369" si="156">IF(ISERROR(VLOOKUP($C333,aqua1,5,FALSE)),0,(VLOOKUP($C333,aqua1,5,FALSE)))</f>
        <v>0</v>
      </c>
      <c r="T333" s="7">
        <f t="shared" ref="T333:T369" si="157">IF(ISERROR(VLOOKUP($C333,aqua2,5,FALSE)),0,(VLOOKUP($C333,aqua2,5,FALSE)))</f>
        <v>0</v>
      </c>
      <c r="U333" s="7">
        <f t="shared" ref="U333:U369" si="158">IF(ISERROR(VLOOKUP($C333,aqua3,5,FALSE)),0,(VLOOKUP($C333,aqua3,5,FALSE)))</f>
        <v>0</v>
      </c>
      <c r="V333" s="7">
        <f t="shared" ref="V333:V369" si="159">IF(ISERROR(VLOOKUP($C333,aqua4,5,FALSE)),0,(VLOOKUP($C333,aqua4,5,FALSE)))</f>
        <v>0</v>
      </c>
      <c r="W333" s="91">
        <f t="shared" ref="W333:W369" si="160">IF(ISERROR(VLOOKUP($C333,_dua1,5,FALSE)),0,(VLOOKUP($C333,_dua1,5,FALSE)))</f>
        <v>0</v>
      </c>
      <c r="X333" s="91">
        <f t="shared" ref="X333:X369" si="161">IF(ISERROR(VLOOKUP($C333,_dua2,5,FALSE)),0,(VLOOKUP($C333,_dua2,5,FALSE)))</f>
        <v>0</v>
      </c>
      <c r="Y333" s="91">
        <f t="shared" ref="Y333:Y369" si="162">IF(ISERROR(VLOOKUP($C333,_dua3,5,FALSE)),0,(VLOOKUP($C333,_dua3,5,FALSE)))</f>
        <v>0</v>
      </c>
      <c r="Z333" s="91">
        <f t="shared" ref="Z333:Z369" si="163">IF(ISERROR(VLOOKUP($C333,_dua4,5,FALSE)),0,(VLOOKUP($C333,_dua4,5,FALSE)))</f>
        <v>0</v>
      </c>
      <c r="AA333" s="102">
        <f t="shared" ref="AA333:AA369" si="164">LARGE(H333:R333,5)</f>
        <v>0</v>
      </c>
      <c r="AB333" s="102">
        <f t="shared" ref="AB333:AB369" si="165">LARGE(S333:V333,1)</f>
        <v>0</v>
      </c>
      <c r="AC333" s="102">
        <f t="shared" ref="AC333:AC369" si="166">LARGE(W333:Z333,1)</f>
        <v>0</v>
      </c>
      <c r="AD333" s="106">
        <f t="shared" ref="AD333:AD369" si="167">LARGE(H333:R333,1)</f>
        <v>0</v>
      </c>
      <c r="AE333" s="106">
        <f t="shared" ref="AE333:AE369" si="168">LARGE(H333:R333,2)</f>
        <v>0</v>
      </c>
      <c r="AF333" s="106">
        <f t="shared" ref="AF333:AF369" si="169">LARGE(H333:R333,3)</f>
        <v>0</v>
      </c>
      <c r="AG333" s="106">
        <f t="shared" ref="AG333:AG369" si="170">LARGE(H333:R333,4)</f>
        <v>0</v>
      </c>
      <c r="AH333" s="6">
        <v>0</v>
      </c>
      <c r="AI333" s="1">
        <f t="shared" ref="AI333:AI369" si="171">SUM(AD333:AG333)+AH333</f>
        <v>0</v>
      </c>
    </row>
    <row r="334" spans="1:35">
      <c r="A334" s="26">
        <v>4.6899999999999997E-3</v>
      </c>
      <c r="B334" s="5">
        <f t="shared" si="142"/>
        <v>8576.1208280133251</v>
      </c>
      <c r="C334" s="94" t="s">
        <v>241</v>
      </c>
      <c r="D334" s="94" t="s">
        <v>79</v>
      </c>
      <c r="E334" s="94" t="s">
        <v>90</v>
      </c>
      <c r="F334" s="25">
        <f t="shared" si="143"/>
        <v>1</v>
      </c>
      <c r="G334" s="25">
        <f t="shared" si="144"/>
        <v>1</v>
      </c>
      <c r="H334" s="7">
        <f t="shared" si="145"/>
        <v>0</v>
      </c>
      <c r="I334" s="7">
        <f t="shared" si="146"/>
        <v>0</v>
      </c>
      <c r="J334" s="7">
        <f t="shared" si="147"/>
        <v>0</v>
      </c>
      <c r="K334" s="7">
        <f t="shared" si="148"/>
        <v>0</v>
      </c>
      <c r="L334" s="7">
        <f t="shared" si="149"/>
        <v>0</v>
      </c>
      <c r="M334" s="7">
        <f t="shared" si="150"/>
        <v>0</v>
      </c>
      <c r="N334" s="7">
        <f t="shared" si="151"/>
        <v>0</v>
      </c>
      <c r="O334" s="7">
        <f t="shared" si="152"/>
        <v>8576.1161380133253</v>
      </c>
      <c r="P334" s="7">
        <f t="shared" si="153"/>
        <v>0</v>
      </c>
      <c r="Q334" s="7">
        <f t="shared" si="154"/>
        <v>0</v>
      </c>
      <c r="R334" s="7">
        <f t="shared" si="155"/>
        <v>0</v>
      </c>
      <c r="S334" s="7">
        <f t="shared" si="156"/>
        <v>0</v>
      </c>
      <c r="T334" s="7">
        <f t="shared" si="157"/>
        <v>0</v>
      </c>
      <c r="U334" s="7">
        <f t="shared" si="158"/>
        <v>0</v>
      </c>
      <c r="V334" s="7">
        <f t="shared" si="159"/>
        <v>0</v>
      </c>
      <c r="W334" s="91">
        <f t="shared" si="160"/>
        <v>0</v>
      </c>
      <c r="X334" s="91">
        <f t="shared" si="161"/>
        <v>0</v>
      </c>
      <c r="Y334" s="91">
        <f t="shared" si="162"/>
        <v>0</v>
      </c>
      <c r="Z334" s="91">
        <f t="shared" si="163"/>
        <v>0</v>
      </c>
      <c r="AA334" s="102">
        <f t="shared" si="164"/>
        <v>0</v>
      </c>
      <c r="AB334" s="102">
        <f t="shared" si="165"/>
        <v>0</v>
      </c>
      <c r="AC334" s="102">
        <f t="shared" si="166"/>
        <v>0</v>
      </c>
      <c r="AD334" s="106">
        <f t="shared" si="167"/>
        <v>8576.1161380133253</v>
      </c>
      <c r="AE334" s="106">
        <f t="shared" si="168"/>
        <v>0</v>
      </c>
      <c r="AF334" s="106">
        <f t="shared" si="169"/>
        <v>0</v>
      </c>
      <c r="AG334" s="106">
        <f t="shared" si="170"/>
        <v>0</v>
      </c>
      <c r="AH334" s="6">
        <v>0</v>
      </c>
      <c r="AI334" s="1">
        <f t="shared" si="171"/>
        <v>8576.1161380133253</v>
      </c>
    </row>
    <row r="335" spans="1:35">
      <c r="A335" s="26">
        <v>4.7000000000000002E-3</v>
      </c>
      <c r="B335" s="5">
        <f t="shared" si="142"/>
        <v>4.7000000000000002E-3</v>
      </c>
      <c r="C335" s="94"/>
      <c r="D335" s="94"/>
      <c r="E335" s="94" t="s">
        <v>90</v>
      </c>
      <c r="F335" s="25">
        <f t="shared" si="143"/>
        <v>0</v>
      </c>
      <c r="G335" s="25">
        <f t="shared" si="144"/>
        <v>0</v>
      </c>
      <c r="H335" s="7">
        <f t="shared" si="145"/>
        <v>0</v>
      </c>
      <c r="I335" s="7">
        <f t="shared" si="146"/>
        <v>0</v>
      </c>
      <c r="J335" s="7">
        <f t="shared" si="147"/>
        <v>0</v>
      </c>
      <c r="K335" s="7">
        <f t="shared" si="148"/>
        <v>0</v>
      </c>
      <c r="L335" s="7">
        <f t="shared" si="149"/>
        <v>0</v>
      </c>
      <c r="M335" s="7">
        <f t="shared" si="150"/>
        <v>0</v>
      </c>
      <c r="N335" s="7">
        <f t="shared" si="151"/>
        <v>0</v>
      </c>
      <c r="O335" s="7">
        <f t="shared" si="152"/>
        <v>0</v>
      </c>
      <c r="P335" s="7">
        <f t="shared" si="153"/>
        <v>0</v>
      </c>
      <c r="Q335" s="7">
        <f t="shared" si="154"/>
        <v>0</v>
      </c>
      <c r="R335" s="7">
        <f t="shared" si="155"/>
        <v>0</v>
      </c>
      <c r="S335" s="7">
        <f t="shared" si="156"/>
        <v>0</v>
      </c>
      <c r="T335" s="7">
        <f t="shared" si="157"/>
        <v>0</v>
      </c>
      <c r="U335" s="7">
        <f t="shared" si="158"/>
        <v>0</v>
      </c>
      <c r="V335" s="7">
        <f t="shared" si="159"/>
        <v>0</v>
      </c>
      <c r="W335" s="91">
        <f t="shared" si="160"/>
        <v>0</v>
      </c>
      <c r="X335" s="91">
        <f t="shared" si="161"/>
        <v>0</v>
      </c>
      <c r="Y335" s="91">
        <f t="shared" si="162"/>
        <v>0</v>
      </c>
      <c r="Z335" s="91">
        <f t="shared" si="163"/>
        <v>0</v>
      </c>
      <c r="AA335" s="102">
        <f t="shared" si="164"/>
        <v>0</v>
      </c>
      <c r="AB335" s="102">
        <f t="shared" si="165"/>
        <v>0</v>
      </c>
      <c r="AC335" s="102">
        <f t="shared" si="166"/>
        <v>0</v>
      </c>
      <c r="AD335" s="106">
        <f t="shared" si="167"/>
        <v>0</v>
      </c>
      <c r="AE335" s="106">
        <f t="shared" si="168"/>
        <v>0</v>
      </c>
      <c r="AF335" s="106">
        <f t="shared" si="169"/>
        <v>0</v>
      </c>
      <c r="AG335" s="106">
        <f t="shared" si="170"/>
        <v>0</v>
      </c>
      <c r="AH335" s="6">
        <v>0</v>
      </c>
      <c r="AI335" s="1">
        <f t="shared" si="171"/>
        <v>0</v>
      </c>
    </row>
    <row r="336" spans="1:35">
      <c r="A336" s="26">
        <v>4.7099999999999998E-3</v>
      </c>
      <c r="B336" s="5">
        <f t="shared" si="142"/>
        <v>4.7099999999999998E-3</v>
      </c>
      <c r="C336" s="94" t="s">
        <v>258</v>
      </c>
      <c r="D336" s="94" t="s">
        <v>83</v>
      </c>
      <c r="E336" s="94" t="s">
        <v>90</v>
      </c>
      <c r="F336" s="25">
        <f t="shared" si="143"/>
        <v>0</v>
      </c>
      <c r="G336" s="25">
        <f t="shared" si="144"/>
        <v>0</v>
      </c>
      <c r="H336" s="7">
        <f t="shared" si="145"/>
        <v>0</v>
      </c>
      <c r="I336" s="7">
        <f t="shared" si="146"/>
        <v>0</v>
      </c>
      <c r="J336" s="7">
        <f t="shared" si="147"/>
        <v>0</v>
      </c>
      <c r="K336" s="7">
        <f t="shared" si="148"/>
        <v>0</v>
      </c>
      <c r="L336" s="7">
        <f t="shared" si="149"/>
        <v>0</v>
      </c>
      <c r="M336" s="7">
        <f t="shared" si="150"/>
        <v>0</v>
      </c>
      <c r="N336" s="7">
        <f t="shared" si="151"/>
        <v>0</v>
      </c>
      <c r="O336" s="7">
        <f t="shared" si="152"/>
        <v>0</v>
      </c>
      <c r="P336" s="7">
        <f t="shared" si="153"/>
        <v>0</v>
      </c>
      <c r="Q336" s="7">
        <f t="shared" si="154"/>
        <v>0</v>
      </c>
      <c r="R336" s="7">
        <f t="shared" si="155"/>
        <v>0</v>
      </c>
      <c r="S336" s="7">
        <f t="shared" si="156"/>
        <v>0</v>
      </c>
      <c r="T336" s="7">
        <f t="shared" si="157"/>
        <v>0</v>
      </c>
      <c r="U336" s="7">
        <f t="shared" si="158"/>
        <v>0</v>
      </c>
      <c r="V336" s="7">
        <f t="shared" si="159"/>
        <v>0</v>
      </c>
      <c r="W336" s="91">
        <f t="shared" si="160"/>
        <v>0</v>
      </c>
      <c r="X336" s="91">
        <f t="shared" si="161"/>
        <v>0</v>
      </c>
      <c r="Y336" s="91">
        <f t="shared" si="162"/>
        <v>0</v>
      </c>
      <c r="Z336" s="91">
        <f t="shared" si="163"/>
        <v>0</v>
      </c>
      <c r="AA336" s="102">
        <f t="shared" si="164"/>
        <v>0</v>
      </c>
      <c r="AB336" s="102">
        <f t="shared" si="165"/>
        <v>0</v>
      </c>
      <c r="AC336" s="102">
        <f t="shared" si="166"/>
        <v>0</v>
      </c>
      <c r="AD336" s="106">
        <f t="shared" si="167"/>
        <v>0</v>
      </c>
      <c r="AE336" s="106">
        <f t="shared" si="168"/>
        <v>0</v>
      </c>
      <c r="AF336" s="106">
        <f t="shared" si="169"/>
        <v>0</v>
      </c>
      <c r="AG336" s="106">
        <f t="shared" si="170"/>
        <v>0</v>
      </c>
      <c r="AH336" s="6">
        <v>0</v>
      </c>
      <c r="AI336" s="1">
        <f t="shared" si="171"/>
        <v>0</v>
      </c>
    </row>
    <row r="337" spans="1:35">
      <c r="A337" s="26">
        <v>4.7200000000000002E-3</v>
      </c>
      <c r="B337" s="5">
        <f t="shared" si="142"/>
        <v>4.7200000000000002E-3</v>
      </c>
      <c r="C337" s="94" t="s">
        <v>257</v>
      </c>
      <c r="D337" s="94" t="s">
        <v>83</v>
      </c>
      <c r="E337" s="94" t="s">
        <v>90</v>
      </c>
      <c r="F337" s="25">
        <f t="shared" si="143"/>
        <v>0</v>
      </c>
      <c r="G337" s="25">
        <f t="shared" si="144"/>
        <v>0</v>
      </c>
      <c r="H337" s="7">
        <f t="shared" si="145"/>
        <v>0</v>
      </c>
      <c r="I337" s="7">
        <f t="shared" si="146"/>
        <v>0</v>
      </c>
      <c r="J337" s="7">
        <f t="shared" si="147"/>
        <v>0</v>
      </c>
      <c r="K337" s="7">
        <f t="shared" si="148"/>
        <v>0</v>
      </c>
      <c r="L337" s="7">
        <f t="shared" si="149"/>
        <v>0</v>
      </c>
      <c r="M337" s="7">
        <f t="shared" si="150"/>
        <v>0</v>
      </c>
      <c r="N337" s="7">
        <f t="shared" si="151"/>
        <v>0</v>
      </c>
      <c r="O337" s="7">
        <f t="shared" si="152"/>
        <v>0</v>
      </c>
      <c r="P337" s="7">
        <f t="shared" si="153"/>
        <v>0</v>
      </c>
      <c r="Q337" s="7">
        <f t="shared" si="154"/>
        <v>0</v>
      </c>
      <c r="R337" s="7">
        <f t="shared" si="155"/>
        <v>0</v>
      </c>
      <c r="S337" s="7">
        <f t="shared" si="156"/>
        <v>0</v>
      </c>
      <c r="T337" s="7">
        <f t="shared" si="157"/>
        <v>0</v>
      </c>
      <c r="U337" s="7">
        <f t="shared" si="158"/>
        <v>0</v>
      </c>
      <c r="V337" s="7">
        <f t="shared" si="159"/>
        <v>0</v>
      </c>
      <c r="W337" s="91">
        <f t="shared" si="160"/>
        <v>0</v>
      </c>
      <c r="X337" s="91">
        <f t="shared" si="161"/>
        <v>0</v>
      </c>
      <c r="Y337" s="91">
        <f t="shared" si="162"/>
        <v>0</v>
      </c>
      <c r="Z337" s="91">
        <f t="shared" si="163"/>
        <v>0</v>
      </c>
      <c r="AA337" s="102">
        <f t="shared" si="164"/>
        <v>0</v>
      </c>
      <c r="AB337" s="102">
        <f t="shared" si="165"/>
        <v>0</v>
      </c>
      <c r="AC337" s="102">
        <f t="shared" si="166"/>
        <v>0</v>
      </c>
      <c r="AD337" s="106">
        <f t="shared" si="167"/>
        <v>0</v>
      </c>
      <c r="AE337" s="106">
        <f t="shared" si="168"/>
        <v>0</v>
      </c>
      <c r="AF337" s="106">
        <f t="shared" si="169"/>
        <v>0</v>
      </c>
      <c r="AG337" s="106">
        <f t="shared" si="170"/>
        <v>0</v>
      </c>
      <c r="AH337" s="6">
        <v>0</v>
      </c>
      <c r="AI337" s="1">
        <f t="shared" si="171"/>
        <v>0</v>
      </c>
    </row>
    <row r="338" spans="1:35">
      <c r="A338" s="26">
        <v>4.7299999999999998E-3</v>
      </c>
      <c r="B338" s="5">
        <f t="shared" si="142"/>
        <v>4.7299999999999998E-3</v>
      </c>
      <c r="C338" s="94" t="s">
        <v>224</v>
      </c>
      <c r="D338" s="94" t="s">
        <v>75</v>
      </c>
      <c r="E338" s="94" t="s">
        <v>90</v>
      </c>
      <c r="F338" s="25">
        <f t="shared" si="143"/>
        <v>0</v>
      </c>
      <c r="G338" s="25">
        <f t="shared" si="144"/>
        <v>0</v>
      </c>
      <c r="H338" s="7">
        <f t="shared" si="145"/>
        <v>0</v>
      </c>
      <c r="I338" s="7">
        <f t="shared" si="146"/>
        <v>0</v>
      </c>
      <c r="J338" s="7">
        <f t="shared" si="147"/>
        <v>0</v>
      </c>
      <c r="K338" s="7">
        <f t="shared" si="148"/>
        <v>0</v>
      </c>
      <c r="L338" s="7">
        <f t="shared" si="149"/>
        <v>0</v>
      </c>
      <c r="M338" s="7">
        <f t="shared" si="150"/>
        <v>0</v>
      </c>
      <c r="N338" s="7">
        <f t="shared" si="151"/>
        <v>0</v>
      </c>
      <c r="O338" s="7">
        <f t="shared" si="152"/>
        <v>0</v>
      </c>
      <c r="P338" s="7">
        <f t="shared" si="153"/>
        <v>0</v>
      </c>
      <c r="Q338" s="7">
        <f t="shared" si="154"/>
        <v>0</v>
      </c>
      <c r="R338" s="7">
        <f t="shared" si="155"/>
        <v>0</v>
      </c>
      <c r="S338" s="7">
        <f t="shared" si="156"/>
        <v>0</v>
      </c>
      <c r="T338" s="7">
        <f t="shared" si="157"/>
        <v>0</v>
      </c>
      <c r="U338" s="7">
        <f t="shared" si="158"/>
        <v>0</v>
      </c>
      <c r="V338" s="7">
        <f t="shared" si="159"/>
        <v>0</v>
      </c>
      <c r="W338" s="91">
        <f t="shared" si="160"/>
        <v>0</v>
      </c>
      <c r="X338" s="91">
        <f t="shared" si="161"/>
        <v>0</v>
      </c>
      <c r="Y338" s="91">
        <f t="shared" si="162"/>
        <v>0</v>
      </c>
      <c r="Z338" s="91">
        <f t="shared" si="163"/>
        <v>0</v>
      </c>
      <c r="AA338" s="102">
        <f t="shared" si="164"/>
        <v>0</v>
      </c>
      <c r="AB338" s="102">
        <f t="shared" si="165"/>
        <v>0</v>
      </c>
      <c r="AC338" s="102">
        <f t="shared" si="166"/>
        <v>0</v>
      </c>
      <c r="AD338" s="106">
        <f t="shared" si="167"/>
        <v>0</v>
      </c>
      <c r="AE338" s="106">
        <f t="shared" si="168"/>
        <v>0</v>
      </c>
      <c r="AF338" s="106">
        <f t="shared" si="169"/>
        <v>0</v>
      </c>
      <c r="AG338" s="106">
        <f t="shared" si="170"/>
        <v>0</v>
      </c>
      <c r="AH338" s="6">
        <v>0</v>
      </c>
      <c r="AI338" s="1">
        <f t="shared" si="171"/>
        <v>0</v>
      </c>
    </row>
    <row r="339" spans="1:35">
      <c r="A339" s="26">
        <v>4.7400000000000003E-3</v>
      </c>
      <c r="B339" s="5">
        <f t="shared" si="142"/>
        <v>8195.3882792865497</v>
      </c>
      <c r="C339" s="94" t="s">
        <v>253</v>
      </c>
      <c r="D339" s="94" t="s">
        <v>83</v>
      </c>
      <c r="E339" s="94" t="s">
        <v>90</v>
      </c>
      <c r="F339" s="25">
        <f t="shared" si="143"/>
        <v>1</v>
      </c>
      <c r="G339" s="25">
        <f t="shared" si="144"/>
        <v>1</v>
      </c>
      <c r="H339" s="7">
        <f t="shared" si="145"/>
        <v>0</v>
      </c>
      <c r="I339" s="7">
        <f t="shared" si="146"/>
        <v>0</v>
      </c>
      <c r="J339" s="7">
        <f t="shared" si="147"/>
        <v>0</v>
      </c>
      <c r="K339" s="7">
        <f t="shared" si="148"/>
        <v>0</v>
      </c>
      <c r="L339" s="7">
        <f t="shared" si="149"/>
        <v>0</v>
      </c>
      <c r="M339" s="7">
        <f t="shared" si="150"/>
        <v>8195.3835392865494</v>
      </c>
      <c r="N339" s="7">
        <f t="shared" si="151"/>
        <v>0</v>
      </c>
      <c r="O339" s="7">
        <f t="shared" si="152"/>
        <v>0</v>
      </c>
      <c r="P339" s="7">
        <f t="shared" si="153"/>
        <v>0</v>
      </c>
      <c r="Q339" s="7">
        <f t="shared" si="154"/>
        <v>0</v>
      </c>
      <c r="R339" s="7">
        <f t="shared" si="155"/>
        <v>0</v>
      </c>
      <c r="S339" s="7">
        <f t="shared" si="156"/>
        <v>0</v>
      </c>
      <c r="T339" s="7">
        <f t="shared" si="157"/>
        <v>0</v>
      </c>
      <c r="U339" s="7">
        <f t="shared" si="158"/>
        <v>0</v>
      </c>
      <c r="V339" s="7">
        <f t="shared" si="159"/>
        <v>0</v>
      </c>
      <c r="W339" s="91">
        <f t="shared" si="160"/>
        <v>0</v>
      </c>
      <c r="X339" s="91">
        <f t="shared" si="161"/>
        <v>0</v>
      </c>
      <c r="Y339" s="91">
        <f t="shared" si="162"/>
        <v>0</v>
      </c>
      <c r="Z339" s="91">
        <f t="shared" si="163"/>
        <v>0</v>
      </c>
      <c r="AA339" s="102">
        <f t="shared" si="164"/>
        <v>0</v>
      </c>
      <c r="AB339" s="102">
        <f t="shared" si="165"/>
        <v>0</v>
      </c>
      <c r="AC339" s="102">
        <f t="shared" si="166"/>
        <v>0</v>
      </c>
      <c r="AD339" s="106">
        <f t="shared" si="167"/>
        <v>8195.3835392865494</v>
      </c>
      <c r="AE339" s="106">
        <f t="shared" si="168"/>
        <v>0</v>
      </c>
      <c r="AF339" s="106">
        <f t="shared" si="169"/>
        <v>0</v>
      </c>
      <c r="AG339" s="106">
        <f t="shared" si="170"/>
        <v>0</v>
      </c>
      <c r="AH339" s="6">
        <v>0</v>
      </c>
      <c r="AI339" s="1">
        <f t="shared" si="171"/>
        <v>8195.3835392865494</v>
      </c>
    </row>
    <row r="340" spans="1:35">
      <c r="A340" s="26">
        <v>4.7499999999999999E-3</v>
      </c>
      <c r="B340" s="5">
        <f t="shared" si="142"/>
        <v>4.7499999999999999E-3</v>
      </c>
      <c r="C340" s="144"/>
      <c r="D340" s="94"/>
      <c r="E340" s="94" t="s">
        <v>90</v>
      </c>
      <c r="F340" s="25">
        <f t="shared" si="143"/>
        <v>0</v>
      </c>
      <c r="G340" s="25">
        <f t="shared" si="144"/>
        <v>0</v>
      </c>
      <c r="H340" s="7">
        <f t="shared" si="145"/>
        <v>0</v>
      </c>
      <c r="I340" s="7">
        <f t="shared" si="146"/>
        <v>0</v>
      </c>
      <c r="J340" s="7">
        <f t="shared" si="147"/>
        <v>0</v>
      </c>
      <c r="K340" s="7">
        <f t="shared" si="148"/>
        <v>0</v>
      </c>
      <c r="L340" s="7">
        <f t="shared" si="149"/>
        <v>0</v>
      </c>
      <c r="M340" s="7">
        <f t="shared" si="150"/>
        <v>0</v>
      </c>
      <c r="N340" s="7">
        <f t="shared" si="151"/>
        <v>0</v>
      </c>
      <c r="O340" s="7">
        <f t="shared" si="152"/>
        <v>0</v>
      </c>
      <c r="P340" s="7">
        <f t="shared" si="153"/>
        <v>0</v>
      </c>
      <c r="Q340" s="7">
        <f t="shared" si="154"/>
        <v>0</v>
      </c>
      <c r="R340" s="7">
        <f t="shared" si="155"/>
        <v>0</v>
      </c>
      <c r="S340" s="7">
        <f t="shared" si="156"/>
        <v>0</v>
      </c>
      <c r="T340" s="7">
        <f t="shared" si="157"/>
        <v>0</v>
      </c>
      <c r="U340" s="7">
        <f t="shared" si="158"/>
        <v>0</v>
      </c>
      <c r="V340" s="7">
        <f t="shared" si="159"/>
        <v>0</v>
      </c>
      <c r="W340" s="91">
        <f t="shared" si="160"/>
        <v>0</v>
      </c>
      <c r="X340" s="91">
        <f t="shared" si="161"/>
        <v>0</v>
      </c>
      <c r="Y340" s="91">
        <f t="shared" si="162"/>
        <v>0</v>
      </c>
      <c r="Z340" s="91">
        <f t="shared" si="163"/>
        <v>0</v>
      </c>
      <c r="AA340" s="102">
        <f t="shared" si="164"/>
        <v>0</v>
      </c>
      <c r="AB340" s="102">
        <f t="shared" si="165"/>
        <v>0</v>
      </c>
      <c r="AC340" s="102">
        <f t="shared" si="166"/>
        <v>0</v>
      </c>
      <c r="AD340" s="106">
        <f t="shared" si="167"/>
        <v>0</v>
      </c>
      <c r="AE340" s="106">
        <f t="shared" si="168"/>
        <v>0</v>
      </c>
      <c r="AF340" s="106">
        <f t="shared" si="169"/>
        <v>0</v>
      </c>
      <c r="AG340" s="106">
        <f t="shared" si="170"/>
        <v>0</v>
      </c>
      <c r="AH340" s="6">
        <v>0</v>
      </c>
      <c r="AI340" s="1">
        <f t="shared" si="171"/>
        <v>0</v>
      </c>
    </row>
    <row r="341" spans="1:35">
      <c r="A341" s="26">
        <v>4.7600000000000003E-3</v>
      </c>
      <c r="B341" s="5">
        <f t="shared" si="142"/>
        <v>4.7600000000000003E-3</v>
      </c>
      <c r="C341" s="144" t="s">
        <v>308</v>
      </c>
      <c r="D341" s="94" t="s">
        <v>264</v>
      </c>
      <c r="E341" s="94" t="s">
        <v>90</v>
      </c>
      <c r="F341" s="25">
        <f t="shared" si="143"/>
        <v>0</v>
      </c>
      <c r="G341" s="25">
        <f t="shared" si="144"/>
        <v>0</v>
      </c>
      <c r="H341" s="7">
        <f t="shared" si="145"/>
        <v>0</v>
      </c>
      <c r="I341" s="7">
        <f t="shared" si="146"/>
        <v>0</v>
      </c>
      <c r="J341" s="7">
        <f t="shared" si="147"/>
        <v>0</v>
      </c>
      <c r="K341" s="7">
        <f t="shared" si="148"/>
        <v>0</v>
      </c>
      <c r="L341" s="7">
        <f t="shared" si="149"/>
        <v>0</v>
      </c>
      <c r="M341" s="7">
        <f t="shared" si="150"/>
        <v>0</v>
      </c>
      <c r="N341" s="7">
        <f t="shared" si="151"/>
        <v>0</v>
      </c>
      <c r="O341" s="7">
        <f t="shared" si="152"/>
        <v>0</v>
      </c>
      <c r="P341" s="7">
        <f t="shared" si="153"/>
        <v>0</v>
      </c>
      <c r="Q341" s="7">
        <f t="shared" si="154"/>
        <v>0</v>
      </c>
      <c r="R341" s="7">
        <f t="shared" si="155"/>
        <v>0</v>
      </c>
      <c r="S341" s="7">
        <f t="shared" si="156"/>
        <v>0</v>
      </c>
      <c r="T341" s="7">
        <f t="shared" si="157"/>
        <v>0</v>
      </c>
      <c r="U341" s="7">
        <f t="shared" si="158"/>
        <v>0</v>
      </c>
      <c r="V341" s="7">
        <f t="shared" si="159"/>
        <v>0</v>
      </c>
      <c r="W341" s="91">
        <f t="shared" si="160"/>
        <v>0</v>
      </c>
      <c r="X341" s="91">
        <f t="shared" si="161"/>
        <v>0</v>
      </c>
      <c r="Y341" s="91">
        <f t="shared" si="162"/>
        <v>0</v>
      </c>
      <c r="Z341" s="91">
        <f t="shared" si="163"/>
        <v>0</v>
      </c>
      <c r="AA341" s="102">
        <f t="shared" si="164"/>
        <v>0</v>
      </c>
      <c r="AB341" s="102">
        <f t="shared" si="165"/>
        <v>0</v>
      </c>
      <c r="AC341" s="102">
        <f t="shared" si="166"/>
        <v>0</v>
      </c>
      <c r="AD341" s="106">
        <f t="shared" si="167"/>
        <v>0</v>
      </c>
      <c r="AE341" s="106">
        <f t="shared" si="168"/>
        <v>0</v>
      </c>
      <c r="AF341" s="106">
        <f t="shared" si="169"/>
        <v>0</v>
      </c>
      <c r="AG341" s="106">
        <f t="shared" si="170"/>
        <v>0</v>
      </c>
      <c r="AH341" s="6">
        <v>0</v>
      </c>
      <c r="AI341" s="1">
        <f t="shared" si="171"/>
        <v>0</v>
      </c>
    </row>
    <row r="342" spans="1:35">
      <c r="A342" s="26">
        <v>4.7699999999999999E-3</v>
      </c>
      <c r="B342" s="5">
        <f t="shared" si="142"/>
        <v>4.7699999999999999E-3</v>
      </c>
      <c r="C342" s="144"/>
      <c r="D342" s="94"/>
      <c r="E342" s="94" t="s">
        <v>90</v>
      </c>
      <c r="F342" s="25">
        <f t="shared" si="143"/>
        <v>0</v>
      </c>
      <c r="G342" s="25">
        <f t="shared" si="144"/>
        <v>0</v>
      </c>
      <c r="H342" s="7">
        <f t="shared" si="145"/>
        <v>0</v>
      </c>
      <c r="I342" s="7">
        <f t="shared" si="146"/>
        <v>0</v>
      </c>
      <c r="J342" s="7">
        <f t="shared" si="147"/>
        <v>0</v>
      </c>
      <c r="K342" s="7">
        <f t="shared" si="148"/>
        <v>0</v>
      </c>
      <c r="L342" s="7">
        <f t="shared" si="149"/>
        <v>0</v>
      </c>
      <c r="M342" s="7">
        <f t="shared" si="150"/>
        <v>0</v>
      </c>
      <c r="N342" s="7">
        <f t="shared" si="151"/>
        <v>0</v>
      </c>
      <c r="O342" s="7">
        <f t="shared" si="152"/>
        <v>0</v>
      </c>
      <c r="P342" s="7">
        <f t="shared" si="153"/>
        <v>0</v>
      </c>
      <c r="Q342" s="7">
        <f t="shared" si="154"/>
        <v>0</v>
      </c>
      <c r="R342" s="7">
        <f t="shared" si="155"/>
        <v>0</v>
      </c>
      <c r="S342" s="7">
        <f t="shared" si="156"/>
        <v>0</v>
      </c>
      <c r="T342" s="7">
        <f t="shared" si="157"/>
        <v>0</v>
      </c>
      <c r="U342" s="7">
        <f t="shared" si="158"/>
        <v>0</v>
      </c>
      <c r="V342" s="7">
        <f t="shared" si="159"/>
        <v>0</v>
      </c>
      <c r="W342" s="91">
        <f t="shared" si="160"/>
        <v>0</v>
      </c>
      <c r="X342" s="91">
        <f t="shared" si="161"/>
        <v>0</v>
      </c>
      <c r="Y342" s="91">
        <f t="shared" si="162"/>
        <v>0</v>
      </c>
      <c r="Z342" s="91">
        <f t="shared" si="163"/>
        <v>0</v>
      </c>
      <c r="AA342" s="102">
        <f t="shared" si="164"/>
        <v>0</v>
      </c>
      <c r="AB342" s="102">
        <f t="shared" si="165"/>
        <v>0</v>
      </c>
      <c r="AC342" s="102">
        <f t="shared" si="166"/>
        <v>0</v>
      </c>
      <c r="AD342" s="106">
        <f t="shared" si="167"/>
        <v>0</v>
      </c>
      <c r="AE342" s="106">
        <f t="shared" si="168"/>
        <v>0</v>
      </c>
      <c r="AF342" s="106">
        <f t="shared" si="169"/>
        <v>0</v>
      </c>
      <c r="AG342" s="106">
        <f t="shared" si="170"/>
        <v>0</v>
      </c>
      <c r="AH342" s="6">
        <v>0</v>
      </c>
      <c r="AI342" s="1">
        <f t="shared" si="171"/>
        <v>0</v>
      </c>
    </row>
    <row r="343" spans="1:35">
      <c r="A343" s="26">
        <v>4.7800000000000004E-3</v>
      </c>
      <c r="B343" s="5">
        <f t="shared" si="142"/>
        <v>4.7800000000000004E-3</v>
      </c>
      <c r="C343" s="144" t="s">
        <v>312</v>
      </c>
      <c r="D343" s="94" t="s">
        <v>335</v>
      </c>
      <c r="E343" s="94" t="s">
        <v>90</v>
      </c>
      <c r="F343" s="25">
        <f t="shared" si="143"/>
        <v>0</v>
      </c>
      <c r="G343" s="25">
        <f t="shared" si="144"/>
        <v>0</v>
      </c>
      <c r="H343" s="7">
        <f t="shared" si="145"/>
        <v>0</v>
      </c>
      <c r="I343" s="7">
        <f t="shared" si="146"/>
        <v>0</v>
      </c>
      <c r="J343" s="7">
        <f t="shared" si="147"/>
        <v>0</v>
      </c>
      <c r="K343" s="7">
        <f t="shared" si="148"/>
        <v>0</v>
      </c>
      <c r="L343" s="7">
        <f t="shared" si="149"/>
        <v>0</v>
      </c>
      <c r="M343" s="7">
        <f t="shared" si="150"/>
        <v>0</v>
      </c>
      <c r="N343" s="7">
        <f t="shared" si="151"/>
        <v>0</v>
      </c>
      <c r="O343" s="7">
        <f t="shared" si="152"/>
        <v>0</v>
      </c>
      <c r="P343" s="7">
        <f t="shared" si="153"/>
        <v>0</v>
      </c>
      <c r="Q343" s="7">
        <f t="shared" si="154"/>
        <v>0</v>
      </c>
      <c r="R343" s="7">
        <f t="shared" si="155"/>
        <v>0</v>
      </c>
      <c r="S343" s="7">
        <f t="shared" si="156"/>
        <v>0</v>
      </c>
      <c r="T343" s="7">
        <f t="shared" si="157"/>
        <v>0</v>
      </c>
      <c r="U343" s="7">
        <f t="shared" si="158"/>
        <v>0</v>
      </c>
      <c r="V343" s="7">
        <f t="shared" si="159"/>
        <v>0</v>
      </c>
      <c r="W343" s="91">
        <f t="shared" si="160"/>
        <v>0</v>
      </c>
      <c r="X343" s="91">
        <f t="shared" si="161"/>
        <v>0</v>
      </c>
      <c r="Y343" s="91">
        <f t="shared" si="162"/>
        <v>0</v>
      </c>
      <c r="Z343" s="91">
        <f t="shared" si="163"/>
        <v>0</v>
      </c>
      <c r="AA343" s="102">
        <f t="shared" si="164"/>
        <v>0</v>
      </c>
      <c r="AB343" s="102">
        <f t="shared" si="165"/>
        <v>0</v>
      </c>
      <c r="AC343" s="102">
        <f t="shared" si="166"/>
        <v>0</v>
      </c>
      <c r="AD343" s="106">
        <f t="shared" si="167"/>
        <v>0</v>
      </c>
      <c r="AE343" s="106">
        <f t="shared" si="168"/>
        <v>0</v>
      </c>
      <c r="AF343" s="106">
        <f t="shared" si="169"/>
        <v>0</v>
      </c>
      <c r="AG343" s="106">
        <f t="shared" si="170"/>
        <v>0</v>
      </c>
      <c r="AH343" s="6">
        <v>0</v>
      </c>
      <c r="AI343" s="1">
        <f t="shared" si="171"/>
        <v>0</v>
      </c>
    </row>
    <row r="344" spans="1:35">
      <c r="A344" s="26">
        <v>4.79E-3</v>
      </c>
      <c r="B344" s="5">
        <f t="shared" si="142"/>
        <v>4.79E-3</v>
      </c>
      <c r="C344" s="144" t="s">
        <v>318</v>
      </c>
      <c r="D344" s="94" t="s">
        <v>75</v>
      </c>
      <c r="E344" s="94" t="s">
        <v>90</v>
      </c>
      <c r="F344" s="25">
        <f t="shared" si="143"/>
        <v>0</v>
      </c>
      <c r="G344" s="25">
        <f t="shared" si="144"/>
        <v>0</v>
      </c>
      <c r="H344" s="7">
        <f t="shared" si="145"/>
        <v>0</v>
      </c>
      <c r="I344" s="7">
        <f t="shared" si="146"/>
        <v>0</v>
      </c>
      <c r="J344" s="7">
        <f t="shared" si="147"/>
        <v>0</v>
      </c>
      <c r="K344" s="7">
        <f t="shared" si="148"/>
        <v>0</v>
      </c>
      <c r="L344" s="7">
        <f t="shared" si="149"/>
        <v>0</v>
      </c>
      <c r="M344" s="7">
        <f t="shared" si="150"/>
        <v>0</v>
      </c>
      <c r="N344" s="7">
        <f t="shared" si="151"/>
        <v>0</v>
      </c>
      <c r="O344" s="7">
        <f t="shared" si="152"/>
        <v>0</v>
      </c>
      <c r="P344" s="7">
        <f t="shared" si="153"/>
        <v>0</v>
      </c>
      <c r="Q344" s="7">
        <f t="shared" si="154"/>
        <v>0</v>
      </c>
      <c r="R344" s="7">
        <f t="shared" si="155"/>
        <v>0</v>
      </c>
      <c r="S344" s="7">
        <f t="shared" si="156"/>
        <v>0</v>
      </c>
      <c r="T344" s="7">
        <f t="shared" si="157"/>
        <v>0</v>
      </c>
      <c r="U344" s="7">
        <f t="shared" si="158"/>
        <v>0</v>
      </c>
      <c r="V344" s="7">
        <f t="shared" si="159"/>
        <v>0</v>
      </c>
      <c r="W344" s="91">
        <f t="shared" si="160"/>
        <v>0</v>
      </c>
      <c r="X344" s="91">
        <f t="shared" si="161"/>
        <v>0</v>
      </c>
      <c r="Y344" s="91">
        <f t="shared" si="162"/>
        <v>0</v>
      </c>
      <c r="Z344" s="91">
        <f t="shared" si="163"/>
        <v>0</v>
      </c>
      <c r="AA344" s="102">
        <f t="shared" si="164"/>
        <v>0</v>
      </c>
      <c r="AB344" s="102">
        <f t="shared" si="165"/>
        <v>0</v>
      </c>
      <c r="AC344" s="102">
        <f t="shared" si="166"/>
        <v>0</v>
      </c>
      <c r="AD344" s="106">
        <f t="shared" si="167"/>
        <v>0</v>
      </c>
      <c r="AE344" s="106">
        <f t="shared" si="168"/>
        <v>0</v>
      </c>
      <c r="AF344" s="106">
        <f t="shared" si="169"/>
        <v>0</v>
      </c>
      <c r="AG344" s="106">
        <f t="shared" si="170"/>
        <v>0</v>
      </c>
      <c r="AH344" s="6">
        <v>0</v>
      </c>
      <c r="AI344" s="1">
        <f t="shared" si="171"/>
        <v>0</v>
      </c>
    </row>
    <row r="345" spans="1:35">
      <c r="A345" s="26">
        <v>4.7999999999999996E-3</v>
      </c>
      <c r="B345" s="5">
        <f t="shared" si="142"/>
        <v>4.7999999999999996E-3</v>
      </c>
      <c r="C345" s="144"/>
      <c r="D345" s="94"/>
      <c r="E345" s="94" t="s">
        <v>90</v>
      </c>
      <c r="F345" s="25">
        <f t="shared" si="143"/>
        <v>0</v>
      </c>
      <c r="G345" s="25">
        <f t="shared" si="144"/>
        <v>0</v>
      </c>
      <c r="H345" s="7">
        <f t="shared" si="145"/>
        <v>0</v>
      </c>
      <c r="I345" s="7">
        <f t="shared" si="146"/>
        <v>0</v>
      </c>
      <c r="J345" s="7">
        <f t="shared" si="147"/>
        <v>0</v>
      </c>
      <c r="K345" s="7">
        <f t="shared" si="148"/>
        <v>0</v>
      </c>
      <c r="L345" s="7">
        <f t="shared" si="149"/>
        <v>0</v>
      </c>
      <c r="M345" s="7">
        <f t="shared" si="150"/>
        <v>0</v>
      </c>
      <c r="N345" s="7">
        <f t="shared" si="151"/>
        <v>0</v>
      </c>
      <c r="O345" s="7">
        <f t="shared" si="152"/>
        <v>0</v>
      </c>
      <c r="P345" s="7">
        <f t="shared" si="153"/>
        <v>0</v>
      </c>
      <c r="Q345" s="7">
        <f t="shared" si="154"/>
        <v>0</v>
      </c>
      <c r="R345" s="7">
        <f t="shared" si="155"/>
        <v>0</v>
      </c>
      <c r="S345" s="7">
        <f t="shared" si="156"/>
        <v>0</v>
      </c>
      <c r="T345" s="7">
        <f t="shared" si="157"/>
        <v>0</v>
      </c>
      <c r="U345" s="7">
        <f t="shared" si="158"/>
        <v>0</v>
      </c>
      <c r="V345" s="7">
        <f t="shared" si="159"/>
        <v>0</v>
      </c>
      <c r="W345" s="91">
        <f t="shared" si="160"/>
        <v>0</v>
      </c>
      <c r="X345" s="91">
        <f t="shared" si="161"/>
        <v>0</v>
      </c>
      <c r="Y345" s="91">
        <f t="shared" si="162"/>
        <v>0</v>
      </c>
      <c r="Z345" s="91">
        <f t="shared" si="163"/>
        <v>0</v>
      </c>
      <c r="AA345" s="102">
        <f t="shared" si="164"/>
        <v>0</v>
      </c>
      <c r="AB345" s="102">
        <f t="shared" si="165"/>
        <v>0</v>
      </c>
      <c r="AC345" s="102">
        <f t="shared" si="166"/>
        <v>0</v>
      </c>
      <c r="AD345" s="106">
        <f t="shared" si="167"/>
        <v>0</v>
      </c>
      <c r="AE345" s="106">
        <f t="shared" si="168"/>
        <v>0</v>
      </c>
      <c r="AF345" s="106">
        <f t="shared" si="169"/>
        <v>0</v>
      </c>
      <c r="AG345" s="106">
        <f t="shared" si="170"/>
        <v>0</v>
      </c>
      <c r="AH345" s="6">
        <v>0</v>
      </c>
      <c r="AI345" s="1">
        <f t="shared" si="171"/>
        <v>0</v>
      </c>
    </row>
    <row r="346" spans="1:35">
      <c r="A346" s="26">
        <v>4.81E-3</v>
      </c>
      <c r="B346" s="5">
        <f t="shared" si="142"/>
        <v>21751.076260044807</v>
      </c>
      <c r="C346" s="144" t="s">
        <v>331</v>
      </c>
      <c r="D346" s="94" t="s">
        <v>334</v>
      </c>
      <c r="E346" s="94" t="s">
        <v>90</v>
      </c>
      <c r="F346" s="25">
        <f t="shared" si="143"/>
        <v>3</v>
      </c>
      <c r="G346" s="25">
        <f t="shared" si="144"/>
        <v>3</v>
      </c>
      <c r="H346" s="7">
        <f t="shared" si="145"/>
        <v>0</v>
      </c>
      <c r="I346" s="7">
        <f t="shared" si="146"/>
        <v>0</v>
      </c>
      <c r="J346" s="7">
        <f t="shared" si="147"/>
        <v>0</v>
      </c>
      <c r="K346" s="7">
        <f t="shared" si="148"/>
        <v>7100.8158508158513</v>
      </c>
      <c r="L346" s="7">
        <f t="shared" si="149"/>
        <v>0</v>
      </c>
      <c r="M346" s="7">
        <f t="shared" si="150"/>
        <v>0</v>
      </c>
      <c r="N346" s="7">
        <f t="shared" si="151"/>
        <v>0</v>
      </c>
      <c r="O346" s="7">
        <f t="shared" si="152"/>
        <v>7526.8348023387734</v>
      </c>
      <c r="P346" s="7">
        <f t="shared" si="153"/>
        <v>0</v>
      </c>
      <c r="Q346" s="7">
        <f t="shared" si="154"/>
        <v>0</v>
      </c>
      <c r="R346" s="7">
        <f t="shared" si="155"/>
        <v>7123.4207968901846</v>
      </c>
      <c r="S346" s="7">
        <f t="shared" si="156"/>
        <v>0</v>
      </c>
      <c r="T346" s="7">
        <f t="shared" si="157"/>
        <v>0</v>
      </c>
      <c r="U346" s="7">
        <f t="shared" si="158"/>
        <v>0</v>
      </c>
      <c r="V346" s="7">
        <f t="shared" si="159"/>
        <v>0</v>
      </c>
      <c r="W346" s="91">
        <f t="shared" si="160"/>
        <v>0</v>
      </c>
      <c r="X346" s="91">
        <f t="shared" si="161"/>
        <v>0</v>
      </c>
      <c r="Y346" s="91">
        <f t="shared" si="162"/>
        <v>0</v>
      </c>
      <c r="Z346" s="91">
        <f t="shared" si="163"/>
        <v>0</v>
      </c>
      <c r="AA346" s="102">
        <f t="shared" si="164"/>
        <v>0</v>
      </c>
      <c r="AB346" s="102">
        <f t="shared" si="165"/>
        <v>0</v>
      </c>
      <c r="AC346" s="102">
        <f t="shared" si="166"/>
        <v>0</v>
      </c>
      <c r="AD346" s="106">
        <f t="shared" si="167"/>
        <v>7526.8348023387734</v>
      </c>
      <c r="AE346" s="106">
        <f t="shared" si="168"/>
        <v>7123.4207968901846</v>
      </c>
      <c r="AF346" s="106">
        <f t="shared" si="169"/>
        <v>7100.8158508158513</v>
      </c>
      <c r="AG346" s="106">
        <f t="shared" si="170"/>
        <v>0</v>
      </c>
      <c r="AH346" s="6">
        <v>0</v>
      </c>
      <c r="AI346" s="1">
        <f t="shared" si="171"/>
        <v>21751.071450044808</v>
      </c>
    </row>
    <row r="347" spans="1:35">
      <c r="A347" s="26">
        <v>4.8199999999999996E-3</v>
      </c>
      <c r="B347" s="5">
        <f t="shared" si="142"/>
        <v>4.8199999999999996E-3</v>
      </c>
      <c r="C347" s="144" t="s">
        <v>332</v>
      </c>
      <c r="D347" s="94" t="s">
        <v>334</v>
      </c>
      <c r="E347" s="94" t="s">
        <v>90</v>
      </c>
      <c r="F347" s="25">
        <f t="shared" si="143"/>
        <v>0</v>
      </c>
      <c r="G347" s="25">
        <f t="shared" si="144"/>
        <v>0</v>
      </c>
      <c r="H347" s="7">
        <f t="shared" si="145"/>
        <v>0</v>
      </c>
      <c r="I347" s="7">
        <f t="shared" si="146"/>
        <v>0</v>
      </c>
      <c r="J347" s="7">
        <f t="shared" si="147"/>
        <v>0</v>
      </c>
      <c r="K347" s="7">
        <f t="shared" si="148"/>
        <v>0</v>
      </c>
      <c r="L347" s="7">
        <f t="shared" si="149"/>
        <v>0</v>
      </c>
      <c r="M347" s="7">
        <f t="shared" si="150"/>
        <v>0</v>
      </c>
      <c r="N347" s="7">
        <f t="shared" si="151"/>
        <v>0</v>
      </c>
      <c r="O347" s="7">
        <f t="shared" si="152"/>
        <v>0</v>
      </c>
      <c r="P347" s="7">
        <f t="shared" si="153"/>
        <v>0</v>
      </c>
      <c r="Q347" s="7">
        <f t="shared" si="154"/>
        <v>0</v>
      </c>
      <c r="R347" s="7">
        <f t="shared" si="155"/>
        <v>0</v>
      </c>
      <c r="S347" s="7">
        <f t="shared" si="156"/>
        <v>0</v>
      </c>
      <c r="T347" s="7">
        <f t="shared" si="157"/>
        <v>0</v>
      </c>
      <c r="U347" s="7">
        <f t="shared" si="158"/>
        <v>0</v>
      </c>
      <c r="V347" s="7">
        <f t="shared" si="159"/>
        <v>0</v>
      </c>
      <c r="W347" s="91">
        <f t="shared" si="160"/>
        <v>0</v>
      </c>
      <c r="X347" s="91">
        <f t="shared" si="161"/>
        <v>0</v>
      </c>
      <c r="Y347" s="91">
        <f t="shared" si="162"/>
        <v>0</v>
      </c>
      <c r="Z347" s="91">
        <f t="shared" si="163"/>
        <v>0</v>
      </c>
      <c r="AA347" s="102">
        <f t="shared" si="164"/>
        <v>0</v>
      </c>
      <c r="AB347" s="102">
        <f t="shared" si="165"/>
        <v>0</v>
      </c>
      <c r="AC347" s="102">
        <f t="shared" si="166"/>
        <v>0</v>
      </c>
      <c r="AD347" s="106">
        <f t="shared" si="167"/>
        <v>0</v>
      </c>
      <c r="AE347" s="106">
        <f t="shared" si="168"/>
        <v>0</v>
      </c>
      <c r="AF347" s="106">
        <f t="shared" si="169"/>
        <v>0</v>
      </c>
      <c r="AG347" s="106">
        <f t="shared" si="170"/>
        <v>0</v>
      </c>
      <c r="AH347" s="6">
        <v>0</v>
      </c>
      <c r="AI347" s="1">
        <f t="shared" si="171"/>
        <v>0</v>
      </c>
    </row>
    <row r="348" spans="1:35">
      <c r="A348" s="26">
        <v>4.8300000000000001E-3</v>
      </c>
      <c r="B348" s="5">
        <f t="shared" si="142"/>
        <v>9047.5239740260149</v>
      </c>
      <c r="C348" s="144" t="s">
        <v>314</v>
      </c>
      <c r="D348" s="94" t="s">
        <v>85</v>
      </c>
      <c r="E348" s="94" t="s">
        <v>90</v>
      </c>
      <c r="F348" s="25">
        <f t="shared" si="143"/>
        <v>1</v>
      </c>
      <c r="G348" s="25">
        <f t="shared" si="144"/>
        <v>1</v>
      </c>
      <c r="H348" s="7">
        <f t="shared" si="145"/>
        <v>0</v>
      </c>
      <c r="I348" s="7">
        <f t="shared" si="146"/>
        <v>0</v>
      </c>
      <c r="J348" s="7">
        <f t="shared" si="147"/>
        <v>0</v>
      </c>
      <c r="K348" s="7">
        <f t="shared" si="148"/>
        <v>0</v>
      </c>
      <c r="L348" s="7">
        <f t="shared" si="149"/>
        <v>0</v>
      </c>
      <c r="M348" s="7">
        <f t="shared" si="150"/>
        <v>0</v>
      </c>
      <c r="N348" s="7">
        <f t="shared" si="151"/>
        <v>0</v>
      </c>
      <c r="O348" s="7">
        <f t="shared" si="152"/>
        <v>9047.5191440260151</v>
      </c>
      <c r="P348" s="7">
        <f t="shared" si="153"/>
        <v>0</v>
      </c>
      <c r="Q348" s="7">
        <f t="shared" si="154"/>
        <v>0</v>
      </c>
      <c r="R348" s="7">
        <f t="shared" si="155"/>
        <v>0</v>
      </c>
      <c r="S348" s="7">
        <f t="shared" si="156"/>
        <v>0</v>
      </c>
      <c r="T348" s="7">
        <f t="shared" si="157"/>
        <v>0</v>
      </c>
      <c r="U348" s="7">
        <f t="shared" si="158"/>
        <v>0</v>
      </c>
      <c r="V348" s="7">
        <f t="shared" si="159"/>
        <v>0</v>
      </c>
      <c r="W348" s="91">
        <f t="shared" si="160"/>
        <v>0</v>
      </c>
      <c r="X348" s="91">
        <f t="shared" si="161"/>
        <v>0</v>
      </c>
      <c r="Y348" s="91">
        <f t="shared" si="162"/>
        <v>0</v>
      </c>
      <c r="Z348" s="91">
        <f t="shared" si="163"/>
        <v>0</v>
      </c>
      <c r="AA348" s="102">
        <f t="shared" si="164"/>
        <v>0</v>
      </c>
      <c r="AB348" s="102">
        <f t="shared" si="165"/>
        <v>0</v>
      </c>
      <c r="AC348" s="102">
        <f t="shared" si="166"/>
        <v>0</v>
      </c>
      <c r="AD348" s="106">
        <f t="shared" si="167"/>
        <v>9047.5191440260151</v>
      </c>
      <c r="AE348" s="106">
        <f t="shared" si="168"/>
        <v>0</v>
      </c>
      <c r="AF348" s="106">
        <f t="shared" si="169"/>
        <v>0</v>
      </c>
      <c r="AG348" s="106">
        <f t="shared" si="170"/>
        <v>0</v>
      </c>
      <c r="AH348" s="6">
        <v>0</v>
      </c>
      <c r="AI348" s="1">
        <f t="shared" si="171"/>
        <v>9047.5191440260151</v>
      </c>
    </row>
    <row r="349" spans="1:35">
      <c r="A349" s="26">
        <v>4.8399999999999997E-3</v>
      </c>
      <c r="B349" s="5">
        <f t="shared" si="142"/>
        <v>4.8399999999999997E-3</v>
      </c>
      <c r="C349" s="144" t="s">
        <v>321</v>
      </c>
      <c r="D349" s="94" t="s">
        <v>264</v>
      </c>
      <c r="E349" s="94" t="s">
        <v>90</v>
      </c>
      <c r="F349" s="25">
        <f t="shared" si="143"/>
        <v>0</v>
      </c>
      <c r="G349" s="25">
        <f t="shared" si="144"/>
        <v>0</v>
      </c>
      <c r="H349" s="7">
        <f t="shared" si="145"/>
        <v>0</v>
      </c>
      <c r="I349" s="7">
        <f t="shared" si="146"/>
        <v>0</v>
      </c>
      <c r="J349" s="7">
        <f t="shared" si="147"/>
        <v>0</v>
      </c>
      <c r="K349" s="7">
        <f t="shared" si="148"/>
        <v>0</v>
      </c>
      <c r="L349" s="7">
        <f t="shared" si="149"/>
        <v>0</v>
      </c>
      <c r="M349" s="7">
        <f t="shared" si="150"/>
        <v>0</v>
      </c>
      <c r="N349" s="7">
        <f t="shared" si="151"/>
        <v>0</v>
      </c>
      <c r="O349" s="7">
        <f t="shared" si="152"/>
        <v>0</v>
      </c>
      <c r="P349" s="7">
        <f t="shared" si="153"/>
        <v>0</v>
      </c>
      <c r="Q349" s="7">
        <f t="shared" si="154"/>
        <v>0</v>
      </c>
      <c r="R349" s="7">
        <f t="shared" si="155"/>
        <v>0</v>
      </c>
      <c r="S349" s="7">
        <f t="shared" si="156"/>
        <v>0</v>
      </c>
      <c r="T349" s="7">
        <f t="shared" si="157"/>
        <v>0</v>
      </c>
      <c r="U349" s="7">
        <f t="shared" si="158"/>
        <v>0</v>
      </c>
      <c r="V349" s="7">
        <f t="shared" si="159"/>
        <v>0</v>
      </c>
      <c r="W349" s="91">
        <f t="shared" si="160"/>
        <v>0</v>
      </c>
      <c r="X349" s="91">
        <f t="shared" si="161"/>
        <v>0</v>
      </c>
      <c r="Y349" s="91">
        <f t="shared" si="162"/>
        <v>0</v>
      </c>
      <c r="Z349" s="91">
        <f t="shared" si="163"/>
        <v>0</v>
      </c>
      <c r="AA349" s="102">
        <f t="shared" si="164"/>
        <v>0</v>
      </c>
      <c r="AB349" s="102">
        <f t="shared" si="165"/>
        <v>0</v>
      </c>
      <c r="AC349" s="102">
        <f t="shared" si="166"/>
        <v>0</v>
      </c>
      <c r="AD349" s="106">
        <f t="shared" si="167"/>
        <v>0</v>
      </c>
      <c r="AE349" s="106">
        <f t="shared" si="168"/>
        <v>0</v>
      </c>
      <c r="AF349" s="106">
        <f t="shared" si="169"/>
        <v>0</v>
      </c>
      <c r="AG349" s="106">
        <f t="shared" si="170"/>
        <v>0</v>
      </c>
      <c r="AH349" s="6">
        <v>0</v>
      </c>
      <c r="AI349" s="1">
        <f t="shared" si="171"/>
        <v>0</v>
      </c>
    </row>
    <row r="350" spans="1:35">
      <c r="A350" s="26">
        <v>4.8500000000000001E-3</v>
      </c>
      <c r="B350" s="5">
        <f t="shared" si="142"/>
        <v>4.8500000000000001E-3</v>
      </c>
      <c r="C350" s="94"/>
      <c r="D350" s="94"/>
      <c r="E350" s="94" t="s">
        <v>90</v>
      </c>
      <c r="F350" s="25">
        <f t="shared" si="143"/>
        <v>0</v>
      </c>
      <c r="G350" s="25">
        <f t="shared" si="144"/>
        <v>0</v>
      </c>
      <c r="H350" s="7">
        <f t="shared" si="145"/>
        <v>0</v>
      </c>
      <c r="I350" s="7">
        <f t="shared" si="146"/>
        <v>0</v>
      </c>
      <c r="J350" s="7">
        <f t="shared" si="147"/>
        <v>0</v>
      </c>
      <c r="K350" s="7">
        <f t="shared" si="148"/>
        <v>0</v>
      </c>
      <c r="L350" s="7">
        <f t="shared" si="149"/>
        <v>0</v>
      </c>
      <c r="M350" s="7">
        <f t="shared" si="150"/>
        <v>0</v>
      </c>
      <c r="N350" s="7">
        <f t="shared" si="151"/>
        <v>0</v>
      </c>
      <c r="O350" s="7">
        <f t="shared" si="152"/>
        <v>0</v>
      </c>
      <c r="P350" s="7">
        <f t="shared" si="153"/>
        <v>0</v>
      </c>
      <c r="Q350" s="7">
        <f t="shared" si="154"/>
        <v>0</v>
      </c>
      <c r="R350" s="7">
        <f t="shared" si="155"/>
        <v>0</v>
      </c>
      <c r="S350" s="7">
        <f t="shared" si="156"/>
        <v>0</v>
      </c>
      <c r="T350" s="7">
        <f t="shared" si="157"/>
        <v>0</v>
      </c>
      <c r="U350" s="7">
        <f t="shared" si="158"/>
        <v>0</v>
      </c>
      <c r="V350" s="7">
        <f t="shared" si="159"/>
        <v>0</v>
      </c>
      <c r="W350" s="91">
        <f t="shared" si="160"/>
        <v>0</v>
      </c>
      <c r="X350" s="91">
        <f t="shared" si="161"/>
        <v>0</v>
      </c>
      <c r="Y350" s="91">
        <f t="shared" si="162"/>
        <v>0</v>
      </c>
      <c r="Z350" s="91">
        <f t="shared" si="163"/>
        <v>0</v>
      </c>
      <c r="AA350" s="102">
        <f t="shared" si="164"/>
        <v>0</v>
      </c>
      <c r="AB350" s="102">
        <f t="shared" si="165"/>
        <v>0</v>
      </c>
      <c r="AC350" s="102">
        <f t="shared" si="166"/>
        <v>0</v>
      </c>
      <c r="AD350" s="106">
        <f t="shared" si="167"/>
        <v>0</v>
      </c>
      <c r="AE350" s="106">
        <f t="shared" si="168"/>
        <v>0</v>
      </c>
      <c r="AF350" s="106">
        <f t="shared" si="169"/>
        <v>0</v>
      </c>
      <c r="AG350" s="106">
        <f t="shared" si="170"/>
        <v>0</v>
      </c>
      <c r="AH350" s="6">
        <v>0</v>
      </c>
      <c r="AI350" s="1">
        <f t="shared" si="171"/>
        <v>0</v>
      </c>
    </row>
    <row r="351" spans="1:35">
      <c r="A351" s="26">
        <v>4.8599999999999997E-3</v>
      </c>
      <c r="B351" s="5">
        <f t="shared" si="142"/>
        <v>4.8599999999999997E-3</v>
      </c>
      <c r="C351" s="94" t="s">
        <v>364</v>
      </c>
      <c r="D351" s="94" t="s">
        <v>78</v>
      </c>
      <c r="E351" s="94" t="s">
        <v>90</v>
      </c>
      <c r="F351" s="25">
        <f t="shared" si="143"/>
        <v>0</v>
      </c>
      <c r="G351" s="25">
        <f t="shared" si="144"/>
        <v>0</v>
      </c>
      <c r="H351" s="7">
        <f t="shared" si="145"/>
        <v>0</v>
      </c>
      <c r="I351" s="7">
        <f t="shared" si="146"/>
        <v>0</v>
      </c>
      <c r="J351" s="7">
        <f t="shared" si="147"/>
        <v>0</v>
      </c>
      <c r="K351" s="7">
        <f t="shared" si="148"/>
        <v>0</v>
      </c>
      <c r="L351" s="7">
        <f t="shared" si="149"/>
        <v>0</v>
      </c>
      <c r="M351" s="7">
        <f t="shared" si="150"/>
        <v>0</v>
      </c>
      <c r="N351" s="7">
        <f t="shared" si="151"/>
        <v>0</v>
      </c>
      <c r="O351" s="7">
        <f t="shared" si="152"/>
        <v>0</v>
      </c>
      <c r="P351" s="7">
        <f t="shared" si="153"/>
        <v>0</v>
      </c>
      <c r="Q351" s="7">
        <f t="shared" si="154"/>
        <v>0</v>
      </c>
      <c r="R351" s="7">
        <f t="shared" si="155"/>
        <v>0</v>
      </c>
      <c r="S351" s="7">
        <f t="shared" si="156"/>
        <v>0</v>
      </c>
      <c r="T351" s="7">
        <f t="shared" si="157"/>
        <v>0</v>
      </c>
      <c r="U351" s="7">
        <f t="shared" si="158"/>
        <v>0</v>
      </c>
      <c r="V351" s="7">
        <f t="shared" si="159"/>
        <v>0</v>
      </c>
      <c r="W351" s="91">
        <f t="shared" si="160"/>
        <v>0</v>
      </c>
      <c r="X351" s="91">
        <f t="shared" si="161"/>
        <v>0</v>
      </c>
      <c r="Y351" s="91">
        <f t="shared" si="162"/>
        <v>0</v>
      </c>
      <c r="Z351" s="91">
        <f t="shared" si="163"/>
        <v>0</v>
      </c>
      <c r="AA351" s="102">
        <f t="shared" si="164"/>
        <v>0</v>
      </c>
      <c r="AB351" s="102">
        <f t="shared" si="165"/>
        <v>0</v>
      </c>
      <c r="AC351" s="102">
        <f t="shared" si="166"/>
        <v>0</v>
      </c>
      <c r="AD351" s="106">
        <f t="shared" si="167"/>
        <v>0</v>
      </c>
      <c r="AE351" s="106">
        <f t="shared" si="168"/>
        <v>0</v>
      </c>
      <c r="AF351" s="106">
        <f t="shared" si="169"/>
        <v>0</v>
      </c>
      <c r="AG351" s="106">
        <f t="shared" si="170"/>
        <v>0</v>
      </c>
      <c r="AH351" s="6">
        <v>0</v>
      </c>
      <c r="AI351" s="1">
        <f t="shared" si="171"/>
        <v>0</v>
      </c>
    </row>
    <row r="352" spans="1:35">
      <c r="A352" s="26">
        <v>4.8700000000000002E-3</v>
      </c>
      <c r="B352" s="5">
        <f t="shared" si="142"/>
        <v>8970.0232261085057</v>
      </c>
      <c r="C352" s="94" t="s">
        <v>375</v>
      </c>
      <c r="D352" s="94" t="s">
        <v>74</v>
      </c>
      <c r="E352" s="94" t="s">
        <v>90</v>
      </c>
      <c r="F352" s="25">
        <f t="shared" si="143"/>
        <v>1</v>
      </c>
      <c r="G352" s="25">
        <f t="shared" si="144"/>
        <v>1</v>
      </c>
      <c r="H352" s="7">
        <f t="shared" si="145"/>
        <v>0</v>
      </c>
      <c r="I352" s="7">
        <f t="shared" si="146"/>
        <v>0</v>
      </c>
      <c r="J352" s="7">
        <f t="shared" si="147"/>
        <v>0</v>
      </c>
      <c r="K352" s="7">
        <f t="shared" si="148"/>
        <v>0</v>
      </c>
      <c r="L352" s="7">
        <f t="shared" si="149"/>
        <v>0</v>
      </c>
      <c r="M352" s="7">
        <f t="shared" si="150"/>
        <v>0</v>
      </c>
      <c r="N352" s="7">
        <f t="shared" si="151"/>
        <v>0</v>
      </c>
      <c r="O352" s="7">
        <f t="shared" si="152"/>
        <v>0</v>
      </c>
      <c r="P352" s="7">
        <f t="shared" si="153"/>
        <v>0</v>
      </c>
      <c r="Q352" s="7">
        <f t="shared" si="154"/>
        <v>0</v>
      </c>
      <c r="R352" s="7">
        <f t="shared" si="155"/>
        <v>8970.018356108505</v>
      </c>
      <c r="S352" s="7">
        <f t="shared" si="156"/>
        <v>0</v>
      </c>
      <c r="T352" s="7">
        <f t="shared" si="157"/>
        <v>0</v>
      </c>
      <c r="U352" s="7">
        <f t="shared" si="158"/>
        <v>0</v>
      </c>
      <c r="V352" s="7">
        <f t="shared" si="159"/>
        <v>0</v>
      </c>
      <c r="W352" s="91">
        <f t="shared" si="160"/>
        <v>0</v>
      </c>
      <c r="X352" s="91">
        <f t="shared" si="161"/>
        <v>0</v>
      </c>
      <c r="Y352" s="91">
        <f t="shared" si="162"/>
        <v>0</v>
      </c>
      <c r="Z352" s="91">
        <f t="shared" si="163"/>
        <v>0</v>
      </c>
      <c r="AA352" s="102">
        <f t="shared" si="164"/>
        <v>0</v>
      </c>
      <c r="AB352" s="102">
        <f t="shared" si="165"/>
        <v>0</v>
      </c>
      <c r="AC352" s="102">
        <f t="shared" si="166"/>
        <v>0</v>
      </c>
      <c r="AD352" s="106">
        <f t="shared" si="167"/>
        <v>8970.018356108505</v>
      </c>
      <c r="AE352" s="106">
        <f t="shared" si="168"/>
        <v>0</v>
      </c>
      <c r="AF352" s="106">
        <f t="shared" si="169"/>
        <v>0</v>
      </c>
      <c r="AG352" s="106">
        <f t="shared" si="170"/>
        <v>0</v>
      </c>
      <c r="AH352" s="6">
        <v>0</v>
      </c>
      <c r="AI352" s="1">
        <f t="shared" si="171"/>
        <v>8970.018356108505</v>
      </c>
    </row>
    <row r="353" spans="1:35">
      <c r="A353" s="26">
        <v>4.8799999999999998E-3</v>
      </c>
      <c r="B353" s="5">
        <f t="shared" si="142"/>
        <v>4.8799999999999998E-3</v>
      </c>
      <c r="C353" s="94" t="s">
        <v>378</v>
      </c>
      <c r="D353" s="94" t="s">
        <v>78</v>
      </c>
      <c r="E353" s="94" t="s">
        <v>90</v>
      </c>
      <c r="F353" s="25">
        <f t="shared" si="143"/>
        <v>0</v>
      </c>
      <c r="G353" s="25">
        <f t="shared" si="144"/>
        <v>0</v>
      </c>
      <c r="H353" s="7">
        <f t="shared" si="145"/>
        <v>0</v>
      </c>
      <c r="I353" s="7">
        <f t="shared" si="146"/>
        <v>0</v>
      </c>
      <c r="J353" s="7">
        <f t="shared" si="147"/>
        <v>0</v>
      </c>
      <c r="K353" s="7">
        <f t="shared" si="148"/>
        <v>0</v>
      </c>
      <c r="L353" s="7">
        <f t="shared" si="149"/>
        <v>0</v>
      </c>
      <c r="M353" s="7">
        <f t="shared" si="150"/>
        <v>0</v>
      </c>
      <c r="N353" s="7">
        <f t="shared" si="151"/>
        <v>0</v>
      </c>
      <c r="O353" s="7">
        <f t="shared" si="152"/>
        <v>0</v>
      </c>
      <c r="P353" s="7">
        <f t="shared" si="153"/>
        <v>0</v>
      </c>
      <c r="Q353" s="7">
        <f t="shared" si="154"/>
        <v>0</v>
      </c>
      <c r="R353" s="7">
        <f t="shared" si="155"/>
        <v>0</v>
      </c>
      <c r="S353" s="7">
        <f t="shared" si="156"/>
        <v>0</v>
      </c>
      <c r="T353" s="7">
        <f t="shared" si="157"/>
        <v>0</v>
      </c>
      <c r="U353" s="7">
        <f t="shared" si="158"/>
        <v>0</v>
      </c>
      <c r="V353" s="7">
        <f t="shared" si="159"/>
        <v>0</v>
      </c>
      <c r="W353" s="91">
        <f t="shared" si="160"/>
        <v>0</v>
      </c>
      <c r="X353" s="91">
        <f t="shared" si="161"/>
        <v>0</v>
      </c>
      <c r="Y353" s="91">
        <f t="shared" si="162"/>
        <v>0</v>
      </c>
      <c r="Z353" s="91">
        <f t="shared" si="163"/>
        <v>0</v>
      </c>
      <c r="AA353" s="102">
        <f t="shared" si="164"/>
        <v>0</v>
      </c>
      <c r="AB353" s="102">
        <f t="shared" si="165"/>
        <v>0</v>
      </c>
      <c r="AC353" s="102">
        <f t="shared" si="166"/>
        <v>0</v>
      </c>
      <c r="AD353" s="106">
        <f t="shared" si="167"/>
        <v>0</v>
      </c>
      <c r="AE353" s="106">
        <f t="shared" si="168"/>
        <v>0</v>
      </c>
      <c r="AF353" s="106">
        <f t="shared" si="169"/>
        <v>0</v>
      </c>
      <c r="AG353" s="106">
        <f t="shared" si="170"/>
        <v>0</v>
      </c>
      <c r="AH353" s="6">
        <v>0</v>
      </c>
      <c r="AI353" s="1">
        <f t="shared" si="171"/>
        <v>0</v>
      </c>
    </row>
    <row r="354" spans="1:35">
      <c r="A354" s="26">
        <v>4.8900000000000002E-3</v>
      </c>
      <c r="B354" s="5">
        <f t="shared" si="142"/>
        <v>4.8900000000000002E-3</v>
      </c>
      <c r="C354" s="94" t="s">
        <v>387</v>
      </c>
      <c r="D354" s="94" t="s">
        <v>78</v>
      </c>
      <c r="E354" s="94" t="s">
        <v>90</v>
      </c>
      <c r="F354" s="25">
        <f t="shared" si="143"/>
        <v>0</v>
      </c>
      <c r="G354" s="25">
        <f t="shared" si="144"/>
        <v>0</v>
      </c>
      <c r="H354" s="7">
        <f t="shared" si="145"/>
        <v>0</v>
      </c>
      <c r="I354" s="7">
        <f t="shared" si="146"/>
        <v>0</v>
      </c>
      <c r="J354" s="7">
        <f t="shared" si="147"/>
        <v>0</v>
      </c>
      <c r="K354" s="7">
        <f t="shared" si="148"/>
        <v>0</v>
      </c>
      <c r="L354" s="7">
        <f t="shared" si="149"/>
        <v>0</v>
      </c>
      <c r="M354" s="7">
        <f t="shared" si="150"/>
        <v>0</v>
      </c>
      <c r="N354" s="7">
        <f t="shared" si="151"/>
        <v>0</v>
      </c>
      <c r="O354" s="7">
        <f t="shared" si="152"/>
        <v>0</v>
      </c>
      <c r="P354" s="7">
        <f t="shared" si="153"/>
        <v>0</v>
      </c>
      <c r="Q354" s="7">
        <f t="shared" si="154"/>
        <v>0</v>
      </c>
      <c r="R354" s="7">
        <f t="shared" si="155"/>
        <v>0</v>
      </c>
      <c r="S354" s="7">
        <f t="shared" si="156"/>
        <v>0</v>
      </c>
      <c r="T354" s="7">
        <f t="shared" si="157"/>
        <v>0</v>
      </c>
      <c r="U354" s="7">
        <f t="shared" si="158"/>
        <v>0</v>
      </c>
      <c r="V354" s="7">
        <f t="shared" si="159"/>
        <v>0</v>
      </c>
      <c r="W354" s="91">
        <f t="shared" si="160"/>
        <v>0</v>
      </c>
      <c r="X354" s="91">
        <f t="shared" si="161"/>
        <v>0</v>
      </c>
      <c r="Y354" s="91">
        <f t="shared" si="162"/>
        <v>0</v>
      </c>
      <c r="Z354" s="91">
        <f t="shared" si="163"/>
        <v>0</v>
      </c>
      <c r="AA354" s="102">
        <f t="shared" si="164"/>
        <v>0</v>
      </c>
      <c r="AB354" s="102">
        <f t="shared" si="165"/>
        <v>0</v>
      </c>
      <c r="AC354" s="102">
        <f t="shared" si="166"/>
        <v>0</v>
      </c>
      <c r="AD354" s="106">
        <f t="shared" si="167"/>
        <v>0</v>
      </c>
      <c r="AE354" s="106">
        <f t="shared" si="168"/>
        <v>0</v>
      </c>
      <c r="AF354" s="106">
        <f t="shared" si="169"/>
        <v>0</v>
      </c>
      <c r="AG354" s="106">
        <f t="shared" si="170"/>
        <v>0</v>
      </c>
      <c r="AH354" s="6">
        <v>0</v>
      </c>
      <c r="AI354" s="1">
        <f t="shared" si="171"/>
        <v>0</v>
      </c>
    </row>
    <row r="355" spans="1:35">
      <c r="A355" s="26">
        <v>4.8999999999999998E-3</v>
      </c>
      <c r="B355" s="5">
        <f t="shared" si="142"/>
        <v>19161.325215944038</v>
      </c>
      <c r="C355" s="94" t="s">
        <v>410</v>
      </c>
      <c r="D355" s="94" t="s">
        <v>77</v>
      </c>
      <c r="E355" s="94" t="s">
        <v>90</v>
      </c>
      <c r="F355" s="25">
        <f t="shared" si="143"/>
        <v>2</v>
      </c>
      <c r="G355" s="25">
        <f t="shared" si="144"/>
        <v>2</v>
      </c>
      <c r="H355" s="7">
        <f t="shared" si="145"/>
        <v>0</v>
      </c>
      <c r="I355" s="7">
        <f t="shared" si="146"/>
        <v>9735.2007128332843</v>
      </c>
      <c r="J355" s="7">
        <f t="shared" si="147"/>
        <v>0</v>
      </c>
      <c r="K355" s="7">
        <f t="shared" si="148"/>
        <v>0</v>
      </c>
      <c r="L355" s="7">
        <f t="shared" si="149"/>
        <v>0</v>
      </c>
      <c r="M355" s="7">
        <f t="shared" si="150"/>
        <v>9426.1196031107538</v>
      </c>
      <c r="N355" s="7">
        <f t="shared" si="151"/>
        <v>0</v>
      </c>
      <c r="O355" s="7">
        <f t="shared" si="152"/>
        <v>0</v>
      </c>
      <c r="P355" s="7">
        <f t="shared" si="153"/>
        <v>0</v>
      </c>
      <c r="Q355" s="7">
        <f t="shared" si="154"/>
        <v>0</v>
      </c>
      <c r="R355" s="7">
        <f t="shared" si="155"/>
        <v>0</v>
      </c>
      <c r="S355" s="7">
        <f t="shared" si="156"/>
        <v>0</v>
      </c>
      <c r="T355" s="7">
        <f t="shared" si="157"/>
        <v>0</v>
      </c>
      <c r="U355" s="7">
        <f t="shared" si="158"/>
        <v>0</v>
      </c>
      <c r="V355" s="7">
        <f t="shared" si="159"/>
        <v>0</v>
      </c>
      <c r="W355" s="91">
        <f t="shared" si="160"/>
        <v>0</v>
      </c>
      <c r="X355" s="91">
        <f t="shared" si="161"/>
        <v>0</v>
      </c>
      <c r="Y355" s="91">
        <f t="shared" si="162"/>
        <v>0</v>
      </c>
      <c r="Z355" s="91">
        <f t="shared" si="163"/>
        <v>0</v>
      </c>
      <c r="AA355" s="102">
        <f t="shared" si="164"/>
        <v>0</v>
      </c>
      <c r="AB355" s="102">
        <f t="shared" si="165"/>
        <v>0</v>
      </c>
      <c r="AC355" s="102">
        <f t="shared" si="166"/>
        <v>0</v>
      </c>
      <c r="AD355" s="106">
        <f t="shared" si="167"/>
        <v>9735.2007128332843</v>
      </c>
      <c r="AE355" s="106">
        <f t="shared" si="168"/>
        <v>9426.1196031107538</v>
      </c>
      <c r="AF355" s="106">
        <f t="shared" si="169"/>
        <v>0</v>
      </c>
      <c r="AG355" s="106">
        <f t="shared" si="170"/>
        <v>0</v>
      </c>
      <c r="AH355" s="6">
        <v>0</v>
      </c>
      <c r="AI355" s="1">
        <f t="shared" si="171"/>
        <v>19161.320315944038</v>
      </c>
    </row>
    <row r="356" spans="1:35">
      <c r="A356" s="26">
        <v>4.9100000000000003E-3</v>
      </c>
      <c r="B356" s="5">
        <f t="shared" si="142"/>
        <v>4.9100000000000003E-3</v>
      </c>
      <c r="C356" s="94"/>
      <c r="D356" s="94"/>
      <c r="E356" s="94" t="s">
        <v>90</v>
      </c>
      <c r="F356" s="25">
        <f t="shared" si="143"/>
        <v>0</v>
      </c>
      <c r="G356" s="25">
        <f t="shared" si="144"/>
        <v>0</v>
      </c>
      <c r="H356" s="7">
        <f t="shared" si="145"/>
        <v>0</v>
      </c>
      <c r="I356" s="7">
        <f t="shared" si="146"/>
        <v>0</v>
      </c>
      <c r="J356" s="7">
        <f t="shared" si="147"/>
        <v>0</v>
      </c>
      <c r="K356" s="7">
        <f t="shared" si="148"/>
        <v>0</v>
      </c>
      <c r="L356" s="7">
        <f t="shared" si="149"/>
        <v>0</v>
      </c>
      <c r="M356" s="7">
        <f t="shared" si="150"/>
        <v>0</v>
      </c>
      <c r="N356" s="7">
        <f t="shared" si="151"/>
        <v>0</v>
      </c>
      <c r="O356" s="7">
        <f t="shared" si="152"/>
        <v>0</v>
      </c>
      <c r="P356" s="7">
        <f t="shared" si="153"/>
        <v>0</v>
      </c>
      <c r="Q356" s="7">
        <f t="shared" si="154"/>
        <v>0</v>
      </c>
      <c r="R356" s="7">
        <f t="shared" si="155"/>
        <v>0</v>
      </c>
      <c r="S356" s="7">
        <f t="shared" si="156"/>
        <v>0</v>
      </c>
      <c r="T356" s="7">
        <f t="shared" si="157"/>
        <v>0</v>
      </c>
      <c r="U356" s="7">
        <f t="shared" si="158"/>
        <v>0</v>
      </c>
      <c r="V356" s="7">
        <f t="shared" si="159"/>
        <v>0</v>
      </c>
      <c r="W356" s="91">
        <f t="shared" si="160"/>
        <v>0</v>
      </c>
      <c r="X356" s="91">
        <f t="shared" si="161"/>
        <v>0</v>
      </c>
      <c r="Y356" s="91">
        <f t="shared" si="162"/>
        <v>0</v>
      </c>
      <c r="Z356" s="91">
        <f t="shared" si="163"/>
        <v>0</v>
      </c>
      <c r="AA356" s="102">
        <f t="shared" si="164"/>
        <v>0</v>
      </c>
      <c r="AB356" s="102">
        <f t="shared" si="165"/>
        <v>0</v>
      </c>
      <c r="AC356" s="102">
        <f t="shared" si="166"/>
        <v>0</v>
      </c>
      <c r="AD356" s="106">
        <f t="shared" si="167"/>
        <v>0</v>
      </c>
      <c r="AE356" s="106">
        <f t="shared" si="168"/>
        <v>0</v>
      </c>
      <c r="AF356" s="106">
        <f t="shared" si="169"/>
        <v>0</v>
      </c>
      <c r="AG356" s="106">
        <f t="shared" si="170"/>
        <v>0</v>
      </c>
      <c r="AH356" s="6">
        <v>0</v>
      </c>
      <c r="AI356" s="1">
        <f t="shared" si="171"/>
        <v>0</v>
      </c>
    </row>
    <row r="357" spans="1:35">
      <c r="A357" s="26">
        <v>4.9199999999999999E-3</v>
      </c>
      <c r="B357" s="5">
        <f t="shared" si="142"/>
        <v>4.9199999999999999E-3</v>
      </c>
      <c r="C357" s="94" t="s">
        <v>412</v>
      </c>
      <c r="D357" s="94" t="s">
        <v>138</v>
      </c>
      <c r="E357" s="94" t="s">
        <v>90</v>
      </c>
      <c r="F357" s="25">
        <f t="shared" si="143"/>
        <v>0</v>
      </c>
      <c r="G357" s="25">
        <f t="shared" si="144"/>
        <v>0</v>
      </c>
      <c r="H357" s="7">
        <f t="shared" si="145"/>
        <v>0</v>
      </c>
      <c r="I357" s="7">
        <f t="shared" si="146"/>
        <v>0</v>
      </c>
      <c r="J357" s="7">
        <f t="shared" si="147"/>
        <v>0</v>
      </c>
      <c r="K357" s="7">
        <f t="shared" si="148"/>
        <v>0</v>
      </c>
      <c r="L357" s="7">
        <f t="shared" si="149"/>
        <v>0</v>
      </c>
      <c r="M357" s="7">
        <f t="shared" si="150"/>
        <v>0</v>
      </c>
      <c r="N357" s="7">
        <f t="shared" si="151"/>
        <v>0</v>
      </c>
      <c r="O357" s="7">
        <f t="shared" si="152"/>
        <v>0</v>
      </c>
      <c r="P357" s="7">
        <f t="shared" si="153"/>
        <v>0</v>
      </c>
      <c r="Q357" s="7">
        <f t="shared" si="154"/>
        <v>0</v>
      </c>
      <c r="R357" s="7">
        <f t="shared" si="155"/>
        <v>0</v>
      </c>
      <c r="S357" s="7">
        <f t="shared" si="156"/>
        <v>0</v>
      </c>
      <c r="T357" s="7">
        <f t="shared" si="157"/>
        <v>0</v>
      </c>
      <c r="U357" s="7">
        <f t="shared" si="158"/>
        <v>0</v>
      </c>
      <c r="V357" s="7">
        <f t="shared" si="159"/>
        <v>0</v>
      </c>
      <c r="W357" s="91">
        <f t="shared" si="160"/>
        <v>0</v>
      </c>
      <c r="X357" s="91">
        <f t="shared" si="161"/>
        <v>0</v>
      </c>
      <c r="Y357" s="91">
        <f t="shared" si="162"/>
        <v>0</v>
      </c>
      <c r="Z357" s="91">
        <f t="shared" si="163"/>
        <v>0</v>
      </c>
      <c r="AA357" s="102">
        <f t="shared" si="164"/>
        <v>0</v>
      </c>
      <c r="AB357" s="102">
        <f t="shared" si="165"/>
        <v>0</v>
      </c>
      <c r="AC357" s="102">
        <f t="shared" si="166"/>
        <v>0</v>
      </c>
      <c r="AD357" s="106">
        <f t="shared" si="167"/>
        <v>0</v>
      </c>
      <c r="AE357" s="106">
        <f t="shared" si="168"/>
        <v>0</v>
      </c>
      <c r="AF357" s="106">
        <f t="shared" si="169"/>
        <v>0</v>
      </c>
      <c r="AG357" s="106">
        <f t="shared" si="170"/>
        <v>0</v>
      </c>
      <c r="AH357" s="6">
        <v>0</v>
      </c>
      <c r="AI357" s="1">
        <f t="shared" si="171"/>
        <v>0</v>
      </c>
    </row>
    <row r="358" spans="1:35">
      <c r="A358" s="26">
        <v>4.9300000000000004E-3</v>
      </c>
      <c r="B358" s="5">
        <f t="shared" si="142"/>
        <v>4.9300000000000004E-3</v>
      </c>
      <c r="C358" s="94" t="s">
        <v>413</v>
      </c>
      <c r="D358" s="94" t="s">
        <v>86</v>
      </c>
      <c r="E358" s="94" t="s">
        <v>90</v>
      </c>
      <c r="F358" s="25">
        <f t="shared" si="143"/>
        <v>0</v>
      </c>
      <c r="G358" s="25">
        <f t="shared" si="144"/>
        <v>0</v>
      </c>
      <c r="H358" s="7">
        <f t="shared" si="145"/>
        <v>0</v>
      </c>
      <c r="I358" s="7">
        <f t="shared" si="146"/>
        <v>0</v>
      </c>
      <c r="J358" s="7">
        <f t="shared" si="147"/>
        <v>0</v>
      </c>
      <c r="K358" s="7">
        <f t="shared" si="148"/>
        <v>0</v>
      </c>
      <c r="L358" s="7">
        <f t="shared" si="149"/>
        <v>0</v>
      </c>
      <c r="M358" s="7">
        <f t="shared" si="150"/>
        <v>0</v>
      </c>
      <c r="N358" s="7">
        <f t="shared" si="151"/>
        <v>0</v>
      </c>
      <c r="O358" s="7">
        <f t="shared" si="152"/>
        <v>0</v>
      </c>
      <c r="P358" s="7">
        <f t="shared" si="153"/>
        <v>0</v>
      </c>
      <c r="Q358" s="7">
        <f t="shared" si="154"/>
        <v>0</v>
      </c>
      <c r="R358" s="7">
        <f t="shared" si="155"/>
        <v>0</v>
      </c>
      <c r="S358" s="7">
        <f t="shared" si="156"/>
        <v>0</v>
      </c>
      <c r="T358" s="7">
        <f t="shared" si="157"/>
        <v>0</v>
      </c>
      <c r="U358" s="7">
        <f t="shared" si="158"/>
        <v>0</v>
      </c>
      <c r="V358" s="7">
        <f t="shared" si="159"/>
        <v>0</v>
      </c>
      <c r="W358" s="91">
        <f t="shared" si="160"/>
        <v>0</v>
      </c>
      <c r="X358" s="91">
        <f t="shared" si="161"/>
        <v>0</v>
      </c>
      <c r="Y358" s="91">
        <f t="shared" si="162"/>
        <v>0</v>
      </c>
      <c r="Z358" s="91">
        <f t="shared" si="163"/>
        <v>0</v>
      </c>
      <c r="AA358" s="102">
        <f t="shared" si="164"/>
        <v>0</v>
      </c>
      <c r="AB358" s="102">
        <f t="shared" si="165"/>
        <v>0</v>
      </c>
      <c r="AC358" s="102">
        <f t="shared" si="166"/>
        <v>0</v>
      </c>
      <c r="AD358" s="106">
        <f t="shared" si="167"/>
        <v>0</v>
      </c>
      <c r="AE358" s="106">
        <f t="shared" si="168"/>
        <v>0</v>
      </c>
      <c r="AF358" s="106">
        <f t="shared" si="169"/>
        <v>0</v>
      </c>
      <c r="AG358" s="106">
        <f t="shared" si="170"/>
        <v>0</v>
      </c>
      <c r="AH358" s="6">
        <v>0</v>
      </c>
      <c r="AI358" s="1">
        <f t="shared" si="171"/>
        <v>0</v>
      </c>
    </row>
    <row r="359" spans="1:35">
      <c r="A359" s="26">
        <v>4.9399999999999999E-3</v>
      </c>
      <c r="B359" s="5">
        <f t="shared" si="142"/>
        <v>4.9399999999999999E-3</v>
      </c>
      <c r="C359" s="94"/>
      <c r="D359" s="94"/>
      <c r="E359" s="94" t="s">
        <v>90</v>
      </c>
      <c r="F359" s="25">
        <f t="shared" si="143"/>
        <v>0</v>
      </c>
      <c r="G359" s="25">
        <f t="shared" si="144"/>
        <v>0</v>
      </c>
      <c r="H359" s="7">
        <f t="shared" si="145"/>
        <v>0</v>
      </c>
      <c r="I359" s="7">
        <f t="shared" si="146"/>
        <v>0</v>
      </c>
      <c r="J359" s="7">
        <f t="shared" si="147"/>
        <v>0</v>
      </c>
      <c r="K359" s="7">
        <f t="shared" si="148"/>
        <v>0</v>
      </c>
      <c r="L359" s="7">
        <f t="shared" si="149"/>
        <v>0</v>
      </c>
      <c r="M359" s="7">
        <f t="shared" si="150"/>
        <v>0</v>
      </c>
      <c r="N359" s="7">
        <f t="shared" si="151"/>
        <v>0</v>
      </c>
      <c r="O359" s="7">
        <f t="shared" si="152"/>
        <v>0</v>
      </c>
      <c r="P359" s="7">
        <f t="shared" si="153"/>
        <v>0</v>
      </c>
      <c r="Q359" s="7">
        <f t="shared" si="154"/>
        <v>0</v>
      </c>
      <c r="R359" s="7">
        <f t="shared" si="155"/>
        <v>0</v>
      </c>
      <c r="S359" s="7">
        <f t="shared" si="156"/>
        <v>0</v>
      </c>
      <c r="T359" s="7">
        <f t="shared" si="157"/>
        <v>0</v>
      </c>
      <c r="U359" s="7">
        <f t="shared" si="158"/>
        <v>0</v>
      </c>
      <c r="V359" s="7">
        <f t="shared" si="159"/>
        <v>0</v>
      </c>
      <c r="W359" s="91">
        <f t="shared" si="160"/>
        <v>0</v>
      </c>
      <c r="X359" s="91">
        <f t="shared" si="161"/>
        <v>0</v>
      </c>
      <c r="Y359" s="91">
        <f t="shared" si="162"/>
        <v>0</v>
      </c>
      <c r="Z359" s="91">
        <f t="shared" si="163"/>
        <v>0</v>
      </c>
      <c r="AA359" s="102">
        <f t="shared" si="164"/>
        <v>0</v>
      </c>
      <c r="AB359" s="102">
        <f t="shared" si="165"/>
        <v>0</v>
      </c>
      <c r="AC359" s="102">
        <f t="shared" si="166"/>
        <v>0</v>
      </c>
      <c r="AD359" s="106">
        <f t="shared" si="167"/>
        <v>0</v>
      </c>
      <c r="AE359" s="106">
        <f t="shared" si="168"/>
        <v>0</v>
      </c>
      <c r="AF359" s="106">
        <f t="shared" si="169"/>
        <v>0</v>
      </c>
      <c r="AG359" s="106">
        <f t="shared" si="170"/>
        <v>0</v>
      </c>
      <c r="AH359" s="6">
        <v>0</v>
      </c>
      <c r="AI359" s="1">
        <f t="shared" si="171"/>
        <v>0</v>
      </c>
    </row>
    <row r="360" spans="1:35">
      <c r="A360" s="26">
        <v>4.9500000000000004E-3</v>
      </c>
      <c r="B360" s="5">
        <f t="shared" si="142"/>
        <v>4.9500000000000004E-3</v>
      </c>
      <c r="C360" s="94"/>
      <c r="D360" s="94"/>
      <c r="E360" s="94" t="s">
        <v>90</v>
      </c>
      <c r="F360" s="25">
        <f t="shared" si="143"/>
        <v>0</v>
      </c>
      <c r="G360" s="25">
        <f t="shared" si="144"/>
        <v>0</v>
      </c>
      <c r="H360" s="7">
        <f t="shared" si="145"/>
        <v>0</v>
      </c>
      <c r="I360" s="7">
        <f t="shared" si="146"/>
        <v>0</v>
      </c>
      <c r="J360" s="7">
        <f t="shared" si="147"/>
        <v>0</v>
      </c>
      <c r="K360" s="7">
        <f t="shared" si="148"/>
        <v>0</v>
      </c>
      <c r="L360" s="7">
        <f t="shared" si="149"/>
        <v>0</v>
      </c>
      <c r="M360" s="7">
        <f t="shared" si="150"/>
        <v>0</v>
      </c>
      <c r="N360" s="7">
        <f t="shared" si="151"/>
        <v>0</v>
      </c>
      <c r="O360" s="7">
        <f t="shared" si="152"/>
        <v>0</v>
      </c>
      <c r="P360" s="7">
        <f t="shared" si="153"/>
        <v>0</v>
      </c>
      <c r="Q360" s="7">
        <f t="shared" si="154"/>
        <v>0</v>
      </c>
      <c r="R360" s="7">
        <f t="shared" si="155"/>
        <v>0</v>
      </c>
      <c r="S360" s="7">
        <f t="shared" si="156"/>
        <v>0</v>
      </c>
      <c r="T360" s="7">
        <f t="shared" si="157"/>
        <v>0</v>
      </c>
      <c r="U360" s="7">
        <f t="shared" si="158"/>
        <v>0</v>
      </c>
      <c r="V360" s="7">
        <f t="shared" si="159"/>
        <v>0</v>
      </c>
      <c r="W360" s="91">
        <f t="shared" si="160"/>
        <v>0</v>
      </c>
      <c r="X360" s="91">
        <f t="shared" si="161"/>
        <v>0</v>
      </c>
      <c r="Y360" s="91">
        <f t="shared" si="162"/>
        <v>0</v>
      </c>
      <c r="Z360" s="91">
        <f t="shared" si="163"/>
        <v>0</v>
      </c>
      <c r="AA360" s="102">
        <f t="shared" si="164"/>
        <v>0</v>
      </c>
      <c r="AB360" s="102">
        <f t="shared" si="165"/>
        <v>0</v>
      </c>
      <c r="AC360" s="102">
        <f t="shared" si="166"/>
        <v>0</v>
      </c>
      <c r="AD360" s="106">
        <f t="shared" si="167"/>
        <v>0</v>
      </c>
      <c r="AE360" s="106">
        <f t="shared" si="168"/>
        <v>0</v>
      </c>
      <c r="AF360" s="106">
        <f t="shared" si="169"/>
        <v>0</v>
      </c>
      <c r="AG360" s="106">
        <f t="shared" si="170"/>
        <v>0</v>
      </c>
      <c r="AH360" s="6">
        <v>0</v>
      </c>
      <c r="AI360" s="1">
        <f t="shared" si="171"/>
        <v>0</v>
      </c>
    </row>
    <row r="361" spans="1:35">
      <c r="A361" s="26">
        <v>4.96E-3</v>
      </c>
      <c r="B361" s="5">
        <f t="shared" si="142"/>
        <v>4.96E-3</v>
      </c>
      <c r="C361" s="94"/>
      <c r="D361" s="94"/>
      <c r="E361" s="94" t="s">
        <v>90</v>
      </c>
      <c r="F361" s="25">
        <f t="shared" si="143"/>
        <v>0</v>
      </c>
      <c r="G361" s="25">
        <f t="shared" si="144"/>
        <v>0</v>
      </c>
      <c r="H361" s="7">
        <f t="shared" si="145"/>
        <v>0</v>
      </c>
      <c r="I361" s="7">
        <f t="shared" si="146"/>
        <v>0</v>
      </c>
      <c r="J361" s="7">
        <f t="shared" si="147"/>
        <v>0</v>
      </c>
      <c r="K361" s="7">
        <f t="shared" si="148"/>
        <v>0</v>
      </c>
      <c r="L361" s="7">
        <f t="shared" si="149"/>
        <v>0</v>
      </c>
      <c r="M361" s="7">
        <f t="shared" si="150"/>
        <v>0</v>
      </c>
      <c r="N361" s="7">
        <f t="shared" si="151"/>
        <v>0</v>
      </c>
      <c r="O361" s="7">
        <f t="shared" si="152"/>
        <v>0</v>
      </c>
      <c r="P361" s="7">
        <f t="shared" si="153"/>
        <v>0</v>
      </c>
      <c r="Q361" s="7">
        <f t="shared" si="154"/>
        <v>0</v>
      </c>
      <c r="R361" s="7">
        <f t="shared" si="155"/>
        <v>0</v>
      </c>
      <c r="S361" s="7">
        <f t="shared" si="156"/>
        <v>0</v>
      </c>
      <c r="T361" s="7">
        <f t="shared" si="157"/>
        <v>0</v>
      </c>
      <c r="U361" s="7">
        <f t="shared" si="158"/>
        <v>0</v>
      </c>
      <c r="V361" s="7">
        <f t="shared" si="159"/>
        <v>0</v>
      </c>
      <c r="W361" s="91">
        <f t="shared" si="160"/>
        <v>0</v>
      </c>
      <c r="X361" s="91">
        <f t="shared" si="161"/>
        <v>0</v>
      </c>
      <c r="Y361" s="91">
        <f t="shared" si="162"/>
        <v>0</v>
      </c>
      <c r="Z361" s="91">
        <f t="shared" si="163"/>
        <v>0</v>
      </c>
      <c r="AA361" s="102">
        <f t="shared" si="164"/>
        <v>0</v>
      </c>
      <c r="AB361" s="102">
        <f t="shared" si="165"/>
        <v>0</v>
      </c>
      <c r="AC361" s="102">
        <f t="shared" si="166"/>
        <v>0</v>
      </c>
      <c r="AD361" s="106">
        <f t="shared" si="167"/>
        <v>0</v>
      </c>
      <c r="AE361" s="106">
        <f t="shared" si="168"/>
        <v>0</v>
      </c>
      <c r="AF361" s="106">
        <f t="shared" si="169"/>
        <v>0</v>
      </c>
      <c r="AG361" s="106">
        <f t="shared" si="170"/>
        <v>0</v>
      </c>
      <c r="AH361" s="6">
        <v>0</v>
      </c>
      <c r="AI361" s="1">
        <f t="shared" si="171"/>
        <v>0</v>
      </c>
    </row>
    <row r="362" spans="1:35">
      <c r="A362" s="26">
        <v>4.9699999999999996E-3</v>
      </c>
      <c r="B362" s="5">
        <f t="shared" si="142"/>
        <v>4.9699999999999996E-3</v>
      </c>
      <c r="C362" s="94"/>
      <c r="D362" s="94"/>
      <c r="E362" s="94" t="s">
        <v>90</v>
      </c>
      <c r="F362" s="25">
        <f t="shared" si="143"/>
        <v>0</v>
      </c>
      <c r="G362" s="25">
        <f t="shared" si="144"/>
        <v>0</v>
      </c>
      <c r="H362" s="7">
        <f t="shared" si="145"/>
        <v>0</v>
      </c>
      <c r="I362" s="7">
        <f t="shared" si="146"/>
        <v>0</v>
      </c>
      <c r="J362" s="7">
        <f t="shared" si="147"/>
        <v>0</v>
      </c>
      <c r="K362" s="7">
        <f t="shared" si="148"/>
        <v>0</v>
      </c>
      <c r="L362" s="7">
        <f t="shared" si="149"/>
        <v>0</v>
      </c>
      <c r="M362" s="7">
        <f t="shared" si="150"/>
        <v>0</v>
      </c>
      <c r="N362" s="7">
        <f t="shared" si="151"/>
        <v>0</v>
      </c>
      <c r="O362" s="7">
        <f t="shared" si="152"/>
        <v>0</v>
      </c>
      <c r="P362" s="7">
        <f t="shared" si="153"/>
        <v>0</v>
      </c>
      <c r="Q362" s="7">
        <f t="shared" si="154"/>
        <v>0</v>
      </c>
      <c r="R362" s="7">
        <f t="shared" si="155"/>
        <v>0</v>
      </c>
      <c r="S362" s="7">
        <f t="shared" si="156"/>
        <v>0</v>
      </c>
      <c r="T362" s="7">
        <f t="shared" si="157"/>
        <v>0</v>
      </c>
      <c r="U362" s="7">
        <f t="shared" si="158"/>
        <v>0</v>
      </c>
      <c r="V362" s="7">
        <f t="shared" si="159"/>
        <v>0</v>
      </c>
      <c r="W362" s="91">
        <f t="shared" si="160"/>
        <v>0</v>
      </c>
      <c r="X362" s="91">
        <f t="shared" si="161"/>
        <v>0</v>
      </c>
      <c r="Y362" s="91">
        <f t="shared" si="162"/>
        <v>0</v>
      </c>
      <c r="Z362" s="91">
        <f t="shared" si="163"/>
        <v>0</v>
      </c>
      <c r="AA362" s="102">
        <f t="shared" si="164"/>
        <v>0</v>
      </c>
      <c r="AB362" s="102">
        <f t="shared" si="165"/>
        <v>0</v>
      </c>
      <c r="AC362" s="102">
        <f t="shared" si="166"/>
        <v>0</v>
      </c>
      <c r="AD362" s="106">
        <f t="shared" si="167"/>
        <v>0</v>
      </c>
      <c r="AE362" s="106">
        <f t="shared" si="168"/>
        <v>0</v>
      </c>
      <c r="AF362" s="106">
        <f t="shared" si="169"/>
        <v>0</v>
      </c>
      <c r="AG362" s="106">
        <f t="shared" si="170"/>
        <v>0</v>
      </c>
      <c r="AH362" s="6">
        <v>0</v>
      </c>
      <c r="AI362" s="1">
        <f t="shared" si="171"/>
        <v>0</v>
      </c>
    </row>
    <row r="363" spans="1:35">
      <c r="A363" s="26">
        <v>4.9800000000000001E-3</v>
      </c>
      <c r="B363" s="5">
        <f t="shared" si="142"/>
        <v>4.9800000000000001E-3</v>
      </c>
      <c r="C363" s="94"/>
      <c r="D363" s="94"/>
      <c r="E363" s="94" t="s">
        <v>90</v>
      </c>
      <c r="F363" s="25">
        <f t="shared" si="143"/>
        <v>0</v>
      </c>
      <c r="G363" s="25">
        <f t="shared" si="144"/>
        <v>0</v>
      </c>
      <c r="H363" s="7">
        <f t="shared" si="145"/>
        <v>0</v>
      </c>
      <c r="I363" s="7">
        <f t="shared" si="146"/>
        <v>0</v>
      </c>
      <c r="J363" s="7">
        <f t="shared" si="147"/>
        <v>0</v>
      </c>
      <c r="K363" s="7">
        <f t="shared" si="148"/>
        <v>0</v>
      </c>
      <c r="L363" s="7">
        <f t="shared" si="149"/>
        <v>0</v>
      </c>
      <c r="M363" s="7">
        <f t="shared" si="150"/>
        <v>0</v>
      </c>
      <c r="N363" s="7">
        <f t="shared" si="151"/>
        <v>0</v>
      </c>
      <c r="O363" s="7">
        <f t="shared" si="152"/>
        <v>0</v>
      </c>
      <c r="P363" s="7">
        <f t="shared" si="153"/>
        <v>0</v>
      </c>
      <c r="Q363" s="7">
        <f t="shared" si="154"/>
        <v>0</v>
      </c>
      <c r="R363" s="7">
        <f t="shared" si="155"/>
        <v>0</v>
      </c>
      <c r="S363" s="7">
        <f t="shared" si="156"/>
        <v>0</v>
      </c>
      <c r="T363" s="7">
        <f t="shared" si="157"/>
        <v>0</v>
      </c>
      <c r="U363" s="7">
        <f t="shared" si="158"/>
        <v>0</v>
      </c>
      <c r="V363" s="7">
        <f t="shared" si="159"/>
        <v>0</v>
      </c>
      <c r="W363" s="91">
        <f t="shared" si="160"/>
        <v>0</v>
      </c>
      <c r="X363" s="91">
        <f t="shared" si="161"/>
        <v>0</v>
      </c>
      <c r="Y363" s="91">
        <f t="shared" si="162"/>
        <v>0</v>
      </c>
      <c r="Z363" s="91">
        <f t="shared" si="163"/>
        <v>0</v>
      </c>
      <c r="AA363" s="102">
        <f t="shared" si="164"/>
        <v>0</v>
      </c>
      <c r="AB363" s="102">
        <f t="shared" si="165"/>
        <v>0</v>
      </c>
      <c r="AC363" s="102">
        <f t="shared" si="166"/>
        <v>0</v>
      </c>
      <c r="AD363" s="106">
        <f t="shared" si="167"/>
        <v>0</v>
      </c>
      <c r="AE363" s="106">
        <f t="shared" si="168"/>
        <v>0</v>
      </c>
      <c r="AF363" s="106">
        <f t="shared" si="169"/>
        <v>0</v>
      </c>
      <c r="AG363" s="106">
        <f t="shared" si="170"/>
        <v>0</v>
      </c>
      <c r="AH363" s="6">
        <v>0</v>
      </c>
      <c r="AI363" s="1">
        <f t="shared" si="171"/>
        <v>0</v>
      </c>
    </row>
    <row r="364" spans="1:35">
      <c r="A364" s="26">
        <v>4.9899999999999996E-3</v>
      </c>
      <c r="B364" s="5">
        <f t="shared" si="142"/>
        <v>4.9899999999999996E-3</v>
      </c>
      <c r="C364" s="94"/>
      <c r="D364" s="94"/>
      <c r="E364" s="94" t="s">
        <v>90</v>
      </c>
      <c r="F364" s="25">
        <f t="shared" si="143"/>
        <v>0</v>
      </c>
      <c r="G364" s="25">
        <f t="shared" si="144"/>
        <v>0</v>
      </c>
      <c r="H364" s="7">
        <f t="shared" si="145"/>
        <v>0</v>
      </c>
      <c r="I364" s="7">
        <f t="shared" si="146"/>
        <v>0</v>
      </c>
      <c r="J364" s="7">
        <f t="shared" si="147"/>
        <v>0</v>
      </c>
      <c r="K364" s="7">
        <f t="shared" si="148"/>
        <v>0</v>
      </c>
      <c r="L364" s="7">
        <f t="shared" si="149"/>
        <v>0</v>
      </c>
      <c r="M364" s="7">
        <f t="shared" si="150"/>
        <v>0</v>
      </c>
      <c r="N364" s="7">
        <f t="shared" si="151"/>
        <v>0</v>
      </c>
      <c r="O364" s="7">
        <f t="shared" si="152"/>
        <v>0</v>
      </c>
      <c r="P364" s="7">
        <f t="shared" si="153"/>
        <v>0</v>
      </c>
      <c r="Q364" s="7">
        <f t="shared" si="154"/>
        <v>0</v>
      </c>
      <c r="R364" s="7">
        <f t="shared" si="155"/>
        <v>0</v>
      </c>
      <c r="S364" s="7">
        <f t="shared" si="156"/>
        <v>0</v>
      </c>
      <c r="T364" s="7">
        <f t="shared" si="157"/>
        <v>0</v>
      </c>
      <c r="U364" s="7">
        <f t="shared" si="158"/>
        <v>0</v>
      </c>
      <c r="V364" s="7">
        <f t="shared" si="159"/>
        <v>0</v>
      </c>
      <c r="W364" s="91">
        <f t="shared" si="160"/>
        <v>0</v>
      </c>
      <c r="X364" s="91">
        <f t="shared" si="161"/>
        <v>0</v>
      </c>
      <c r="Y364" s="91">
        <f t="shared" si="162"/>
        <v>0</v>
      </c>
      <c r="Z364" s="91">
        <f t="shared" si="163"/>
        <v>0</v>
      </c>
      <c r="AA364" s="102">
        <f t="shared" si="164"/>
        <v>0</v>
      </c>
      <c r="AB364" s="102">
        <f t="shared" si="165"/>
        <v>0</v>
      </c>
      <c r="AC364" s="102">
        <f t="shared" si="166"/>
        <v>0</v>
      </c>
      <c r="AD364" s="106">
        <f t="shared" si="167"/>
        <v>0</v>
      </c>
      <c r="AE364" s="106">
        <f t="shared" si="168"/>
        <v>0</v>
      </c>
      <c r="AF364" s="106">
        <f t="shared" si="169"/>
        <v>0</v>
      </c>
      <c r="AG364" s="106">
        <f t="shared" si="170"/>
        <v>0</v>
      </c>
      <c r="AH364" s="6">
        <v>0</v>
      </c>
      <c r="AI364" s="1">
        <f t="shared" si="171"/>
        <v>0</v>
      </c>
    </row>
    <row r="365" spans="1:35">
      <c r="A365" s="26">
        <v>5.0000000000000001E-3</v>
      </c>
      <c r="B365" s="5">
        <f t="shared" si="142"/>
        <v>5.0000000000000001E-3</v>
      </c>
      <c r="C365" s="94"/>
      <c r="D365" s="94"/>
      <c r="E365" s="94" t="s">
        <v>90</v>
      </c>
      <c r="F365" s="25">
        <f t="shared" si="143"/>
        <v>0</v>
      </c>
      <c r="G365" s="25">
        <f t="shared" si="144"/>
        <v>0</v>
      </c>
      <c r="H365" s="7">
        <f t="shared" si="145"/>
        <v>0</v>
      </c>
      <c r="I365" s="7">
        <f t="shared" si="146"/>
        <v>0</v>
      </c>
      <c r="J365" s="7">
        <f t="shared" si="147"/>
        <v>0</v>
      </c>
      <c r="K365" s="7">
        <f t="shared" si="148"/>
        <v>0</v>
      </c>
      <c r="L365" s="7">
        <f t="shared" si="149"/>
        <v>0</v>
      </c>
      <c r="M365" s="7">
        <f t="shared" si="150"/>
        <v>0</v>
      </c>
      <c r="N365" s="7">
        <f t="shared" si="151"/>
        <v>0</v>
      </c>
      <c r="O365" s="7">
        <f t="shared" si="152"/>
        <v>0</v>
      </c>
      <c r="P365" s="7">
        <f t="shared" si="153"/>
        <v>0</v>
      </c>
      <c r="Q365" s="7">
        <f t="shared" si="154"/>
        <v>0</v>
      </c>
      <c r="R365" s="7">
        <f t="shared" si="155"/>
        <v>0</v>
      </c>
      <c r="S365" s="7">
        <f t="shared" si="156"/>
        <v>0</v>
      </c>
      <c r="T365" s="7">
        <f t="shared" si="157"/>
        <v>0</v>
      </c>
      <c r="U365" s="7">
        <f t="shared" si="158"/>
        <v>0</v>
      </c>
      <c r="V365" s="7">
        <f t="shared" si="159"/>
        <v>0</v>
      </c>
      <c r="W365" s="91">
        <f t="shared" si="160"/>
        <v>0</v>
      </c>
      <c r="X365" s="91">
        <f t="shared" si="161"/>
        <v>0</v>
      </c>
      <c r="Y365" s="91">
        <f t="shared" si="162"/>
        <v>0</v>
      </c>
      <c r="Z365" s="91">
        <f t="shared" si="163"/>
        <v>0</v>
      </c>
      <c r="AA365" s="102">
        <f t="shared" si="164"/>
        <v>0</v>
      </c>
      <c r="AB365" s="102">
        <f t="shared" si="165"/>
        <v>0</v>
      </c>
      <c r="AC365" s="102">
        <f t="shared" si="166"/>
        <v>0</v>
      </c>
      <c r="AD365" s="106">
        <f t="shared" si="167"/>
        <v>0</v>
      </c>
      <c r="AE365" s="106">
        <f t="shared" si="168"/>
        <v>0</v>
      </c>
      <c r="AF365" s="106">
        <f t="shared" si="169"/>
        <v>0</v>
      </c>
      <c r="AG365" s="106">
        <f t="shared" si="170"/>
        <v>0</v>
      </c>
      <c r="AH365" s="6">
        <v>0</v>
      </c>
      <c r="AI365" s="1">
        <f t="shared" si="171"/>
        <v>0</v>
      </c>
    </row>
    <row r="366" spans="1:35">
      <c r="A366" s="26">
        <v>5.0099999999999997E-3</v>
      </c>
      <c r="B366" s="5">
        <f>AI366+A366</f>
        <v>5.0099999999999997E-3</v>
      </c>
      <c r="C366" s="94"/>
      <c r="D366" s="94"/>
      <c r="E366" s="94" t="s">
        <v>90</v>
      </c>
      <c r="F366" s="25">
        <f t="shared" si="143"/>
        <v>0</v>
      </c>
      <c r="G366" s="25">
        <f t="shared" si="144"/>
        <v>0</v>
      </c>
      <c r="H366" s="7">
        <f t="shared" si="145"/>
        <v>0</v>
      </c>
      <c r="I366" s="7">
        <f t="shared" si="146"/>
        <v>0</v>
      </c>
      <c r="J366" s="7">
        <f t="shared" si="147"/>
        <v>0</v>
      </c>
      <c r="K366" s="7">
        <f t="shared" si="148"/>
        <v>0</v>
      </c>
      <c r="L366" s="7">
        <f t="shared" si="149"/>
        <v>0</v>
      </c>
      <c r="M366" s="7">
        <f t="shared" si="150"/>
        <v>0</v>
      </c>
      <c r="N366" s="7">
        <f t="shared" si="151"/>
        <v>0</v>
      </c>
      <c r="O366" s="7">
        <f t="shared" si="152"/>
        <v>0</v>
      </c>
      <c r="P366" s="7">
        <f t="shared" si="153"/>
        <v>0</v>
      </c>
      <c r="Q366" s="7">
        <f t="shared" si="154"/>
        <v>0</v>
      </c>
      <c r="R366" s="7">
        <f t="shared" si="155"/>
        <v>0</v>
      </c>
      <c r="S366" s="7">
        <f t="shared" si="156"/>
        <v>0</v>
      </c>
      <c r="T366" s="7">
        <f t="shared" si="157"/>
        <v>0</v>
      </c>
      <c r="U366" s="7">
        <f t="shared" si="158"/>
        <v>0</v>
      </c>
      <c r="V366" s="7">
        <f t="shared" si="159"/>
        <v>0</v>
      </c>
      <c r="W366" s="91">
        <f t="shared" si="160"/>
        <v>0</v>
      </c>
      <c r="X366" s="91">
        <f t="shared" si="161"/>
        <v>0</v>
      </c>
      <c r="Y366" s="91">
        <f t="shared" si="162"/>
        <v>0</v>
      </c>
      <c r="Z366" s="91">
        <f t="shared" si="163"/>
        <v>0</v>
      </c>
      <c r="AA366" s="102">
        <f t="shared" si="164"/>
        <v>0</v>
      </c>
      <c r="AB366" s="102">
        <f t="shared" si="165"/>
        <v>0</v>
      </c>
      <c r="AC366" s="102">
        <f t="shared" si="166"/>
        <v>0</v>
      </c>
      <c r="AD366" s="106">
        <f t="shared" si="167"/>
        <v>0</v>
      </c>
      <c r="AE366" s="106">
        <f t="shared" si="168"/>
        <v>0</v>
      </c>
      <c r="AF366" s="106">
        <f t="shared" si="169"/>
        <v>0</v>
      </c>
      <c r="AG366" s="106">
        <f t="shared" si="170"/>
        <v>0</v>
      </c>
      <c r="AH366" s="6">
        <v>0</v>
      </c>
      <c r="AI366" s="1">
        <f t="shared" si="171"/>
        <v>0</v>
      </c>
    </row>
    <row r="367" spans="1:35">
      <c r="A367" s="26">
        <v>5.0200000000000002E-3</v>
      </c>
      <c r="B367" s="5">
        <f>AI367+A367</f>
        <v>5.0200000000000002E-3</v>
      </c>
      <c r="C367" s="94"/>
      <c r="D367" s="94"/>
      <c r="E367" s="94" t="s">
        <v>90</v>
      </c>
      <c r="F367" s="25">
        <f t="shared" si="143"/>
        <v>0</v>
      </c>
      <c r="G367" s="25">
        <f t="shared" si="144"/>
        <v>0</v>
      </c>
      <c r="H367" s="7">
        <f t="shared" si="145"/>
        <v>0</v>
      </c>
      <c r="I367" s="7">
        <f t="shared" si="146"/>
        <v>0</v>
      </c>
      <c r="J367" s="7">
        <f t="shared" si="147"/>
        <v>0</v>
      </c>
      <c r="K367" s="7">
        <f t="shared" si="148"/>
        <v>0</v>
      </c>
      <c r="L367" s="7">
        <f t="shared" si="149"/>
        <v>0</v>
      </c>
      <c r="M367" s="7">
        <f t="shared" si="150"/>
        <v>0</v>
      </c>
      <c r="N367" s="7">
        <f t="shared" si="151"/>
        <v>0</v>
      </c>
      <c r="O367" s="7">
        <f t="shared" si="152"/>
        <v>0</v>
      </c>
      <c r="P367" s="7">
        <f t="shared" si="153"/>
        <v>0</v>
      </c>
      <c r="Q367" s="7">
        <f t="shared" si="154"/>
        <v>0</v>
      </c>
      <c r="R367" s="7">
        <f t="shared" si="155"/>
        <v>0</v>
      </c>
      <c r="S367" s="7">
        <f t="shared" si="156"/>
        <v>0</v>
      </c>
      <c r="T367" s="7">
        <f t="shared" si="157"/>
        <v>0</v>
      </c>
      <c r="U367" s="7">
        <f t="shared" si="158"/>
        <v>0</v>
      </c>
      <c r="V367" s="7">
        <f t="shared" si="159"/>
        <v>0</v>
      </c>
      <c r="W367" s="91">
        <f t="shared" si="160"/>
        <v>0</v>
      </c>
      <c r="X367" s="91">
        <f t="shared" si="161"/>
        <v>0</v>
      </c>
      <c r="Y367" s="91">
        <f t="shared" si="162"/>
        <v>0</v>
      </c>
      <c r="Z367" s="91">
        <f t="shared" si="163"/>
        <v>0</v>
      </c>
      <c r="AA367" s="102">
        <f t="shared" si="164"/>
        <v>0</v>
      </c>
      <c r="AB367" s="102">
        <f t="shared" si="165"/>
        <v>0</v>
      </c>
      <c r="AC367" s="102">
        <f t="shared" si="166"/>
        <v>0</v>
      </c>
      <c r="AD367" s="106">
        <f t="shared" si="167"/>
        <v>0</v>
      </c>
      <c r="AE367" s="106">
        <f t="shared" si="168"/>
        <v>0</v>
      </c>
      <c r="AF367" s="106">
        <f t="shared" si="169"/>
        <v>0</v>
      </c>
      <c r="AG367" s="106">
        <f t="shared" si="170"/>
        <v>0</v>
      </c>
      <c r="AH367" s="6">
        <v>0</v>
      </c>
      <c r="AI367" s="1">
        <f t="shared" si="171"/>
        <v>0</v>
      </c>
    </row>
    <row r="368" spans="1:35">
      <c r="A368" s="26">
        <v>5.0299999999999997E-3</v>
      </c>
      <c r="B368" s="5">
        <f>AI368+A368</f>
        <v>5.0299999999999997E-3</v>
      </c>
      <c r="C368" s="94"/>
      <c r="D368" s="94"/>
      <c r="E368" s="94" t="s">
        <v>90</v>
      </c>
      <c r="F368" s="25">
        <f t="shared" si="143"/>
        <v>0</v>
      </c>
      <c r="G368" s="25">
        <f t="shared" si="144"/>
        <v>0</v>
      </c>
      <c r="H368" s="7">
        <f t="shared" si="145"/>
        <v>0</v>
      </c>
      <c r="I368" s="7">
        <f t="shared" si="146"/>
        <v>0</v>
      </c>
      <c r="J368" s="7">
        <f t="shared" si="147"/>
        <v>0</v>
      </c>
      <c r="K368" s="7">
        <f t="shared" si="148"/>
        <v>0</v>
      </c>
      <c r="L368" s="7">
        <f t="shared" si="149"/>
        <v>0</v>
      </c>
      <c r="M368" s="7">
        <f t="shared" si="150"/>
        <v>0</v>
      </c>
      <c r="N368" s="7">
        <f t="shared" si="151"/>
        <v>0</v>
      </c>
      <c r="O368" s="7">
        <f t="shared" si="152"/>
        <v>0</v>
      </c>
      <c r="P368" s="7">
        <f t="shared" si="153"/>
        <v>0</v>
      </c>
      <c r="Q368" s="7">
        <f t="shared" si="154"/>
        <v>0</v>
      </c>
      <c r="R368" s="7">
        <f t="shared" si="155"/>
        <v>0</v>
      </c>
      <c r="S368" s="7">
        <f t="shared" si="156"/>
        <v>0</v>
      </c>
      <c r="T368" s="7">
        <f t="shared" si="157"/>
        <v>0</v>
      </c>
      <c r="U368" s="7">
        <f t="shared" si="158"/>
        <v>0</v>
      </c>
      <c r="V368" s="7">
        <f t="shared" si="159"/>
        <v>0</v>
      </c>
      <c r="W368" s="91">
        <f t="shared" si="160"/>
        <v>0</v>
      </c>
      <c r="X368" s="91">
        <f t="shared" si="161"/>
        <v>0</v>
      </c>
      <c r="Y368" s="91">
        <f t="shared" si="162"/>
        <v>0</v>
      </c>
      <c r="Z368" s="91">
        <f t="shared" si="163"/>
        <v>0</v>
      </c>
      <c r="AA368" s="102">
        <f t="shared" si="164"/>
        <v>0</v>
      </c>
      <c r="AB368" s="102">
        <f t="shared" si="165"/>
        <v>0</v>
      </c>
      <c r="AC368" s="102">
        <f t="shared" si="166"/>
        <v>0</v>
      </c>
      <c r="AD368" s="106">
        <f t="shared" si="167"/>
        <v>0</v>
      </c>
      <c r="AE368" s="106">
        <f t="shared" si="168"/>
        <v>0</v>
      </c>
      <c r="AF368" s="106">
        <f t="shared" si="169"/>
        <v>0</v>
      </c>
      <c r="AG368" s="106">
        <f t="shared" si="170"/>
        <v>0</v>
      </c>
      <c r="AH368" s="6">
        <v>0</v>
      </c>
      <c r="AI368" s="1">
        <f t="shared" si="171"/>
        <v>0</v>
      </c>
    </row>
    <row r="369" spans="1:35">
      <c r="A369" s="26">
        <v>5.0400000000000002E-3</v>
      </c>
      <c r="B369" s="5">
        <f>AI369+A369</f>
        <v>5.0400000000000002E-3</v>
      </c>
      <c r="C369" s="94"/>
      <c r="D369" s="94"/>
      <c r="E369" s="94" t="s">
        <v>90</v>
      </c>
      <c r="F369" s="25">
        <f t="shared" si="143"/>
        <v>0</v>
      </c>
      <c r="G369" s="25">
        <f t="shared" si="144"/>
        <v>0</v>
      </c>
      <c r="H369" s="7">
        <f t="shared" si="145"/>
        <v>0</v>
      </c>
      <c r="I369" s="7">
        <f t="shared" si="146"/>
        <v>0</v>
      </c>
      <c r="J369" s="7">
        <f t="shared" si="147"/>
        <v>0</v>
      </c>
      <c r="K369" s="7">
        <f t="shared" si="148"/>
        <v>0</v>
      </c>
      <c r="L369" s="7">
        <f t="shared" si="149"/>
        <v>0</v>
      </c>
      <c r="M369" s="7">
        <f t="shared" si="150"/>
        <v>0</v>
      </c>
      <c r="N369" s="7">
        <f t="shared" si="151"/>
        <v>0</v>
      </c>
      <c r="O369" s="7">
        <f t="shared" si="152"/>
        <v>0</v>
      </c>
      <c r="P369" s="7">
        <f t="shared" si="153"/>
        <v>0</v>
      </c>
      <c r="Q369" s="7">
        <f t="shared" si="154"/>
        <v>0</v>
      </c>
      <c r="R369" s="7">
        <f t="shared" si="155"/>
        <v>0</v>
      </c>
      <c r="S369" s="7">
        <f t="shared" si="156"/>
        <v>0</v>
      </c>
      <c r="T369" s="7">
        <f t="shared" si="157"/>
        <v>0</v>
      </c>
      <c r="U369" s="7">
        <f t="shared" si="158"/>
        <v>0</v>
      </c>
      <c r="V369" s="7">
        <f t="shared" si="159"/>
        <v>0</v>
      </c>
      <c r="W369" s="91">
        <f t="shared" si="160"/>
        <v>0</v>
      </c>
      <c r="X369" s="91">
        <f t="shared" si="161"/>
        <v>0</v>
      </c>
      <c r="Y369" s="91">
        <f t="shared" si="162"/>
        <v>0</v>
      </c>
      <c r="Z369" s="91">
        <f t="shared" si="163"/>
        <v>0</v>
      </c>
      <c r="AA369" s="102">
        <f t="shared" si="164"/>
        <v>0</v>
      </c>
      <c r="AB369" s="102">
        <f t="shared" si="165"/>
        <v>0</v>
      </c>
      <c r="AC369" s="102">
        <f t="shared" si="166"/>
        <v>0</v>
      </c>
      <c r="AD369" s="106">
        <f t="shared" si="167"/>
        <v>0</v>
      </c>
      <c r="AE369" s="106">
        <f t="shared" si="168"/>
        <v>0</v>
      </c>
      <c r="AF369" s="106">
        <f t="shared" si="169"/>
        <v>0</v>
      </c>
      <c r="AG369" s="106">
        <f t="shared" si="170"/>
        <v>0</v>
      </c>
      <c r="AH369" s="6">
        <v>0</v>
      </c>
      <c r="AI369" s="1">
        <f t="shared" si="171"/>
        <v>0</v>
      </c>
    </row>
    <row r="370" spans="1:35" s="24" customFormat="1">
      <c r="A370" s="124" t="s">
        <v>68</v>
      </c>
      <c r="C370" s="24" t="s">
        <v>5</v>
      </c>
    </row>
    <row r="371" spans="1:35">
      <c r="C371" s="93" t="s">
        <v>90</v>
      </c>
    </row>
    <row r="372" spans="1:35">
      <c r="C372" s="93" t="s">
        <v>91</v>
      </c>
    </row>
    <row r="373" spans="1:35">
      <c r="C373" s="93" t="s">
        <v>9</v>
      </c>
      <c r="D373" s="93" t="s">
        <v>73</v>
      </c>
      <c r="E373" s="93" t="s">
        <v>73</v>
      </c>
    </row>
    <row r="374" spans="1:35">
      <c r="C374" s="93" t="s">
        <v>72</v>
      </c>
      <c r="D374" s="93" t="s">
        <v>73</v>
      </c>
      <c r="E374" s="93" t="s">
        <v>73</v>
      </c>
    </row>
  </sheetData>
  <conditionalFormatting sqref="C181 C108:C109">
    <cfRule type="cellIs" dxfId="0" priority="1" stopIfTrue="1" operator="equal">
      <formula>"x"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759"/>
  <sheetViews>
    <sheetView topLeftCell="C1" workbookViewId="0">
      <pane ySplit="1" topLeftCell="A400" activePane="bottomLeft" state="frozenSplit"/>
      <selection activeCell="J451" sqref="J451"/>
      <selection pane="bottomLeft" activeCell="C417" sqref="C417"/>
    </sheetView>
  </sheetViews>
  <sheetFormatPr defaultRowHeight="12.75"/>
  <cols>
    <col min="1" max="1" width="15.7109375" style="26" hidden="1" customWidth="1"/>
    <col min="2" max="2" width="8.5703125" style="5" hidden="1" customWidth="1"/>
    <col min="3" max="3" width="27.7109375" style="151" bestFit="1" customWidth="1"/>
    <col min="4" max="4" width="32.140625" style="151" bestFit="1" customWidth="1"/>
    <col min="5" max="5" width="7.140625" style="93" bestFit="1" customWidth="1"/>
    <col min="6" max="6" width="5.5703125" style="25" bestFit="1" customWidth="1"/>
    <col min="7" max="7" width="6.28515625" style="25" bestFit="1" customWidth="1"/>
    <col min="8" max="8" width="8.5703125" style="181" bestFit="1" customWidth="1"/>
    <col min="9" max="12" width="8.5703125" style="156" bestFit="1" customWidth="1"/>
    <col min="13" max="13" width="1.85546875" style="181" customWidth="1"/>
    <col min="14" max="20" width="8.5703125" style="187" bestFit="1" customWidth="1"/>
    <col min="21" max="21" width="2.5703125" style="181" customWidth="1"/>
    <col min="22" max="25" width="8.85546875" style="184" bestFit="1" customWidth="1"/>
    <col min="26" max="26" width="2.42578125" style="181" customWidth="1"/>
    <col min="27" max="30" width="7.7109375" style="190" bestFit="1" customWidth="1"/>
    <col min="31" max="31" width="8.7109375" style="187" bestFit="1" customWidth="1"/>
    <col min="32" max="32" width="9.140625" style="156" bestFit="1" customWidth="1"/>
    <col min="33" max="33" width="11.5703125" style="193" bestFit="1" customWidth="1"/>
    <col min="34" max="35" width="10.42578125" style="156" bestFit="1" customWidth="1"/>
    <col min="36" max="36" width="8.7109375" style="187" bestFit="1" customWidth="1"/>
    <col min="37" max="37" width="9.5703125" style="187" bestFit="1" customWidth="1"/>
    <col min="38" max="38" width="8.5703125" bestFit="1" customWidth="1"/>
    <col min="39" max="39" width="12" bestFit="1" customWidth="1"/>
    <col min="49" max="16384" width="9.140625" style="5"/>
  </cols>
  <sheetData>
    <row r="1" spans="1:38" s="96" customFormat="1" ht="38.25">
      <c r="A1" s="95"/>
      <c r="B1" s="96" t="s">
        <v>33</v>
      </c>
      <c r="C1" s="146" t="s">
        <v>2</v>
      </c>
      <c r="D1" s="146" t="s">
        <v>21</v>
      </c>
      <c r="E1" s="96" t="s">
        <v>22</v>
      </c>
      <c r="F1" s="97" t="s">
        <v>10</v>
      </c>
      <c r="G1" s="97" t="s">
        <v>54</v>
      </c>
      <c r="H1" s="179"/>
      <c r="I1" s="154" t="s">
        <v>27</v>
      </c>
      <c r="J1" s="154" t="s">
        <v>29</v>
      </c>
      <c r="K1" s="154" t="s">
        <v>30</v>
      </c>
      <c r="L1" s="154" t="s">
        <v>38</v>
      </c>
      <c r="M1" s="179"/>
      <c r="N1" s="185" t="s">
        <v>23</v>
      </c>
      <c r="O1" s="185" t="s">
        <v>24</v>
      </c>
      <c r="P1" s="185" t="s">
        <v>25</v>
      </c>
      <c r="Q1" s="185" t="s">
        <v>26</v>
      </c>
      <c r="R1" s="185" t="s">
        <v>28</v>
      </c>
      <c r="S1" s="185" t="s">
        <v>39</v>
      </c>
      <c r="T1" s="185" t="s">
        <v>40</v>
      </c>
      <c r="U1" s="179"/>
      <c r="V1" s="182" t="s">
        <v>41</v>
      </c>
      <c r="W1" s="182" t="s">
        <v>42</v>
      </c>
      <c r="X1" s="182" t="s">
        <v>43</v>
      </c>
      <c r="Y1" s="182" t="s">
        <v>47</v>
      </c>
      <c r="Z1" s="179"/>
      <c r="AA1" s="188" t="s">
        <v>44</v>
      </c>
      <c r="AB1" s="188" t="s">
        <v>44</v>
      </c>
      <c r="AC1" s="188" t="s">
        <v>45</v>
      </c>
      <c r="AD1" s="188" t="s">
        <v>46</v>
      </c>
      <c r="AE1" s="185" t="s">
        <v>421</v>
      </c>
      <c r="AF1" s="154" t="s">
        <v>1183</v>
      </c>
      <c r="AG1" s="191" t="s">
        <v>53</v>
      </c>
      <c r="AH1" s="154" t="s">
        <v>1181</v>
      </c>
      <c r="AI1" s="154" t="s">
        <v>1182</v>
      </c>
      <c r="AJ1" s="185" t="s">
        <v>420</v>
      </c>
      <c r="AK1" s="185" t="s">
        <v>419</v>
      </c>
      <c r="AL1" s="96" t="s">
        <v>31</v>
      </c>
    </row>
    <row r="2" spans="1:38" s="24" customFormat="1">
      <c r="A2" s="124" t="s">
        <v>69</v>
      </c>
      <c r="C2" s="147" t="s">
        <v>98</v>
      </c>
      <c r="D2" s="148"/>
      <c r="H2" s="180"/>
      <c r="I2" s="155"/>
      <c r="J2" s="155"/>
      <c r="K2" s="155"/>
      <c r="L2" s="155"/>
      <c r="M2" s="180"/>
      <c r="N2" s="186"/>
      <c r="O2" s="186"/>
      <c r="P2" s="186"/>
      <c r="Q2" s="186"/>
      <c r="R2" s="186"/>
      <c r="S2" s="186"/>
      <c r="T2" s="186"/>
      <c r="U2" s="180"/>
      <c r="V2" s="183"/>
      <c r="W2" s="183"/>
      <c r="X2" s="183"/>
      <c r="Y2" s="183"/>
      <c r="Z2" s="180"/>
      <c r="AA2" s="189"/>
      <c r="AB2" s="189"/>
      <c r="AC2" s="189"/>
      <c r="AD2" s="189"/>
      <c r="AE2" s="186"/>
      <c r="AF2" s="155"/>
      <c r="AG2" s="193"/>
      <c r="AH2" s="155"/>
      <c r="AI2" s="155"/>
      <c r="AJ2" s="186"/>
      <c r="AK2" s="186"/>
    </row>
    <row r="3" spans="1:38">
      <c r="A3" s="26">
        <v>1.0000000000000001E-5</v>
      </c>
      <c r="B3" s="5">
        <f t="shared" ref="B3:B34" si="0">AL3+A3</f>
        <v>9857.997020463381</v>
      </c>
      <c r="C3" t="s">
        <v>441</v>
      </c>
      <c r="D3" t="s">
        <v>442</v>
      </c>
      <c r="E3" s="94" t="s">
        <v>91</v>
      </c>
      <c r="F3" s="25">
        <f t="shared" ref="F3:F34" si="1">COUNTIF(H3:AD3,"&gt;1")</f>
        <v>1</v>
      </c>
      <c r="G3" s="25">
        <f>COUNTIF(AG3:AK3,"&gt;1")</f>
        <v>1</v>
      </c>
      <c r="I3" s="156">
        <f t="shared" ref="I3:I59" si="2">IF(ISERROR(VLOOKUP($C3,_tri5,5,FALSE)),0,(VLOOKUP($C3,_tri5,5,FALSE)))</f>
        <v>0</v>
      </c>
      <c r="J3" s="156">
        <f t="shared" ref="J3:J59" si="3">IF(ISERROR(VLOOKUP($C3,_tri7,5,FALSE)),0,(VLOOKUP($C3,_tri7,5,FALSE)))</f>
        <v>0</v>
      </c>
      <c r="K3" s="156">
        <f t="shared" ref="K3:K59" si="4">IF(ISERROR(VLOOKUP($C3,_tri8,5,FALSE)),0,(VLOOKUP($C3,_tri8,5,FALSE)))</f>
        <v>0</v>
      </c>
      <c r="L3" s="156">
        <f t="shared" ref="L3:L59" si="5">IF(ISERROR(VLOOKUP($C3,_tri9,5,FALSE)),0,(VLOOKUP($C3,_tri9,5,FALSE)))</f>
        <v>0</v>
      </c>
      <c r="N3" s="187">
        <f t="shared" ref="N3:N66" si="6">IF(ISERROR(VLOOKUP($C3,_tri1,5,FALSE)),0,(VLOOKUP($C3,_tri1,5,FALSE)))</f>
        <v>9857.9970104633812</v>
      </c>
      <c r="O3" s="187">
        <f t="shared" ref="O3:O59" si="7">IF(ISERROR(VLOOKUP($C3,_tri2,5,FALSE)),0,(VLOOKUP($C3,_tri2,5,FALSE)))</f>
        <v>0</v>
      </c>
      <c r="P3" s="187">
        <f t="shared" ref="P3:P59" si="8">IF(ISERROR(VLOOKUP($C3,_tri3,5,FALSE)),0,(VLOOKUP($C3,_tri3,5,FALSE)))</f>
        <v>0</v>
      </c>
      <c r="Q3" s="187">
        <f t="shared" ref="Q3:Q59" si="9">IF(ISERROR(VLOOKUP($C3,_tri4,5,FALSE)),0,(VLOOKUP($C3,_tri4,5,FALSE)))</f>
        <v>0</v>
      </c>
      <c r="R3" s="187">
        <f t="shared" ref="R3:R59" si="10">IF(ISERROR(VLOOKUP($C3,_tri6,5,FALSE)),0,(VLOOKUP($C3,_tri6,5,FALSE)))</f>
        <v>0</v>
      </c>
      <c r="S3" s="187">
        <f t="shared" ref="S3:S59" si="11">IF(ISERROR(VLOOKUP($C3,_tri10,5,FALSE)),0,(VLOOKUP($C3,_tri10,5,FALSE)))</f>
        <v>0</v>
      </c>
      <c r="T3" s="187">
        <f t="shared" ref="T3:T59" si="12">IF(ISERROR(VLOOKUP($C3,_tri11,5,FALSE)),0,(VLOOKUP($C3,_tri11,5,FALSE)))</f>
        <v>0</v>
      </c>
      <c r="V3" s="184">
        <f t="shared" ref="V3:V59" si="13">IF(ISERROR(VLOOKUP($C3,aqua1,5,FALSE)),0,(VLOOKUP($C3,aqua1,5,FALSE)))</f>
        <v>0</v>
      </c>
      <c r="W3" s="184">
        <f t="shared" ref="W3:W59" si="14">IF(ISERROR(VLOOKUP($C3,aqua2,5,FALSE)),0,(VLOOKUP($C3,aqua2,5,FALSE)))</f>
        <v>0</v>
      </c>
      <c r="X3" s="184">
        <f t="shared" ref="X3:X59" si="15">IF(ISERROR(VLOOKUP($C3,aqua3,5,FALSE)),0,(VLOOKUP($C3,aqua3,5,FALSE)))</f>
        <v>0</v>
      </c>
      <c r="Y3" s="184">
        <f t="shared" ref="Y3:Y59" si="16">IF(ISERROR(VLOOKUP($C3,aqua4,5,FALSE)),0,(VLOOKUP($C3,aqua4,5,FALSE)))</f>
        <v>0</v>
      </c>
      <c r="AA3" s="190">
        <f t="shared" ref="AA3:AA59" si="17">IF(ISERROR(VLOOKUP($C3,_dua1,5,FALSE)),0,(VLOOKUP($C3,_dua1,5,FALSE)))</f>
        <v>0</v>
      </c>
      <c r="AB3" s="190">
        <f t="shared" ref="AB3:AB59" si="18">IF(ISERROR(VLOOKUP($C3,_dua2,5,FALSE)),0,(VLOOKUP($C3,_dua2,5,FALSE)))</f>
        <v>0</v>
      </c>
      <c r="AC3" s="190">
        <f t="shared" ref="AC3:AC59" si="19">IF(ISERROR(VLOOKUP($C3,_dua3,5,FALSE)),0,(VLOOKUP($C3,_dua3,5,FALSE)))</f>
        <v>0</v>
      </c>
      <c r="AD3" s="190">
        <f t="shared" ref="AD3:AD59" si="20">IF(ISERROR(VLOOKUP($C3,_dua4,5,FALSE)),0,(VLOOKUP($C3,_dua4,5,FALSE)))</f>
        <v>0</v>
      </c>
      <c r="AE3" s="187">
        <f>LARGE(N3:T3,3)</f>
        <v>0</v>
      </c>
      <c r="AF3" s="156">
        <f>LARGE(I3:L3,3)</f>
        <v>0</v>
      </c>
      <c r="AG3" s="193">
        <f>LARGE(AE3:AF3,1)</f>
        <v>0</v>
      </c>
      <c r="AH3" s="156">
        <f>LARGE(I3:L3,1)</f>
        <v>0</v>
      </c>
      <c r="AI3" s="156">
        <f>LARGE(I3:L3,2)</f>
        <v>0</v>
      </c>
      <c r="AJ3" s="187">
        <f>LARGE(N3:T3,1)</f>
        <v>9857.9970104633812</v>
      </c>
      <c r="AK3" s="187">
        <f>LARGE(N3:T3,2)</f>
        <v>0</v>
      </c>
      <c r="AL3" s="1">
        <f>SUM(AG3:AK3)</f>
        <v>9857.9970104633812</v>
      </c>
    </row>
    <row r="4" spans="1:38">
      <c r="A4" s="26">
        <v>2.0000000000000002E-5</v>
      </c>
      <c r="B4" s="5">
        <f t="shared" si="0"/>
        <v>9854.3145511916337</v>
      </c>
      <c r="C4" t="s">
        <v>443</v>
      </c>
      <c r="D4" t="s">
        <v>442</v>
      </c>
      <c r="E4" s="94" t="s">
        <v>91</v>
      </c>
      <c r="F4" s="25">
        <f t="shared" si="1"/>
        <v>1</v>
      </c>
      <c r="G4" s="25">
        <f t="shared" ref="G4:G65" si="21">COUNTIF(AG4:AK4,"&gt;1")</f>
        <v>1</v>
      </c>
      <c r="I4" s="156">
        <f t="shared" si="2"/>
        <v>0</v>
      </c>
      <c r="J4" s="156">
        <f t="shared" si="3"/>
        <v>0</v>
      </c>
      <c r="K4" s="156">
        <f t="shared" si="4"/>
        <v>0</v>
      </c>
      <c r="L4" s="156">
        <f t="shared" si="5"/>
        <v>0</v>
      </c>
      <c r="N4" s="187">
        <f t="shared" si="6"/>
        <v>9854.3145311916342</v>
      </c>
      <c r="O4" s="187">
        <f t="shared" si="7"/>
        <v>0</v>
      </c>
      <c r="P4" s="187">
        <f t="shared" si="8"/>
        <v>0</v>
      </c>
      <c r="Q4" s="187">
        <f t="shared" si="9"/>
        <v>0</v>
      </c>
      <c r="R4" s="187">
        <f t="shared" si="10"/>
        <v>0</v>
      </c>
      <c r="S4" s="187">
        <f t="shared" si="11"/>
        <v>0</v>
      </c>
      <c r="T4" s="187">
        <f t="shared" si="12"/>
        <v>0</v>
      </c>
      <c r="V4" s="184">
        <f t="shared" si="13"/>
        <v>0</v>
      </c>
      <c r="W4" s="184">
        <f t="shared" si="14"/>
        <v>0</v>
      </c>
      <c r="X4" s="184">
        <f t="shared" si="15"/>
        <v>0</v>
      </c>
      <c r="Y4" s="184">
        <f t="shared" si="16"/>
        <v>0</v>
      </c>
      <c r="AA4" s="190">
        <f t="shared" si="17"/>
        <v>0</v>
      </c>
      <c r="AB4" s="190">
        <f t="shared" si="18"/>
        <v>0</v>
      </c>
      <c r="AC4" s="190">
        <f t="shared" si="19"/>
        <v>0</v>
      </c>
      <c r="AD4" s="190">
        <f t="shared" si="20"/>
        <v>0</v>
      </c>
      <c r="AE4" s="187">
        <f t="shared" ref="AE4:AE67" si="22">LARGE(N4:T4,3)</f>
        <v>0</v>
      </c>
      <c r="AF4" s="156">
        <f t="shared" ref="AF4:AF67" si="23">LARGE(I4:L4,3)</f>
        <v>0</v>
      </c>
      <c r="AG4" s="193">
        <f t="shared" ref="AG4:AG67" si="24">LARGE(AE4:AF4,1)</f>
        <v>0</v>
      </c>
      <c r="AH4" s="156">
        <f t="shared" ref="AH4:AH67" si="25">LARGE(I4:L4,1)</f>
        <v>0</v>
      </c>
      <c r="AI4" s="156">
        <f t="shared" ref="AI4:AI67" si="26">LARGE(I4:L4,2)</f>
        <v>0</v>
      </c>
      <c r="AJ4" s="187">
        <f t="shared" ref="AJ4:AJ67" si="27">LARGE(N4:T4,1)</f>
        <v>9854.3145311916342</v>
      </c>
      <c r="AK4" s="187">
        <f t="shared" ref="AK4:AK67" si="28">LARGE(N4:T4,2)</f>
        <v>0</v>
      </c>
      <c r="AL4" s="1">
        <f t="shared" ref="AL4:AL67" si="29">SUM(AG4:AK4)</f>
        <v>9854.3145311916342</v>
      </c>
    </row>
    <row r="5" spans="1:38">
      <c r="A5" s="26">
        <v>3.0000000000000004E-5</v>
      </c>
      <c r="B5" s="5">
        <f t="shared" si="0"/>
        <v>18677.099465148978</v>
      </c>
      <c r="C5" t="s">
        <v>444</v>
      </c>
      <c r="D5" t="s">
        <v>76</v>
      </c>
      <c r="E5" s="94" t="s">
        <v>91</v>
      </c>
      <c r="F5" s="25">
        <f t="shared" si="1"/>
        <v>2</v>
      </c>
      <c r="G5" s="25">
        <f t="shared" si="21"/>
        <v>2</v>
      </c>
      <c r="I5" s="156">
        <f t="shared" si="2"/>
        <v>0</v>
      </c>
      <c r="J5" s="156">
        <f t="shared" si="3"/>
        <v>0</v>
      </c>
      <c r="K5" s="156">
        <f t="shared" si="4"/>
        <v>0</v>
      </c>
      <c r="L5" s="156">
        <f t="shared" si="5"/>
        <v>0</v>
      </c>
      <c r="N5" s="187">
        <f t="shared" si="6"/>
        <v>9617.207437112651</v>
      </c>
      <c r="O5" s="187">
        <f t="shared" si="7"/>
        <v>0</v>
      </c>
      <c r="P5" s="187">
        <f t="shared" si="8"/>
        <v>0</v>
      </c>
      <c r="Q5" s="187">
        <f t="shared" si="9"/>
        <v>0</v>
      </c>
      <c r="R5" s="187">
        <f t="shared" si="10"/>
        <v>0</v>
      </c>
      <c r="S5" s="187">
        <f t="shared" si="11"/>
        <v>0</v>
      </c>
      <c r="T5" s="187">
        <f t="shared" si="12"/>
        <v>9059.891998036328</v>
      </c>
      <c r="V5" s="184">
        <f t="shared" si="13"/>
        <v>0</v>
      </c>
      <c r="W5" s="184">
        <f t="shared" si="14"/>
        <v>0</v>
      </c>
      <c r="X5" s="184">
        <f t="shared" si="15"/>
        <v>0</v>
      </c>
      <c r="Y5" s="184">
        <f t="shared" si="16"/>
        <v>0</v>
      </c>
      <c r="AA5" s="190">
        <f t="shared" si="17"/>
        <v>0</v>
      </c>
      <c r="AB5" s="190">
        <f t="shared" si="18"/>
        <v>0</v>
      </c>
      <c r="AC5" s="190">
        <f t="shared" si="19"/>
        <v>0</v>
      </c>
      <c r="AD5" s="190">
        <f t="shared" si="20"/>
        <v>0</v>
      </c>
      <c r="AE5" s="187">
        <f t="shared" si="22"/>
        <v>0</v>
      </c>
      <c r="AF5" s="156">
        <f t="shared" si="23"/>
        <v>0</v>
      </c>
      <c r="AG5" s="193">
        <f t="shared" si="24"/>
        <v>0</v>
      </c>
      <c r="AH5" s="156">
        <f t="shared" si="25"/>
        <v>0</v>
      </c>
      <c r="AI5" s="156">
        <f t="shared" si="26"/>
        <v>0</v>
      </c>
      <c r="AJ5" s="187">
        <f t="shared" si="27"/>
        <v>9617.207437112651</v>
      </c>
      <c r="AK5" s="187">
        <f t="shared" si="28"/>
        <v>9059.891998036328</v>
      </c>
      <c r="AL5" s="1">
        <f t="shared" si="29"/>
        <v>18677.099435148979</v>
      </c>
    </row>
    <row r="6" spans="1:38">
      <c r="A6" s="26">
        <v>4.0000000000000003E-5</v>
      </c>
      <c r="B6" s="5">
        <f t="shared" si="0"/>
        <v>27358.220620746899</v>
      </c>
      <c r="C6" t="s">
        <v>422</v>
      </c>
      <c r="D6" t="s">
        <v>80</v>
      </c>
      <c r="E6" s="94" t="s">
        <v>91</v>
      </c>
      <c r="F6" s="25">
        <f t="shared" si="1"/>
        <v>3</v>
      </c>
      <c r="G6" s="25">
        <f t="shared" si="21"/>
        <v>3</v>
      </c>
      <c r="I6" s="156">
        <f t="shared" si="2"/>
        <v>0</v>
      </c>
      <c r="J6" s="156">
        <f t="shared" si="3"/>
        <v>0</v>
      </c>
      <c r="K6" s="156">
        <f t="shared" si="4"/>
        <v>8681.9932595089085</v>
      </c>
      <c r="L6" s="156">
        <f t="shared" si="5"/>
        <v>0</v>
      </c>
      <c r="N6" s="187">
        <f t="shared" si="6"/>
        <v>9384.5606545713254</v>
      </c>
      <c r="O6" s="187">
        <f t="shared" si="7"/>
        <v>0</v>
      </c>
      <c r="P6" s="187">
        <f t="shared" si="8"/>
        <v>0</v>
      </c>
      <c r="Q6" s="187">
        <f t="shared" si="9"/>
        <v>0</v>
      </c>
      <c r="R6" s="187">
        <f t="shared" si="10"/>
        <v>0</v>
      </c>
      <c r="S6" s="187">
        <f t="shared" si="11"/>
        <v>9291.6666666666661</v>
      </c>
      <c r="T6" s="187">
        <f t="shared" si="12"/>
        <v>0</v>
      </c>
      <c r="V6" s="184">
        <f t="shared" si="13"/>
        <v>0</v>
      </c>
      <c r="W6" s="184">
        <f t="shared" si="14"/>
        <v>0</v>
      </c>
      <c r="X6" s="184">
        <f t="shared" si="15"/>
        <v>0</v>
      </c>
      <c r="Y6" s="184">
        <f t="shared" si="16"/>
        <v>0</v>
      </c>
      <c r="AA6" s="190">
        <f t="shared" si="17"/>
        <v>0</v>
      </c>
      <c r="AB6" s="190">
        <f t="shared" si="18"/>
        <v>0</v>
      </c>
      <c r="AC6" s="190">
        <f t="shared" si="19"/>
        <v>0</v>
      </c>
      <c r="AD6" s="190">
        <f t="shared" si="20"/>
        <v>0</v>
      </c>
      <c r="AE6" s="187">
        <f t="shared" si="22"/>
        <v>0</v>
      </c>
      <c r="AF6" s="156">
        <f t="shared" si="23"/>
        <v>0</v>
      </c>
      <c r="AG6" s="193">
        <f t="shared" si="24"/>
        <v>0</v>
      </c>
      <c r="AH6" s="156">
        <f t="shared" si="25"/>
        <v>8681.9932595089085</v>
      </c>
      <c r="AI6" s="156">
        <f t="shared" si="26"/>
        <v>0</v>
      </c>
      <c r="AJ6" s="187">
        <f t="shared" si="27"/>
        <v>9384.5606545713254</v>
      </c>
      <c r="AK6" s="187">
        <f t="shared" si="28"/>
        <v>9291.6666666666661</v>
      </c>
      <c r="AL6" s="1">
        <f t="shared" si="29"/>
        <v>27358.2205807469</v>
      </c>
    </row>
    <row r="7" spans="1:38">
      <c r="A7" s="26">
        <v>5.0000000000000002E-5</v>
      </c>
      <c r="B7" s="5">
        <f t="shared" si="0"/>
        <v>8581.6526199414457</v>
      </c>
      <c r="C7" t="s">
        <v>445</v>
      </c>
      <c r="D7" t="s">
        <v>446</v>
      </c>
      <c r="E7" s="94" t="s">
        <v>91</v>
      </c>
      <c r="F7" s="25">
        <f t="shared" si="1"/>
        <v>1</v>
      </c>
      <c r="G7" s="25">
        <f t="shared" si="21"/>
        <v>1</v>
      </c>
      <c r="I7" s="156">
        <f t="shared" si="2"/>
        <v>0</v>
      </c>
      <c r="J7" s="156">
        <f t="shared" si="3"/>
        <v>0</v>
      </c>
      <c r="K7" s="156">
        <f t="shared" si="4"/>
        <v>0</v>
      </c>
      <c r="L7" s="156">
        <f t="shared" si="5"/>
        <v>0</v>
      </c>
      <c r="N7" s="187">
        <f t="shared" si="6"/>
        <v>8581.6525699414451</v>
      </c>
      <c r="O7" s="187">
        <f t="shared" si="7"/>
        <v>0</v>
      </c>
      <c r="P7" s="187">
        <f t="shared" si="8"/>
        <v>0</v>
      </c>
      <c r="Q7" s="187">
        <f t="shared" si="9"/>
        <v>0</v>
      </c>
      <c r="R7" s="187">
        <f t="shared" si="10"/>
        <v>0</v>
      </c>
      <c r="S7" s="187">
        <f t="shared" si="11"/>
        <v>0</v>
      </c>
      <c r="T7" s="187">
        <f t="shared" si="12"/>
        <v>0</v>
      </c>
      <c r="V7" s="184">
        <f t="shared" si="13"/>
        <v>0</v>
      </c>
      <c r="W7" s="184">
        <f t="shared" si="14"/>
        <v>0</v>
      </c>
      <c r="X7" s="184">
        <f t="shared" si="15"/>
        <v>0</v>
      </c>
      <c r="Y7" s="184">
        <f t="shared" si="16"/>
        <v>0</v>
      </c>
      <c r="AA7" s="190">
        <f t="shared" si="17"/>
        <v>0</v>
      </c>
      <c r="AB7" s="190">
        <f t="shared" si="18"/>
        <v>0</v>
      </c>
      <c r="AC7" s="190">
        <f t="shared" si="19"/>
        <v>0</v>
      </c>
      <c r="AD7" s="190">
        <f t="shared" si="20"/>
        <v>0</v>
      </c>
      <c r="AE7" s="187">
        <f t="shared" si="22"/>
        <v>0</v>
      </c>
      <c r="AF7" s="156">
        <f t="shared" si="23"/>
        <v>0</v>
      </c>
      <c r="AG7" s="193">
        <f t="shared" si="24"/>
        <v>0</v>
      </c>
      <c r="AH7" s="156">
        <f t="shared" si="25"/>
        <v>0</v>
      </c>
      <c r="AI7" s="156">
        <f t="shared" si="26"/>
        <v>0</v>
      </c>
      <c r="AJ7" s="187">
        <f t="shared" si="27"/>
        <v>8581.6525699414451</v>
      </c>
      <c r="AK7" s="187">
        <f t="shared" si="28"/>
        <v>0</v>
      </c>
      <c r="AL7" s="1">
        <f t="shared" si="29"/>
        <v>8581.6525699414451</v>
      </c>
    </row>
    <row r="8" spans="1:38">
      <c r="A8" s="26">
        <v>6.0000000000000002E-5</v>
      </c>
      <c r="B8" s="5">
        <f t="shared" si="0"/>
        <v>7969.7885796374649</v>
      </c>
      <c r="C8" t="s">
        <v>447</v>
      </c>
      <c r="D8" t="s">
        <v>434</v>
      </c>
      <c r="E8" s="94" t="s">
        <v>91</v>
      </c>
      <c r="F8" s="25">
        <f t="shared" si="1"/>
        <v>1</v>
      </c>
      <c r="G8" s="25">
        <f t="shared" si="21"/>
        <v>1</v>
      </c>
      <c r="I8" s="156">
        <f t="shared" si="2"/>
        <v>0</v>
      </c>
      <c r="J8" s="156">
        <f t="shared" si="3"/>
        <v>0</v>
      </c>
      <c r="K8" s="156">
        <f t="shared" si="4"/>
        <v>0</v>
      </c>
      <c r="L8" s="156">
        <f t="shared" si="5"/>
        <v>0</v>
      </c>
      <c r="N8" s="187">
        <f t="shared" si="6"/>
        <v>7969.7885196374646</v>
      </c>
      <c r="O8" s="187">
        <f t="shared" si="7"/>
        <v>0</v>
      </c>
      <c r="P8" s="187">
        <f t="shared" si="8"/>
        <v>0</v>
      </c>
      <c r="Q8" s="187">
        <f t="shared" si="9"/>
        <v>0</v>
      </c>
      <c r="R8" s="187">
        <f t="shared" si="10"/>
        <v>0</v>
      </c>
      <c r="S8" s="187">
        <f t="shared" si="11"/>
        <v>0</v>
      </c>
      <c r="T8" s="187">
        <f t="shared" si="12"/>
        <v>0</v>
      </c>
      <c r="V8" s="184">
        <f t="shared" si="13"/>
        <v>0</v>
      </c>
      <c r="W8" s="184">
        <f t="shared" si="14"/>
        <v>0</v>
      </c>
      <c r="X8" s="184">
        <f t="shared" si="15"/>
        <v>0</v>
      </c>
      <c r="Y8" s="184">
        <f t="shared" si="16"/>
        <v>0</v>
      </c>
      <c r="AA8" s="190">
        <f t="shared" si="17"/>
        <v>0</v>
      </c>
      <c r="AB8" s="190">
        <f t="shared" si="18"/>
        <v>0</v>
      </c>
      <c r="AC8" s="190">
        <f t="shared" si="19"/>
        <v>0</v>
      </c>
      <c r="AD8" s="190">
        <f t="shared" si="20"/>
        <v>0</v>
      </c>
      <c r="AE8" s="187">
        <f t="shared" si="22"/>
        <v>0</v>
      </c>
      <c r="AF8" s="156">
        <f t="shared" si="23"/>
        <v>0</v>
      </c>
      <c r="AG8" s="193">
        <f t="shared" si="24"/>
        <v>0</v>
      </c>
      <c r="AH8" s="156">
        <f t="shared" si="25"/>
        <v>0</v>
      </c>
      <c r="AI8" s="156">
        <f t="shared" si="26"/>
        <v>0</v>
      </c>
      <c r="AJ8" s="187">
        <f t="shared" si="27"/>
        <v>7969.7885196374646</v>
      </c>
      <c r="AK8" s="187">
        <f t="shared" si="28"/>
        <v>0</v>
      </c>
      <c r="AL8" s="1">
        <f t="shared" si="29"/>
        <v>7969.7885196374646</v>
      </c>
    </row>
    <row r="9" spans="1:38">
      <c r="A9" s="26">
        <v>7.0000000000000007E-5</v>
      </c>
      <c r="B9" s="5">
        <f t="shared" si="0"/>
        <v>15200.389253982996</v>
      </c>
      <c r="C9" t="s">
        <v>428</v>
      </c>
      <c r="D9" t="s">
        <v>80</v>
      </c>
      <c r="E9" s="94" t="s">
        <v>91</v>
      </c>
      <c r="F9" s="25">
        <f t="shared" si="1"/>
        <v>2</v>
      </c>
      <c r="G9" s="25">
        <f t="shared" si="21"/>
        <v>2</v>
      </c>
      <c r="I9" s="156">
        <f t="shared" si="2"/>
        <v>0</v>
      </c>
      <c r="J9" s="156">
        <f t="shared" si="3"/>
        <v>0</v>
      </c>
      <c r="K9" s="156">
        <f t="shared" si="4"/>
        <v>0</v>
      </c>
      <c r="L9" s="156">
        <f t="shared" si="5"/>
        <v>0</v>
      </c>
      <c r="N9" s="187">
        <f t="shared" si="6"/>
        <v>7439.3683023124631</v>
      </c>
      <c r="O9" s="187">
        <f t="shared" si="7"/>
        <v>0</v>
      </c>
      <c r="P9" s="187">
        <f t="shared" si="8"/>
        <v>0</v>
      </c>
      <c r="Q9" s="187">
        <f t="shared" si="9"/>
        <v>0</v>
      </c>
      <c r="R9" s="187">
        <f t="shared" si="10"/>
        <v>0</v>
      </c>
      <c r="S9" s="187">
        <f t="shared" si="11"/>
        <v>7761.0208816705335</v>
      </c>
      <c r="T9" s="187">
        <f t="shared" si="12"/>
        <v>0</v>
      </c>
      <c r="V9" s="184">
        <f t="shared" si="13"/>
        <v>0</v>
      </c>
      <c r="W9" s="184">
        <f t="shared" si="14"/>
        <v>0</v>
      </c>
      <c r="X9" s="184">
        <f t="shared" si="15"/>
        <v>0</v>
      </c>
      <c r="Y9" s="184">
        <f t="shared" si="16"/>
        <v>0</v>
      </c>
      <c r="AA9" s="190">
        <f t="shared" si="17"/>
        <v>0</v>
      </c>
      <c r="AB9" s="190">
        <f t="shared" si="18"/>
        <v>0</v>
      </c>
      <c r="AC9" s="190">
        <f t="shared" si="19"/>
        <v>0</v>
      </c>
      <c r="AD9" s="190">
        <f t="shared" si="20"/>
        <v>0</v>
      </c>
      <c r="AE9" s="187">
        <f t="shared" si="22"/>
        <v>0</v>
      </c>
      <c r="AF9" s="156">
        <f t="shared" si="23"/>
        <v>0</v>
      </c>
      <c r="AG9" s="193">
        <f t="shared" si="24"/>
        <v>0</v>
      </c>
      <c r="AH9" s="156">
        <f t="shared" si="25"/>
        <v>0</v>
      </c>
      <c r="AI9" s="156">
        <f t="shared" si="26"/>
        <v>0</v>
      </c>
      <c r="AJ9" s="187">
        <f t="shared" si="27"/>
        <v>7761.0208816705335</v>
      </c>
      <c r="AK9" s="187">
        <f t="shared" si="28"/>
        <v>7439.3683023124631</v>
      </c>
      <c r="AL9" s="1">
        <f t="shared" si="29"/>
        <v>15200.389183982996</v>
      </c>
    </row>
    <row r="10" spans="1:38">
      <c r="A10" s="26">
        <v>8.0000000000000007E-5</v>
      </c>
      <c r="B10" s="5">
        <f t="shared" si="0"/>
        <v>8.0000000000000007E-5</v>
      </c>
      <c r="C10" s="145" t="s">
        <v>508</v>
      </c>
      <c r="D10" s="149" t="s">
        <v>592</v>
      </c>
      <c r="E10" s="94" t="s">
        <v>91</v>
      </c>
      <c r="F10" s="25">
        <f t="shared" si="1"/>
        <v>0</v>
      </c>
      <c r="G10" s="25">
        <f t="shared" si="21"/>
        <v>0</v>
      </c>
      <c r="I10" s="156">
        <f t="shared" si="2"/>
        <v>0</v>
      </c>
      <c r="J10" s="156">
        <f t="shared" si="3"/>
        <v>0</v>
      </c>
      <c r="K10" s="156">
        <f t="shared" si="4"/>
        <v>0</v>
      </c>
      <c r="L10" s="156">
        <f t="shared" si="5"/>
        <v>0</v>
      </c>
      <c r="N10" s="187">
        <f t="shared" si="6"/>
        <v>0</v>
      </c>
      <c r="O10" s="187">
        <f t="shared" si="7"/>
        <v>0</v>
      </c>
      <c r="P10" s="187">
        <f t="shared" si="8"/>
        <v>0</v>
      </c>
      <c r="Q10" s="187">
        <f t="shared" si="9"/>
        <v>0</v>
      </c>
      <c r="R10" s="187">
        <f t="shared" si="10"/>
        <v>0</v>
      </c>
      <c r="S10" s="187">
        <f t="shared" si="11"/>
        <v>0</v>
      </c>
      <c r="T10" s="187">
        <f t="shared" si="12"/>
        <v>0</v>
      </c>
      <c r="V10" s="184">
        <f t="shared" si="13"/>
        <v>0</v>
      </c>
      <c r="W10" s="184">
        <f t="shared" si="14"/>
        <v>0</v>
      </c>
      <c r="X10" s="184">
        <f t="shared" si="15"/>
        <v>0</v>
      </c>
      <c r="Y10" s="184">
        <f t="shared" si="16"/>
        <v>0</v>
      </c>
      <c r="AA10" s="190">
        <f t="shared" si="17"/>
        <v>0</v>
      </c>
      <c r="AB10" s="190">
        <f t="shared" si="18"/>
        <v>0</v>
      </c>
      <c r="AC10" s="190">
        <f t="shared" si="19"/>
        <v>0</v>
      </c>
      <c r="AD10" s="190">
        <f t="shared" si="20"/>
        <v>0</v>
      </c>
      <c r="AE10" s="187">
        <f t="shared" si="22"/>
        <v>0</v>
      </c>
      <c r="AF10" s="156">
        <f t="shared" si="23"/>
        <v>0</v>
      </c>
      <c r="AG10" s="193">
        <f t="shared" si="24"/>
        <v>0</v>
      </c>
      <c r="AH10" s="156">
        <f t="shared" si="25"/>
        <v>0</v>
      </c>
      <c r="AI10" s="156">
        <f t="shared" si="26"/>
        <v>0</v>
      </c>
      <c r="AJ10" s="187">
        <f t="shared" si="27"/>
        <v>0</v>
      </c>
      <c r="AK10" s="187">
        <f t="shared" si="28"/>
        <v>0</v>
      </c>
      <c r="AL10" s="1">
        <f t="shared" si="29"/>
        <v>0</v>
      </c>
    </row>
    <row r="11" spans="1:38">
      <c r="A11" s="26">
        <v>9.0000000000000006E-5</v>
      </c>
      <c r="B11" s="5">
        <f t="shared" si="0"/>
        <v>19640.463900026971</v>
      </c>
      <c r="C11" s="145" t="s">
        <v>509</v>
      </c>
      <c r="D11" s="149" t="s">
        <v>580</v>
      </c>
      <c r="E11" s="94" t="s">
        <v>91</v>
      </c>
      <c r="F11" s="25">
        <f t="shared" si="1"/>
        <v>2</v>
      </c>
      <c r="G11" s="25">
        <f t="shared" si="21"/>
        <v>2</v>
      </c>
      <c r="I11" s="156">
        <f t="shared" si="2"/>
        <v>0</v>
      </c>
      <c r="J11" s="156">
        <f t="shared" si="3"/>
        <v>0</v>
      </c>
      <c r="K11" s="156">
        <f t="shared" si="4"/>
        <v>0</v>
      </c>
      <c r="L11" s="156">
        <f t="shared" si="5"/>
        <v>0</v>
      </c>
      <c r="N11" s="187">
        <f t="shared" si="6"/>
        <v>0</v>
      </c>
      <c r="O11" s="187">
        <f t="shared" si="7"/>
        <v>9640.4638100269713</v>
      </c>
      <c r="P11" s="187">
        <f t="shared" si="8"/>
        <v>0</v>
      </c>
      <c r="Q11" s="187">
        <f t="shared" si="9"/>
        <v>0</v>
      </c>
      <c r="R11" s="187">
        <f t="shared" si="10"/>
        <v>9999.9999999999982</v>
      </c>
      <c r="S11" s="187">
        <f t="shared" si="11"/>
        <v>0</v>
      </c>
      <c r="T11" s="187">
        <f t="shared" si="12"/>
        <v>0</v>
      </c>
      <c r="V11" s="184">
        <f t="shared" si="13"/>
        <v>0</v>
      </c>
      <c r="W11" s="184">
        <f t="shared" si="14"/>
        <v>0</v>
      </c>
      <c r="X11" s="184">
        <f t="shared" si="15"/>
        <v>0</v>
      </c>
      <c r="Y11" s="184">
        <f t="shared" si="16"/>
        <v>0</v>
      </c>
      <c r="AA11" s="190">
        <f t="shared" si="17"/>
        <v>0</v>
      </c>
      <c r="AB11" s="190">
        <f t="shared" si="18"/>
        <v>0</v>
      </c>
      <c r="AC11" s="190">
        <f t="shared" si="19"/>
        <v>0</v>
      </c>
      <c r="AD11" s="190">
        <f t="shared" si="20"/>
        <v>0</v>
      </c>
      <c r="AE11" s="187">
        <f t="shared" si="22"/>
        <v>0</v>
      </c>
      <c r="AF11" s="156">
        <f t="shared" si="23"/>
        <v>0</v>
      </c>
      <c r="AG11" s="193">
        <f t="shared" si="24"/>
        <v>0</v>
      </c>
      <c r="AH11" s="156">
        <f t="shared" si="25"/>
        <v>0</v>
      </c>
      <c r="AI11" s="156">
        <f t="shared" si="26"/>
        <v>0</v>
      </c>
      <c r="AJ11" s="187">
        <f t="shared" si="27"/>
        <v>9999.9999999999982</v>
      </c>
      <c r="AK11" s="187">
        <f t="shared" si="28"/>
        <v>9640.4638100269713</v>
      </c>
      <c r="AL11" s="1">
        <f t="shared" si="29"/>
        <v>19640.463810026969</v>
      </c>
    </row>
    <row r="12" spans="1:38">
      <c r="A12" s="26">
        <v>1E-4</v>
      </c>
      <c r="B12" s="5">
        <f t="shared" si="0"/>
        <v>8989.3176689690936</v>
      </c>
      <c r="C12" s="145" t="s">
        <v>512</v>
      </c>
      <c r="D12" s="149" t="s">
        <v>593</v>
      </c>
      <c r="E12" s="94" t="s">
        <v>91</v>
      </c>
      <c r="F12" s="25">
        <f t="shared" si="1"/>
        <v>1</v>
      </c>
      <c r="G12" s="25">
        <f t="shared" si="21"/>
        <v>1</v>
      </c>
      <c r="I12" s="156">
        <f t="shared" si="2"/>
        <v>0</v>
      </c>
      <c r="J12" s="156">
        <f t="shared" si="3"/>
        <v>0</v>
      </c>
      <c r="K12" s="156">
        <f t="shared" si="4"/>
        <v>0</v>
      </c>
      <c r="L12" s="156">
        <f t="shared" si="5"/>
        <v>0</v>
      </c>
      <c r="N12" s="187">
        <f t="shared" si="6"/>
        <v>0</v>
      </c>
      <c r="O12" s="187">
        <f t="shared" si="7"/>
        <v>8989.3175689690943</v>
      </c>
      <c r="P12" s="187">
        <f t="shared" si="8"/>
        <v>0</v>
      </c>
      <c r="Q12" s="187">
        <f t="shared" si="9"/>
        <v>0</v>
      </c>
      <c r="R12" s="187">
        <f t="shared" si="10"/>
        <v>0</v>
      </c>
      <c r="S12" s="187">
        <f t="shared" si="11"/>
        <v>0</v>
      </c>
      <c r="T12" s="187">
        <f t="shared" si="12"/>
        <v>0</v>
      </c>
      <c r="V12" s="184">
        <f t="shared" si="13"/>
        <v>0</v>
      </c>
      <c r="W12" s="184">
        <f t="shared" si="14"/>
        <v>0</v>
      </c>
      <c r="X12" s="184">
        <f t="shared" si="15"/>
        <v>0</v>
      </c>
      <c r="Y12" s="184">
        <f t="shared" si="16"/>
        <v>0</v>
      </c>
      <c r="AA12" s="190">
        <f t="shared" si="17"/>
        <v>0</v>
      </c>
      <c r="AB12" s="190">
        <f t="shared" si="18"/>
        <v>0</v>
      </c>
      <c r="AC12" s="190">
        <f t="shared" si="19"/>
        <v>0</v>
      </c>
      <c r="AD12" s="190">
        <f t="shared" si="20"/>
        <v>0</v>
      </c>
      <c r="AE12" s="187">
        <f t="shared" si="22"/>
        <v>0</v>
      </c>
      <c r="AF12" s="156">
        <f t="shared" si="23"/>
        <v>0</v>
      </c>
      <c r="AG12" s="193">
        <f t="shared" si="24"/>
        <v>0</v>
      </c>
      <c r="AH12" s="156">
        <f t="shared" si="25"/>
        <v>0</v>
      </c>
      <c r="AI12" s="156">
        <f t="shared" si="26"/>
        <v>0</v>
      </c>
      <c r="AJ12" s="187">
        <f t="shared" si="27"/>
        <v>8989.3175689690943</v>
      </c>
      <c r="AK12" s="187">
        <f t="shared" si="28"/>
        <v>0</v>
      </c>
      <c r="AL12" s="1">
        <f t="shared" si="29"/>
        <v>8989.3175689690943</v>
      </c>
    </row>
    <row r="13" spans="1:38">
      <c r="A13" s="26">
        <v>1.1E-4</v>
      </c>
      <c r="B13" s="5">
        <f t="shared" si="0"/>
        <v>17623.236965838027</v>
      </c>
      <c r="C13" s="145" t="s">
        <v>514</v>
      </c>
      <c r="D13" s="149" t="s">
        <v>580</v>
      </c>
      <c r="E13" s="94" t="s">
        <v>91</v>
      </c>
      <c r="F13" s="25">
        <f t="shared" si="1"/>
        <v>2</v>
      </c>
      <c r="G13" s="25">
        <f t="shared" si="21"/>
        <v>2</v>
      </c>
      <c r="I13" s="156">
        <f t="shared" si="2"/>
        <v>0</v>
      </c>
      <c r="J13" s="156">
        <f t="shared" si="3"/>
        <v>0</v>
      </c>
      <c r="K13" s="156">
        <f t="shared" si="4"/>
        <v>0</v>
      </c>
      <c r="L13" s="156">
        <f t="shared" si="5"/>
        <v>0</v>
      </c>
      <c r="N13" s="187">
        <f t="shared" si="6"/>
        <v>0</v>
      </c>
      <c r="O13" s="187">
        <f t="shared" si="7"/>
        <v>8767.6706370280481</v>
      </c>
      <c r="P13" s="187">
        <f t="shared" si="8"/>
        <v>0</v>
      </c>
      <c r="Q13" s="187">
        <f t="shared" si="9"/>
        <v>0</v>
      </c>
      <c r="R13" s="187">
        <f t="shared" si="10"/>
        <v>0</v>
      </c>
      <c r="S13" s="187">
        <f t="shared" si="11"/>
        <v>0</v>
      </c>
      <c r="T13" s="187">
        <f t="shared" si="12"/>
        <v>8855.5662188099795</v>
      </c>
      <c r="V13" s="184">
        <f t="shared" si="13"/>
        <v>0</v>
      </c>
      <c r="W13" s="184">
        <f t="shared" si="14"/>
        <v>0</v>
      </c>
      <c r="X13" s="184">
        <f t="shared" si="15"/>
        <v>0</v>
      </c>
      <c r="Y13" s="184">
        <f t="shared" si="16"/>
        <v>0</v>
      </c>
      <c r="AA13" s="190">
        <f t="shared" si="17"/>
        <v>0</v>
      </c>
      <c r="AB13" s="190">
        <f t="shared" si="18"/>
        <v>0</v>
      </c>
      <c r="AC13" s="190">
        <f t="shared" si="19"/>
        <v>0</v>
      </c>
      <c r="AD13" s="190">
        <f t="shared" si="20"/>
        <v>0</v>
      </c>
      <c r="AE13" s="187">
        <f t="shared" si="22"/>
        <v>0</v>
      </c>
      <c r="AF13" s="156">
        <f t="shared" si="23"/>
        <v>0</v>
      </c>
      <c r="AG13" s="193">
        <f t="shared" si="24"/>
        <v>0</v>
      </c>
      <c r="AH13" s="156">
        <f t="shared" si="25"/>
        <v>0</v>
      </c>
      <c r="AI13" s="156">
        <f t="shared" si="26"/>
        <v>0</v>
      </c>
      <c r="AJ13" s="187">
        <f t="shared" si="27"/>
        <v>8855.5662188099795</v>
      </c>
      <c r="AK13" s="187">
        <f t="shared" si="28"/>
        <v>8767.6706370280481</v>
      </c>
      <c r="AL13" s="1">
        <f t="shared" si="29"/>
        <v>17623.236855838026</v>
      </c>
    </row>
    <row r="14" spans="1:38">
      <c r="A14" s="26">
        <v>1.2E-4</v>
      </c>
      <c r="B14" s="5">
        <f t="shared" si="0"/>
        <v>26580.004775562116</v>
      </c>
      <c r="C14" s="145" t="s">
        <v>515</v>
      </c>
      <c r="D14" s="149" t="s">
        <v>577</v>
      </c>
      <c r="E14" s="94" t="s">
        <v>91</v>
      </c>
      <c r="F14" s="25">
        <f t="shared" si="1"/>
        <v>3</v>
      </c>
      <c r="G14" s="25">
        <f t="shared" si="21"/>
        <v>3</v>
      </c>
      <c r="I14" s="156">
        <f t="shared" si="2"/>
        <v>0</v>
      </c>
      <c r="J14" s="156">
        <f t="shared" si="3"/>
        <v>0</v>
      </c>
      <c r="K14" s="156">
        <f t="shared" si="4"/>
        <v>0</v>
      </c>
      <c r="L14" s="156">
        <f t="shared" si="5"/>
        <v>0</v>
      </c>
      <c r="N14" s="187">
        <f t="shared" si="6"/>
        <v>0</v>
      </c>
      <c r="O14" s="187">
        <f t="shared" si="7"/>
        <v>8729.9189202800026</v>
      </c>
      <c r="P14" s="187">
        <f t="shared" si="8"/>
        <v>0</v>
      </c>
      <c r="Q14" s="187">
        <f t="shared" si="9"/>
        <v>0</v>
      </c>
      <c r="R14" s="187">
        <f t="shared" si="10"/>
        <v>0</v>
      </c>
      <c r="S14" s="187">
        <f t="shared" si="11"/>
        <v>9272.3492723492727</v>
      </c>
      <c r="T14" s="187">
        <f t="shared" si="12"/>
        <v>8577.7364629328367</v>
      </c>
      <c r="V14" s="184">
        <f t="shared" si="13"/>
        <v>0</v>
      </c>
      <c r="W14" s="184">
        <f t="shared" si="14"/>
        <v>0</v>
      </c>
      <c r="X14" s="184">
        <f t="shared" si="15"/>
        <v>0</v>
      </c>
      <c r="Y14" s="184">
        <f t="shared" si="16"/>
        <v>0</v>
      </c>
      <c r="AA14" s="190">
        <f t="shared" si="17"/>
        <v>0</v>
      </c>
      <c r="AB14" s="190">
        <f t="shared" si="18"/>
        <v>0</v>
      </c>
      <c r="AC14" s="190">
        <f t="shared" si="19"/>
        <v>0</v>
      </c>
      <c r="AD14" s="190">
        <f t="shared" si="20"/>
        <v>0</v>
      </c>
      <c r="AE14" s="187">
        <f t="shared" si="22"/>
        <v>8577.7364629328367</v>
      </c>
      <c r="AF14" s="156">
        <f t="shared" si="23"/>
        <v>0</v>
      </c>
      <c r="AG14" s="193">
        <f t="shared" si="24"/>
        <v>8577.7364629328367</v>
      </c>
      <c r="AH14" s="156">
        <f t="shared" si="25"/>
        <v>0</v>
      </c>
      <c r="AI14" s="156">
        <f t="shared" si="26"/>
        <v>0</v>
      </c>
      <c r="AJ14" s="187">
        <f t="shared" si="27"/>
        <v>9272.3492723492727</v>
      </c>
      <c r="AK14" s="187">
        <f t="shared" si="28"/>
        <v>8729.9189202800026</v>
      </c>
      <c r="AL14" s="1">
        <f t="shared" si="29"/>
        <v>26580.004655562116</v>
      </c>
    </row>
    <row r="15" spans="1:38">
      <c r="A15" s="26">
        <v>1.3000000000000002E-4</v>
      </c>
      <c r="B15" s="5">
        <f t="shared" si="0"/>
        <v>8538.5677588050439</v>
      </c>
      <c r="C15" s="145" t="s">
        <v>520</v>
      </c>
      <c r="D15" s="149" t="s">
        <v>577</v>
      </c>
      <c r="E15" s="94" t="s">
        <v>91</v>
      </c>
      <c r="F15" s="25">
        <f t="shared" si="1"/>
        <v>1</v>
      </c>
      <c r="G15" s="25">
        <f t="shared" si="21"/>
        <v>1</v>
      </c>
      <c r="I15" s="156">
        <f t="shared" si="2"/>
        <v>0</v>
      </c>
      <c r="J15" s="156">
        <f t="shared" si="3"/>
        <v>0</v>
      </c>
      <c r="K15" s="156">
        <f t="shared" si="4"/>
        <v>0</v>
      </c>
      <c r="L15" s="156">
        <f t="shared" si="5"/>
        <v>0</v>
      </c>
      <c r="N15" s="187">
        <f t="shared" si="6"/>
        <v>0</v>
      </c>
      <c r="O15" s="187">
        <f t="shared" si="7"/>
        <v>8538.5676288050436</v>
      </c>
      <c r="P15" s="187">
        <f t="shared" si="8"/>
        <v>0</v>
      </c>
      <c r="Q15" s="187">
        <f t="shared" si="9"/>
        <v>0</v>
      </c>
      <c r="R15" s="187">
        <f t="shared" si="10"/>
        <v>0</v>
      </c>
      <c r="S15" s="187">
        <f t="shared" si="11"/>
        <v>0</v>
      </c>
      <c r="T15" s="187">
        <f t="shared" si="12"/>
        <v>0</v>
      </c>
      <c r="V15" s="184">
        <f t="shared" si="13"/>
        <v>0</v>
      </c>
      <c r="W15" s="184">
        <f t="shared" si="14"/>
        <v>0</v>
      </c>
      <c r="X15" s="184">
        <f t="shared" si="15"/>
        <v>0</v>
      </c>
      <c r="Y15" s="184">
        <f t="shared" si="16"/>
        <v>0</v>
      </c>
      <c r="AA15" s="190">
        <f t="shared" si="17"/>
        <v>0</v>
      </c>
      <c r="AB15" s="190">
        <f t="shared" si="18"/>
        <v>0</v>
      </c>
      <c r="AC15" s="190">
        <f t="shared" si="19"/>
        <v>0</v>
      </c>
      <c r="AD15" s="190">
        <f t="shared" si="20"/>
        <v>0</v>
      </c>
      <c r="AE15" s="187">
        <f t="shared" si="22"/>
        <v>0</v>
      </c>
      <c r="AF15" s="156">
        <f t="shared" si="23"/>
        <v>0</v>
      </c>
      <c r="AG15" s="193">
        <f t="shared" si="24"/>
        <v>0</v>
      </c>
      <c r="AH15" s="156">
        <f t="shared" si="25"/>
        <v>0</v>
      </c>
      <c r="AI15" s="156">
        <f t="shared" si="26"/>
        <v>0</v>
      </c>
      <c r="AJ15" s="187">
        <f t="shared" si="27"/>
        <v>8538.5676288050436</v>
      </c>
      <c r="AK15" s="187">
        <f t="shared" si="28"/>
        <v>0</v>
      </c>
      <c r="AL15" s="1">
        <f t="shared" si="29"/>
        <v>8538.5676288050436</v>
      </c>
    </row>
    <row r="16" spans="1:38">
      <c r="A16" s="26">
        <v>1.4000000000000001E-4</v>
      </c>
      <c r="B16" s="5">
        <f t="shared" si="0"/>
        <v>16091.725193935643</v>
      </c>
      <c r="C16" s="145" t="s">
        <v>521</v>
      </c>
      <c r="D16" s="149" t="s">
        <v>577</v>
      </c>
      <c r="E16" s="94" t="s">
        <v>91</v>
      </c>
      <c r="F16" s="25">
        <f t="shared" si="1"/>
        <v>2</v>
      </c>
      <c r="G16" s="25">
        <f t="shared" si="21"/>
        <v>2</v>
      </c>
      <c r="I16" s="156">
        <f t="shared" si="2"/>
        <v>0</v>
      </c>
      <c r="J16" s="156">
        <f t="shared" si="3"/>
        <v>0</v>
      </c>
      <c r="K16" s="156">
        <f t="shared" si="4"/>
        <v>7775.9810263044428</v>
      </c>
      <c r="L16" s="156">
        <f t="shared" si="5"/>
        <v>0</v>
      </c>
      <c r="N16" s="187">
        <f t="shared" si="6"/>
        <v>0</v>
      </c>
      <c r="O16" s="187">
        <f t="shared" si="7"/>
        <v>8315.7440276312009</v>
      </c>
      <c r="P16" s="187">
        <f t="shared" si="8"/>
        <v>0</v>
      </c>
      <c r="Q16" s="187">
        <f t="shared" si="9"/>
        <v>0</v>
      </c>
      <c r="R16" s="187">
        <f t="shared" si="10"/>
        <v>0</v>
      </c>
      <c r="S16" s="187">
        <f t="shared" si="11"/>
        <v>0</v>
      </c>
      <c r="T16" s="187">
        <f t="shared" si="12"/>
        <v>0</v>
      </c>
      <c r="V16" s="184">
        <f t="shared" si="13"/>
        <v>0</v>
      </c>
      <c r="W16" s="184">
        <f t="shared" si="14"/>
        <v>0</v>
      </c>
      <c r="X16" s="184">
        <f t="shared" si="15"/>
        <v>0</v>
      </c>
      <c r="Y16" s="184">
        <f t="shared" si="16"/>
        <v>0</v>
      </c>
      <c r="AA16" s="190">
        <f t="shared" si="17"/>
        <v>0</v>
      </c>
      <c r="AB16" s="190">
        <f t="shared" si="18"/>
        <v>0</v>
      </c>
      <c r="AC16" s="190">
        <f t="shared" si="19"/>
        <v>0</v>
      </c>
      <c r="AD16" s="190">
        <f t="shared" si="20"/>
        <v>0</v>
      </c>
      <c r="AE16" s="187">
        <f t="shared" si="22"/>
        <v>0</v>
      </c>
      <c r="AF16" s="156">
        <f t="shared" si="23"/>
        <v>0</v>
      </c>
      <c r="AG16" s="193">
        <f t="shared" si="24"/>
        <v>0</v>
      </c>
      <c r="AH16" s="156">
        <f t="shared" si="25"/>
        <v>7775.9810263044428</v>
      </c>
      <c r="AI16" s="156">
        <f t="shared" si="26"/>
        <v>0</v>
      </c>
      <c r="AJ16" s="187">
        <f t="shared" si="27"/>
        <v>8315.7440276312009</v>
      </c>
      <c r="AK16" s="187">
        <f t="shared" si="28"/>
        <v>0</v>
      </c>
      <c r="AL16" s="1">
        <f t="shared" si="29"/>
        <v>16091.725053935643</v>
      </c>
    </row>
    <row r="17" spans="1:38">
      <c r="A17" s="26">
        <v>1.5000000000000001E-4</v>
      </c>
      <c r="B17" s="5">
        <f t="shared" si="0"/>
        <v>24764.066366728985</v>
      </c>
      <c r="C17" s="145" t="s">
        <v>523</v>
      </c>
      <c r="D17" s="149" t="s">
        <v>591</v>
      </c>
      <c r="E17" s="94" t="s">
        <v>91</v>
      </c>
      <c r="F17" s="25">
        <f t="shared" si="1"/>
        <v>3</v>
      </c>
      <c r="G17" s="25">
        <f t="shared" si="21"/>
        <v>3</v>
      </c>
      <c r="I17" s="156">
        <f t="shared" si="2"/>
        <v>0</v>
      </c>
      <c r="J17" s="156">
        <f t="shared" si="3"/>
        <v>0</v>
      </c>
      <c r="K17" s="156">
        <f t="shared" si="4"/>
        <v>8114.5235684553963</v>
      </c>
      <c r="L17" s="156">
        <f t="shared" si="5"/>
        <v>0</v>
      </c>
      <c r="N17" s="187">
        <f t="shared" si="6"/>
        <v>0</v>
      </c>
      <c r="O17" s="187">
        <f t="shared" si="7"/>
        <v>8270.7125647081284</v>
      </c>
      <c r="P17" s="187">
        <f t="shared" si="8"/>
        <v>0</v>
      </c>
      <c r="Q17" s="187">
        <f t="shared" si="9"/>
        <v>0</v>
      </c>
      <c r="R17" s="187">
        <f t="shared" si="10"/>
        <v>8378.8300835654572</v>
      </c>
      <c r="S17" s="187">
        <f t="shared" si="11"/>
        <v>0</v>
      </c>
      <c r="T17" s="187">
        <f t="shared" si="12"/>
        <v>0</v>
      </c>
      <c r="V17" s="184">
        <f t="shared" si="13"/>
        <v>0</v>
      </c>
      <c r="W17" s="184">
        <f t="shared" si="14"/>
        <v>0</v>
      </c>
      <c r="X17" s="184">
        <f t="shared" si="15"/>
        <v>0</v>
      </c>
      <c r="Y17" s="184">
        <f t="shared" si="16"/>
        <v>0</v>
      </c>
      <c r="AA17" s="190">
        <f t="shared" si="17"/>
        <v>0</v>
      </c>
      <c r="AB17" s="190">
        <f t="shared" si="18"/>
        <v>0</v>
      </c>
      <c r="AC17" s="190">
        <f t="shared" si="19"/>
        <v>0</v>
      </c>
      <c r="AD17" s="190">
        <f t="shared" si="20"/>
        <v>0</v>
      </c>
      <c r="AE17" s="187">
        <f t="shared" si="22"/>
        <v>0</v>
      </c>
      <c r="AF17" s="156">
        <f t="shared" si="23"/>
        <v>0</v>
      </c>
      <c r="AG17" s="193">
        <f t="shared" si="24"/>
        <v>0</v>
      </c>
      <c r="AH17" s="156">
        <f t="shared" si="25"/>
        <v>8114.5235684553963</v>
      </c>
      <c r="AI17" s="156">
        <f t="shared" si="26"/>
        <v>0</v>
      </c>
      <c r="AJ17" s="187">
        <f t="shared" si="27"/>
        <v>8378.8300835654572</v>
      </c>
      <c r="AK17" s="187">
        <f t="shared" si="28"/>
        <v>8270.7125647081284</v>
      </c>
      <c r="AL17" s="1">
        <f t="shared" si="29"/>
        <v>24764.066216728985</v>
      </c>
    </row>
    <row r="18" spans="1:38">
      <c r="A18" s="26">
        <v>1.6000000000000001E-4</v>
      </c>
      <c r="B18" s="5">
        <f t="shared" si="0"/>
        <v>25606.544637092371</v>
      </c>
      <c r="C18" s="145" t="s">
        <v>524</v>
      </c>
      <c r="D18" s="149" t="s">
        <v>580</v>
      </c>
      <c r="E18" s="94" t="s">
        <v>91</v>
      </c>
      <c r="F18" s="25">
        <f t="shared" si="1"/>
        <v>3</v>
      </c>
      <c r="G18" s="25">
        <f t="shared" si="21"/>
        <v>3</v>
      </c>
      <c r="I18" s="156">
        <f t="shared" si="2"/>
        <v>0</v>
      </c>
      <c r="J18" s="156">
        <f t="shared" si="3"/>
        <v>0</v>
      </c>
      <c r="K18" s="156">
        <f t="shared" si="4"/>
        <v>8674.6843054720375</v>
      </c>
      <c r="L18" s="156">
        <f t="shared" si="5"/>
        <v>8719.1395746761191</v>
      </c>
      <c r="N18" s="187">
        <f t="shared" si="6"/>
        <v>0</v>
      </c>
      <c r="O18" s="187">
        <f t="shared" si="7"/>
        <v>8212.7205969442166</v>
      </c>
      <c r="P18" s="187">
        <f t="shared" si="8"/>
        <v>0</v>
      </c>
      <c r="Q18" s="187">
        <f t="shared" si="9"/>
        <v>0</v>
      </c>
      <c r="R18" s="187">
        <f t="shared" si="10"/>
        <v>0</v>
      </c>
      <c r="S18" s="187">
        <f t="shared" si="11"/>
        <v>0</v>
      </c>
      <c r="T18" s="187">
        <f t="shared" si="12"/>
        <v>0</v>
      </c>
      <c r="V18" s="184">
        <f t="shared" si="13"/>
        <v>0</v>
      </c>
      <c r="W18" s="184">
        <f t="shared" si="14"/>
        <v>0</v>
      </c>
      <c r="X18" s="184">
        <f t="shared" si="15"/>
        <v>0</v>
      </c>
      <c r="Y18" s="184">
        <f t="shared" si="16"/>
        <v>0</v>
      </c>
      <c r="AA18" s="190">
        <f t="shared" si="17"/>
        <v>0</v>
      </c>
      <c r="AB18" s="190">
        <f t="shared" si="18"/>
        <v>0</v>
      </c>
      <c r="AC18" s="190">
        <f t="shared" si="19"/>
        <v>0</v>
      </c>
      <c r="AD18" s="190">
        <f t="shared" si="20"/>
        <v>0</v>
      </c>
      <c r="AE18" s="187">
        <f t="shared" si="22"/>
        <v>0</v>
      </c>
      <c r="AF18" s="156">
        <f t="shared" si="23"/>
        <v>0</v>
      </c>
      <c r="AG18" s="193">
        <f t="shared" si="24"/>
        <v>0</v>
      </c>
      <c r="AH18" s="156">
        <f t="shared" si="25"/>
        <v>8719.1395746761191</v>
      </c>
      <c r="AI18" s="156">
        <f t="shared" si="26"/>
        <v>8674.6843054720375</v>
      </c>
      <c r="AJ18" s="187">
        <f t="shared" si="27"/>
        <v>8212.7205969442166</v>
      </c>
      <c r="AK18" s="187">
        <f t="shared" si="28"/>
        <v>0</v>
      </c>
      <c r="AL18" s="1">
        <f t="shared" si="29"/>
        <v>25606.544477092371</v>
      </c>
    </row>
    <row r="19" spans="1:38">
      <c r="A19" s="26">
        <v>1.7000000000000001E-4</v>
      </c>
      <c r="B19" s="5">
        <f t="shared" si="0"/>
        <v>24741.6140248585</v>
      </c>
      <c r="C19" s="145" t="s">
        <v>526</v>
      </c>
      <c r="D19" s="153" t="s">
        <v>581</v>
      </c>
      <c r="E19" s="94" t="s">
        <v>91</v>
      </c>
      <c r="F19" s="25">
        <f t="shared" si="1"/>
        <v>3</v>
      </c>
      <c r="G19" s="25">
        <f t="shared" si="21"/>
        <v>3</v>
      </c>
      <c r="I19" s="156">
        <f t="shared" si="2"/>
        <v>0</v>
      </c>
      <c r="J19" s="156">
        <f t="shared" si="3"/>
        <v>0</v>
      </c>
      <c r="K19" s="156">
        <f t="shared" si="4"/>
        <v>0</v>
      </c>
      <c r="L19" s="156">
        <f t="shared" si="5"/>
        <v>8131.7679243132334</v>
      </c>
      <c r="N19" s="187">
        <f t="shared" si="6"/>
        <v>0</v>
      </c>
      <c r="O19" s="187">
        <f t="shared" si="7"/>
        <v>8193.5056955144883</v>
      </c>
      <c r="P19" s="187">
        <f t="shared" si="8"/>
        <v>0</v>
      </c>
      <c r="Q19" s="187">
        <f t="shared" si="9"/>
        <v>0</v>
      </c>
      <c r="R19" s="187">
        <f t="shared" si="10"/>
        <v>8416.3402350307751</v>
      </c>
      <c r="S19" s="187">
        <f t="shared" si="11"/>
        <v>0</v>
      </c>
      <c r="T19" s="187">
        <f t="shared" si="12"/>
        <v>0</v>
      </c>
      <c r="V19" s="184">
        <f t="shared" si="13"/>
        <v>0</v>
      </c>
      <c r="W19" s="184">
        <f t="shared" si="14"/>
        <v>0</v>
      </c>
      <c r="X19" s="184">
        <f t="shared" si="15"/>
        <v>0</v>
      </c>
      <c r="Y19" s="184">
        <f t="shared" si="16"/>
        <v>0</v>
      </c>
      <c r="AA19" s="190">
        <f t="shared" si="17"/>
        <v>0</v>
      </c>
      <c r="AB19" s="190">
        <f t="shared" si="18"/>
        <v>0</v>
      </c>
      <c r="AC19" s="190">
        <f t="shared" si="19"/>
        <v>0</v>
      </c>
      <c r="AD19" s="190">
        <f t="shared" si="20"/>
        <v>0</v>
      </c>
      <c r="AE19" s="187">
        <f t="shared" si="22"/>
        <v>0</v>
      </c>
      <c r="AF19" s="156">
        <f t="shared" si="23"/>
        <v>0</v>
      </c>
      <c r="AG19" s="193">
        <f t="shared" si="24"/>
        <v>0</v>
      </c>
      <c r="AH19" s="156">
        <f t="shared" si="25"/>
        <v>8131.7679243132334</v>
      </c>
      <c r="AI19" s="156">
        <f t="shared" si="26"/>
        <v>0</v>
      </c>
      <c r="AJ19" s="187">
        <f t="shared" si="27"/>
        <v>8416.3402350307751</v>
      </c>
      <c r="AK19" s="187">
        <f t="shared" si="28"/>
        <v>8193.5056955144883</v>
      </c>
      <c r="AL19" s="1">
        <f t="shared" si="29"/>
        <v>24741.6138548585</v>
      </c>
    </row>
    <row r="20" spans="1:38">
      <c r="A20" s="26">
        <v>1.8000000000000001E-4</v>
      </c>
      <c r="B20" s="5">
        <f t="shared" si="0"/>
        <v>8186.5409119952774</v>
      </c>
      <c r="C20" s="152" t="s">
        <v>527</v>
      </c>
      <c r="D20" s="149" t="s">
        <v>580</v>
      </c>
      <c r="E20" s="94" t="s">
        <v>91</v>
      </c>
      <c r="F20" s="25">
        <f t="shared" si="1"/>
        <v>1</v>
      </c>
      <c r="G20" s="25">
        <f t="shared" si="21"/>
        <v>1</v>
      </c>
      <c r="I20" s="156">
        <f t="shared" si="2"/>
        <v>0</v>
      </c>
      <c r="J20" s="156">
        <f t="shared" si="3"/>
        <v>0</v>
      </c>
      <c r="K20" s="156">
        <f t="shared" si="4"/>
        <v>0</v>
      </c>
      <c r="L20" s="156">
        <f t="shared" si="5"/>
        <v>0</v>
      </c>
      <c r="N20" s="187">
        <f t="shared" si="6"/>
        <v>0</v>
      </c>
      <c r="O20" s="187">
        <f t="shared" si="7"/>
        <v>8186.5407319952774</v>
      </c>
      <c r="P20" s="187">
        <f t="shared" si="8"/>
        <v>0</v>
      </c>
      <c r="Q20" s="187">
        <f t="shared" si="9"/>
        <v>0</v>
      </c>
      <c r="R20" s="187">
        <f t="shared" si="10"/>
        <v>0</v>
      </c>
      <c r="S20" s="187">
        <f t="shared" si="11"/>
        <v>0</v>
      </c>
      <c r="T20" s="187">
        <f t="shared" si="12"/>
        <v>0</v>
      </c>
      <c r="V20" s="184">
        <f t="shared" si="13"/>
        <v>0</v>
      </c>
      <c r="W20" s="184">
        <f t="shared" si="14"/>
        <v>0</v>
      </c>
      <c r="X20" s="184">
        <f t="shared" si="15"/>
        <v>0</v>
      </c>
      <c r="Y20" s="184">
        <f t="shared" si="16"/>
        <v>0</v>
      </c>
      <c r="AA20" s="190">
        <f t="shared" si="17"/>
        <v>0</v>
      </c>
      <c r="AB20" s="190">
        <f t="shared" si="18"/>
        <v>0</v>
      </c>
      <c r="AC20" s="190">
        <f t="shared" si="19"/>
        <v>0</v>
      </c>
      <c r="AD20" s="190">
        <f t="shared" si="20"/>
        <v>0</v>
      </c>
      <c r="AE20" s="187">
        <f t="shared" si="22"/>
        <v>0</v>
      </c>
      <c r="AF20" s="156">
        <f t="shared" si="23"/>
        <v>0</v>
      </c>
      <c r="AG20" s="193">
        <f t="shared" si="24"/>
        <v>0</v>
      </c>
      <c r="AH20" s="156">
        <f t="shared" si="25"/>
        <v>0</v>
      </c>
      <c r="AI20" s="156">
        <f t="shared" si="26"/>
        <v>0</v>
      </c>
      <c r="AJ20" s="187">
        <f t="shared" si="27"/>
        <v>8186.5407319952774</v>
      </c>
      <c r="AK20" s="187">
        <f t="shared" si="28"/>
        <v>0</v>
      </c>
      <c r="AL20" s="1">
        <f t="shared" si="29"/>
        <v>8186.5407319952774</v>
      </c>
    </row>
    <row r="21" spans="1:38">
      <c r="A21" s="26">
        <v>1.9000000000000001E-4</v>
      </c>
      <c r="B21" s="5">
        <f t="shared" si="0"/>
        <v>33472.891528285472</v>
      </c>
      <c r="C21" s="149" t="s">
        <v>528</v>
      </c>
      <c r="D21" s="149" t="s">
        <v>580</v>
      </c>
      <c r="E21" s="94" t="s">
        <v>91</v>
      </c>
      <c r="F21" s="25">
        <f t="shared" si="1"/>
        <v>4</v>
      </c>
      <c r="G21" s="25">
        <f t="shared" si="21"/>
        <v>4</v>
      </c>
      <c r="I21" s="156">
        <f t="shared" si="2"/>
        <v>0</v>
      </c>
      <c r="J21" s="156">
        <f t="shared" si="3"/>
        <v>0</v>
      </c>
      <c r="K21" s="156">
        <f t="shared" si="4"/>
        <v>8379.4144981412646</v>
      </c>
      <c r="L21" s="156">
        <f t="shared" si="5"/>
        <v>0</v>
      </c>
      <c r="N21" s="187">
        <f t="shared" si="6"/>
        <v>0</v>
      </c>
      <c r="O21" s="187">
        <f t="shared" si="7"/>
        <v>8144.0417185407914</v>
      </c>
      <c r="P21" s="187">
        <f t="shared" si="8"/>
        <v>8211.9514472455649</v>
      </c>
      <c r="Q21" s="187">
        <f t="shared" si="9"/>
        <v>0</v>
      </c>
      <c r="R21" s="187">
        <f t="shared" si="10"/>
        <v>0</v>
      </c>
      <c r="S21" s="187">
        <f t="shared" si="11"/>
        <v>8737.483674357858</v>
      </c>
      <c r="T21" s="187">
        <f t="shared" si="12"/>
        <v>0</v>
      </c>
      <c r="V21" s="184">
        <f t="shared" si="13"/>
        <v>0</v>
      </c>
      <c r="W21" s="184">
        <f t="shared" si="14"/>
        <v>0</v>
      </c>
      <c r="X21" s="184">
        <f t="shared" si="15"/>
        <v>0</v>
      </c>
      <c r="Y21" s="184">
        <f t="shared" si="16"/>
        <v>0</v>
      </c>
      <c r="AA21" s="190">
        <f t="shared" si="17"/>
        <v>0</v>
      </c>
      <c r="AB21" s="190">
        <f t="shared" si="18"/>
        <v>0</v>
      </c>
      <c r="AC21" s="190">
        <f t="shared" si="19"/>
        <v>0</v>
      </c>
      <c r="AD21" s="190">
        <f t="shared" si="20"/>
        <v>0</v>
      </c>
      <c r="AE21" s="187">
        <f t="shared" si="22"/>
        <v>8144.0417185407914</v>
      </c>
      <c r="AF21" s="156">
        <f t="shared" si="23"/>
        <v>0</v>
      </c>
      <c r="AG21" s="193">
        <f t="shared" si="24"/>
        <v>8144.0417185407914</v>
      </c>
      <c r="AH21" s="156">
        <f t="shared" si="25"/>
        <v>8379.4144981412646</v>
      </c>
      <c r="AI21" s="156">
        <f t="shared" si="26"/>
        <v>0</v>
      </c>
      <c r="AJ21" s="187">
        <f t="shared" si="27"/>
        <v>8737.483674357858</v>
      </c>
      <c r="AK21" s="187">
        <f t="shared" si="28"/>
        <v>8211.9514472455649</v>
      </c>
      <c r="AL21" s="1">
        <f t="shared" si="29"/>
        <v>33472.891338285473</v>
      </c>
    </row>
    <row r="22" spans="1:38">
      <c r="A22" s="26">
        <v>2.0000000000000001E-4</v>
      </c>
      <c r="B22" s="5">
        <f t="shared" si="0"/>
        <v>25311.084908592442</v>
      </c>
      <c r="C22" s="149" t="s">
        <v>532</v>
      </c>
      <c r="D22" s="149" t="s">
        <v>581</v>
      </c>
      <c r="E22" s="94" t="s">
        <v>91</v>
      </c>
      <c r="F22" s="25">
        <f t="shared" si="1"/>
        <v>3</v>
      </c>
      <c r="G22" s="25">
        <f t="shared" si="21"/>
        <v>3</v>
      </c>
      <c r="I22" s="156">
        <f t="shared" si="2"/>
        <v>0</v>
      </c>
      <c r="J22" s="156">
        <f t="shared" si="3"/>
        <v>0</v>
      </c>
      <c r="K22" s="156">
        <f t="shared" si="4"/>
        <v>0</v>
      </c>
      <c r="L22" s="156">
        <f t="shared" si="5"/>
        <v>0</v>
      </c>
      <c r="N22" s="187">
        <f t="shared" si="6"/>
        <v>0</v>
      </c>
      <c r="O22" s="187">
        <f t="shared" si="7"/>
        <v>8007.4831974501694</v>
      </c>
      <c r="P22" s="187">
        <f t="shared" si="8"/>
        <v>0</v>
      </c>
      <c r="Q22" s="187">
        <f t="shared" si="9"/>
        <v>0</v>
      </c>
      <c r="R22" s="187">
        <f t="shared" si="10"/>
        <v>8466.084998592738</v>
      </c>
      <c r="S22" s="187">
        <f t="shared" si="11"/>
        <v>8837.5165125495369</v>
      </c>
      <c r="T22" s="187">
        <f t="shared" si="12"/>
        <v>0</v>
      </c>
      <c r="V22" s="184">
        <f t="shared" si="13"/>
        <v>0</v>
      </c>
      <c r="W22" s="184">
        <f t="shared" si="14"/>
        <v>0</v>
      </c>
      <c r="X22" s="184">
        <f t="shared" si="15"/>
        <v>0</v>
      </c>
      <c r="Y22" s="184">
        <f t="shared" si="16"/>
        <v>0</v>
      </c>
      <c r="AA22" s="190">
        <f t="shared" si="17"/>
        <v>0</v>
      </c>
      <c r="AB22" s="190">
        <f t="shared" si="18"/>
        <v>0</v>
      </c>
      <c r="AC22" s="190">
        <f t="shared" si="19"/>
        <v>0</v>
      </c>
      <c r="AD22" s="190">
        <f t="shared" si="20"/>
        <v>0</v>
      </c>
      <c r="AE22" s="187">
        <f t="shared" si="22"/>
        <v>8007.4831974501694</v>
      </c>
      <c r="AF22" s="156">
        <f t="shared" si="23"/>
        <v>0</v>
      </c>
      <c r="AG22" s="193">
        <f t="shared" si="24"/>
        <v>8007.4831974501694</v>
      </c>
      <c r="AH22" s="156">
        <f t="shared" si="25"/>
        <v>0</v>
      </c>
      <c r="AI22" s="156">
        <f t="shared" si="26"/>
        <v>0</v>
      </c>
      <c r="AJ22" s="187">
        <f t="shared" si="27"/>
        <v>8837.5165125495369</v>
      </c>
      <c r="AK22" s="187">
        <f t="shared" si="28"/>
        <v>8466.084998592738</v>
      </c>
      <c r="AL22" s="1">
        <f t="shared" si="29"/>
        <v>25311.084708592443</v>
      </c>
    </row>
    <row r="23" spans="1:38">
      <c r="A23" s="26">
        <v>2.1000000000000001E-4</v>
      </c>
      <c r="B23" s="5">
        <f t="shared" si="0"/>
        <v>40299.497962100082</v>
      </c>
      <c r="C23" s="149" t="s">
        <v>533</v>
      </c>
      <c r="D23" s="149" t="s">
        <v>580</v>
      </c>
      <c r="E23" s="94" t="s">
        <v>91</v>
      </c>
      <c r="F23" s="25">
        <f t="shared" si="1"/>
        <v>5</v>
      </c>
      <c r="G23" s="25">
        <f t="shared" si="21"/>
        <v>5</v>
      </c>
      <c r="I23" s="156">
        <f t="shared" si="2"/>
        <v>0</v>
      </c>
      <c r="J23" s="156">
        <f t="shared" si="3"/>
        <v>0</v>
      </c>
      <c r="K23" s="156">
        <f t="shared" si="4"/>
        <v>7684.0311068499004</v>
      </c>
      <c r="L23" s="156">
        <f t="shared" si="5"/>
        <v>8092.105263157895</v>
      </c>
      <c r="N23" s="187">
        <f t="shared" si="6"/>
        <v>0</v>
      </c>
      <c r="O23" s="187">
        <f t="shared" si="7"/>
        <v>7998.9848418429747</v>
      </c>
      <c r="P23" s="187">
        <f t="shared" si="8"/>
        <v>0</v>
      </c>
      <c r="Q23" s="187">
        <f t="shared" si="9"/>
        <v>0</v>
      </c>
      <c r="R23" s="187">
        <f t="shared" si="10"/>
        <v>0</v>
      </c>
      <c r="S23" s="187">
        <f t="shared" si="11"/>
        <v>8331.2577833125779</v>
      </c>
      <c r="T23" s="187">
        <f t="shared" si="12"/>
        <v>8193.1187569367376</v>
      </c>
      <c r="V23" s="184">
        <f t="shared" si="13"/>
        <v>0</v>
      </c>
      <c r="W23" s="184">
        <f t="shared" si="14"/>
        <v>0</v>
      </c>
      <c r="X23" s="184">
        <f t="shared" si="15"/>
        <v>0</v>
      </c>
      <c r="Y23" s="184">
        <f t="shared" si="16"/>
        <v>0</v>
      </c>
      <c r="AA23" s="190">
        <f t="shared" si="17"/>
        <v>0</v>
      </c>
      <c r="AB23" s="190">
        <f t="shared" si="18"/>
        <v>0</v>
      </c>
      <c r="AC23" s="190">
        <f t="shared" si="19"/>
        <v>0</v>
      </c>
      <c r="AD23" s="190">
        <f t="shared" si="20"/>
        <v>0</v>
      </c>
      <c r="AE23" s="187">
        <f t="shared" si="22"/>
        <v>7998.9848418429747</v>
      </c>
      <c r="AF23" s="156">
        <f t="shared" si="23"/>
        <v>0</v>
      </c>
      <c r="AG23" s="193">
        <f t="shared" si="24"/>
        <v>7998.9848418429747</v>
      </c>
      <c r="AH23" s="156">
        <f t="shared" si="25"/>
        <v>8092.105263157895</v>
      </c>
      <c r="AI23" s="156">
        <f t="shared" si="26"/>
        <v>7684.0311068499004</v>
      </c>
      <c r="AJ23" s="187">
        <f t="shared" si="27"/>
        <v>8331.2577833125779</v>
      </c>
      <c r="AK23" s="187">
        <f t="shared" si="28"/>
        <v>8193.1187569367376</v>
      </c>
      <c r="AL23" s="1">
        <f t="shared" si="29"/>
        <v>40299.497752100084</v>
      </c>
    </row>
    <row r="24" spans="1:38">
      <c r="A24" s="26">
        <v>2.2000000000000001E-4</v>
      </c>
      <c r="B24" s="5">
        <f t="shared" si="0"/>
        <v>7960.9646287256037</v>
      </c>
      <c r="C24" s="149" t="s">
        <v>535</v>
      </c>
      <c r="D24" s="149" t="s">
        <v>581</v>
      </c>
      <c r="E24" s="94" t="s">
        <v>91</v>
      </c>
      <c r="F24" s="25">
        <f t="shared" si="1"/>
        <v>1</v>
      </c>
      <c r="G24" s="25">
        <f t="shared" si="21"/>
        <v>1</v>
      </c>
      <c r="I24" s="156">
        <f t="shared" si="2"/>
        <v>0</v>
      </c>
      <c r="J24" s="156">
        <f t="shared" si="3"/>
        <v>0</v>
      </c>
      <c r="K24" s="156">
        <f t="shared" si="4"/>
        <v>0</v>
      </c>
      <c r="L24" s="156">
        <f t="shared" si="5"/>
        <v>0</v>
      </c>
      <c r="N24" s="187">
        <f t="shared" si="6"/>
        <v>0</v>
      </c>
      <c r="O24" s="187">
        <f t="shared" si="7"/>
        <v>7960.9644087256038</v>
      </c>
      <c r="P24" s="187">
        <f t="shared" si="8"/>
        <v>0</v>
      </c>
      <c r="Q24" s="187">
        <f t="shared" si="9"/>
        <v>0</v>
      </c>
      <c r="R24" s="187">
        <f t="shared" si="10"/>
        <v>0</v>
      </c>
      <c r="S24" s="187">
        <f t="shared" si="11"/>
        <v>0</v>
      </c>
      <c r="T24" s="187">
        <f t="shared" si="12"/>
        <v>0</v>
      </c>
      <c r="V24" s="184">
        <f t="shared" si="13"/>
        <v>0</v>
      </c>
      <c r="W24" s="184">
        <f t="shared" si="14"/>
        <v>0</v>
      </c>
      <c r="X24" s="184">
        <f t="shared" si="15"/>
        <v>0</v>
      </c>
      <c r="Y24" s="184">
        <f t="shared" si="16"/>
        <v>0</v>
      </c>
      <c r="AA24" s="190">
        <f t="shared" si="17"/>
        <v>0</v>
      </c>
      <c r="AB24" s="190">
        <f t="shared" si="18"/>
        <v>0</v>
      </c>
      <c r="AC24" s="190">
        <f t="shared" si="19"/>
        <v>0</v>
      </c>
      <c r="AD24" s="190">
        <f t="shared" si="20"/>
        <v>0</v>
      </c>
      <c r="AE24" s="187">
        <f t="shared" si="22"/>
        <v>0</v>
      </c>
      <c r="AF24" s="156">
        <f t="shared" si="23"/>
        <v>0</v>
      </c>
      <c r="AG24" s="193">
        <f t="shared" si="24"/>
        <v>0</v>
      </c>
      <c r="AH24" s="156">
        <f t="shared" si="25"/>
        <v>0</v>
      </c>
      <c r="AI24" s="156">
        <f t="shared" si="26"/>
        <v>0</v>
      </c>
      <c r="AJ24" s="187">
        <f t="shared" si="27"/>
        <v>7960.9644087256038</v>
      </c>
      <c r="AK24" s="187">
        <f t="shared" si="28"/>
        <v>0</v>
      </c>
      <c r="AL24" s="1">
        <f t="shared" si="29"/>
        <v>7960.9644087256038</v>
      </c>
    </row>
    <row r="25" spans="1:38">
      <c r="A25" s="26">
        <v>2.3000000000000001E-4</v>
      </c>
      <c r="B25" s="5">
        <f t="shared" si="0"/>
        <v>7909.7465340700855</v>
      </c>
      <c r="C25" s="149" t="s">
        <v>536</v>
      </c>
      <c r="D25" s="149" t="s">
        <v>585</v>
      </c>
      <c r="E25" s="94" t="s">
        <v>91</v>
      </c>
      <c r="F25" s="25">
        <f t="shared" si="1"/>
        <v>1</v>
      </c>
      <c r="G25" s="25">
        <f t="shared" si="21"/>
        <v>1</v>
      </c>
      <c r="I25" s="156">
        <f t="shared" si="2"/>
        <v>0</v>
      </c>
      <c r="J25" s="156">
        <f t="shared" si="3"/>
        <v>0</v>
      </c>
      <c r="K25" s="156">
        <f t="shared" si="4"/>
        <v>0</v>
      </c>
      <c r="L25" s="156">
        <f t="shared" si="5"/>
        <v>0</v>
      </c>
      <c r="N25" s="187">
        <f t="shared" si="6"/>
        <v>0</v>
      </c>
      <c r="O25" s="187">
        <f t="shared" si="7"/>
        <v>7909.7463040700859</v>
      </c>
      <c r="P25" s="187">
        <f t="shared" si="8"/>
        <v>0</v>
      </c>
      <c r="Q25" s="187">
        <f t="shared" si="9"/>
        <v>0</v>
      </c>
      <c r="R25" s="187">
        <f t="shared" si="10"/>
        <v>0</v>
      </c>
      <c r="S25" s="187">
        <f t="shared" si="11"/>
        <v>0</v>
      </c>
      <c r="T25" s="187">
        <f t="shared" si="12"/>
        <v>0</v>
      </c>
      <c r="V25" s="184">
        <f t="shared" si="13"/>
        <v>0</v>
      </c>
      <c r="W25" s="184">
        <f t="shared" si="14"/>
        <v>0</v>
      </c>
      <c r="X25" s="184">
        <f t="shared" si="15"/>
        <v>0</v>
      </c>
      <c r="Y25" s="184">
        <f t="shared" si="16"/>
        <v>0</v>
      </c>
      <c r="AA25" s="190">
        <f t="shared" si="17"/>
        <v>0</v>
      </c>
      <c r="AB25" s="190">
        <f t="shared" si="18"/>
        <v>0</v>
      </c>
      <c r="AC25" s="190">
        <f t="shared" si="19"/>
        <v>0</v>
      </c>
      <c r="AD25" s="190">
        <f t="shared" si="20"/>
        <v>0</v>
      </c>
      <c r="AE25" s="187">
        <f t="shared" si="22"/>
        <v>0</v>
      </c>
      <c r="AF25" s="156">
        <f t="shared" si="23"/>
        <v>0</v>
      </c>
      <c r="AG25" s="193">
        <f t="shared" si="24"/>
        <v>0</v>
      </c>
      <c r="AH25" s="156">
        <f t="shared" si="25"/>
        <v>0</v>
      </c>
      <c r="AI25" s="156">
        <f t="shared" si="26"/>
        <v>0</v>
      </c>
      <c r="AJ25" s="187">
        <f t="shared" si="27"/>
        <v>7909.7463040700859</v>
      </c>
      <c r="AK25" s="187">
        <f t="shared" si="28"/>
        <v>0</v>
      </c>
      <c r="AL25" s="1">
        <f t="shared" si="29"/>
        <v>7909.7463040700859</v>
      </c>
    </row>
    <row r="26" spans="1:38">
      <c r="A26" s="26">
        <v>2.4000000000000001E-4</v>
      </c>
      <c r="B26" s="5">
        <f t="shared" si="0"/>
        <v>23990.52424517892</v>
      </c>
      <c r="C26" s="149" t="s">
        <v>537</v>
      </c>
      <c r="D26" s="149" t="s">
        <v>594</v>
      </c>
      <c r="E26" s="94" t="s">
        <v>91</v>
      </c>
      <c r="F26" s="25">
        <f t="shared" si="1"/>
        <v>3</v>
      </c>
      <c r="G26" s="25">
        <f t="shared" si="21"/>
        <v>3</v>
      </c>
      <c r="I26" s="156">
        <f t="shared" si="2"/>
        <v>0</v>
      </c>
      <c r="J26" s="156">
        <f t="shared" si="3"/>
        <v>0</v>
      </c>
      <c r="K26" s="156">
        <f t="shared" si="4"/>
        <v>0</v>
      </c>
      <c r="L26" s="156">
        <f t="shared" si="5"/>
        <v>0</v>
      </c>
      <c r="N26" s="187">
        <f t="shared" si="6"/>
        <v>0</v>
      </c>
      <c r="O26" s="187">
        <f t="shared" si="7"/>
        <v>7784.53869816108</v>
      </c>
      <c r="P26" s="187">
        <f t="shared" si="8"/>
        <v>7975.5157560643847</v>
      </c>
      <c r="Q26" s="187">
        <f t="shared" si="9"/>
        <v>0</v>
      </c>
      <c r="R26" s="187">
        <f t="shared" si="10"/>
        <v>0</v>
      </c>
      <c r="S26" s="187">
        <f t="shared" si="11"/>
        <v>8230.469550953454</v>
      </c>
      <c r="T26" s="187">
        <f t="shared" si="12"/>
        <v>0</v>
      </c>
      <c r="V26" s="184">
        <f t="shared" si="13"/>
        <v>0</v>
      </c>
      <c r="W26" s="184">
        <f t="shared" si="14"/>
        <v>0</v>
      </c>
      <c r="X26" s="184">
        <f t="shared" si="15"/>
        <v>0</v>
      </c>
      <c r="Y26" s="184">
        <f t="shared" si="16"/>
        <v>0</v>
      </c>
      <c r="AA26" s="190">
        <f t="shared" si="17"/>
        <v>0</v>
      </c>
      <c r="AB26" s="190">
        <f t="shared" si="18"/>
        <v>0</v>
      </c>
      <c r="AC26" s="190">
        <f t="shared" si="19"/>
        <v>0</v>
      </c>
      <c r="AD26" s="190">
        <f t="shared" si="20"/>
        <v>0</v>
      </c>
      <c r="AE26" s="187">
        <f t="shared" si="22"/>
        <v>7784.53869816108</v>
      </c>
      <c r="AF26" s="156">
        <f t="shared" si="23"/>
        <v>0</v>
      </c>
      <c r="AG26" s="193">
        <f t="shared" si="24"/>
        <v>7784.53869816108</v>
      </c>
      <c r="AH26" s="156">
        <f t="shared" si="25"/>
        <v>0</v>
      </c>
      <c r="AI26" s="156">
        <f t="shared" si="26"/>
        <v>0</v>
      </c>
      <c r="AJ26" s="187">
        <f t="shared" si="27"/>
        <v>8230.469550953454</v>
      </c>
      <c r="AK26" s="187">
        <f t="shared" si="28"/>
        <v>7975.5157560643847</v>
      </c>
      <c r="AL26" s="1">
        <f t="shared" si="29"/>
        <v>23990.524005178919</v>
      </c>
    </row>
    <row r="27" spans="1:38">
      <c r="A27" s="26">
        <v>2.5000000000000006E-4</v>
      </c>
      <c r="B27" s="5">
        <f t="shared" si="0"/>
        <v>15403.121183628633</v>
      </c>
      <c r="C27" s="149" t="s">
        <v>539</v>
      </c>
      <c r="D27" s="149" t="s">
        <v>577</v>
      </c>
      <c r="E27" s="94" t="s">
        <v>91</v>
      </c>
      <c r="F27" s="25">
        <f t="shared" si="1"/>
        <v>2</v>
      </c>
      <c r="G27" s="25">
        <f t="shared" si="21"/>
        <v>2</v>
      </c>
      <c r="I27" s="156">
        <f t="shared" si="2"/>
        <v>0</v>
      </c>
      <c r="J27" s="156">
        <f t="shared" si="3"/>
        <v>0</v>
      </c>
      <c r="K27" s="156">
        <f t="shared" si="4"/>
        <v>7623.1240752483627</v>
      </c>
      <c r="L27" s="156">
        <f t="shared" si="5"/>
        <v>0</v>
      </c>
      <c r="N27" s="187">
        <f t="shared" si="6"/>
        <v>0</v>
      </c>
      <c r="O27" s="187">
        <f t="shared" si="7"/>
        <v>7779.9968583802711</v>
      </c>
      <c r="P27" s="187">
        <f t="shared" si="8"/>
        <v>0</v>
      </c>
      <c r="Q27" s="187">
        <f t="shared" si="9"/>
        <v>0</v>
      </c>
      <c r="R27" s="187">
        <f t="shared" si="10"/>
        <v>0</v>
      </c>
      <c r="S27" s="187">
        <f t="shared" si="11"/>
        <v>0</v>
      </c>
      <c r="T27" s="187">
        <f t="shared" si="12"/>
        <v>0</v>
      </c>
      <c r="V27" s="184">
        <f t="shared" si="13"/>
        <v>0</v>
      </c>
      <c r="W27" s="184">
        <f t="shared" si="14"/>
        <v>0</v>
      </c>
      <c r="X27" s="184">
        <f t="shared" si="15"/>
        <v>0</v>
      </c>
      <c r="Y27" s="184">
        <f t="shared" si="16"/>
        <v>0</v>
      </c>
      <c r="AA27" s="190">
        <f t="shared" si="17"/>
        <v>0</v>
      </c>
      <c r="AB27" s="190">
        <f t="shared" si="18"/>
        <v>0</v>
      </c>
      <c r="AC27" s="190">
        <f t="shared" si="19"/>
        <v>0</v>
      </c>
      <c r="AD27" s="190">
        <f t="shared" si="20"/>
        <v>0</v>
      </c>
      <c r="AE27" s="187">
        <f t="shared" si="22"/>
        <v>0</v>
      </c>
      <c r="AF27" s="156">
        <f t="shared" si="23"/>
        <v>0</v>
      </c>
      <c r="AG27" s="193">
        <f t="shared" si="24"/>
        <v>0</v>
      </c>
      <c r="AH27" s="156">
        <f t="shared" si="25"/>
        <v>7623.1240752483627</v>
      </c>
      <c r="AI27" s="156">
        <f t="shared" si="26"/>
        <v>0</v>
      </c>
      <c r="AJ27" s="187">
        <f t="shared" si="27"/>
        <v>7779.9968583802711</v>
      </c>
      <c r="AK27" s="187">
        <f t="shared" si="28"/>
        <v>0</v>
      </c>
      <c r="AL27" s="1">
        <f t="shared" si="29"/>
        <v>15403.120933628634</v>
      </c>
    </row>
    <row r="28" spans="1:38">
      <c r="A28" s="26">
        <v>2.6000000000000003E-4</v>
      </c>
      <c r="B28" s="5">
        <f t="shared" si="0"/>
        <v>16616.512288881935</v>
      </c>
      <c r="C28" s="149" t="s">
        <v>540</v>
      </c>
      <c r="D28" s="149" t="s">
        <v>581</v>
      </c>
      <c r="E28" s="94" t="s">
        <v>91</v>
      </c>
      <c r="F28" s="25">
        <f t="shared" si="1"/>
        <v>2</v>
      </c>
      <c r="G28" s="25">
        <f t="shared" si="21"/>
        <v>2</v>
      </c>
      <c r="I28" s="156">
        <f t="shared" si="2"/>
        <v>0</v>
      </c>
      <c r="J28" s="156">
        <f t="shared" si="3"/>
        <v>0</v>
      </c>
      <c r="K28" s="156">
        <f t="shared" si="4"/>
        <v>0</v>
      </c>
      <c r="L28" s="156">
        <f t="shared" si="5"/>
        <v>0</v>
      </c>
      <c r="N28" s="187">
        <f t="shared" si="6"/>
        <v>0</v>
      </c>
      <c r="O28" s="187">
        <f t="shared" si="7"/>
        <v>7757.5404994182418</v>
      </c>
      <c r="P28" s="187">
        <f t="shared" si="8"/>
        <v>0</v>
      </c>
      <c r="Q28" s="187">
        <f t="shared" si="9"/>
        <v>0</v>
      </c>
      <c r="R28" s="187">
        <f t="shared" si="10"/>
        <v>0</v>
      </c>
      <c r="S28" s="187">
        <f t="shared" si="11"/>
        <v>8858.9715294636935</v>
      </c>
      <c r="T28" s="187">
        <f t="shared" si="12"/>
        <v>0</v>
      </c>
      <c r="V28" s="184">
        <f t="shared" si="13"/>
        <v>0</v>
      </c>
      <c r="W28" s="184">
        <f t="shared" si="14"/>
        <v>0</v>
      </c>
      <c r="X28" s="184">
        <f t="shared" si="15"/>
        <v>0</v>
      </c>
      <c r="Y28" s="184">
        <f t="shared" si="16"/>
        <v>0</v>
      </c>
      <c r="AA28" s="190">
        <f t="shared" si="17"/>
        <v>0</v>
      </c>
      <c r="AB28" s="190">
        <f t="shared" si="18"/>
        <v>0</v>
      </c>
      <c r="AC28" s="190">
        <f t="shared" si="19"/>
        <v>0</v>
      </c>
      <c r="AD28" s="190">
        <f t="shared" si="20"/>
        <v>0</v>
      </c>
      <c r="AE28" s="187">
        <f t="shared" si="22"/>
        <v>0</v>
      </c>
      <c r="AF28" s="156">
        <f t="shared" si="23"/>
        <v>0</v>
      </c>
      <c r="AG28" s="193">
        <f t="shared" si="24"/>
        <v>0</v>
      </c>
      <c r="AH28" s="156">
        <f t="shared" si="25"/>
        <v>0</v>
      </c>
      <c r="AI28" s="156">
        <f t="shared" si="26"/>
        <v>0</v>
      </c>
      <c r="AJ28" s="187">
        <f t="shared" si="27"/>
        <v>8858.9715294636935</v>
      </c>
      <c r="AK28" s="187">
        <f t="shared" si="28"/>
        <v>7757.5404994182418</v>
      </c>
      <c r="AL28" s="1">
        <f t="shared" si="29"/>
        <v>16616.512028881934</v>
      </c>
    </row>
    <row r="29" spans="1:38">
      <c r="A29" s="26">
        <v>2.7000000000000006E-4</v>
      </c>
      <c r="B29" s="5">
        <f t="shared" si="0"/>
        <v>15981.683832125085</v>
      </c>
      <c r="C29" s="149" t="s">
        <v>541</v>
      </c>
      <c r="D29" s="149" t="s">
        <v>581</v>
      </c>
      <c r="E29" s="94" t="s">
        <v>91</v>
      </c>
      <c r="F29" s="25">
        <f t="shared" si="1"/>
        <v>2</v>
      </c>
      <c r="G29" s="25">
        <f t="shared" si="21"/>
        <v>2</v>
      </c>
      <c r="I29" s="156">
        <f t="shared" si="2"/>
        <v>0</v>
      </c>
      <c r="J29" s="156">
        <f t="shared" si="3"/>
        <v>8236.2745098039195</v>
      </c>
      <c r="K29" s="156">
        <f t="shared" si="4"/>
        <v>0</v>
      </c>
      <c r="L29" s="156">
        <f t="shared" si="5"/>
        <v>0</v>
      </c>
      <c r="N29" s="187">
        <f t="shared" si="6"/>
        <v>0</v>
      </c>
      <c r="O29" s="187">
        <f t="shared" si="7"/>
        <v>7745.4090523211653</v>
      </c>
      <c r="P29" s="187">
        <f t="shared" si="8"/>
        <v>0</v>
      </c>
      <c r="Q29" s="187">
        <f t="shared" si="9"/>
        <v>0</v>
      </c>
      <c r="R29" s="187">
        <f t="shared" si="10"/>
        <v>0</v>
      </c>
      <c r="S29" s="187">
        <f t="shared" si="11"/>
        <v>0</v>
      </c>
      <c r="T29" s="187">
        <f t="shared" si="12"/>
        <v>0</v>
      </c>
      <c r="V29" s="184">
        <f t="shared" si="13"/>
        <v>0</v>
      </c>
      <c r="W29" s="184">
        <f t="shared" si="14"/>
        <v>0</v>
      </c>
      <c r="X29" s="184">
        <f t="shared" si="15"/>
        <v>0</v>
      </c>
      <c r="Y29" s="184">
        <f t="shared" si="16"/>
        <v>0</v>
      </c>
      <c r="AA29" s="190">
        <f t="shared" si="17"/>
        <v>0</v>
      </c>
      <c r="AB29" s="190">
        <f t="shared" si="18"/>
        <v>0</v>
      </c>
      <c r="AC29" s="190">
        <f t="shared" si="19"/>
        <v>0</v>
      </c>
      <c r="AD29" s="190">
        <f t="shared" si="20"/>
        <v>0</v>
      </c>
      <c r="AE29" s="187">
        <f t="shared" si="22"/>
        <v>0</v>
      </c>
      <c r="AF29" s="156">
        <f t="shared" si="23"/>
        <v>0</v>
      </c>
      <c r="AG29" s="193">
        <f t="shared" si="24"/>
        <v>0</v>
      </c>
      <c r="AH29" s="156">
        <f t="shared" si="25"/>
        <v>8236.2745098039195</v>
      </c>
      <c r="AI29" s="156">
        <f t="shared" si="26"/>
        <v>0</v>
      </c>
      <c r="AJ29" s="187">
        <f t="shared" si="27"/>
        <v>7745.4090523211653</v>
      </c>
      <c r="AK29" s="187">
        <f t="shared" si="28"/>
        <v>0</v>
      </c>
      <c r="AL29" s="1">
        <f t="shared" si="29"/>
        <v>15981.683562125085</v>
      </c>
    </row>
    <row r="30" spans="1:38">
      <c r="A30" s="26">
        <v>2.8000000000000003E-4</v>
      </c>
      <c r="B30" s="5">
        <f t="shared" si="0"/>
        <v>7702.2196388518878</v>
      </c>
      <c r="C30" s="149" t="s">
        <v>544</v>
      </c>
      <c r="D30" s="149" t="s">
        <v>581</v>
      </c>
      <c r="E30" s="94" t="s">
        <v>91</v>
      </c>
      <c r="F30" s="25">
        <f t="shared" si="1"/>
        <v>1</v>
      </c>
      <c r="G30" s="25">
        <f t="shared" si="21"/>
        <v>1</v>
      </c>
      <c r="I30" s="156">
        <f t="shared" si="2"/>
        <v>0</v>
      </c>
      <c r="J30" s="156">
        <f t="shared" si="3"/>
        <v>0</v>
      </c>
      <c r="K30" s="156">
        <f t="shared" si="4"/>
        <v>0</v>
      </c>
      <c r="L30" s="156">
        <f t="shared" si="5"/>
        <v>0</v>
      </c>
      <c r="N30" s="187">
        <f t="shared" si="6"/>
        <v>0</v>
      </c>
      <c r="O30" s="187">
        <f t="shared" si="7"/>
        <v>7702.2193588518876</v>
      </c>
      <c r="P30" s="187">
        <f t="shared" si="8"/>
        <v>0</v>
      </c>
      <c r="Q30" s="187">
        <f t="shared" si="9"/>
        <v>0</v>
      </c>
      <c r="R30" s="187">
        <f t="shared" si="10"/>
        <v>0</v>
      </c>
      <c r="S30" s="187">
        <f t="shared" si="11"/>
        <v>0</v>
      </c>
      <c r="T30" s="187">
        <f t="shared" si="12"/>
        <v>0</v>
      </c>
      <c r="V30" s="184">
        <f t="shared" si="13"/>
        <v>0</v>
      </c>
      <c r="W30" s="184">
        <f t="shared" si="14"/>
        <v>0</v>
      </c>
      <c r="X30" s="184">
        <f t="shared" si="15"/>
        <v>0</v>
      </c>
      <c r="Y30" s="184">
        <f t="shared" si="16"/>
        <v>0</v>
      </c>
      <c r="AA30" s="190">
        <f t="shared" si="17"/>
        <v>0</v>
      </c>
      <c r="AB30" s="190">
        <f t="shared" si="18"/>
        <v>0</v>
      </c>
      <c r="AC30" s="190">
        <f t="shared" si="19"/>
        <v>0</v>
      </c>
      <c r="AD30" s="190">
        <f t="shared" si="20"/>
        <v>0</v>
      </c>
      <c r="AE30" s="187">
        <f t="shared" si="22"/>
        <v>0</v>
      </c>
      <c r="AF30" s="156">
        <f t="shared" si="23"/>
        <v>0</v>
      </c>
      <c r="AG30" s="193">
        <f t="shared" si="24"/>
        <v>0</v>
      </c>
      <c r="AH30" s="156">
        <f t="shared" si="25"/>
        <v>0</v>
      </c>
      <c r="AI30" s="156">
        <f t="shared" si="26"/>
        <v>0</v>
      </c>
      <c r="AJ30" s="187">
        <f t="shared" si="27"/>
        <v>7702.2193588518876</v>
      </c>
      <c r="AK30" s="187">
        <f t="shared" si="28"/>
        <v>0</v>
      </c>
      <c r="AL30" s="1">
        <f t="shared" si="29"/>
        <v>7702.2193588518876</v>
      </c>
    </row>
    <row r="31" spans="1:38">
      <c r="A31" s="26">
        <v>2.9000000000000006E-4</v>
      </c>
      <c r="B31" s="5">
        <f t="shared" si="0"/>
        <v>15423.087325027009</v>
      </c>
      <c r="C31" s="149" t="s">
        <v>546</v>
      </c>
      <c r="D31" s="149" t="s">
        <v>581</v>
      </c>
      <c r="E31" s="94" t="s">
        <v>91</v>
      </c>
      <c r="F31" s="25">
        <f t="shared" si="1"/>
        <v>2</v>
      </c>
      <c r="G31" s="25">
        <f t="shared" si="21"/>
        <v>2</v>
      </c>
      <c r="I31" s="156">
        <f t="shared" si="2"/>
        <v>0</v>
      </c>
      <c r="J31" s="156">
        <f t="shared" si="3"/>
        <v>0</v>
      </c>
      <c r="K31" s="156">
        <f t="shared" si="4"/>
        <v>0</v>
      </c>
      <c r="L31" s="156">
        <f t="shared" si="5"/>
        <v>0</v>
      </c>
      <c r="N31" s="187">
        <f t="shared" si="6"/>
        <v>0</v>
      </c>
      <c r="O31" s="187">
        <f t="shared" si="7"/>
        <v>7597.904933049901</v>
      </c>
      <c r="P31" s="187">
        <f t="shared" si="8"/>
        <v>0</v>
      </c>
      <c r="Q31" s="187">
        <f t="shared" si="9"/>
        <v>0</v>
      </c>
      <c r="R31" s="187">
        <f t="shared" si="10"/>
        <v>7825.1821019771069</v>
      </c>
      <c r="S31" s="187">
        <f t="shared" si="11"/>
        <v>0</v>
      </c>
      <c r="T31" s="187">
        <f t="shared" si="12"/>
        <v>0</v>
      </c>
      <c r="V31" s="184">
        <f t="shared" si="13"/>
        <v>0</v>
      </c>
      <c r="W31" s="184">
        <f t="shared" si="14"/>
        <v>0</v>
      </c>
      <c r="X31" s="184">
        <f t="shared" si="15"/>
        <v>0</v>
      </c>
      <c r="Y31" s="184">
        <f t="shared" si="16"/>
        <v>0</v>
      </c>
      <c r="AA31" s="190">
        <f t="shared" si="17"/>
        <v>0</v>
      </c>
      <c r="AB31" s="190">
        <f t="shared" si="18"/>
        <v>0</v>
      </c>
      <c r="AC31" s="190">
        <f t="shared" si="19"/>
        <v>0</v>
      </c>
      <c r="AD31" s="190">
        <f t="shared" si="20"/>
        <v>0</v>
      </c>
      <c r="AE31" s="187">
        <f t="shared" si="22"/>
        <v>0</v>
      </c>
      <c r="AF31" s="156">
        <f t="shared" si="23"/>
        <v>0</v>
      </c>
      <c r="AG31" s="193">
        <f t="shared" si="24"/>
        <v>0</v>
      </c>
      <c r="AH31" s="156">
        <f t="shared" si="25"/>
        <v>0</v>
      </c>
      <c r="AI31" s="156">
        <f t="shared" si="26"/>
        <v>0</v>
      </c>
      <c r="AJ31" s="187">
        <f t="shared" si="27"/>
        <v>7825.1821019771069</v>
      </c>
      <c r="AK31" s="187">
        <f t="shared" si="28"/>
        <v>7597.904933049901</v>
      </c>
      <c r="AL31" s="1">
        <f t="shared" si="29"/>
        <v>15423.087035027009</v>
      </c>
    </row>
    <row r="32" spans="1:38">
      <c r="A32" s="26">
        <v>3.0000000000000003E-4</v>
      </c>
      <c r="B32" s="5">
        <f t="shared" si="0"/>
        <v>15109.288169800628</v>
      </c>
      <c r="C32" s="149" t="s">
        <v>549</v>
      </c>
      <c r="D32" s="149" t="s">
        <v>577</v>
      </c>
      <c r="E32" s="94" t="s">
        <v>91</v>
      </c>
      <c r="F32" s="25">
        <f t="shared" si="1"/>
        <v>2</v>
      </c>
      <c r="G32" s="25">
        <f t="shared" si="21"/>
        <v>2</v>
      </c>
      <c r="I32" s="156">
        <f t="shared" si="2"/>
        <v>0</v>
      </c>
      <c r="J32" s="156">
        <f t="shared" si="3"/>
        <v>0</v>
      </c>
      <c r="K32" s="156">
        <f t="shared" si="4"/>
        <v>0</v>
      </c>
      <c r="L32" s="156">
        <f t="shared" si="5"/>
        <v>7624.2385379929465</v>
      </c>
      <c r="N32" s="187">
        <f t="shared" si="6"/>
        <v>0</v>
      </c>
      <c r="O32" s="187">
        <f t="shared" si="7"/>
        <v>7485.0493318076824</v>
      </c>
      <c r="P32" s="187">
        <f t="shared" si="8"/>
        <v>0</v>
      </c>
      <c r="Q32" s="187">
        <f t="shared" si="9"/>
        <v>0</v>
      </c>
      <c r="R32" s="187">
        <f t="shared" si="10"/>
        <v>0</v>
      </c>
      <c r="S32" s="187">
        <f t="shared" si="11"/>
        <v>0</v>
      </c>
      <c r="T32" s="187">
        <f t="shared" si="12"/>
        <v>0</v>
      </c>
      <c r="V32" s="184">
        <f t="shared" si="13"/>
        <v>0</v>
      </c>
      <c r="W32" s="184">
        <f t="shared" si="14"/>
        <v>0</v>
      </c>
      <c r="X32" s="184">
        <f t="shared" si="15"/>
        <v>0</v>
      </c>
      <c r="Y32" s="184">
        <f t="shared" si="16"/>
        <v>0</v>
      </c>
      <c r="AA32" s="190">
        <f t="shared" si="17"/>
        <v>0</v>
      </c>
      <c r="AB32" s="190">
        <f t="shared" si="18"/>
        <v>0</v>
      </c>
      <c r="AC32" s="190">
        <f t="shared" si="19"/>
        <v>0</v>
      </c>
      <c r="AD32" s="190">
        <f t="shared" si="20"/>
        <v>0</v>
      </c>
      <c r="AE32" s="187">
        <f t="shared" si="22"/>
        <v>0</v>
      </c>
      <c r="AF32" s="156">
        <f t="shared" si="23"/>
        <v>0</v>
      </c>
      <c r="AG32" s="193">
        <f t="shared" si="24"/>
        <v>0</v>
      </c>
      <c r="AH32" s="156">
        <f t="shared" si="25"/>
        <v>7624.2385379929465</v>
      </c>
      <c r="AI32" s="156">
        <f t="shared" si="26"/>
        <v>0</v>
      </c>
      <c r="AJ32" s="187">
        <f t="shared" si="27"/>
        <v>7485.0493318076824</v>
      </c>
      <c r="AK32" s="187">
        <f t="shared" si="28"/>
        <v>0</v>
      </c>
      <c r="AL32" s="1">
        <f t="shared" si="29"/>
        <v>15109.287869800628</v>
      </c>
    </row>
    <row r="33" spans="1:38">
      <c r="A33" s="26">
        <v>3.1000000000000005E-4</v>
      </c>
      <c r="B33" s="5">
        <f t="shared" si="0"/>
        <v>14784.341064591952</v>
      </c>
      <c r="C33" s="149" t="s">
        <v>554</v>
      </c>
      <c r="D33" s="149" t="s">
        <v>595</v>
      </c>
      <c r="E33" s="94" t="s">
        <v>91</v>
      </c>
      <c r="F33" s="25">
        <f t="shared" si="1"/>
        <v>2</v>
      </c>
      <c r="G33" s="25">
        <f t="shared" si="21"/>
        <v>2</v>
      </c>
      <c r="I33" s="156">
        <f t="shared" si="2"/>
        <v>0</v>
      </c>
      <c r="J33" s="156">
        <f t="shared" si="3"/>
        <v>0</v>
      </c>
      <c r="K33" s="156">
        <f t="shared" si="4"/>
        <v>0</v>
      </c>
      <c r="L33" s="156">
        <f t="shared" si="5"/>
        <v>0</v>
      </c>
      <c r="N33" s="187">
        <f t="shared" si="6"/>
        <v>0</v>
      </c>
      <c r="O33" s="187">
        <f t="shared" si="7"/>
        <v>7278.4145778225648</v>
      </c>
      <c r="P33" s="187">
        <f t="shared" si="8"/>
        <v>0</v>
      </c>
      <c r="Q33" s="187">
        <f t="shared" si="9"/>
        <v>7505.9261767693879</v>
      </c>
      <c r="R33" s="187">
        <f t="shared" si="10"/>
        <v>0</v>
      </c>
      <c r="S33" s="187">
        <f t="shared" si="11"/>
        <v>0</v>
      </c>
      <c r="T33" s="187">
        <f t="shared" si="12"/>
        <v>0</v>
      </c>
      <c r="V33" s="184">
        <f t="shared" si="13"/>
        <v>0</v>
      </c>
      <c r="W33" s="184">
        <f t="shared" si="14"/>
        <v>0</v>
      </c>
      <c r="X33" s="184">
        <f t="shared" si="15"/>
        <v>0</v>
      </c>
      <c r="Y33" s="184">
        <f t="shared" si="16"/>
        <v>0</v>
      </c>
      <c r="AA33" s="190">
        <f t="shared" si="17"/>
        <v>0</v>
      </c>
      <c r="AB33" s="190">
        <f t="shared" si="18"/>
        <v>0</v>
      </c>
      <c r="AC33" s="190">
        <f t="shared" si="19"/>
        <v>0</v>
      </c>
      <c r="AD33" s="190">
        <f t="shared" si="20"/>
        <v>0</v>
      </c>
      <c r="AE33" s="187">
        <f t="shared" si="22"/>
        <v>0</v>
      </c>
      <c r="AF33" s="156">
        <f t="shared" si="23"/>
        <v>0</v>
      </c>
      <c r="AG33" s="193">
        <f t="shared" si="24"/>
        <v>0</v>
      </c>
      <c r="AH33" s="156">
        <f t="shared" si="25"/>
        <v>0</v>
      </c>
      <c r="AI33" s="156">
        <f t="shared" si="26"/>
        <v>0</v>
      </c>
      <c r="AJ33" s="187">
        <f t="shared" si="27"/>
        <v>7505.9261767693879</v>
      </c>
      <c r="AK33" s="187">
        <f t="shared" si="28"/>
        <v>7278.4145778225648</v>
      </c>
      <c r="AL33" s="1">
        <f t="shared" si="29"/>
        <v>14784.340754591953</v>
      </c>
    </row>
    <row r="34" spans="1:38">
      <c r="A34" s="26">
        <v>3.2000000000000003E-4</v>
      </c>
      <c r="B34" s="5">
        <f t="shared" si="0"/>
        <v>7218.5557760786196</v>
      </c>
      <c r="C34" s="149" t="s">
        <v>555</v>
      </c>
      <c r="D34" s="149" t="s">
        <v>581</v>
      </c>
      <c r="E34" s="94" t="s">
        <v>91</v>
      </c>
      <c r="F34" s="25">
        <f t="shared" si="1"/>
        <v>1</v>
      </c>
      <c r="G34" s="25">
        <f t="shared" si="21"/>
        <v>1</v>
      </c>
      <c r="I34" s="156">
        <f t="shared" si="2"/>
        <v>0</v>
      </c>
      <c r="J34" s="156">
        <f t="shared" si="3"/>
        <v>0</v>
      </c>
      <c r="K34" s="156">
        <f t="shared" si="4"/>
        <v>0</v>
      </c>
      <c r="L34" s="156">
        <f t="shared" si="5"/>
        <v>0</v>
      </c>
      <c r="N34" s="187">
        <f t="shared" si="6"/>
        <v>0</v>
      </c>
      <c r="O34" s="187">
        <f t="shared" si="7"/>
        <v>7218.5554560786195</v>
      </c>
      <c r="P34" s="187">
        <f t="shared" si="8"/>
        <v>0</v>
      </c>
      <c r="Q34" s="187">
        <f t="shared" si="9"/>
        <v>0</v>
      </c>
      <c r="R34" s="187">
        <f t="shared" si="10"/>
        <v>0</v>
      </c>
      <c r="S34" s="187">
        <f t="shared" si="11"/>
        <v>0</v>
      </c>
      <c r="T34" s="187">
        <f t="shared" si="12"/>
        <v>0</v>
      </c>
      <c r="V34" s="184">
        <f t="shared" si="13"/>
        <v>0</v>
      </c>
      <c r="W34" s="184">
        <f t="shared" si="14"/>
        <v>0</v>
      </c>
      <c r="X34" s="184">
        <f t="shared" si="15"/>
        <v>0</v>
      </c>
      <c r="Y34" s="184">
        <f t="shared" si="16"/>
        <v>0</v>
      </c>
      <c r="AA34" s="190">
        <f t="shared" si="17"/>
        <v>0</v>
      </c>
      <c r="AB34" s="190">
        <f t="shared" si="18"/>
        <v>0</v>
      </c>
      <c r="AC34" s="190">
        <f t="shared" si="19"/>
        <v>0</v>
      </c>
      <c r="AD34" s="190">
        <f t="shared" si="20"/>
        <v>0</v>
      </c>
      <c r="AE34" s="187">
        <f t="shared" si="22"/>
        <v>0</v>
      </c>
      <c r="AF34" s="156">
        <f t="shared" si="23"/>
        <v>0</v>
      </c>
      <c r="AG34" s="193">
        <f t="shared" si="24"/>
        <v>0</v>
      </c>
      <c r="AH34" s="156">
        <f t="shared" si="25"/>
        <v>0</v>
      </c>
      <c r="AI34" s="156">
        <f t="shared" si="26"/>
        <v>0</v>
      </c>
      <c r="AJ34" s="187">
        <f t="shared" si="27"/>
        <v>7218.5554560786195</v>
      </c>
      <c r="AK34" s="187">
        <f t="shared" si="28"/>
        <v>0</v>
      </c>
      <c r="AL34" s="1">
        <f t="shared" si="29"/>
        <v>7218.5554560786195</v>
      </c>
    </row>
    <row r="35" spans="1:38">
      <c r="A35" s="26">
        <v>3.3000000000000005E-4</v>
      </c>
      <c r="B35" s="5">
        <f t="shared" ref="B35:B66" si="30">AL35+A35</f>
        <v>14189.168052274419</v>
      </c>
      <c r="C35" s="149" t="s">
        <v>565</v>
      </c>
      <c r="D35" s="149" t="s">
        <v>581</v>
      </c>
      <c r="E35" s="94" t="s">
        <v>91</v>
      </c>
      <c r="F35" s="25">
        <f t="shared" ref="F35:F66" si="31">COUNTIF(H35:AD35,"&gt;1")</f>
        <v>2</v>
      </c>
      <c r="G35" s="25">
        <f t="shared" si="21"/>
        <v>2</v>
      </c>
      <c r="I35" s="156">
        <f t="shared" si="2"/>
        <v>0</v>
      </c>
      <c r="J35" s="156">
        <f t="shared" si="3"/>
        <v>0</v>
      </c>
      <c r="K35" s="156">
        <f t="shared" si="4"/>
        <v>0</v>
      </c>
      <c r="L35" s="156">
        <f t="shared" si="5"/>
        <v>0</v>
      </c>
      <c r="N35" s="187">
        <f t="shared" si="6"/>
        <v>0</v>
      </c>
      <c r="O35" s="187">
        <f t="shared" si="7"/>
        <v>6726.8141249514947</v>
      </c>
      <c r="P35" s="187">
        <f t="shared" si="8"/>
        <v>0</v>
      </c>
      <c r="Q35" s="187">
        <f t="shared" si="9"/>
        <v>0</v>
      </c>
      <c r="R35" s="187">
        <f t="shared" si="10"/>
        <v>0</v>
      </c>
      <c r="S35" s="187">
        <f t="shared" si="11"/>
        <v>7462.3535973229227</v>
      </c>
      <c r="T35" s="187">
        <f t="shared" si="12"/>
        <v>0</v>
      </c>
      <c r="V35" s="184">
        <f t="shared" si="13"/>
        <v>0</v>
      </c>
      <c r="W35" s="184">
        <f t="shared" si="14"/>
        <v>0</v>
      </c>
      <c r="X35" s="184">
        <f t="shared" si="15"/>
        <v>0</v>
      </c>
      <c r="Y35" s="184">
        <f t="shared" si="16"/>
        <v>0</v>
      </c>
      <c r="AA35" s="190">
        <f t="shared" si="17"/>
        <v>0</v>
      </c>
      <c r="AB35" s="190">
        <f t="shared" si="18"/>
        <v>0</v>
      </c>
      <c r="AC35" s="190">
        <f t="shared" si="19"/>
        <v>0</v>
      </c>
      <c r="AD35" s="190">
        <f t="shared" si="20"/>
        <v>0</v>
      </c>
      <c r="AE35" s="187">
        <f t="shared" si="22"/>
        <v>0</v>
      </c>
      <c r="AF35" s="156">
        <f t="shared" si="23"/>
        <v>0</v>
      </c>
      <c r="AG35" s="193">
        <f t="shared" si="24"/>
        <v>0</v>
      </c>
      <c r="AH35" s="156">
        <f t="shared" si="25"/>
        <v>0</v>
      </c>
      <c r="AI35" s="156">
        <f t="shared" si="26"/>
        <v>0</v>
      </c>
      <c r="AJ35" s="187">
        <f t="shared" si="27"/>
        <v>7462.3535973229227</v>
      </c>
      <c r="AK35" s="187">
        <f t="shared" si="28"/>
        <v>6726.8141249514947</v>
      </c>
      <c r="AL35" s="1">
        <f t="shared" si="29"/>
        <v>14189.167722274418</v>
      </c>
    </row>
    <row r="36" spans="1:38">
      <c r="A36" s="26">
        <v>3.4000000000000008E-4</v>
      </c>
      <c r="B36" s="5">
        <f t="shared" si="30"/>
        <v>6557.8425129590678</v>
      </c>
      <c r="C36" s="149" t="s">
        <v>567</v>
      </c>
      <c r="D36" s="149" t="s">
        <v>596</v>
      </c>
      <c r="E36" s="94" t="s">
        <v>91</v>
      </c>
      <c r="F36" s="25">
        <f t="shared" si="31"/>
        <v>1</v>
      </c>
      <c r="G36" s="25">
        <f t="shared" si="21"/>
        <v>1</v>
      </c>
      <c r="I36" s="156">
        <f t="shared" si="2"/>
        <v>0</v>
      </c>
      <c r="J36" s="156">
        <f t="shared" si="3"/>
        <v>0</v>
      </c>
      <c r="K36" s="156">
        <f t="shared" si="4"/>
        <v>0</v>
      </c>
      <c r="L36" s="156">
        <f t="shared" si="5"/>
        <v>0</v>
      </c>
      <c r="N36" s="187">
        <f t="shared" si="6"/>
        <v>0</v>
      </c>
      <c r="O36" s="187">
        <f t="shared" si="7"/>
        <v>6557.8421729590682</v>
      </c>
      <c r="P36" s="187">
        <f t="shared" si="8"/>
        <v>0</v>
      </c>
      <c r="Q36" s="187">
        <f t="shared" si="9"/>
        <v>0</v>
      </c>
      <c r="R36" s="187">
        <f t="shared" si="10"/>
        <v>0</v>
      </c>
      <c r="S36" s="187">
        <f t="shared" si="11"/>
        <v>0</v>
      </c>
      <c r="T36" s="187">
        <f t="shared" si="12"/>
        <v>0</v>
      </c>
      <c r="V36" s="184">
        <f t="shared" si="13"/>
        <v>0</v>
      </c>
      <c r="W36" s="184">
        <f t="shared" si="14"/>
        <v>0</v>
      </c>
      <c r="X36" s="184">
        <f t="shared" si="15"/>
        <v>0</v>
      </c>
      <c r="Y36" s="184">
        <f t="shared" si="16"/>
        <v>0</v>
      </c>
      <c r="AA36" s="190">
        <f t="shared" si="17"/>
        <v>0</v>
      </c>
      <c r="AB36" s="190">
        <f t="shared" si="18"/>
        <v>0</v>
      </c>
      <c r="AC36" s="190">
        <f t="shared" si="19"/>
        <v>0</v>
      </c>
      <c r="AD36" s="190">
        <f t="shared" si="20"/>
        <v>0</v>
      </c>
      <c r="AE36" s="187">
        <f t="shared" si="22"/>
        <v>0</v>
      </c>
      <c r="AF36" s="156">
        <f t="shared" si="23"/>
        <v>0</v>
      </c>
      <c r="AG36" s="193">
        <f t="shared" si="24"/>
        <v>0</v>
      </c>
      <c r="AH36" s="156">
        <f t="shared" si="25"/>
        <v>0</v>
      </c>
      <c r="AI36" s="156">
        <f t="shared" si="26"/>
        <v>0</v>
      </c>
      <c r="AJ36" s="187">
        <f t="shared" si="27"/>
        <v>6557.8421729590682</v>
      </c>
      <c r="AK36" s="187">
        <f t="shared" si="28"/>
        <v>0</v>
      </c>
      <c r="AL36" s="1">
        <f t="shared" si="29"/>
        <v>6557.8421729590682</v>
      </c>
    </row>
    <row r="37" spans="1:38">
      <c r="A37" s="26">
        <v>3.5000000000000005E-4</v>
      </c>
      <c r="B37" s="5">
        <f t="shared" si="30"/>
        <v>6419.4196952821812</v>
      </c>
      <c r="C37" s="149" t="s">
        <v>570</v>
      </c>
      <c r="D37" s="149" t="s">
        <v>586</v>
      </c>
      <c r="E37" s="94" t="s">
        <v>91</v>
      </c>
      <c r="F37" s="25">
        <f t="shared" si="31"/>
        <v>1</v>
      </c>
      <c r="G37" s="25">
        <f t="shared" si="21"/>
        <v>1</v>
      </c>
      <c r="I37" s="156">
        <f t="shared" si="2"/>
        <v>0</v>
      </c>
      <c r="J37" s="156">
        <f t="shared" si="3"/>
        <v>0</v>
      </c>
      <c r="K37" s="156">
        <f t="shared" si="4"/>
        <v>0</v>
      </c>
      <c r="L37" s="156">
        <f t="shared" si="5"/>
        <v>0</v>
      </c>
      <c r="N37" s="187">
        <f t="shared" si="6"/>
        <v>0</v>
      </c>
      <c r="O37" s="187">
        <f t="shared" si="7"/>
        <v>6419.419345282181</v>
      </c>
      <c r="P37" s="187">
        <f t="shared" si="8"/>
        <v>0</v>
      </c>
      <c r="Q37" s="187">
        <f t="shared" si="9"/>
        <v>0</v>
      </c>
      <c r="R37" s="187">
        <f t="shared" si="10"/>
        <v>0</v>
      </c>
      <c r="S37" s="187">
        <f t="shared" si="11"/>
        <v>0</v>
      </c>
      <c r="T37" s="187">
        <f t="shared" si="12"/>
        <v>0</v>
      </c>
      <c r="V37" s="184">
        <f t="shared" si="13"/>
        <v>0</v>
      </c>
      <c r="W37" s="184">
        <f t="shared" si="14"/>
        <v>0</v>
      </c>
      <c r="X37" s="184">
        <f t="shared" si="15"/>
        <v>0</v>
      </c>
      <c r="Y37" s="184">
        <f t="shared" si="16"/>
        <v>0</v>
      </c>
      <c r="AA37" s="190">
        <f t="shared" si="17"/>
        <v>0</v>
      </c>
      <c r="AB37" s="190">
        <f t="shared" si="18"/>
        <v>0</v>
      </c>
      <c r="AC37" s="190">
        <f t="shared" si="19"/>
        <v>0</v>
      </c>
      <c r="AD37" s="190">
        <f t="shared" si="20"/>
        <v>0</v>
      </c>
      <c r="AE37" s="187">
        <f t="shared" si="22"/>
        <v>0</v>
      </c>
      <c r="AF37" s="156">
        <f t="shared" si="23"/>
        <v>0</v>
      </c>
      <c r="AG37" s="193">
        <f t="shared" si="24"/>
        <v>0</v>
      </c>
      <c r="AH37" s="156">
        <f t="shared" si="25"/>
        <v>0</v>
      </c>
      <c r="AI37" s="156">
        <f t="shared" si="26"/>
        <v>0</v>
      </c>
      <c r="AJ37" s="187">
        <f t="shared" si="27"/>
        <v>6419.419345282181</v>
      </c>
      <c r="AK37" s="187">
        <f t="shared" si="28"/>
        <v>0</v>
      </c>
      <c r="AL37" s="1">
        <f t="shared" si="29"/>
        <v>6419.419345282181</v>
      </c>
    </row>
    <row r="38" spans="1:38">
      <c r="A38" s="26">
        <v>3.6000000000000008E-4</v>
      </c>
      <c r="B38" s="5">
        <f t="shared" si="30"/>
        <v>6173.2135646579536</v>
      </c>
      <c r="C38" s="149" t="s">
        <v>572</v>
      </c>
      <c r="D38" s="149" t="s">
        <v>579</v>
      </c>
      <c r="E38" s="94" t="s">
        <v>91</v>
      </c>
      <c r="F38" s="25">
        <f t="shared" si="31"/>
        <v>1</v>
      </c>
      <c r="G38" s="25">
        <f t="shared" si="21"/>
        <v>1</v>
      </c>
      <c r="I38" s="156">
        <f t="shared" si="2"/>
        <v>0</v>
      </c>
      <c r="J38" s="156">
        <f t="shared" si="3"/>
        <v>0</v>
      </c>
      <c r="K38" s="156">
        <f t="shared" si="4"/>
        <v>0</v>
      </c>
      <c r="L38" s="156">
        <f t="shared" si="5"/>
        <v>0</v>
      </c>
      <c r="N38" s="187">
        <f t="shared" si="6"/>
        <v>0</v>
      </c>
      <c r="O38" s="187">
        <f t="shared" si="7"/>
        <v>6173.2132046579536</v>
      </c>
      <c r="P38" s="187">
        <f t="shared" si="8"/>
        <v>0</v>
      </c>
      <c r="Q38" s="187">
        <f t="shared" si="9"/>
        <v>0</v>
      </c>
      <c r="R38" s="187">
        <f t="shared" si="10"/>
        <v>0</v>
      </c>
      <c r="S38" s="187">
        <f t="shared" si="11"/>
        <v>0</v>
      </c>
      <c r="T38" s="187">
        <f t="shared" si="12"/>
        <v>0</v>
      </c>
      <c r="V38" s="184">
        <f t="shared" si="13"/>
        <v>0</v>
      </c>
      <c r="W38" s="184">
        <f t="shared" si="14"/>
        <v>0</v>
      </c>
      <c r="X38" s="184">
        <f t="shared" si="15"/>
        <v>0</v>
      </c>
      <c r="Y38" s="184">
        <f t="shared" si="16"/>
        <v>0</v>
      </c>
      <c r="AA38" s="190">
        <f t="shared" si="17"/>
        <v>0</v>
      </c>
      <c r="AB38" s="190">
        <f t="shared" si="18"/>
        <v>0</v>
      </c>
      <c r="AC38" s="190">
        <f t="shared" si="19"/>
        <v>0</v>
      </c>
      <c r="AD38" s="190">
        <f t="shared" si="20"/>
        <v>0</v>
      </c>
      <c r="AE38" s="187">
        <f t="shared" si="22"/>
        <v>0</v>
      </c>
      <c r="AF38" s="156">
        <f t="shared" si="23"/>
        <v>0</v>
      </c>
      <c r="AG38" s="193">
        <f t="shared" si="24"/>
        <v>0</v>
      </c>
      <c r="AH38" s="156">
        <f t="shared" si="25"/>
        <v>0</v>
      </c>
      <c r="AI38" s="156">
        <f t="shared" si="26"/>
        <v>0</v>
      </c>
      <c r="AJ38" s="187">
        <f t="shared" si="27"/>
        <v>6173.2132046579536</v>
      </c>
      <c r="AK38" s="187">
        <f t="shared" si="28"/>
        <v>0</v>
      </c>
      <c r="AL38" s="1">
        <f t="shared" si="29"/>
        <v>6173.2132046579536</v>
      </c>
    </row>
    <row r="39" spans="1:38">
      <c r="A39" s="26">
        <v>3.7000000000000005E-4</v>
      </c>
      <c r="B39" s="5">
        <f t="shared" si="30"/>
        <v>8942.5524798118968</v>
      </c>
      <c r="C39" s="150" t="s">
        <v>610</v>
      </c>
      <c r="D39" s="150" t="s">
        <v>644</v>
      </c>
      <c r="E39" s="94" t="s">
        <v>91</v>
      </c>
      <c r="F39" s="25">
        <f t="shared" si="31"/>
        <v>1</v>
      </c>
      <c r="G39" s="25">
        <f t="shared" si="21"/>
        <v>1</v>
      </c>
      <c r="I39" s="156">
        <f t="shared" si="2"/>
        <v>0</v>
      </c>
      <c r="J39" s="156">
        <f t="shared" si="3"/>
        <v>0</v>
      </c>
      <c r="K39" s="156">
        <f t="shared" si="4"/>
        <v>0</v>
      </c>
      <c r="L39" s="156">
        <f t="shared" si="5"/>
        <v>0</v>
      </c>
      <c r="N39" s="187">
        <f t="shared" si="6"/>
        <v>0</v>
      </c>
      <c r="O39" s="187">
        <f t="shared" si="7"/>
        <v>0</v>
      </c>
      <c r="P39" s="187">
        <f t="shared" si="8"/>
        <v>8942.552109811897</v>
      </c>
      <c r="Q39" s="187">
        <f t="shared" si="9"/>
        <v>0</v>
      </c>
      <c r="R39" s="187">
        <f t="shared" si="10"/>
        <v>0</v>
      </c>
      <c r="S39" s="187">
        <f t="shared" si="11"/>
        <v>0</v>
      </c>
      <c r="T39" s="187">
        <f t="shared" si="12"/>
        <v>0</v>
      </c>
      <c r="V39" s="184">
        <f t="shared" si="13"/>
        <v>0</v>
      </c>
      <c r="W39" s="184">
        <f t="shared" si="14"/>
        <v>0</v>
      </c>
      <c r="X39" s="184">
        <f t="shared" si="15"/>
        <v>0</v>
      </c>
      <c r="Y39" s="184">
        <f t="shared" si="16"/>
        <v>0</v>
      </c>
      <c r="AA39" s="190">
        <f t="shared" si="17"/>
        <v>0</v>
      </c>
      <c r="AB39" s="190">
        <f t="shared" si="18"/>
        <v>0</v>
      </c>
      <c r="AC39" s="190">
        <f t="shared" si="19"/>
        <v>0</v>
      </c>
      <c r="AD39" s="190">
        <f t="shared" si="20"/>
        <v>0</v>
      </c>
      <c r="AE39" s="187">
        <f t="shared" si="22"/>
        <v>0</v>
      </c>
      <c r="AF39" s="156">
        <f t="shared" si="23"/>
        <v>0</v>
      </c>
      <c r="AG39" s="193">
        <f t="shared" si="24"/>
        <v>0</v>
      </c>
      <c r="AH39" s="156">
        <f t="shared" si="25"/>
        <v>0</v>
      </c>
      <c r="AI39" s="156">
        <f t="shared" si="26"/>
        <v>0</v>
      </c>
      <c r="AJ39" s="187">
        <f t="shared" si="27"/>
        <v>8942.552109811897</v>
      </c>
      <c r="AK39" s="187">
        <f t="shared" si="28"/>
        <v>0</v>
      </c>
      <c r="AL39" s="1">
        <f t="shared" si="29"/>
        <v>8942.552109811897</v>
      </c>
    </row>
    <row r="40" spans="1:38">
      <c r="A40" s="26">
        <v>3.8000000000000008E-4</v>
      </c>
      <c r="B40" s="5">
        <f t="shared" si="30"/>
        <v>8697.157363930779</v>
      </c>
      <c r="C40" s="150" t="s">
        <v>613</v>
      </c>
      <c r="D40" s="150" t="s">
        <v>641</v>
      </c>
      <c r="E40" s="94" t="s">
        <v>91</v>
      </c>
      <c r="F40" s="25">
        <f t="shared" si="31"/>
        <v>1</v>
      </c>
      <c r="G40" s="25">
        <f t="shared" si="21"/>
        <v>1</v>
      </c>
      <c r="I40" s="156">
        <f t="shared" si="2"/>
        <v>0</v>
      </c>
      <c r="J40" s="156">
        <f t="shared" si="3"/>
        <v>0</v>
      </c>
      <c r="K40" s="156">
        <f t="shared" si="4"/>
        <v>0</v>
      </c>
      <c r="L40" s="156">
        <f t="shared" si="5"/>
        <v>0</v>
      </c>
      <c r="N40" s="187">
        <f t="shared" si="6"/>
        <v>0</v>
      </c>
      <c r="O40" s="187">
        <f t="shared" si="7"/>
        <v>0</v>
      </c>
      <c r="P40" s="187">
        <f t="shared" si="8"/>
        <v>8697.1569839307795</v>
      </c>
      <c r="Q40" s="187">
        <f t="shared" si="9"/>
        <v>0</v>
      </c>
      <c r="R40" s="187">
        <f t="shared" si="10"/>
        <v>0</v>
      </c>
      <c r="S40" s="187">
        <f t="shared" si="11"/>
        <v>0</v>
      </c>
      <c r="T40" s="187">
        <f t="shared" si="12"/>
        <v>0</v>
      </c>
      <c r="V40" s="184">
        <f t="shared" si="13"/>
        <v>0</v>
      </c>
      <c r="W40" s="184">
        <f t="shared" si="14"/>
        <v>0</v>
      </c>
      <c r="X40" s="184">
        <f t="shared" si="15"/>
        <v>0</v>
      </c>
      <c r="Y40" s="184">
        <f t="shared" si="16"/>
        <v>0</v>
      </c>
      <c r="AA40" s="190">
        <f t="shared" si="17"/>
        <v>0</v>
      </c>
      <c r="AB40" s="190">
        <f t="shared" si="18"/>
        <v>0</v>
      </c>
      <c r="AC40" s="190">
        <f t="shared" si="19"/>
        <v>0</v>
      </c>
      <c r="AD40" s="190">
        <f t="shared" si="20"/>
        <v>0</v>
      </c>
      <c r="AE40" s="187">
        <f t="shared" si="22"/>
        <v>0</v>
      </c>
      <c r="AF40" s="156">
        <f t="shared" si="23"/>
        <v>0</v>
      </c>
      <c r="AG40" s="193">
        <f t="shared" si="24"/>
        <v>0</v>
      </c>
      <c r="AH40" s="156">
        <f t="shared" si="25"/>
        <v>0</v>
      </c>
      <c r="AI40" s="156">
        <f t="shared" si="26"/>
        <v>0</v>
      </c>
      <c r="AJ40" s="187">
        <f t="shared" si="27"/>
        <v>8697.1569839307795</v>
      </c>
      <c r="AK40" s="187">
        <f t="shared" si="28"/>
        <v>0</v>
      </c>
      <c r="AL40" s="1">
        <f t="shared" si="29"/>
        <v>8697.1569839307795</v>
      </c>
    </row>
    <row r="41" spans="1:38">
      <c r="A41" s="26">
        <v>3.9000000000000005E-4</v>
      </c>
      <c r="B41" s="5">
        <f t="shared" si="30"/>
        <v>7903.8422232958874</v>
      </c>
      <c r="C41" s="150" t="s">
        <v>621</v>
      </c>
      <c r="D41" s="150" t="s">
        <v>642</v>
      </c>
      <c r="E41" s="94" t="s">
        <v>91</v>
      </c>
      <c r="F41" s="25">
        <f t="shared" si="31"/>
        <v>1</v>
      </c>
      <c r="G41" s="25">
        <f t="shared" si="21"/>
        <v>1</v>
      </c>
      <c r="I41" s="156">
        <f t="shared" si="2"/>
        <v>0</v>
      </c>
      <c r="J41" s="156">
        <f t="shared" si="3"/>
        <v>0</v>
      </c>
      <c r="K41" s="156">
        <f t="shared" si="4"/>
        <v>0</v>
      </c>
      <c r="L41" s="156">
        <f t="shared" si="5"/>
        <v>0</v>
      </c>
      <c r="N41" s="187">
        <f t="shared" si="6"/>
        <v>0</v>
      </c>
      <c r="O41" s="187">
        <f t="shared" si="7"/>
        <v>0</v>
      </c>
      <c r="P41" s="187">
        <f t="shared" si="8"/>
        <v>7903.8418332958872</v>
      </c>
      <c r="Q41" s="187">
        <f t="shared" si="9"/>
        <v>0</v>
      </c>
      <c r="R41" s="187">
        <f t="shared" si="10"/>
        <v>0</v>
      </c>
      <c r="S41" s="187">
        <f t="shared" si="11"/>
        <v>0</v>
      </c>
      <c r="T41" s="187">
        <f t="shared" si="12"/>
        <v>0</v>
      </c>
      <c r="V41" s="184">
        <f t="shared" si="13"/>
        <v>0</v>
      </c>
      <c r="W41" s="184">
        <f t="shared" si="14"/>
        <v>0</v>
      </c>
      <c r="X41" s="184">
        <f t="shared" si="15"/>
        <v>0</v>
      </c>
      <c r="Y41" s="184">
        <f t="shared" si="16"/>
        <v>0</v>
      </c>
      <c r="AA41" s="190">
        <f t="shared" si="17"/>
        <v>0</v>
      </c>
      <c r="AB41" s="190">
        <f t="shared" si="18"/>
        <v>0</v>
      </c>
      <c r="AC41" s="190">
        <f t="shared" si="19"/>
        <v>0</v>
      </c>
      <c r="AD41" s="190">
        <f t="shared" si="20"/>
        <v>0</v>
      </c>
      <c r="AE41" s="187">
        <f t="shared" si="22"/>
        <v>0</v>
      </c>
      <c r="AF41" s="156">
        <f t="shared" si="23"/>
        <v>0</v>
      </c>
      <c r="AG41" s="193">
        <f t="shared" si="24"/>
        <v>0</v>
      </c>
      <c r="AH41" s="156">
        <f t="shared" si="25"/>
        <v>0</v>
      </c>
      <c r="AI41" s="156">
        <f t="shared" si="26"/>
        <v>0</v>
      </c>
      <c r="AJ41" s="187">
        <f t="shared" si="27"/>
        <v>7903.8418332958872</v>
      </c>
      <c r="AK41" s="187">
        <f t="shared" si="28"/>
        <v>0</v>
      </c>
      <c r="AL41" s="1">
        <f t="shared" si="29"/>
        <v>7903.8418332958872</v>
      </c>
    </row>
    <row r="42" spans="1:38">
      <c r="A42" s="26">
        <v>4.0000000000000007E-4</v>
      </c>
      <c r="B42" s="5">
        <f t="shared" si="30"/>
        <v>7453.3902305084739</v>
      </c>
      <c r="C42" s="150" t="s">
        <v>629</v>
      </c>
      <c r="D42" s="150" t="s">
        <v>642</v>
      </c>
      <c r="E42" s="94" t="s">
        <v>91</v>
      </c>
      <c r="F42" s="25">
        <f t="shared" si="31"/>
        <v>1</v>
      </c>
      <c r="G42" s="25">
        <f t="shared" si="21"/>
        <v>1</v>
      </c>
      <c r="I42" s="156">
        <f t="shared" si="2"/>
        <v>0</v>
      </c>
      <c r="J42" s="156">
        <f t="shared" si="3"/>
        <v>0</v>
      </c>
      <c r="K42" s="156">
        <f t="shared" si="4"/>
        <v>0</v>
      </c>
      <c r="L42" s="156">
        <f t="shared" si="5"/>
        <v>0</v>
      </c>
      <c r="N42" s="187">
        <f t="shared" si="6"/>
        <v>0</v>
      </c>
      <c r="O42" s="187">
        <f t="shared" si="7"/>
        <v>0</v>
      </c>
      <c r="P42" s="187">
        <f t="shared" si="8"/>
        <v>7453.389830508474</v>
      </c>
      <c r="Q42" s="187">
        <f t="shared" si="9"/>
        <v>0</v>
      </c>
      <c r="R42" s="187">
        <f t="shared" si="10"/>
        <v>0</v>
      </c>
      <c r="S42" s="187">
        <f t="shared" si="11"/>
        <v>0</v>
      </c>
      <c r="T42" s="187">
        <f t="shared" si="12"/>
        <v>0</v>
      </c>
      <c r="V42" s="184">
        <f t="shared" si="13"/>
        <v>0</v>
      </c>
      <c r="W42" s="184">
        <f t="shared" si="14"/>
        <v>0</v>
      </c>
      <c r="X42" s="184">
        <f t="shared" si="15"/>
        <v>0</v>
      </c>
      <c r="Y42" s="184">
        <f t="shared" si="16"/>
        <v>0</v>
      </c>
      <c r="AA42" s="190">
        <f t="shared" si="17"/>
        <v>0</v>
      </c>
      <c r="AB42" s="190">
        <f t="shared" si="18"/>
        <v>0</v>
      </c>
      <c r="AC42" s="190">
        <f t="shared" si="19"/>
        <v>0</v>
      </c>
      <c r="AD42" s="190">
        <f t="shared" si="20"/>
        <v>0</v>
      </c>
      <c r="AE42" s="187">
        <f t="shared" si="22"/>
        <v>0</v>
      </c>
      <c r="AF42" s="156">
        <f t="shared" si="23"/>
        <v>0</v>
      </c>
      <c r="AG42" s="193">
        <f t="shared" si="24"/>
        <v>0</v>
      </c>
      <c r="AH42" s="156">
        <f t="shared" si="25"/>
        <v>0</v>
      </c>
      <c r="AI42" s="156">
        <f t="shared" si="26"/>
        <v>0</v>
      </c>
      <c r="AJ42" s="187">
        <f t="shared" si="27"/>
        <v>7453.389830508474</v>
      </c>
      <c r="AK42" s="187">
        <f t="shared" si="28"/>
        <v>0</v>
      </c>
      <c r="AL42" s="1">
        <f t="shared" si="29"/>
        <v>7453.389830508474</v>
      </c>
    </row>
    <row r="43" spans="1:38">
      <c r="A43" s="26">
        <v>4.1000000000000005E-4</v>
      </c>
      <c r="B43" s="5">
        <f t="shared" si="30"/>
        <v>9253.0251338295657</v>
      </c>
      <c r="C43" s="150" t="s">
        <v>608</v>
      </c>
      <c r="D43" s="150" t="s">
        <v>645</v>
      </c>
      <c r="E43" s="94" t="s">
        <v>91</v>
      </c>
      <c r="F43" s="25">
        <f t="shared" si="31"/>
        <v>1</v>
      </c>
      <c r="G43" s="25">
        <f t="shared" si="21"/>
        <v>1</v>
      </c>
      <c r="I43" s="156">
        <f t="shared" si="2"/>
        <v>0</v>
      </c>
      <c r="J43" s="156">
        <f t="shared" si="3"/>
        <v>0</v>
      </c>
      <c r="K43" s="156">
        <f t="shared" si="4"/>
        <v>0</v>
      </c>
      <c r="L43" s="156">
        <f t="shared" si="5"/>
        <v>0</v>
      </c>
      <c r="N43" s="187">
        <f t="shared" si="6"/>
        <v>0</v>
      </c>
      <c r="O43" s="187">
        <f t="shared" si="7"/>
        <v>0</v>
      </c>
      <c r="P43" s="187">
        <f t="shared" si="8"/>
        <v>9253.0247238295651</v>
      </c>
      <c r="Q43" s="187">
        <f t="shared" si="9"/>
        <v>0</v>
      </c>
      <c r="R43" s="187">
        <f t="shared" si="10"/>
        <v>0</v>
      </c>
      <c r="S43" s="187">
        <f t="shared" si="11"/>
        <v>0</v>
      </c>
      <c r="T43" s="187">
        <f t="shared" si="12"/>
        <v>0</v>
      </c>
      <c r="V43" s="184">
        <f t="shared" si="13"/>
        <v>0</v>
      </c>
      <c r="W43" s="184">
        <f t="shared" si="14"/>
        <v>0</v>
      </c>
      <c r="X43" s="184">
        <f t="shared" si="15"/>
        <v>0</v>
      </c>
      <c r="Y43" s="184">
        <f t="shared" si="16"/>
        <v>0</v>
      </c>
      <c r="AA43" s="190">
        <f t="shared" si="17"/>
        <v>0</v>
      </c>
      <c r="AB43" s="190">
        <f t="shared" si="18"/>
        <v>0</v>
      </c>
      <c r="AC43" s="190">
        <f t="shared" si="19"/>
        <v>0</v>
      </c>
      <c r="AD43" s="190">
        <f t="shared" si="20"/>
        <v>0</v>
      </c>
      <c r="AE43" s="187">
        <f t="shared" si="22"/>
        <v>0</v>
      </c>
      <c r="AF43" s="156">
        <f t="shared" si="23"/>
        <v>0</v>
      </c>
      <c r="AG43" s="193">
        <f t="shared" si="24"/>
        <v>0</v>
      </c>
      <c r="AH43" s="156">
        <f t="shared" si="25"/>
        <v>0</v>
      </c>
      <c r="AI43" s="156">
        <f t="shared" si="26"/>
        <v>0</v>
      </c>
      <c r="AJ43" s="187">
        <f t="shared" si="27"/>
        <v>9253.0247238295651</v>
      </c>
      <c r="AK43" s="187">
        <f t="shared" si="28"/>
        <v>0</v>
      </c>
      <c r="AL43" s="1">
        <f t="shared" si="29"/>
        <v>9253.0247238295651</v>
      </c>
    </row>
    <row r="44" spans="1:38">
      <c r="A44" s="26">
        <v>4.2000000000000007E-4</v>
      </c>
      <c r="B44" s="5">
        <f t="shared" si="30"/>
        <v>7781.4646978146429</v>
      </c>
      <c r="C44" s="150" t="s">
        <v>622</v>
      </c>
      <c r="D44" s="150" t="s">
        <v>646</v>
      </c>
      <c r="E44" s="94" t="s">
        <v>91</v>
      </c>
      <c r="F44" s="25">
        <f t="shared" si="31"/>
        <v>1</v>
      </c>
      <c r="G44" s="25">
        <f t="shared" si="21"/>
        <v>1</v>
      </c>
      <c r="I44" s="156">
        <f t="shared" si="2"/>
        <v>0</v>
      </c>
      <c r="J44" s="156">
        <f t="shared" si="3"/>
        <v>0</v>
      </c>
      <c r="K44" s="156">
        <f t="shared" si="4"/>
        <v>0</v>
      </c>
      <c r="L44" s="156">
        <f t="shared" si="5"/>
        <v>0</v>
      </c>
      <c r="N44" s="187">
        <f t="shared" si="6"/>
        <v>0</v>
      </c>
      <c r="O44" s="187">
        <f t="shared" si="7"/>
        <v>0</v>
      </c>
      <c r="P44" s="187">
        <f t="shared" si="8"/>
        <v>7781.4642778146426</v>
      </c>
      <c r="Q44" s="187">
        <f t="shared" si="9"/>
        <v>0</v>
      </c>
      <c r="R44" s="187">
        <f t="shared" si="10"/>
        <v>0</v>
      </c>
      <c r="S44" s="187">
        <f t="shared" si="11"/>
        <v>0</v>
      </c>
      <c r="T44" s="187">
        <f t="shared" si="12"/>
        <v>0</v>
      </c>
      <c r="V44" s="184">
        <f t="shared" si="13"/>
        <v>0</v>
      </c>
      <c r="W44" s="184">
        <f t="shared" si="14"/>
        <v>0</v>
      </c>
      <c r="X44" s="184">
        <f t="shared" si="15"/>
        <v>0</v>
      </c>
      <c r="Y44" s="184">
        <f t="shared" si="16"/>
        <v>0</v>
      </c>
      <c r="AA44" s="190">
        <f t="shared" si="17"/>
        <v>0</v>
      </c>
      <c r="AB44" s="190">
        <f t="shared" si="18"/>
        <v>0</v>
      </c>
      <c r="AC44" s="190">
        <f t="shared" si="19"/>
        <v>0</v>
      </c>
      <c r="AD44" s="190">
        <f t="shared" si="20"/>
        <v>0</v>
      </c>
      <c r="AE44" s="187">
        <f t="shared" si="22"/>
        <v>0</v>
      </c>
      <c r="AF44" s="156">
        <f t="shared" si="23"/>
        <v>0</v>
      </c>
      <c r="AG44" s="193">
        <f t="shared" si="24"/>
        <v>0</v>
      </c>
      <c r="AH44" s="156">
        <f t="shared" si="25"/>
        <v>0</v>
      </c>
      <c r="AI44" s="156">
        <f t="shared" si="26"/>
        <v>0</v>
      </c>
      <c r="AJ44" s="187">
        <f t="shared" si="27"/>
        <v>7781.4642778146426</v>
      </c>
      <c r="AK44" s="187">
        <f t="shared" si="28"/>
        <v>0</v>
      </c>
      <c r="AL44" s="1">
        <f t="shared" si="29"/>
        <v>7781.4642778146426</v>
      </c>
    </row>
    <row r="45" spans="1:38">
      <c r="A45" s="26">
        <v>4.3000000000000004E-4</v>
      </c>
      <c r="B45" s="5">
        <f t="shared" si="30"/>
        <v>7125.7853196090755</v>
      </c>
      <c r="C45" s="150" t="s">
        <v>634</v>
      </c>
      <c r="D45" s="150" t="s">
        <v>647</v>
      </c>
      <c r="E45" s="94" t="s">
        <v>91</v>
      </c>
      <c r="F45" s="25">
        <f t="shared" si="31"/>
        <v>1</v>
      </c>
      <c r="G45" s="25">
        <f t="shared" si="21"/>
        <v>1</v>
      </c>
      <c r="I45" s="156">
        <f t="shared" si="2"/>
        <v>0</v>
      </c>
      <c r="J45" s="156">
        <f t="shared" si="3"/>
        <v>0</v>
      </c>
      <c r="K45" s="156">
        <f t="shared" si="4"/>
        <v>0</v>
      </c>
      <c r="L45" s="156">
        <f t="shared" si="5"/>
        <v>0</v>
      </c>
      <c r="N45" s="187">
        <f t="shared" si="6"/>
        <v>0</v>
      </c>
      <c r="O45" s="187">
        <f t="shared" si="7"/>
        <v>0</v>
      </c>
      <c r="P45" s="187">
        <f t="shared" si="8"/>
        <v>7125.7848896090754</v>
      </c>
      <c r="Q45" s="187">
        <f t="shared" si="9"/>
        <v>0</v>
      </c>
      <c r="R45" s="187">
        <f t="shared" si="10"/>
        <v>0</v>
      </c>
      <c r="S45" s="187">
        <f t="shared" si="11"/>
        <v>0</v>
      </c>
      <c r="T45" s="187">
        <f t="shared" si="12"/>
        <v>0</v>
      </c>
      <c r="V45" s="184">
        <f t="shared" si="13"/>
        <v>0</v>
      </c>
      <c r="W45" s="184">
        <f t="shared" si="14"/>
        <v>0</v>
      </c>
      <c r="X45" s="184">
        <f t="shared" si="15"/>
        <v>0</v>
      </c>
      <c r="Y45" s="184">
        <f t="shared" si="16"/>
        <v>0</v>
      </c>
      <c r="AA45" s="190">
        <f t="shared" si="17"/>
        <v>0</v>
      </c>
      <c r="AB45" s="190">
        <f t="shared" si="18"/>
        <v>0</v>
      </c>
      <c r="AC45" s="190">
        <f t="shared" si="19"/>
        <v>0</v>
      </c>
      <c r="AD45" s="190">
        <f t="shared" si="20"/>
        <v>0</v>
      </c>
      <c r="AE45" s="187">
        <f t="shared" si="22"/>
        <v>0</v>
      </c>
      <c r="AF45" s="156">
        <f t="shared" si="23"/>
        <v>0</v>
      </c>
      <c r="AG45" s="193">
        <f t="shared" si="24"/>
        <v>0</v>
      </c>
      <c r="AH45" s="156">
        <f t="shared" si="25"/>
        <v>0</v>
      </c>
      <c r="AI45" s="156">
        <f t="shared" si="26"/>
        <v>0</v>
      </c>
      <c r="AJ45" s="187">
        <f t="shared" si="27"/>
        <v>7125.7848896090754</v>
      </c>
      <c r="AK45" s="187">
        <f t="shared" si="28"/>
        <v>0</v>
      </c>
      <c r="AL45" s="1">
        <f t="shared" si="29"/>
        <v>7125.7848896090754</v>
      </c>
    </row>
    <row r="46" spans="1:38">
      <c r="A46" s="26">
        <v>4.4000000000000007E-4</v>
      </c>
      <c r="B46" s="5">
        <f t="shared" si="30"/>
        <v>8740.3731108074517</v>
      </c>
      <c r="C46" s="150" t="s">
        <v>612</v>
      </c>
      <c r="D46" s="150" t="s">
        <v>642</v>
      </c>
      <c r="E46" s="94" t="s">
        <v>91</v>
      </c>
      <c r="F46" s="25">
        <f t="shared" si="31"/>
        <v>1</v>
      </c>
      <c r="G46" s="25">
        <f t="shared" si="21"/>
        <v>1</v>
      </c>
      <c r="I46" s="156">
        <f t="shared" si="2"/>
        <v>0</v>
      </c>
      <c r="J46" s="156">
        <f t="shared" si="3"/>
        <v>0</v>
      </c>
      <c r="K46" s="156">
        <f t="shared" si="4"/>
        <v>0</v>
      </c>
      <c r="L46" s="156">
        <f t="shared" si="5"/>
        <v>0</v>
      </c>
      <c r="N46" s="187">
        <f t="shared" si="6"/>
        <v>0</v>
      </c>
      <c r="O46" s="187">
        <f t="shared" si="7"/>
        <v>0</v>
      </c>
      <c r="P46" s="187">
        <f t="shared" si="8"/>
        <v>8740.3726708074519</v>
      </c>
      <c r="Q46" s="187">
        <f t="shared" si="9"/>
        <v>0</v>
      </c>
      <c r="R46" s="187">
        <f t="shared" si="10"/>
        <v>0</v>
      </c>
      <c r="S46" s="187">
        <f t="shared" si="11"/>
        <v>0</v>
      </c>
      <c r="T46" s="187">
        <f t="shared" si="12"/>
        <v>0</v>
      </c>
      <c r="V46" s="184">
        <f t="shared" si="13"/>
        <v>0</v>
      </c>
      <c r="W46" s="184">
        <f t="shared" si="14"/>
        <v>0</v>
      </c>
      <c r="X46" s="184">
        <f t="shared" si="15"/>
        <v>0</v>
      </c>
      <c r="Y46" s="184">
        <f t="shared" si="16"/>
        <v>0</v>
      </c>
      <c r="AA46" s="190">
        <f t="shared" si="17"/>
        <v>0</v>
      </c>
      <c r="AB46" s="190">
        <f t="shared" si="18"/>
        <v>0</v>
      </c>
      <c r="AC46" s="190">
        <f t="shared" si="19"/>
        <v>0</v>
      </c>
      <c r="AD46" s="190">
        <f t="shared" si="20"/>
        <v>0</v>
      </c>
      <c r="AE46" s="187">
        <f t="shared" si="22"/>
        <v>0</v>
      </c>
      <c r="AF46" s="156">
        <f t="shared" si="23"/>
        <v>0</v>
      </c>
      <c r="AG46" s="193">
        <f t="shared" si="24"/>
        <v>0</v>
      </c>
      <c r="AH46" s="156">
        <f t="shared" si="25"/>
        <v>0</v>
      </c>
      <c r="AI46" s="156">
        <f t="shared" si="26"/>
        <v>0</v>
      </c>
      <c r="AJ46" s="187">
        <f t="shared" si="27"/>
        <v>8740.3726708074519</v>
      </c>
      <c r="AK46" s="187">
        <f t="shared" si="28"/>
        <v>0</v>
      </c>
      <c r="AL46" s="1">
        <f t="shared" si="29"/>
        <v>8740.3726708074519</v>
      </c>
    </row>
    <row r="47" spans="1:38">
      <c r="A47" s="26">
        <v>4.5000000000000004E-4</v>
      </c>
      <c r="B47" s="5">
        <f t="shared" si="30"/>
        <v>7730.1696435838267</v>
      </c>
      <c r="C47" s="150" t="s">
        <v>624</v>
      </c>
      <c r="D47" s="150" t="s">
        <v>642</v>
      </c>
      <c r="E47" s="94" t="s">
        <v>91</v>
      </c>
      <c r="F47" s="25">
        <f t="shared" si="31"/>
        <v>1</v>
      </c>
      <c r="G47" s="25">
        <f t="shared" si="21"/>
        <v>1</v>
      </c>
      <c r="I47" s="156">
        <f t="shared" si="2"/>
        <v>0</v>
      </c>
      <c r="J47" s="156">
        <f t="shared" si="3"/>
        <v>0</v>
      </c>
      <c r="K47" s="156">
        <f t="shared" si="4"/>
        <v>0</v>
      </c>
      <c r="L47" s="156">
        <f t="shared" si="5"/>
        <v>0</v>
      </c>
      <c r="N47" s="187">
        <f t="shared" si="6"/>
        <v>0</v>
      </c>
      <c r="O47" s="187">
        <f t="shared" si="7"/>
        <v>0</v>
      </c>
      <c r="P47" s="187">
        <f t="shared" si="8"/>
        <v>7730.1691935838271</v>
      </c>
      <c r="Q47" s="187">
        <f t="shared" si="9"/>
        <v>0</v>
      </c>
      <c r="R47" s="187">
        <f t="shared" si="10"/>
        <v>0</v>
      </c>
      <c r="S47" s="187">
        <f t="shared" si="11"/>
        <v>0</v>
      </c>
      <c r="T47" s="187">
        <f t="shared" si="12"/>
        <v>0</v>
      </c>
      <c r="V47" s="184">
        <f t="shared" si="13"/>
        <v>0</v>
      </c>
      <c r="W47" s="184">
        <f t="shared" si="14"/>
        <v>0</v>
      </c>
      <c r="X47" s="184">
        <f t="shared" si="15"/>
        <v>0</v>
      </c>
      <c r="Y47" s="184">
        <f t="shared" si="16"/>
        <v>0</v>
      </c>
      <c r="AA47" s="190">
        <f t="shared" si="17"/>
        <v>0</v>
      </c>
      <c r="AB47" s="190">
        <f t="shared" si="18"/>
        <v>0</v>
      </c>
      <c r="AC47" s="190">
        <f t="shared" si="19"/>
        <v>0</v>
      </c>
      <c r="AD47" s="190">
        <f t="shared" si="20"/>
        <v>0</v>
      </c>
      <c r="AE47" s="187">
        <f t="shared" si="22"/>
        <v>0</v>
      </c>
      <c r="AF47" s="156">
        <f t="shared" si="23"/>
        <v>0</v>
      </c>
      <c r="AG47" s="193">
        <f t="shared" si="24"/>
        <v>0</v>
      </c>
      <c r="AH47" s="156">
        <f t="shared" si="25"/>
        <v>0</v>
      </c>
      <c r="AI47" s="156">
        <f t="shared" si="26"/>
        <v>0</v>
      </c>
      <c r="AJ47" s="187">
        <f t="shared" si="27"/>
        <v>7730.1691935838271</v>
      </c>
      <c r="AK47" s="187">
        <f t="shared" si="28"/>
        <v>0</v>
      </c>
      <c r="AL47" s="1">
        <f t="shared" si="29"/>
        <v>7730.1691935838271</v>
      </c>
    </row>
    <row r="48" spans="1:38">
      <c r="A48" s="26">
        <v>4.6000000000000007E-4</v>
      </c>
      <c r="B48" s="5">
        <f t="shared" si="30"/>
        <v>7573.7356591388589</v>
      </c>
      <c r="C48" s="150" t="s">
        <v>626</v>
      </c>
      <c r="D48" s="150" t="s">
        <v>642</v>
      </c>
      <c r="E48" s="94" t="s">
        <v>91</v>
      </c>
      <c r="F48" s="25">
        <f t="shared" si="31"/>
        <v>1</v>
      </c>
      <c r="G48" s="25">
        <f t="shared" si="21"/>
        <v>1</v>
      </c>
      <c r="I48" s="156">
        <f t="shared" si="2"/>
        <v>0</v>
      </c>
      <c r="J48" s="156">
        <f t="shared" si="3"/>
        <v>0</v>
      </c>
      <c r="K48" s="156">
        <f t="shared" si="4"/>
        <v>0</v>
      </c>
      <c r="L48" s="156">
        <f t="shared" si="5"/>
        <v>0</v>
      </c>
      <c r="N48" s="187">
        <f t="shared" si="6"/>
        <v>0</v>
      </c>
      <c r="O48" s="187">
        <f t="shared" si="7"/>
        <v>0</v>
      </c>
      <c r="P48" s="187">
        <f t="shared" si="8"/>
        <v>7573.7351991388587</v>
      </c>
      <c r="Q48" s="187">
        <f t="shared" si="9"/>
        <v>0</v>
      </c>
      <c r="R48" s="187">
        <f t="shared" si="10"/>
        <v>0</v>
      </c>
      <c r="S48" s="187">
        <f t="shared" si="11"/>
        <v>0</v>
      </c>
      <c r="T48" s="187">
        <f t="shared" si="12"/>
        <v>0</v>
      </c>
      <c r="V48" s="184">
        <f t="shared" si="13"/>
        <v>0</v>
      </c>
      <c r="W48" s="184">
        <f t="shared" si="14"/>
        <v>0</v>
      </c>
      <c r="X48" s="184">
        <f t="shared" si="15"/>
        <v>0</v>
      </c>
      <c r="Y48" s="184">
        <f t="shared" si="16"/>
        <v>0</v>
      </c>
      <c r="AA48" s="190">
        <f t="shared" si="17"/>
        <v>0</v>
      </c>
      <c r="AB48" s="190">
        <f t="shared" si="18"/>
        <v>0</v>
      </c>
      <c r="AC48" s="190">
        <f t="shared" si="19"/>
        <v>0</v>
      </c>
      <c r="AD48" s="190">
        <f t="shared" si="20"/>
        <v>0</v>
      </c>
      <c r="AE48" s="187">
        <f t="shared" si="22"/>
        <v>0</v>
      </c>
      <c r="AF48" s="156">
        <f t="shared" si="23"/>
        <v>0</v>
      </c>
      <c r="AG48" s="193">
        <f t="shared" si="24"/>
        <v>0</v>
      </c>
      <c r="AH48" s="156">
        <f t="shared" si="25"/>
        <v>0</v>
      </c>
      <c r="AI48" s="156">
        <f t="shared" si="26"/>
        <v>0</v>
      </c>
      <c r="AJ48" s="187">
        <f t="shared" si="27"/>
        <v>7573.7351991388587</v>
      </c>
      <c r="AK48" s="187">
        <f t="shared" si="28"/>
        <v>0</v>
      </c>
      <c r="AL48" s="1">
        <f t="shared" si="29"/>
        <v>7573.7351991388587</v>
      </c>
    </row>
    <row r="49" spans="1:38">
      <c r="A49" s="26">
        <v>4.7000000000000004E-4</v>
      </c>
      <c r="B49" s="5">
        <f t="shared" si="30"/>
        <v>7387.65271695506</v>
      </c>
      <c r="C49" s="150" t="s">
        <v>630</v>
      </c>
      <c r="D49" s="150" t="s">
        <v>642</v>
      </c>
      <c r="E49" s="94" t="s">
        <v>91</v>
      </c>
      <c r="F49" s="25">
        <f t="shared" si="31"/>
        <v>1</v>
      </c>
      <c r="G49" s="25">
        <f t="shared" si="21"/>
        <v>1</v>
      </c>
      <c r="I49" s="156">
        <f t="shared" si="2"/>
        <v>0</v>
      </c>
      <c r="J49" s="156">
        <f t="shared" si="3"/>
        <v>0</v>
      </c>
      <c r="K49" s="156">
        <f t="shared" si="4"/>
        <v>0</v>
      </c>
      <c r="L49" s="156">
        <f t="shared" si="5"/>
        <v>0</v>
      </c>
      <c r="N49" s="187">
        <f t="shared" si="6"/>
        <v>0</v>
      </c>
      <c r="O49" s="187">
        <f t="shared" si="7"/>
        <v>0</v>
      </c>
      <c r="P49" s="187">
        <f t="shared" si="8"/>
        <v>7387.65224695506</v>
      </c>
      <c r="Q49" s="187">
        <f t="shared" si="9"/>
        <v>0</v>
      </c>
      <c r="R49" s="187">
        <f t="shared" si="10"/>
        <v>0</v>
      </c>
      <c r="S49" s="187">
        <f t="shared" si="11"/>
        <v>0</v>
      </c>
      <c r="T49" s="187">
        <f t="shared" si="12"/>
        <v>0</v>
      </c>
      <c r="V49" s="184">
        <f t="shared" si="13"/>
        <v>0</v>
      </c>
      <c r="W49" s="184">
        <f t="shared" si="14"/>
        <v>0</v>
      </c>
      <c r="X49" s="184">
        <f t="shared" si="15"/>
        <v>0</v>
      </c>
      <c r="Y49" s="184">
        <f t="shared" si="16"/>
        <v>0</v>
      </c>
      <c r="AA49" s="190">
        <f t="shared" si="17"/>
        <v>0</v>
      </c>
      <c r="AB49" s="190">
        <f t="shared" si="18"/>
        <v>0</v>
      </c>
      <c r="AC49" s="190">
        <f t="shared" si="19"/>
        <v>0</v>
      </c>
      <c r="AD49" s="190">
        <f t="shared" si="20"/>
        <v>0</v>
      </c>
      <c r="AE49" s="187">
        <f t="shared" si="22"/>
        <v>0</v>
      </c>
      <c r="AF49" s="156">
        <f t="shared" si="23"/>
        <v>0</v>
      </c>
      <c r="AG49" s="193">
        <f t="shared" si="24"/>
        <v>0</v>
      </c>
      <c r="AH49" s="156">
        <f t="shared" si="25"/>
        <v>0</v>
      </c>
      <c r="AI49" s="156">
        <f t="shared" si="26"/>
        <v>0</v>
      </c>
      <c r="AJ49" s="187">
        <f t="shared" si="27"/>
        <v>7387.65224695506</v>
      </c>
      <c r="AK49" s="187">
        <f t="shared" si="28"/>
        <v>0</v>
      </c>
      <c r="AL49" s="1">
        <f t="shared" si="29"/>
        <v>7387.65224695506</v>
      </c>
    </row>
    <row r="50" spans="1:38">
      <c r="A50" s="26">
        <v>4.8000000000000007E-4</v>
      </c>
      <c r="B50" s="5">
        <f t="shared" si="30"/>
        <v>6507.5846457417683</v>
      </c>
      <c r="C50" s="150" t="s">
        <v>637</v>
      </c>
      <c r="D50" s="150" t="s">
        <v>642</v>
      </c>
      <c r="E50" s="94" t="s">
        <v>91</v>
      </c>
      <c r="F50" s="25">
        <f t="shared" si="31"/>
        <v>1</v>
      </c>
      <c r="G50" s="25">
        <f t="shared" si="21"/>
        <v>1</v>
      </c>
      <c r="I50" s="156">
        <f t="shared" si="2"/>
        <v>0</v>
      </c>
      <c r="J50" s="156">
        <f t="shared" si="3"/>
        <v>0</v>
      </c>
      <c r="K50" s="156">
        <f t="shared" si="4"/>
        <v>0</v>
      </c>
      <c r="L50" s="156">
        <f t="shared" si="5"/>
        <v>0</v>
      </c>
      <c r="N50" s="187">
        <f t="shared" si="6"/>
        <v>0</v>
      </c>
      <c r="O50" s="187">
        <f t="shared" si="7"/>
        <v>0</v>
      </c>
      <c r="P50" s="187">
        <f t="shared" si="8"/>
        <v>6507.5841657417686</v>
      </c>
      <c r="Q50" s="187">
        <f t="shared" si="9"/>
        <v>0</v>
      </c>
      <c r="R50" s="187">
        <f t="shared" si="10"/>
        <v>0</v>
      </c>
      <c r="S50" s="187">
        <f t="shared" si="11"/>
        <v>0</v>
      </c>
      <c r="T50" s="187">
        <f t="shared" si="12"/>
        <v>0</v>
      </c>
      <c r="V50" s="184">
        <f t="shared" si="13"/>
        <v>0</v>
      </c>
      <c r="W50" s="184">
        <f t="shared" si="14"/>
        <v>0</v>
      </c>
      <c r="X50" s="184">
        <f t="shared" si="15"/>
        <v>0</v>
      </c>
      <c r="Y50" s="184">
        <f t="shared" si="16"/>
        <v>0</v>
      </c>
      <c r="AA50" s="190">
        <f t="shared" si="17"/>
        <v>0</v>
      </c>
      <c r="AB50" s="190">
        <f t="shared" si="18"/>
        <v>0</v>
      </c>
      <c r="AC50" s="190">
        <f t="shared" si="19"/>
        <v>0</v>
      </c>
      <c r="AD50" s="190">
        <f t="shared" si="20"/>
        <v>0</v>
      </c>
      <c r="AE50" s="187">
        <f t="shared" si="22"/>
        <v>0</v>
      </c>
      <c r="AF50" s="156">
        <f t="shared" si="23"/>
        <v>0</v>
      </c>
      <c r="AG50" s="193">
        <f t="shared" si="24"/>
        <v>0</v>
      </c>
      <c r="AH50" s="156">
        <f t="shared" si="25"/>
        <v>0</v>
      </c>
      <c r="AI50" s="156">
        <f t="shared" si="26"/>
        <v>0</v>
      </c>
      <c r="AJ50" s="187">
        <f t="shared" si="27"/>
        <v>6507.5841657417686</v>
      </c>
      <c r="AK50" s="187">
        <f t="shared" si="28"/>
        <v>0</v>
      </c>
      <c r="AL50" s="1">
        <f t="shared" si="29"/>
        <v>6507.5841657417686</v>
      </c>
    </row>
    <row r="51" spans="1:38">
      <c r="A51" s="26">
        <v>4.9000000000000009E-4</v>
      </c>
      <c r="B51" s="5">
        <f t="shared" si="30"/>
        <v>7576.483142538028</v>
      </c>
      <c r="C51" s="150" t="s">
        <v>682</v>
      </c>
      <c r="D51" s="150" t="s">
        <v>590</v>
      </c>
      <c r="E51" s="94" t="s">
        <v>91</v>
      </c>
      <c r="F51" s="25">
        <f t="shared" si="31"/>
        <v>1</v>
      </c>
      <c r="G51" s="25">
        <f t="shared" si="21"/>
        <v>1</v>
      </c>
      <c r="I51" s="156">
        <f t="shared" si="2"/>
        <v>0</v>
      </c>
      <c r="J51" s="156">
        <f t="shared" si="3"/>
        <v>0</v>
      </c>
      <c r="K51" s="156">
        <f t="shared" si="4"/>
        <v>0</v>
      </c>
      <c r="L51" s="156">
        <f t="shared" si="5"/>
        <v>0</v>
      </c>
      <c r="N51" s="187">
        <f t="shared" si="6"/>
        <v>0</v>
      </c>
      <c r="O51" s="187">
        <f t="shared" si="7"/>
        <v>0</v>
      </c>
      <c r="P51" s="187">
        <f t="shared" si="8"/>
        <v>0</v>
      </c>
      <c r="Q51" s="187">
        <f t="shared" si="9"/>
        <v>7576.4826525380277</v>
      </c>
      <c r="R51" s="187">
        <f t="shared" si="10"/>
        <v>0</v>
      </c>
      <c r="S51" s="187">
        <f t="shared" si="11"/>
        <v>0</v>
      </c>
      <c r="T51" s="187">
        <f t="shared" si="12"/>
        <v>0</v>
      </c>
      <c r="V51" s="184">
        <f t="shared" si="13"/>
        <v>0</v>
      </c>
      <c r="W51" s="184">
        <f t="shared" si="14"/>
        <v>0</v>
      </c>
      <c r="X51" s="184">
        <f t="shared" si="15"/>
        <v>0</v>
      </c>
      <c r="Y51" s="184">
        <f t="shared" si="16"/>
        <v>0</v>
      </c>
      <c r="AA51" s="190">
        <f t="shared" si="17"/>
        <v>0</v>
      </c>
      <c r="AB51" s="190">
        <f t="shared" si="18"/>
        <v>0</v>
      </c>
      <c r="AC51" s="190">
        <f t="shared" si="19"/>
        <v>0</v>
      </c>
      <c r="AD51" s="190">
        <f t="shared" si="20"/>
        <v>0</v>
      </c>
      <c r="AE51" s="187">
        <f t="shared" si="22"/>
        <v>0</v>
      </c>
      <c r="AF51" s="156">
        <f t="shared" si="23"/>
        <v>0</v>
      </c>
      <c r="AG51" s="193">
        <f t="shared" si="24"/>
        <v>0</v>
      </c>
      <c r="AH51" s="156">
        <f t="shared" si="25"/>
        <v>0</v>
      </c>
      <c r="AI51" s="156">
        <f t="shared" si="26"/>
        <v>0</v>
      </c>
      <c r="AJ51" s="187">
        <f t="shared" si="27"/>
        <v>7576.4826525380277</v>
      </c>
      <c r="AK51" s="187">
        <f t="shared" si="28"/>
        <v>0</v>
      </c>
      <c r="AL51" s="1">
        <f t="shared" si="29"/>
        <v>7576.4826525380277</v>
      </c>
    </row>
    <row r="52" spans="1:38">
      <c r="A52" s="26">
        <v>5.0000000000000012E-4</v>
      </c>
      <c r="B52" s="5">
        <f t="shared" si="30"/>
        <v>17269.342504303288</v>
      </c>
      <c r="C52" s="150" t="s">
        <v>659</v>
      </c>
      <c r="D52" s="150" t="s">
        <v>76</v>
      </c>
      <c r="E52" s="94" t="s">
        <v>91</v>
      </c>
      <c r="F52" s="25">
        <f t="shared" si="31"/>
        <v>2</v>
      </c>
      <c r="G52" s="25">
        <f t="shared" si="21"/>
        <v>2</v>
      </c>
      <c r="I52" s="156">
        <f t="shared" si="2"/>
        <v>0</v>
      </c>
      <c r="J52" s="156">
        <f t="shared" si="3"/>
        <v>0</v>
      </c>
      <c r="K52" s="156">
        <f t="shared" si="4"/>
        <v>0</v>
      </c>
      <c r="L52" s="156">
        <f t="shared" si="5"/>
        <v>0</v>
      </c>
      <c r="N52" s="187">
        <f t="shared" si="6"/>
        <v>0</v>
      </c>
      <c r="O52" s="187">
        <f t="shared" si="7"/>
        <v>0</v>
      </c>
      <c r="P52" s="187">
        <f t="shared" si="8"/>
        <v>0</v>
      </c>
      <c r="Q52" s="187">
        <f t="shared" si="9"/>
        <v>8800.8735358348222</v>
      </c>
      <c r="R52" s="187">
        <f t="shared" si="10"/>
        <v>8468.4684684684689</v>
      </c>
      <c r="S52" s="187">
        <f t="shared" si="11"/>
        <v>0</v>
      </c>
      <c r="T52" s="187">
        <f t="shared" si="12"/>
        <v>0</v>
      </c>
      <c r="V52" s="184">
        <f t="shared" si="13"/>
        <v>0</v>
      </c>
      <c r="W52" s="184">
        <f t="shared" si="14"/>
        <v>0</v>
      </c>
      <c r="X52" s="184">
        <f t="shared" si="15"/>
        <v>0</v>
      </c>
      <c r="Y52" s="184">
        <f t="shared" si="16"/>
        <v>0</v>
      </c>
      <c r="AA52" s="190">
        <f t="shared" si="17"/>
        <v>0</v>
      </c>
      <c r="AB52" s="190">
        <f t="shared" si="18"/>
        <v>0</v>
      </c>
      <c r="AC52" s="190">
        <f t="shared" si="19"/>
        <v>0</v>
      </c>
      <c r="AD52" s="190">
        <f t="shared" si="20"/>
        <v>0</v>
      </c>
      <c r="AE52" s="187">
        <f t="shared" si="22"/>
        <v>0</v>
      </c>
      <c r="AF52" s="156">
        <f t="shared" si="23"/>
        <v>0</v>
      </c>
      <c r="AG52" s="193">
        <f t="shared" si="24"/>
        <v>0</v>
      </c>
      <c r="AH52" s="156">
        <f t="shared" si="25"/>
        <v>0</v>
      </c>
      <c r="AI52" s="156">
        <f t="shared" si="26"/>
        <v>0</v>
      </c>
      <c r="AJ52" s="187">
        <f t="shared" si="27"/>
        <v>8800.8735358348222</v>
      </c>
      <c r="AK52" s="187">
        <f t="shared" si="28"/>
        <v>8468.4684684684689</v>
      </c>
      <c r="AL52" s="1">
        <f t="shared" si="29"/>
        <v>17269.342004303289</v>
      </c>
    </row>
    <row r="53" spans="1:38">
      <c r="A53" s="26">
        <v>5.1000000000000004E-4</v>
      </c>
      <c r="B53" s="5">
        <f t="shared" si="30"/>
        <v>16405.02316998487</v>
      </c>
      <c r="C53" s="150" t="s">
        <v>670</v>
      </c>
      <c r="D53" s="150" t="s">
        <v>76</v>
      </c>
      <c r="E53" s="94" t="s">
        <v>91</v>
      </c>
      <c r="F53" s="25">
        <f t="shared" si="31"/>
        <v>2</v>
      </c>
      <c r="G53" s="25">
        <f t="shared" si="21"/>
        <v>2</v>
      </c>
      <c r="I53" s="156">
        <f t="shared" si="2"/>
        <v>0</v>
      </c>
      <c r="J53" s="156">
        <f t="shared" si="3"/>
        <v>8287.4617737003045</v>
      </c>
      <c r="K53" s="156">
        <f t="shared" si="4"/>
        <v>0</v>
      </c>
      <c r="L53" s="156">
        <f t="shared" si="5"/>
        <v>0</v>
      </c>
      <c r="N53" s="187">
        <f t="shared" si="6"/>
        <v>0</v>
      </c>
      <c r="O53" s="187">
        <f t="shared" si="7"/>
        <v>0</v>
      </c>
      <c r="P53" s="187">
        <f t="shared" si="8"/>
        <v>0</v>
      </c>
      <c r="Q53" s="187">
        <f t="shared" si="9"/>
        <v>8117.5608862845638</v>
      </c>
      <c r="R53" s="187">
        <f t="shared" si="10"/>
        <v>0</v>
      </c>
      <c r="S53" s="187">
        <f t="shared" si="11"/>
        <v>0</v>
      </c>
      <c r="T53" s="187">
        <f t="shared" si="12"/>
        <v>0</v>
      </c>
      <c r="V53" s="184">
        <f t="shared" si="13"/>
        <v>0</v>
      </c>
      <c r="W53" s="184">
        <f t="shared" si="14"/>
        <v>0</v>
      </c>
      <c r="X53" s="184">
        <f t="shared" si="15"/>
        <v>0</v>
      </c>
      <c r="Y53" s="184">
        <f t="shared" si="16"/>
        <v>0</v>
      </c>
      <c r="AA53" s="190">
        <f t="shared" si="17"/>
        <v>0</v>
      </c>
      <c r="AB53" s="190">
        <f t="shared" si="18"/>
        <v>0</v>
      </c>
      <c r="AC53" s="190">
        <f t="shared" si="19"/>
        <v>0</v>
      </c>
      <c r="AD53" s="190">
        <f t="shared" si="20"/>
        <v>0</v>
      </c>
      <c r="AE53" s="187">
        <f t="shared" si="22"/>
        <v>0</v>
      </c>
      <c r="AF53" s="156">
        <f t="shared" si="23"/>
        <v>0</v>
      </c>
      <c r="AG53" s="193">
        <f t="shared" si="24"/>
        <v>0</v>
      </c>
      <c r="AH53" s="156">
        <f t="shared" si="25"/>
        <v>8287.4617737003045</v>
      </c>
      <c r="AI53" s="156">
        <f t="shared" si="26"/>
        <v>0</v>
      </c>
      <c r="AJ53" s="187">
        <f t="shared" si="27"/>
        <v>8117.5608862845638</v>
      </c>
      <c r="AK53" s="187">
        <f t="shared" si="28"/>
        <v>0</v>
      </c>
      <c r="AL53" s="1">
        <f t="shared" si="29"/>
        <v>16405.022659984868</v>
      </c>
    </row>
    <row r="54" spans="1:38">
      <c r="A54" s="26">
        <v>5.2000000000000006E-4</v>
      </c>
      <c r="B54" s="5">
        <f t="shared" si="30"/>
        <v>7696.1810755555553</v>
      </c>
      <c r="C54" s="150" t="s">
        <v>680</v>
      </c>
      <c r="D54" s="150" t="s">
        <v>590</v>
      </c>
      <c r="E54" s="94" t="s">
        <v>91</v>
      </c>
      <c r="F54" s="25">
        <f t="shared" si="31"/>
        <v>1</v>
      </c>
      <c r="G54" s="25">
        <f t="shared" si="21"/>
        <v>1</v>
      </c>
      <c r="I54" s="156">
        <f t="shared" si="2"/>
        <v>0</v>
      </c>
      <c r="J54" s="156">
        <f t="shared" si="3"/>
        <v>0</v>
      </c>
      <c r="K54" s="156">
        <f t="shared" si="4"/>
        <v>0</v>
      </c>
      <c r="L54" s="156">
        <f t="shared" si="5"/>
        <v>0</v>
      </c>
      <c r="N54" s="187">
        <f t="shared" si="6"/>
        <v>0</v>
      </c>
      <c r="O54" s="187">
        <f t="shared" si="7"/>
        <v>0</v>
      </c>
      <c r="P54" s="187">
        <f t="shared" si="8"/>
        <v>0</v>
      </c>
      <c r="Q54" s="187">
        <f t="shared" si="9"/>
        <v>7696.1805555555557</v>
      </c>
      <c r="R54" s="187">
        <f t="shared" si="10"/>
        <v>0</v>
      </c>
      <c r="S54" s="187">
        <f t="shared" si="11"/>
        <v>0</v>
      </c>
      <c r="T54" s="187">
        <f t="shared" si="12"/>
        <v>0</v>
      </c>
      <c r="V54" s="184">
        <f t="shared" si="13"/>
        <v>0</v>
      </c>
      <c r="W54" s="184">
        <f t="shared" si="14"/>
        <v>0</v>
      </c>
      <c r="X54" s="184">
        <f t="shared" si="15"/>
        <v>0</v>
      </c>
      <c r="Y54" s="184">
        <f t="shared" si="16"/>
        <v>0</v>
      </c>
      <c r="AA54" s="190">
        <f t="shared" si="17"/>
        <v>0</v>
      </c>
      <c r="AB54" s="190">
        <f t="shared" si="18"/>
        <v>0</v>
      </c>
      <c r="AC54" s="190">
        <f t="shared" si="19"/>
        <v>0</v>
      </c>
      <c r="AD54" s="190">
        <f t="shared" si="20"/>
        <v>0</v>
      </c>
      <c r="AE54" s="187">
        <f t="shared" si="22"/>
        <v>0</v>
      </c>
      <c r="AF54" s="156">
        <f t="shared" si="23"/>
        <v>0</v>
      </c>
      <c r="AG54" s="193">
        <f t="shared" si="24"/>
        <v>0</v>
      </c>
      <c r="AH54" s="156">
        <f t="shared" si="25"/>
        <v>0</v>
      </c>
      <c r="AI54" s="156">
        <f t="shared" si="26"/>
        <v>0</v>
      </c>
      <c r="AJ54" s="187">
        <f t="shared" si="27"/>
        <v>7696.1805555555557</v>
      </c>
      <c r="AK54" s="187">
        <f t="shared" si="28"/>
        <v>0</v>
      </c>
      <c r="AL54" s="1">
        <f t="shared" si="29"/>
        <v>7696.1805555555557</v>
      </c>
    </row>
    <row r="55" spans="1:38">
      <c r="A55" s="26">
        <v>5.3000000000000009E-4</v>
      </c>
      <c r="B55" s="5">
        <f t="shared" si="30"/>
        <v>7550.6733285011078</v>
      </c>
      <c r="C55" s="150" t="s">
        <v>685</v>
      </c>
      <c r="D55" s="150" t="s">
        <v>590</v>
      </c>
      <c r="E55" s="94" t="s">
        <v>91</v>
      </c>
      <c r="F55" s="25">
        <f t="shared" si="31"/>
        <v>1</v>
      </c>
      <c r="G55" s="25">
        <f t="shared" si="21"/>
        <v>1</v>
      </c>
      <c r="I55" s="156">
        <f t="shared" si="2"/>
        <v>0</v>
      </c>
      <c r="J55" s="156">
        <f t="shared" si="3"/>
        <v>0</v>
      </c>
      <c r="K55" s="156">
        <f t="shared" si="4"/>
        <v>0</v>
      </c>
      <c r="L55" s="156">
        <f t="shared" si="5"/>
        <v>0</v>
      </c>
      <c r="N55" s="187">
        <f t="shared" si="6"/>
        <v>0</v>
      </c>
      <c r="O55" s="187">
        <f t="shared" si="7"/>
        <v>0</v>
      </c>
      <c r="P55" s="187">
        <f t="shared" si="8"/>
        <v>0</v>
      </c>
      <c r="Q55" s="187">
        <f t="shared" si="9"/>
        <v>7550.6727985011075</v>
      </c>
      <c r="R55" s="187">
        <f t="shared" si="10"/>
        <v>0</v>
      </c>
      <c r="S55" s="187">
        <f t="shared" si="11"/>
        <v>0</v>
      </c>
      <c r="T55" s="187">
        <f t="shared" si="12"/>
        <v>0</v>
      </c>
      <c r="V55" s="184">
        <f t="shared" si="13"/>
        <v>0</v>
      </c>
      <c r="W55" s="184">
        <f t="shared" si="14"/>
        <v>0</v>
      </c>
      <c r="X55" s="184">
        <f t="shared" si="15"/>
        <v>0</v>
      </c>
      <c r="Y55" s="184">
        <f t="shared" si="16"/>
        <v>0</v>
      </c>
      <c r="AA55" s="190">
        <f t="shared" si="17"/>
        <v>0</v>
      </c>
      <c r="AB55" s="190">
        <f t="shared" si="18"/>
        <v>0</v>
      </c>
      <c r="AC55" s="190">
        <f t="shared" si="19"/>
        <v>0</v>
      </c>
      <c r="AD55" s="190">
        <f t="shared" si="20"/>
        <v>0</v>
      </c>
      <c r="AE55" s="187">
        <f t="shared" si="22"/>
        <v>0</v>
      </c>
      <c r="AF55" s="156">
        <f t="shared" si="23"/>
        <v>0</v>
      </c>
      <c r="AG55" s="193">
        <f t="shared" si="24"/>
        <v>0</v>
      </c>
      <c r="AH55" s="156">
        <f t="shared" si="25"/>
        <v>0</v>
      </c>
      <c r="AI55" s="156">
        <f t="shared" si="26"/>
        <v>0</v>
      </c>
      <c r="AJ55" s="187">
        <f t="shared" si="27"/>
        <v>7550.6727985011075</v>
      </c>
      <c r="AK55" s="187">
        <f t="shared" si="28"/>
        <v>0</v>
      </c>
      <c r="AL55" s="1">
        <f t="shared" si="29"/>
        <v>7550.6727985011075</v>
      </c>
    </row>
    <row r="56" spans="1:38">
      <c r="A56" s="26">
        <v>5.4000000000000012E-4</v>
      </c>
      <c r="B56" s="5">
        <f t="shared" si="30"/>
        <v>24857.939953416164</v>
      </c>
      <c r="C56" s="150" t="s">
        <v>662</v>
      </c>
      <c r="D56" s="150" t="s">
        <v>698</v>
      </c>
      <c r="E56" s="94" t="s">
        <v>91</v>
      </c>
      <c r="F56" s="25">
        <f t="shared" si="31"/>
        <v>3</v>
      </c>
      <c r="G56" s="25">
        <f t="shared" si="21"/>
        <v>3</v>
      </c>
      <c r="I56" s="156">
        <f t="shared" si="2"/>
        <v>7257.1996027805362</v>
      </c>
      <c r="J56" s="156">
        <f t="shared" si="3"/>
        <v>0</v>
      </c>
      <c r="K56" s="156">
        <f t="shared" si="4"/>
        <v>0</v>
      </c>
      <c r="L56" s="156">
        <f t="shared" si="5"/>
        <v>0</v>
      </c>
      <c r="N56" s="187">
        <f t="shared" si="6"/>
        <v>0</v>
      </c>
      <c r="O56" s="187">
        <f t="shared" si="7"/>
        <v>0</v>
      </c>
      <c r="P56" s="187">
        <f t="shared" si="8"/>
        <v>0</v>
      </c>
      <c r="Q56" s="187">
        <f t="shared" si="9"/>
        <v>8632.9113924050635</v>
      </c>
      <c r="R56" s="187">
        <f t="shared" si="10"/>
        <v>0</v>
      </c>
      <c r="S56" s="187">
        <f t="shared" si="11"/>
        <v>8967.8284182305615</v>
      </c>
      <c r="T56" s="187">
        <f t="shared" si="12"/>
        <v>0</v>
      </c>
      <c r="V56" s="184">
        <f t="shared" si="13"/>
        <v>0</v>
      </c>
      <c r="W56" s="184">
        <f t="shared" si="14"/>
        <v>0</v>
      </c>
      <c r="X56" s="184">
        <f t="shared" si="15"/>
        <v>0</v>
      </c>
      <c r="Y56" s="184">
        <f t="shared" si="16"/>
        <v>0</v>
      </c>
      <c r="AA56" s="190">
        <f t="shared" si="17"/>
        <v>0</v>
      </c>
      <c r="AB56" s="190">
        <f t="shared" si="18"/>
        <v>0</v>
      </c>
      <c r="AC56" s="190">
        <f t="shared" si="19"/>
        <v>0</v>
      </c>
      <c r="AD56" s="190">
        <f t="shared" si="20"/>
        <v>0</v>
      </c>
      <c r="AE56" s="187">
        <f t="shared" si="22"/>
        <v>0</v>
      </c>
      <c r="AF56" s="156">
        <f t="shared" si="23"/>
        <v>0</v>
      </c>
      <c r="AG56" s="193">
        <f t="shared" si="24"/>
        <v>0</v>
      </c>
      <c r="AH56" s="156">
        <f t="shared" si="25"/>
        <v>7257.1996027805362</v>
      </c>
      <c r="AI56" s="156">
        <f t="shared" si="26"/>
        <v>0</v>
      </c>
      <c r="AJ56" s="187">
        <f t="shared" si="27"/>
        <v>8967.8284182305615</v>
      </c>
      <c r="AK56" s="187">
        <f t="shared" si="28"/>
        <v>8632.9113924050635</v>
      </c>
      <c r="AL56" s="1">
        <f t="shared" si="29"/>
        <v>24857.939413416163</v>
      </c>
    </row>
    <row r="57" spans="1:38">
      <c r="A57" s="26">
        <v>5.5000000000000003E-4</v>
      </c>
      <c r="B57" s="5">
        <f t="shared" si="30"/>
        <v>22885.477804274888</v>
      </c>
      <c r="C57" s="150" t="s">
        <v>688</v>
      </c>
      <c r="D57" s="150" t="s">
        <v>600</v>
      </c>
      <c r="E57" s="94" t="s">
        <v>91</v>
      </c>
      <c r="F57" s="25">
        <f t="shared" si="31"/>
        <v>3</v>
      </c>
      <c r="G57" s="25">
        <f t="shared" si="21"/>
        <v>3</v>
      </c>
      <c r="I57" s="156">
        <f t="shared" si="2"/>
        <v>0</v>
      </c>
      <c r="J57" s="156">
        <f t="shared" si="3"/>
        <v>0</v>
      </c>
      <c r="K57" s="156">
        <f t="shared" si="4"/>
        <v>0</v>
      </c>
      <c r="L57" s="156">
        <f t="shared" si="5"/>
        <v>0</v>
      </c>
      <c r="N57" s="187">
        <f t="shared" si="6"/>
        <v>0</v>
      </c>
      <c r="O57" s="187">
        <f t="shared" si="7"/>
        <v>0</v>
      </c>
      <c r="P57" s="187">
        <f t="shared" si="8"/>
        <v>0</v>
      </c>
      <c r="Q57" s="187">
        <f t="shared" si="9"/>
        <v>7315.181518151815</v>
      </c>
      <c r="R57" s="187">
        <f t="shared" si="10"/>
        <v>0</v>
      </c>
      <c r="S57" s="187">
        <f t="shared" si="11"/>
        <v>7991.2402946446337</v>
      </c>
      <c r="T57" s="187">
        <f t="shared" si="12"/>
        <v>7579.0554414784392</v>
      </c>
      <c r="V57" s="184">
        <f t="shared" si="13"/>
        <v>0</v>
      </c>
      <c r="W57" s="184">
        <f t="shared" si="14"/>
        <v>0</v>
      </c>
      <c r="X57" s="184">
        <f t="shared" si="15"/>
        <v>0</v>
      </c>
      <c r="Y57" s="184">
        <f t="shared" si="16"/>
        <v>0</v>
      </c>
      <c r="AA57" s="190">
        <f t="shared" si="17"/>
        <v>0</v>
      </c>
      <c r="AB57" s="190">
        <f t="shared" si="18"/>
        <v>0</v>
      </c>
      <c r="AC57" s="190">
        <f t="shared" si="19"/>
        <v>0</v>
      </c>
      <c r="AD57" s="190">
        <f t="shared" si="20"/>
        <v>0</v>
      </c>
      <c r="AE57" s="187">
        <f t="shared" si="22"/>
        <v>7315.181518151815</v>
      </c>
      <c r="AF57" s="156">
        <f t="shared" si="23"/>
        <v>0</v>
      </c>
      <c r="AG57" s="193">
        <f t="shared" si="24"/>
        <v>7315.181518151815</v>
      </c>
      <c r="AH57" s="156">
        <f t="shared" si="25"/>
        <v>0</v>
      </c>
      <c r="AI57" s="156">
        <f t="shared" si="26"/>
        <v>0</v>
      </c>
      <c r="AJ57" s="187">
        <f t="shared" si="27"/>
        <v>7991.2402946446337</v>
      </c>
      <c r="AK57" s="187">
        <f t="shared" si="28"/>
        <v>7579.0554414784392</v>
      </c>
      <c r="AL57" s="1">
        <f t="shared" si="29"/>
        <v>22885.477254274887</v>
      </c>
    </row>
    <row r="58" spans="1:38">
      <c r="A58" s="26">
        <v>5.6000000000000006E-4</v>
      </c>
      <c r="B58" s="5">
        <f t="shared" si="30"/>
        <v>10000.00056</v>
      </c>
      <c r="C58" s="150" t="s">
        <v>186</v>
      </c>
      <c r="D58" s="150" t="s">
        <v>76</v>
      </c>
      <c r="E58" s="94" t="s">
        <v>91</v>
      </c>
      <c r="F58" s="25">
        <f t="shared" si="31"/>
        <v>1</v>
      </c>
      <c r="G58" s="25">
        <f t="shared" si="21"/>
        <v>1</v>
      </c>
      <c r="I58" s="156">
        <f t="shared" si="2"/>
        <v>0</v>
      </c>
      <c r="J58" s="156">
        <f t="shared" si="3"/>
        <v>0</v>
      </c>
      <c r="K58" s="156">
        <f t="shared" si="4"/>
        <v>0</v>
      </c>
      <c r="L58" s="156">
        <f t="shared" si="5"/>
        <v>0</v>
      </c>
      <c r="N58" s="187">
        <f t="shared" si="6"/>
        <v>0</v>
      </c>
      <c r="O58" s="187">
        <f t="shared" si="7"/>
        <v>0</v>
      </c>
      <c r="P58" s="187">
        <f t="shared" si="8"/>
        <v>0</v>
      </c>
      <c r="Q58" s="187">
        <f t="shared" si="9"/>
        <v>10000</v>
      </c>
      <c r="R58" s="187">
        <f t="shared" si="10"/>
        <v>0</v>
      </c>
      <c r="S58" s="187">
        <f t="shared" si="11"/>
        <v>0</v>
      </c>
      <c r="T58" s="187">
        <f t="shared" si="12"/>
        <v>0</v>
      </c>
      <c r="V58" s="184">
        <f t="shared" si="13"/>
        <v>0</v>
      </c>
      <c r="W58" s="184">
        <f t="shared" si="14"/>
        <v>0</v>
      </c>
      <c r="X58" s="184">
        <f t="shared" si="15"/>
        <v>0</v>
      </c>
      <c r="Y58" s="184">
        <f t="shared" si="16"/>
        <v>0</v>
      </c>
      <c r="AA58" s="190">
        <f t="shared" si="17"/>
        <v>0</v>
      </c>
      <c r="AB58" s="190">
        <f t="shared" si="18"/>
        <v>0</v>
      </c>
      <c r="AC58" s="190">
        <f t="shared" si="19"/>
        <v>0</v>
      </c>
      <c r="AD58" s="190">
        <f t="shared" si="20"/>
        <v>0</v>
      </c>
      <c r="AE58" s="187">
        <f t="shared" si="22"/>
        <v>0</v>
      </c>
      <c r="AF58" s="156">
        <f t="shared" si="23"/>
        <v>0</v>
      </c>
      <c r="AG58" s="193">
        <f t="shared" si="24"/>
        <v>0</v>
      </c>
      <c r="AH58" s="156">
        <f t="shared" si="25"/>
        <v>0</v>
      </c>
      <c r="AI58" s="156">
        <f t="shared" si="26"/>
        <v>0</v>
      </c>
      <c r="AJ58" s="187">
        <f t="shared" si="27"/>
        <v>10000</v>
      </c>
      <c r="AK58" s="187">
        <f t="shared" si="28"/>
        <v>0</v>
      </c>
      <c r="AL58" s="1">
        <f t="shared" si="29"/>
        <v>10000</v>
      </c>
    </row>
    <row r="59" spans="1:38">
      <c r="A59" s="26">
        <v>5.7000000000000009E-4</v>
      </c>
      <c r="B59" s="5">
        <f t="shared" si="30"/>
        <v>26284.459292895324</v>
      </c>
      <c r="C59" s="145" t="s">
        <v>650</v>
      </c>
      <c r="D59" s="178" t="s">
        <v>449</v>
      </c>
      <c r="E59" s="94" t="s">
        <v>91</v>
      </c>
      <c r="F59" s="25">
        <f t="shared" si="31"/>
        <v>3</v>
      </c>
      <c r="G59" s="25">
        <f t="shared" si="21"/>
        <v>3</v>
      </c>
      <c r="I59" s="156">
        <f t="shared" si="2"/>
        <v>8733.2695984703623</v>
      </c>
      <c r="J59" s="156">
        <f t="shared" si="3"/>
        <v>0</v>
      </c>
      <c r="K59" s="156">
        <f t="shared" si="4"/>
        <v>0</v>
      </c>
      <c r="L59" s="156">
        <f t="shared" si="5"/>
        <v>0</v>
      </c>
      <c r="N59" s="187">
        <f t="shared" si="6"/>
        <v>0</v>
      </c>
      <c r="O59" s="187">
        <f t="shared" si="7"/>
        <v>0</v>
      </c>
      <c r="P59" s="187">
        <f t="shared" si="8"/>
        <v>0</v>
      </c>
      <c r="Q59" s="187">
        <f t="shared" si="9"/>
        <v>9301.3008812421322</v>
      </c>
      <c r="R59" s="187">
        <f t="shared" si="10"/>
        <v>0</v>
      </c>
      <c r="S59" s="187">
        <f t="shared" si="11"/>
        <v>0</v>
      </c>
      <c r="T59" s="187">
        <f t="shared" si="12"/>
        <v>8249.8882431828333</v>
      </c>
      <c r="V59" s="184">
        <f t="shared" si="13"/>
        <v>0</v>
      </c>
      <c r="W59" s="184">
        <f t="shared" si="14"/>
        <v>0</v>
      </c>
      <c r="X59" s="184">
        <f t="shared" si="15"/>
        <v>0</v>
      </c>
      <c r="Y59" s="184">
        <f t="shared" si="16"/>
        <v>0</v>
      </c>
      <c r="AA59" s="190">
        <f t="shared" si="17"/>
        <v>0</v>
      </c>
      <c r="AB59" s="190">
        <f t="shared" si="18"/>
        <v>0</v>
      </c>
      <c r="AC59" s="190">
        <f t="shared" si="19"/>
        <v>0</v>
      </c>
      <c r="AD59" s="190">
        <f t="shared" si="20"/>
        <v>0</v>
      </c>
      <c r="AE59" s="187">
        <f t="shared" si="22"/>
        <v>0</v>
      </c>
      <c r="AF59" s="156">
        <f t="shared" si="23"/>
        <v>0</v>
      </c>
      <c r="AG59" s="193">
        <f t="shared" si="24"/>
        <v>0</v>
      </c>
      <c r="AH59" s="156">
        <f t="shared" si="25"/>
        <v>8733.2695984703623</v>
      </c>
      <c r="AI59" s="156">
        <f t="shared" si="26"/>
        <v>0</v>
      </c>
      <c r="AJ59" s="187">
        <f t="shared" si="27"/>
        <v>9301.3008812421322</v>
      </c>
      <c r="AK59" s="187">
        <f t="shared" si="28"/>
        <v>8249.8882431828333</v>
      </c>
      <c r="AL59" s="1">
        <f t="shared" si="29"/>
        <v>26284.458722895324</v>
      </c>
    </row>
    <row r="60" spans="1:38">
      <c r="A60" s="26">
        <v>5.8000000000000011E-4</v>
      </c>
      <c r="B60" s="5">
        <f t="shared" si="30"/>
        <v>8722.9443029437225</v>
      </c>
      <c r="C60" s="145" t="s">
        <v>661</v>
      </c>
      <c r="D60" s="145" t="s">
        <v>699</v>
      </c>
      <c r="E60" s="94" t="s">
        <v>91</v>
      </c>
      <c r="F60" s="25">
        <f t="shared" si="31"/>
        <v>1</v>
      </c>
      <c r="G60" s="25">
        <f t="shared" si="21"/>
        <v>1</v>
      </c>
      <c r="I60" s="156">
        <f t="shared" ref="I60:I91" si="32">IF(ISERROR(VLOOKUP($C60,_tri5,5,FALSE)),0,(VLOOKUP($C60,_tri5,5,FALSE)))</f>
        <v>0</v>
      </c>
      <c r="J60" s="156">
        <f t="shared" ref="J60:J91" si="33">IF(ISERROR(VLOOKUP($C60,_tri7,5,FALSE)),0,(VLOOKUP($C60,_tri7,5,FALSE)))</f>
        <v>0</v>
      </c>
      <c r="K60" s="156">
        <f t="shared" ref="K60:K91" si="34">IF(ISERROR(VLOOKUP($C60,_tri8,5,FALSE)),0,(VLOOKUP($C60,_tri8,5,FALSE)))</f>
        <v>0</v>
      </c>
      <c r="L60" s="156">
        <f t="shared" ref="L60:L91" si="35">IF(ISERROR(VLOOKUP($C60,_tri9,5,FALSE)),0,(VLOOKUP($C60,_tri9,5,FALSE)))</f>
        <v>0</v>
      </c>
      <c r="N60" s="187">
        <f t="shared" si="6"/>
        <v>0</v>
      </c>
      <c r="O60" s="187">
        <f t="shared" ref="O60:O91" si="36">IF(ISERROR(VLOOKUP($C60,_tri2,5,FALSE)),0,(VLOOKUP($C60,_tri2,5,FALSE)))</f>
        <v>0</v>
      </c>
      <c r="P60" s="187">
        <f t="shared" ref="P60:P91" si="37">IF(ISERROR(VLOOKUP($C60,_tri3,5,FALSE)),0,(VLOOKUP($C60,_tri3,5,FALSE)))</f>
        <v>0</v>
      </c>
      <c r="Q60" s="187">
        <f t="shared" ref="Q60:Q91" si="38">IF(ISERROR(VLOOKUP($C60,_tri4,5,FALSE)),0,(VLOOKUP($C60,_tri4,5,FALSE)))</f>
        <v>8722.9437229437226</v>
      </c>
      <c r="R60" s="187">
        <f t="shared" ref="R60:R91" si="39">IF(ISERROR(VLOOKUP($C60,_tri6,5,FALSE)),0,(VLOOKUP($C60,_tri6,5,FALSE)))</f>
        <v>0</v>
      </c>
      <c r="S60" s="187">
        <f t="shared" ref="S60:S91" si="40">IF(ISERROR(VLOOKUP($C60,_tri10,5,FALSE)),0,(VLOOKUP($C60,_tri10,5,FALSE)))</f>
        <v>0</v>
      </c>
      <c r="T60" s="187">
        <f t="shared" ref="T60:T91" si="41">IF(ISERROR(VLOOKUP($C60,_tri11,5,FALSE)),0,(VLOOKUP($C60,_tri11,5,FALSE)))</f>
        <v>0</v>
      </c>
      <c r="V60" s="184">
        <f t="shared" ref="V60:V91" si="42">IF(ISERROR(VLOOKUP($C60,aqua1,5,FALSE)),0,(VLOOKUP($C60,aqua1,5,FALSE)))</f>
        <v>0</v>
      </c>
      <c r="W60" s="184">
        <f t="shared" ref="W60:W91" si="43">IF(ISERROR(VLOOKUP($C60,aqua2,5,FALSE)),0,(VLOOKUP($C60,aqua2,5,FALSE)))</f>
        <v>0</v>
      </c>
      <c r="X60" s="184">
        <f t="shared" ref="X60:X91" si="44">IF(ISERROR(VLOOKUP($C60,aqua3,5,FALSE)),0,(VLOOKUP($C60,aqua3,5,FALSE)))</f>
        <v>0</v>
      </c>
      <c r="Y60" s="184">
        <f t="shared" ref="Y60:Y91" si="45">IF(ISERROR(VLOOKUP($C60,aqua4,5,FALSE)),0,(VLOOKUP($C60,aqua4,5,FALSE)))</f>
        <v>0</v>
      </c>
      <c r="AA60" s="190">
        <f t="shared" ref="AA60:AA91" si="46">IF(ISERROR(VLOOKUP($C60,_dua1,5,FALSE)),0,(VLOOKUP($C60,_dua1,5,FALSE)))</f>
        <v>0</v>
      </c>
      <c r="AB60" s="190">
        <f t="shared" ref="AB60:AB91" si="47">IF(ISERROR(VLOOKUP($C60,_dua2,5,FALSE)),0,(VLOOKUP($C60,_dua2,5,FALSE)))</f>
        <v>0</v>
      </c>
      <c r="AC60" s="190">
        <f t="shared" ref="AC60:AC91" si="48">IF(ISERROR(VLOOKUP($C60,_dua3,5,FALSE)),0,(VLOOKUP($C60,_dua3,5,FALSE)))</f>
        <v>0</v>
      </c>
      <c r="AD60" s="190">
        <f t="shared" ref="AD60:AD91" si="49">IF(ISERROR(VLOOKUP($C60,_dua4,5,FALSE)),0,(VLOOKUP($C60,_dua4,5,FALSE)))</f>
        <v>0</v>
      </c>
      <c r="AE60" s="187">
        <f t="shared" si="22"/>
        <v>0</v>
      </c>
      <c r="AF60" s="156">
        <f t="shared" si="23"/>
        <v>0</v>
      </c>
      <c r="AG60" s="193">
        <f t="shared" si="24"/>
        <v>0</v>
      </c>
      <c r="AH60" s="156">
        <f t="shared" si="25"/>
        <v>0</v>
      </c>
      <c r="AI60" s="156">
        <f t="shared" si="26"/>
        <v>0</v>
      </c>
      <c r="AJ60" s="187">
        <f t="shared" si="27"/>
        <v>8722.9437229437226</v>
      </c>
      <c r="AK60" s="187">
        <f t="shared" si="28"/>
        <v>0</v>
      </c>
      <c r="AL60" s="1">
        <f t="shared" si="29"/>
        <v>8722.9437229437226</v>
      </c>
    </row>
    <row r="61" spans="1:38">
      <c r="A61" s="26">
        <v>5.9000000000000003E-4</v>
      </c>
      <c r="B61" s="5">
        <f t="shared" si="30"/>
        <v>16626.339400903369</v>
      </c>
      <c r="C61" s="145" t="s">
        <v>663</v>
      </c>
      <c r="D61" s="145" t="s">
        <v>600</v>
      </c>
      <c r="E61" s="94" t="s">
        <v>91</v>
      </c>
      <c r="F61" s="25">
        <f t="shared" si="31"/>
        <v>2</v>
      </c>
      <c r="G61" s="25">
        <f t="shared" si="21"/>
        <v>2</v>
      </c>
      <c r="I61" s="156">
        <f t="shared" si="32"/>
        <v>0</v>
      </c>
      <c r="J61" s="156">
        <f t="shared" si="33"/>
        <v>0</v>
      </c>
      <c r="K61" s="156">
        <f t="shared" si="34"/>
        <v>0</v>
      </c>
      <c r="L61" s="156">
        <f t="shared" si="35"/>
        <v>8008.5316569375855</v>
      </c>
      <c r="N61" s="187">
        <f t="shared" si="6"/>
        <v>0</v>
      </c>
      <c r="O61" s="187">
        <f t="shared" si="36"/>
        <v>0</v>
      </c>
      <c r="P61" s="187">
        <f t="shared" si="37"/>
        <v>0</v>
      </c>
      <c r="Q61" s="187">
        <f t="shared" si="38"/>
        <v>8617.8071539657849</v>
      </c>
      <c r="R61" s="187">
        <f t="shared" si="39"/>
        <v>0</v>
      </c>
      <c r="S61" s="187">
        <f t="shared" si="40"/>
        <v>0</v>
      </c>
      <c r="T61" s="187">
        <f t="shared" si="41"/>
        <v>0</v>
      </c>
      <c r="V61" s="184">
        <f t="shared" si="42"/>
        <v>0</v>
      </c>
      <c r="W61" s="184">
        <f t="shared" si="43"/>
        <v>0</v>
      </c>
      <c r="X61" s="184">
        <f t="shared" si="44"/>
        <v>0</v>
      </c>
      <c r="Y61" s="184">
        <f t="shared" si="45"/>
        <v>0</v>
      </c>
      <c r="AA61" s="190">
        <f t="shared" si="46"/>
        <v>0</v>
      </c>
      <c r="AB61" s="190">
        <f t="shared" si="47"/>
        <v>0</v>
      </c>
      <c r="AC61" s="190">
        <f t="shared" si="48"/>
        <v>0</v>
      </c>
      <c r="AD61" s="190">
        <f t="shared" si="49"/>
        <v>0</v>
      </c>
      <c r="AE61" s="187">
        <f t="shared" si="22"/>
        <v>0</v>
      </c>
      <c r="AF61" s="156">
        <f t="shared" si="23"/>
        <v>0</v>
      </c>
      <c r="AG61" s="193">
        <f t="shared" si="24"/>
        <v>0</v>
      </c>
      <c r="AH61" s="156">
        <f t="shared" si="25"/>
        <v>8008.5316569375855</v>
      </c>
      <c r="AI61" s="156">
        <f t="shared" si="26"/>
        <v>0</v>
      </c>
      <c r="AJ61" s="187">
        <f t="shared" si="27"/>
        <v>8617.8071539657849</v>
      </c>
      <c r="AK61" s="187">
        <f t="shared" si="28"/>
        <v>0</v>
      </c>
      <c r="AL61" s="1">
        <f t="shared" si="29"/>
        <v>16626.338810903369</v>
      </c>
    </row>
    <row r="62" spans="1:38">
      <c r="A62" s="26">
        <v>6.0000000000000006E-4</v>
      </c>
      <c r="B62" s="5">
        <f t="shared" si="30"/>
        <v>8471.2408063825733</v>
      </c>
      <c r="C62" s="145" t="s">
        <v>667</v>
      </c>
      <c r="D62" s="145" t="s">
        <v>699</v>
      </c>
      <c r="E62" s="94" t="s">
        <v>91</v>
      </c>
      <c r="F62" s="25">
        <f t="shared" si="31"/>
        <v>1</v>
      </c>
      <c r="G62" s="25">
        <f t="shared" si="21"/>
        <v>1</v>
      </c>
      <c r="I62" s="156">
        <f t="shared" si="32"/>
        <v>0</v>
      </c>
      <c r="J62" s="156">
        <f t="shared" si="33"/>
        <v>0</v>
      </c>
      <c r="K62" s="156">
        <f t="shared" si="34"/>
        <v>0</v>
      </c>
      <c r="L62" s="156">
        <f t="shared" si="35"/>
        <v>0</v>
      </c>
      <c r="N62" s="187">
        <f t="shared" si="6"/>
        <v>0</v>
      </c>
      <c r="O62" s="187">
        <f t="shared" si="36"/>
        <v>0</v>
      </c>
      <c r="P62" s="187">
        <f t="shared" si="37"/>
        <v>0</v>
      </c>
      <c r="Q62" s="187">
        <f t="shared" si="38"/>
        <v>8471.2402063825739</v>
      </c>
      <c r="R62" s="187">
        <f t="shared" si="39"/>
        <v>0</v>
      </c>
      <c r="S62" s="187">
        <f t="shared" si="40"/>
        <v>0</v>
      </c>
      <c r="T62" s="187">
        <f t="shared" si="41"/>
        <v>0</v>
      </c>
      <c r="V62" s="184">
        <f t="shared" si="42"/>
        <v>0</v>
      </c>
      <c r="W62" s="184">
        <f t="shared" si="43"/>
        <v>0</v>
      </c>
      <c r="X62" s="184">
        <f t="shared" si="44"/>
        <v>0</v>
      </c>
      <c r="Y62" s="184">
        <f t="shared" si="45"/>
        <v>0</v>
      </c>
      <c r="AA62" s="190">
        <f t="shared" si="46"/>
        <v>0</v>
      </c>
      <c r="AB62" s="190">
        <f t="shared" si="47"/>
        <v>0</v>
      </c>
      <c r="AC62" s="190">
        <f t="shared" si="48"/>
        <v>0</v>
      </c>
      <c r="AD62" s="190">
        <f t="shared" si="49"/>
        <v>0</v>
      </c>
      <c r="AE62" s="187">
        <f t="shared" si="22"/>
        <v>0</v>
      </c>
      <c r="AF62" s="156">
        <f t="shared" si="23"/>
        <v>0</v>
      </c>
      <c r="AG62" s="193">
        <f t="shared" si="24"/>
        <v>0</v>
      </c>
      <c r="AH62" s="156">
        <f t="shared" si="25"/>
        <v>0</v>
      </c>
      <c r="AI62" s="156">
        <f t="shared" si="26"/>
        <v>0</v>
      </c>
      <c r="AJ62" s="187">
        <f t="shared" si="27"/>
        <v>8471.2402063825739</v>
      </c>
      <c r="AK62" s="187">
        <f t="shared" si="28"/>
        <v>0</v>
      </c>
      <c r="AL62" s="1">
        <f t="shared" si="29"/>
        <v>8471.2402063825739</v>
      </c>
    </row>
    <row r="63" spans="1:38">
      <c r="A63" s="26">
        <v>6.1000000000000008E-4</v>
      </c>
      <c r="B63" s="5">
        <f t="shared" si="30"/>
        <v>24866.513484637897</v>
      </c>
      <c r="C63" s="145" t="s">
        <v>675</v>
      </c>
      <c r="D63" s="145" t="s">
        <v>590</v>
      </c>
      <c r="E63" s="94" t="s">
        <v>91</v>
      </c>
      <c r="F63" s="25">
        <f t="shared" si="31"/>
        <v>3</v>
      </c>
      <c r="G63" s="25">
        <f t="shared" si="21"/>
        <v>3</v>
      </c>
      <c r="I63" s="156">
        <f t="shared" si="32"/>
        <v>0</v>
      </c>
      <c r="J63" s="156">
        <f t="shared" si="33"/>
        <v>0</v>
      </c>
      <c r="K63" s="156">
        <f t="shared" si="34"/>
        <v>0</v>
      </c>
      <c r="L63" s="156">
        <f t="shared" si="35"/>
        <v>0</v>
      </c>
      <c r="N63" s="187">
        <f t="shared" si="6"/>
        <v>0</v>
      </c>
      <c r="O63" s="187">
        <f t="shared" si="36"/>
        <v>0</v>
      </c>
      <c r="P63" s="187">
        <f t="shared" si="37"/>
        <v>0</v>
      </c>
      <c r="Q63" s="187">
        <f t="shared" si="38"/>
        <v>7875.288683602771</v>
      </c>
      <c r="R63" s="187">
        <f t="shared" si="39"/>
        <v>8151.7615176151776</v>
      </c>
      <c r="S63" s="187">
        <f t="shared" si="40"/>
        <v>8839.4626734199501</v>
      </c>
      <c r="T63" s="187">
        <f t="shared" si="41"/>
        <v>0</v>
      </c>
      <c r="V63" s="184">
        <f t="shared" si="42"/>
        <v>0</v>
      </c>
      <c r="W63" s="184">
        <f t="shared" si="43"/>
        <v>0</v>
      </c>
      <c r="X63" s="184">
        <f t="shared" si="44"/>
        <v>0</v>
      </c>
      <c r="Y63" s="184">
        <f t="shared" si="45"/>
        <v>0</v>
      </c>
      <c r="AA63" s="190">
        <f t="shared" si="46"/>
        <v>0</v>
      </c>
      <c r="AB63" s="190">
        <f t="shared" si="47"/>
        <v>0</v>
      </c>
      <c r="AC63" s="190">
        <f t="shared" si="48"/>
        <v>0</v>
      </c>
      <c r="AD63" s="190">
        <f t="shared" si="49"/>
        <v>0</v>
      </c>
      <c r="AE63" s="187">
        <f t="shared" si="22"/>
        <v>7875.288683602771</v>
      </c>
      <c r="AF63" s="156">
        <f t="shared" si="23"/>
        <v>0</v>
      </c>
      <c r="AG63" s="193">
        <f t="shared" si="24"/>
        <v>7875.288683602771</v>
      </c>
      <c r="AH63" s="156">
        <f t="shared" si="25"/>
        <v>0</v>
      </c>
      <c r="AI63" s="156">
        <f t="shared" si="26"/>
        <v>0</v>
      </c>
      <c r="AJ63" s="187">
        <f t="shared" si="27"/>
        <v>8839.4626734199501</v>
      </c>
      <c r="AK63" s="187">
        <f t="shared" si="28"/>
        <v>8151.7615176151776</v>
      </c>
      <c r="AL63" s="1">
        <f t="shared" si="29"/>
        <v>24866.512874637898</v>
      </c>
    </row>
    <row r="64" spans="1:38">
      <c r="A64" s="26">
        <v>6.2000000000000011E-4</v>
      </c>
      <c r="B64" s="5">
        <f t="shared" si="30"/>
        <v>8379.7735818163055</v>
      </c>
      <c r="C64" s="145" t="s">
        <v>715</v>
      </c>
      <c r="D64" s="145" t="s">
        <v>783</v>
      </c>
      <c r="E64" s="94" t="s">
        <v>91</v>
      </c>
      <c r="F64" s="25">
        <f t="shared" si="31"/>
        <v>1</v>
      </c>
      <c r="G64" s="25">
        <f t="shared" si="21"/>
        <v>1</v>
      </c>
      <c r="I64" s="156">
        <f t="shared" si="32"/>
        <v>8379.7729618163048</v>
      </c>
      <c r="J64" s="156">
        <f t="shared" si="33"/>
        <v>0</v>
      </c>
      <c r="K64" s="156">
        <f t="shared" si="34"/>
        <v>0</v>
      </c>
      <c r="L64" s="156">
        <f t="shared" si="35"/>
        <v>0</v>
      </c>
      <c r="N64" s="187">
        <f t="shared" si="6"/>
        <v>0</v>
      </c>
      <c r="O64" s="187">
        <f t="shared" si="36"/>
        <v>0</v>
      </c>
      <c r="P64" s="187">
        <f t="shared" si="37"/>
        <v>0</v>
      </c>
      <c r="Q64" s="187">
        <f t="shared" si="38"/>
        <v>0</v>
      </c>
      <c r="R64" s="187">
        <f t="shared" si="39"/>
        <v>0</v>
      </c>
      <c r="S64" s="187">
        <f t="shared" si="40"/>
        <v>0</v>
      </c>
      <c r="T64" s="187">
        <f t="shared" si="41"/>
        <v>0</v>
      </c>
      <c r="V64" s="184">
        <f t="shared" si="42"/>
        <v>0</v>
      </c>
      <c r="W64" s="184">
        <f t="shared" si="43"/>
        <v>0</v>
      </c>
      <c r="X64" s="184">
        <f t="shared" si="44"/>
        <v>0</v>
      </c>
      <c r="Y64" s="184">
        <f t="shared" si="45"/>
        <v>0</v>
      </c>
      <c r="AA64" s="190">
        <f t="shared" si="46"/>
        <v>0</v>
      </c>
      <c r="AB64" s="190">
        <f t="shared" si="47"/>
        <v>0</v>
      </c>
      <c r="AC64" s="190">
        <f t="shared" si="48"/>
        <v>0</v>
      </c>
      <c r="AD64" s="190">
        <f t="shared" si="49"/>
        <v>0</v>
      </c>
      <c r="AE64" s="187">
        <f t="shared" si="22"/>
        <v>0</v>
      </c>
      <c r="AF64" s="156">
        <f t="shared" si="23"/>
        <v>0</v>
      </c>
      <c r="AG64" s="193">
        <f t="shared" si="24"/>
        <v>0</v>
      </c>
      <c r="AH64" s="156">
        <f t="shared" si="25"/>
        <v>8379.7729618163048</v>
      </c>
      <c r="AI64" s="156">
        <f t="shared" si="26"/>
        <v>0</v>
      </c>
      <c r="AJ64" s="187">
        <f t="shared" si="27"/>
        <v>0</v>
      </c>
      <c r="AK64" s="187">
        <f t="shared" si="28"/>
        <v>0</v>
      </c>
      <c r="AL64" s="1">
        <f t="shared" si="29"/>
        <v>8379.7729618163048</v>
      </c>
    </row>
    <row r="65" spans="1:38">
      <c r="A65" s="26">
        <v>6.3000000000000003E-4</v>
      </c>
      <c r="B65" s="5">
        <f t="shared" si="30"/>
        <v>8339.6103526977076</v>
      </c>
      <c r="C65" s="145" t="s">
        <v>717</v>
      </c>
      <c r="D65" s="145" t="s">
        <v>783</v>
      </c>
      <c r="E65" s="94" t="s">
        <v>91</v>
      </c>
      <c r="F65" s="25">
        <f t="shared" si="31"/>
        <v>1</v>
      </c>
      <c r="G65" s="25">
        <f t="shared" si="21"/>
        <v>1</v>
      </c>
      <c r="I65" s="156">
        <f t="shared" si="32"/>
        <v>8339.6097226977072</v>
      </c>
      <c r="J65" s="156">
        <f t="shared" si="33"/>
        <v>0</v>
      </c>
      <c r="K65" s="156">
        <f t="shared" si="34"/>
        <v>0</v>
      </c>
      <c r="L65" s="156">
        <f t="shared" si="35"/>
        <v>0</v>
      </c>
      <c r="N65" s="187">
        <f t="shared" si="6"/>
        <v>0</v>
      </c>
      <c r="O65" s="187">
        <f t="shared" si="36"/>
        <v>0</v>
      </c>
      <c r="P65" s="187">
        <f t="shared" si="37"/>
        <v>0</v>
      </c>
      <c r="Q65" s="187">
        <f t="shared" si="38"/>
        <v>0</v>
      </c>
      <c r="R65" s="187">
        <f t="shared" si="39"/>
        <v>0</v>
      </c>
      <c r="S65" s="187">
        <f t="shared" si="40"/>
        <v>0</v>
      </c>
      <c r="T65" s="187">
        <f t="shared" si="41"/>
        <v>0</v>
      </c>
      <c r="V65" s="184">
        <f t="shared" si="42"/>
        <v>0</v>
      </c>
      <c r="W65" s="184">
        <f t="shared" si="43"/>
        <v>0</v>
      </c>
      <c r="X65" s="184">
        <f t="shared" si="44"/>
        <v>0</v>
      </c>
      <c r="Y65" s="184">
        <f t="shared" si="45"/>
        <v>0</v>
      </c>
      <c r="AA65" s="190">
        <f t="shared" si="46"/>
        <v>0</v>
      </c>
      <c r="AB65" s="190">
        <f t="shared" si="47"/>
        <v>0</v>
      </c>
      <c r="AC65" s="190">
        <f t="shared" si="48"/>
        <v>0</v>
      </c>
      <c r="AD65" s="190">
        <f t="shared" si="49"/>
        <v>0</v>
      </c>
      <c r="AE65" s="187">
        <f t="shared" si="22"/>
        <v>0</v>
      </c>
      <c r="AF65" s="156">
        <f t="shared" si="23"/>
        <v>0</v>
      </c>
      <c r="AG65" s="193">
        <f t="shared" si="24"/>
        <v>0</v>
      </c>
      <c r="AH65" s="156">
        <f t="shared" si="25"/>
        <v>8339.6097226977072</v>
      </c>
      <c r="AI65" s="156">
        <f t="shared" si="26"/>
        <v>0</v>
      </c>
      <c r="AJ65" s="187">
        <f t="shared" si="27"/>
        <v>0</v>
      </c>
      <c r="AK65" s="187">
        <f t="shared" si="28"/>
        <v>0</v>
      </c>
      <c r="AL65" s="1">
        <f t="shared" si="29"/>
        <v>8339.6097226977072</v>
      </c>
    </row>
    <row r="66" spans="1:38">
      <c r="A66" s="26">
        <v>6.4000000000000005E-4</v>
      </c>
      <c r="B66" s="5">
        <f t="shared" si="30"/>
        <v>7933.9926061274573</v>
      </c>
      <c r="C66" s="145" t="s">
        <v>728</v>
      </c>
      <c r="D66" s="145" t="s">
        <v>783</v>
      </c>
      <c r="E66" s="94" t="s">
        <v>91</v>
      </c>
      <c r="F66" s="25">
        <f t="shared" si="31"/>
        <v>1</v>
      </c>
      <c r="G66" s="25">
        <f t="shared" ref="G66:G115" si="50">COUNTIF(AG66:AK66,"&gt;1")</f>
        <v>1</v>
      </c>
      <c r="I66" s="156">
        <f t="shared" si="32"/>
        <v>7933.9919661274571</v>
      </c>
      <c r="J66" s="156">
        <f t="shared" si="33"/>
        <v>0</v>
      </c>
      <c r="K66" s="156">
        <f t="shared" si="34"/>
        <v>0</v>
      </c>
      <c r="L66" s="156">
        <f t="shared" si="35"/>
        <v>0</v>
      </c>
      <c r="N66" s="187">
        <f t="shared" si="6"/>
        <v>0</v>
      </c>
      <c r="O66" s="187">
        <f t="shared" si="36"/>
        <v>0</v>
      </c>
      <c r="P66" s="187">
        <f t="shared" si="37"/>
        <v>0</v>
      </c>
      <c r="Q66" s="187">
        <f t="shared" si="38"/>
        <v>0</v>
      </c>
      <c r="R66" s="187">
        <f t="shared" si="39"/>
        <v>0</v>
      </c>
      <c r="S66" s="187">
        <f t="shared" si="40"/>
        <v>0</v>
      </c>
      <c r="T66" s="187">
        <f t="shared" si="41"/>
        <v>0</v>
      </c>
      <c r="V66" s="184">
        <f t="shared" si="42"/>
        <v>0</v>
      </c>
      <c r="W66" s="184">
        <f t="shared" si="43"/>
        <v>0</v>
      </c>
      <c r="X66" s="184">
        <f t="shared" si="44"/>
        <v>0</v>
      </c>
      <c r="Y66" s="184">
        <f t="shared" si="45"/>
        <v>0</v>
      </c>
      <c r="AA66" s="190">
        <f t="shared" si="46"/>
        <v>0</v>
      </c>
      <c r="AB66" s="190">
        <f t="shared" si="47"/>
        <v>0</v>
      </c>
      <c r="AC66" s="190">
        <f t="shared" si="48"/>
        <v>0</v>
      </c>
      <c r="AD66" s="190">
        <f t="shared" si="49"/>
        <v>0</v>
      </c>
      <c r="AE66" s="187">
        <f t="shared" si="22"/>
        <v>0</v>
      </c>
      <c r="AF66" s="156">
        <f t="shared" si="23"/>
        <v>0</v>
      </c>
      <c r="AG66" s="193">
        <f t="shared" si="24"/>
        <v>0</v>
      </c>
      <c r="AH66" s="156">
        <f t="shared" si="25"/>
        <v>7933.9919661274571</v>
      </c>
      <c r="AI66" s="156">
        <f t="shared" si="26"/>
        <v>0</v>
      </c>
      <c r="AJ66" s="187">
        <f t="shared" si="27"/>
        <v>0</v>
      </c>
      <c r="AK66" s="187">
        <f t="shared" si="28"/>
        <v>0</v>
      </c>
      <c r="AL66" s="1">
        <f t="shared" si="29"/>
        <v>7933.9919661274571</v>
      </c>
    </row>
    <row r="67" spans="1:38">
      <c r="A67" s="26">
        <v>6.5000000000000008E-4</v>
      </c>
      <c r="B67" s="5">
        <f t="shared" ref="B67:B98" si="51">AL67+A67</f>
        <v>8280.0822271583947</v>
      </c>
      <c r="C67" s="150" t="s">
        <v>719</v>
      </c>
      <c r="D67" s="150" t="s">
        <v>788</v>
      </c>
      <c r="E67" s="94" t="s">
        <v>91</v>
      </c>
      <c r="F67" s="25">
        <f t="shared" ref="F67:F98" si="52">COUNTIF(H67:AD67,"&gt;1")</f>
        <v>1</v>
      </c>
      <c r="G67" s="25">
        <f t="shared" si="50"/>
        <v>1</v>
      </c>
      <c r="I67" s="156">
        <f t="shared" si="32"/>
        <v>8280.0815771583948</v>
      </c>
      <c r="J67" s="156">
        <f t="shared" si="33"/>
        <v>0</v>
      </c>
      <c r="K67" s="156">
        <f t="shared" si="34"/>
        <v>0</v>
      </c>
      <c r="L67" s="156">
        <f t="shared" si="35"/>
        <v>0</v>
      </c>
      <c r="N67" s="187">
        <f t="shared" ref="N67:N130" si="53">IF(ISERROR(VLOOKUP($C67,_tri1,5,FALSE)),0,(VLOOKUP($C67,_tri1,5,FALSE)))</f>
        <v>0</v>
      </c>
      <c r="O67" s="187">
        <f t="shared" si="36"/>
        <v>0</v>
      </c>
      <c r="P67" s="187">
        <f t="shared" si="37"/>
        <v>0</v>
      </c>
      <c r="Q67" s="187">
        <f t="shared" si="38"/>
        <v>0</v>
      </c>
      <c r="R67" s="187">
        <f t="shared" si="39"/>
        <v>0</v>
      </c>
      <c r="S67" s="187">
        <f t="shared" si="40"/>
        <v>0</v>
      </c>
      <c r="T67" s="187">
        <f t="shared" si="41"/>
        <v>0</v>
      </c>
      <c r="V67" s="184">
        <f t="shared" si="42"/>
        <v>0</v>
      </c>
      <c r="W67" s="184">
        <f t="shared" si="43"/>
        <v>0</v>
      </c>
      <c r="X67" s="184">
        <f t="shared" si="44"/>
        <v>0</v>
      </c>
      <c r="Y67" s="184">
        <f t="shared" si="45"/>
        <v>0</v>
      </c>
      <c r="AA67" s="190">
        <f t="shared" si="46"/>
        <v>0</v>
      </c>
      <c r="AB67" s="190">
        <f t="shared" si="47"/>
        <v>0</v>
      </c>
      <c r="AC67" s="190">
        <f t="shared" si="48"/>
        <v>0</v>
      </c>
      <c r="AD67" s="190">
        <f t="shared" si="49"/>
        <v>0</v>
      </c>
      <c r="AE67" s="187">
        <f t="shared" si="22"/>
        <v>0</v>
      </c>
      <c r="AF67" s="156">
        <f t="shared" si="23"/>
        <v>0</v>
      </c>
      <c r="AG67" s="193">
        <f t="shared" si="24"/>
        <v>0</v>
      </c>
      <c r="AH67" s="156">
        <f t="shared" si="25"/>
        <v>8280.0815771583948</v>
      </c>
      <c r="AI67" s="156">
        <f t="shared" si="26"/>
        <v>0</v>
      </c>
      <c r="AJ67" s="187">
        <f t="shared" si="27"/>
        <v>0</v>
      </c>
      <c r="AK67" s="187">
        <f t="shared" si="28"/>
        <v>0</v>
      </c>
      <c r="AL67" s="1">
        <f t="shared" si="29"/>
        <v>8280.0815771583948</v>
      </c>
    </row>
    <row r="68" spans="1:38">
      <c r="A68" s="26">
        <v>6.600000000000001E-4</v>
      </c>
      <c r="B68" s="5">
        <f t="shared" si="51"/>
        <v>7869.9123550247687</v>
      </c>
      <c r="C68" s="150" t="s">
        <v>732</v>
      </c>
      <c r="D68" s="150" t="s">
        <v>783</v>
      </c>
      <c r="E68" s="94" t="s">
        <v>91</v>
      </c>
      <c r="F68" s="25">
        <f t="shared" si="52"/>
        <v>1</v>
      </c>
      <c r="G68" s="25">
        <f t="shared" si="50"/>
        <v>1</v>
      </c>
      <c r="I68" s="156">
        <f t="shared" si="32"/>
        <v>7869.911695024769</v>
      </c>
      <c r="J68" s="156">
        <f t="shared" si="33"/>
        <v>0</v>
      </c>
      <c r="K68" s="156">
        <f t="shared" si="34"/>
        <v>0</v>
      </c>
      <c r="L68" s="156">
        <f t="shared" si="35"/>
        <v>0</v>
      </c>
      <c r="N68" s="187">
        <f t="shared" si="53"/>
        <v>0</v>
      </c>
      <c r="O68" s="187">
        <f t="shared" si="36"/>
        <v>0</v>
      </c>
      <c r="P68" s="187">
        <f t="shared" si="37"/>
        <v>0</v>
      </c>
      <c r="Q68" s="187">
        <f t="shared" si="38"/>
        <v>0</v>
      </c>
      <c r="R68" s="187">
        <f t="shared" si="39"/>
        <v>0</v>
      </c>
      <c r="S68" s="187">
        <f t="shared" si="40"/>
        <v>0</v>
      </c>
      <c r="T68" s="187">
        <f t="shared" si="41"/>
        <v>0</v>
      </c>
      <c r="V68" s="184">
        <f t="shared" si="42"/>
        <v>0</v>
      </c>
      <c r="W68" s="184">
        <f t="shared" si="43"/>
        <v>0</v>
      </c>
      <c r="X68" s="184">
        <f t="shared" si="44"/>
        <v>0</v>
      </c>
      <c r="Y68" s="184">
        <f t="shared" si="45"/>
        <v>0</v>
      </c>
      <c r="AA68" s="190">
        <f t="shared" si="46"/>
        <v>0</v>
      </c>
      <c r="AB68" s="190">
        <f t="shared" si="47"/>
        <v>0</v>
      </c>
      <c r="AC68" s="190">
        <f t="shared" si="48"/>
        <v>0</v>
      </c>
      <c r="AD68" s="190">
        <f t="shared" si="49"/>
        <v>0</v>
      </c>
      <c r="AE68" s="187">
        <f t="shared" ref="AE68:AE131" si="54">LARGE(N68:T68,3)</f>
        <v>0</v>
      </c>
      <c r="AF68" s="156">
        <f t="shared" ref="AF68:AF131" si="55">LARGE(I68:L68,3)</f>
        <v>0</v>
      </c>
      <c r="AG68" s="193">
        <f t="shared" ref="AG68:AG131" si="56">LARGE(AE68:AF68,1)</f>
        <v>0</v>
      </c>
      <c r="AH68" s="156">
        <f t="shared" ref="AH68:AH131" si="57">LARGE(I68:L68,1)</f>
        <v>7869.911695024769</v>
      </c>
      <c r="AI68" s="156">
        <f t="shared" ref="AI68:AI131" si="58">LARGE(I68:L68,2)</f>
        <v>0</v>
      </c>
      <c r="AJ68" s="187">
        <f t="shared" ref="AJ68:AJ131" si="59">LARGE(N68:T68,1)</f>
        <v>0</v>
      </c>
      <c r="AK68" s="187">
        <f t="shared" ref="AK68:AK131" si="60">LARGE(N68:T68,2)</f>
        <v>0</v>
      </c>
      <c r="AL68" s="1">
        <f t="shared" ref="AL68:AL131" si="61">SUM(AG68:AK68)</f>
        <v>7869.911695024769</v>
      </c>
    </row>
    <row r="69" spans="1:38">
      <c r="A69" s="26">
        <v>6.7000000000000013E-4</v>
      </c>
      <c r="B69" s="5">
        <f t="shared" si="51"/>
        <v>6969.2930598531366</v>
      </c>
      <c r="C69" s="150" t="s">
        <v>761</v>
      </c>
      <c r="D69" s="150" t="s">
        <v>783</v>
      </c>
      <c r="E69" s="94" t="s">
        <v>91</v>
      </c>
      <c r="F69" s="25">
        <f t="shared" si="52"/>
        <v>1</v>
      </c>
      <c r="G69" s="25">
        <f t="shared" si="50"/>
        <v>1</v>
      </c>
      <c r="I69" s="156">
        <f t="shared" si="32"/>
        <v>6969.2923898531362</v>
      </c>
      <c r="J69" s="156">
        <f t="shared" si="33"/>
        <v>0</v>
      </c>
      <c r="K69" s="156">
        <f t="shared" si="34"/>
        <v>0</v>
      </c>
      <c r="L69" s="156">
        <f t="shared" si="35"/>
        <v>0</v>
      </c>
      <c r="N69" s="187">
        <f t="shared" si="53"/>
        <v>0</v>
      </c>
      <c r="O69" s="187">
        <f t="shared" si="36"/>
        <v>0</v>
      </c>
      <c r="P69" s="187">
        <f t="shared" si="37"/>
        <v>0</v>
      </c>
      <c r="Q69" s="187">
        <f t="shared" si="38"/>
        <v>0</v>
      </c>
      <c r="R69" s="187">
        <f t="shared" si="39"/>
        <v>0</v>
      </c>
      <c r="S69" s="187">
        <f t="shared" si="40"/>
        <v>0</v>
      </c>
      <c r="T69" s="187">
        <f t="shared" si="41"/>
        <v>0</v>
      </c>
      <c r="V69" s="184">
        <f t="shared" si="42"/>
        <v>0</v>
      </c>
      <c r="W69" s="184">
        <f t="shared" si="43"/>
        <v>0</v>
      </c>
      <c r="X69" s="184">
        <f t="shared" si="44"/>
        <v>0</v>
      </c>
      <c r="Y69" s="184">
        <f t="shared" si="45"/>
        <v>0</v>
      </c>
      <c r="AA69" s="190">
        <f t="shared" si="46"/>
        <v>0</v>
      </c>
      <c r="AB69" s="190">
        <f t="shared" si="47"/>
        <v>0</v>
      </c>
      <c r="AC69" s="190">
        <f t="shared" si="48"/>
        <v>0</v>
      </c>
      <c r="AD69" s="190">
        <f t="shared" si="49"/>
        <v>0</v>
      </c>
      <c r="AE69" s="187">
        <f t="shared" si="54"/>
        <v>0</v>
      </c>
      <c r="AF69" s="156">
        <f t="shared" si="55"/>
        <v>0</v>
      </c>
      <c r="AG69" s="193">
        <f t="shared" si="56"/>
        <v>0</v>
      </c>
      <c r="AH69" s="156">
        <f t="shared" si="57"/>
        <v>6969.2923898531362</v>
      </c>
      <c r="AI69" s="156">
        <f t="shared" si="58"/>
        <v>0</v>
      </c>
      <c r="AJ69" s="187">
        <f t="shared" si="59"/>
        <v>0</v>
      </c>
      <c r="AK69" s="187">
        <f t="shared" si="60"/>
        <v>0</v>
      </c>
      <c r="AL69" s="1">
        <f t="shared" si="61"/>
        <v>6969.2923898531362</v>
      </c>
    </row>
    <row r="70" spans="1:38">
      <c r="A70" s="26">
        <v>6.8000000000000005E-4</v>
      </c>
      <c r="B70" s="5">
        <f t="shared" si="51"/>
        <v>10000.000679999999</v>
      </c>
      <c r="C70" s="150" t="s">
        <v>704</v>
      </c>
      <c r="D70" s="150" t="s">
        <v>783</v>
      </c>
      <c r="E70" s="94" t="s">
        <v>91</v>
      </c>
      <c r="F70" s="25">
        <f t="shared" si="52"/>
        <v>1</v>
      </c>
      <c r="G70" s="25">
        <f t="shared" si="50"/>
        <v>1</v>
      </c>
      <c r="I70" s="156">
        <f t="shared" si="32"/>
        <v>10000</v>
      </c>
      <c r="J70" s="156">
        <f t="shared" si="33"/>
        <v>0</v>
      </c>
      <c r="K70" s="156">
        <f t="shared" si="34"/>
        <v>0</v>
      </c>
      <c r="L70" s="156">
        <f t="shared" si="35"/>
        <v>0</v>
      </c>
      <c r="N70" s="187">
        <f t="shared" si="53"/>
        <v>0</v>
      </c>
      <c r="O70" s="187">
        <f t="shared" si="36"/>
        <v>0</v>
      </c>
      <c r="P70" s="187">
        <f t="shared" si="37"/>
        <v>0</v>
      </c>
      <c r="Q70" s="187">
        <f t="shared" si="38"/>
        <v>0</v>
      </c>
      <c r="R70" s="187">
        <f t="shared" si="39"/>
        <v>0</v>
      </c>
      <c r="S70" s="187">
        <f t="shared" si="40"/>
        <v>0</v>
      </c>
      <c r="T70" s="187">
        <f t="shared" si="41"/>
        <v>0</v>
      </c>
      <c r="V70" s="184">
        <f t="shared" si="42"/>
        <v>0</v>
      </c>
      <c r="W70" s="184">
        <f t="shared" si="43"/>
        <v>0</v>
      </c>
      <c r="X70" s="184">
        <f t="shared" si="44"/>
        <v>0</v>
      </c>
      <c r="Y70" s="184">
        <f t="shared" si="45"/>
        <v>0</v>
      </c>
      <c r="AA70" s="190">
        <f t="shared" si="46"/>
        <v>0</v>
      </c>
      <c r="AB70" s="190">
        <f t="shared" si="47"/>
        <v>0</v>
      </c>
      <c r="AC70" s="190">
        <f t="shared" si="48"/>
        <v>0</v>
      </c>
      <c r="AD70" s="190">
        <f t="shared" si="49"/>
        <v>0</v>
      </c>
      <c r="AE70" s="187">
        <f t="shared" si="54"/>
        <v>0</v>
      </c>
      <c r="AF70" s="156">
        <f t="shared" si="55"/>
        <v>0</v>
      </c>
      <c r="AG70" s="193">
        <f t="shared" si="56"/>
        <v>0</v>
      </c>
      <c r="AH70" s="156">
        <f t="shared" si="57"/>
        <v>10000</v>
      </c>
      <c r="AI70" s="156">
        <f t="shared" si="58"/>
        <v>0</v>
      </c>
      <c r="AJ70" s="187">
        <f t="shared" si="59"/>
        <v>0</v>
      </c>
      <c r="AK70" s="187">
        <f t="shared" si="60"/>
        <v>0</v>
      </c>
      <c r="AL70" s="1">
        <f t="shared" si="61"/>
        <v>10000</v>
      </c>
    </row>
    <row r="71" spans="1:38">
      <c r="A71" s="26">
        <v>6.9000000000000008E-4</v>
      </c>
      <c r="B71" s="5">
        <f t="shared" si="51"/>
        <v>29366.388870764116</v>
      </c>
      <c r="C71" s="150" t="s">
        <v>705</v>
      </c>
      <c r="D71" s="150" t="s">
        <v>789</v>
      </c>
      <c r="E71" s="94" t="s">
        <v>91</v>
      </c>
      <c r="F71" s="25">
        <f t="shared" si="52"/>
        <v>3</v>
      </c>
      <c r="G71" s="25">
        <f t="shared" si="50"/>
        <v>3</v>
      </c>
      <c r="I71" s="156">
        <f t="shared" si="32"/>
        <v>9378.850102669403</v>
      </c>
      <c r="J71" s="156">
        <f t="shared" si="33"/>
        <v>0</v>
      </c>
      <c r="K71" s="156">
        <f t="shared" si="34"/>
        <v>9987.5380780947107</v>
      </c>
      <c r="L71" s="156">
        <f t="shared" si="35"/>
        <v>10000</v>
      </c>
      <c r="N71" s="187">
        <f t="shared" si="53"/>
        <v>0</v>
      </c>
      <c r="O71" s="187">
        <f t="shared" si="36"/>
        <v>0</v>
      </c>
      <c r="P71" s="187">
        <f t="shared" si="37"/>
        <v>0</v>
      </c>
      <c r="Q71" s="187">
        <f t="shared" si="38"/>
        <v>0</v>
      </c>
      <c r="R71" s="187">
        <f t="shared" si="39"/>
        <v>0</v>
      </c>
      <c r="S71" s="187">
        <f t="shared" si="40"/>
        <v>0</v>
      </c>
      <c r="T71" s="187">
        <f t="shared" si="41"/>
        <v>0</v>
      </c>
      <c r="V71" s="184">
        <f t="shared" si="42"/>
        <v>0</v>
      </c>
      <c r="W71" s="184">
        <f t="shared" si="43"/>
        <v>0</v>
      </c>
      <c r="X71" s="184">
        <f t="shared" si="44"/>
        <v>0</v>
      </c>
      <c r="Y71" s="184">
        <f t="shared" si="45"/>
        <v>0</v>
      </c>
      <c r="AA71" s="190">
        <f t="shared" si="46"/>
        <v>0</v>
      </c>
      <c r="AB71" s="190">
        <f t="shared" si="47"/>
        <v>0</v>
      </c>
      <c r="AC71" s="190">
        <f t="shared" si="48"/>
        <v>0</v>
      </c>
      <c r="AD71" s="190">
        <f t="shared" si="49"/>
        <v>0</v>
      </c>
      <c r="AE71" s="187">
        <f t="shared" si="54"/>
        <v>0</v>
      </c>
      <c r="AF71" s="156">
        <f t="shared" si="55"/>
        <v>9378.850102669403</v>
      </c>
      <c r="AG71" s="193">
        <f t="shared" si="56"/>
        <v>9378.850102669403</v>
      </c>
      <c r="AH71" s="156">
        <f t="shared" si="57"/>
        <v>10000</v>
      </c>
      <c r="AI71" s="156">
        <f t="shared" si="58"/>
        <v>9987.5380780947107</v>
      </c>
      <c r="AJ71" s="187">
        <f t="shared" si="59"/>
        <v>0</v>
      </c>
      <c r="AK71" s="187">
        <f t="shared" si="60"/>
        <v>0</v>
      </c>
      <c r="AL71" s="1">
        <f t="shared" si="61"/>
        <v>29366.388180764116</v>
      </c>
    </row>
    <row r="72" spans="1:38">
      <c r="A72" s="26">
        <v>7.000000000000001E-4</v>
      </c>
      <c r="B72" s="5">
        <f t="shared" si="51"/>
        <v>8834.6235239845264</v>
      </c>
      <c r="C72" s="150" t="s">
        <v>706</v>
      </c>
      <c r="D72" s="150" t="s">
        <v>430</v>
      </c>
      <c r="E72" s="94" t="s">
        <v>91</v>
      </c>
      <c r="F72" s="25">
        <f t="shared" si="52"/>
        <v>1</v>
      </c>
      <c r="G72" s="25">
        <f t="shared" si="50"/>
        <v>1</v>
      </c>
      <c r="I72" s="156">
        <f t="shared" si="32"/>
        <v>8834.6228239845259</v>
      </c>
      <c r="J72" s="156">
        <f t="shared" si="33"/>
        <v>0</v>
      </c>
      <c r="K72" s="156">
        <f t="shared" si="34"/>
        <v>0</v>
      </c>
      <c r="L72" s="156">
        <f t="shared" si="35"/>
        <v>0</v>
      </c>
      <c r="N72" s="187">
        <f t="shared" si="53"/>
        <v>0</v>
      </c>
      <c r="O72" s="187">
        <f t="shared" si="36"/>
        <v>0</v>
      </c>
      <c r="P72" s="187">
        <f t="shared" si="37"/>
        <v>0</v>
      </c>
      <c r="Q72" s="187">
        <f t="shared" si="38"/>
        <v>0</v>
      </c>
      <c r="R72" s="187">
        <f t="shared" si="39"/>
        <v>0</v>
      </c>
      <c r="S72" s="187">
        <f t="shared" si="40"/>
        <v>0</v>
      </c>
      <c r="T72" s="187">
        <f t="shared" si="41"/>
        <v>0</v>
      </c>
      <c r="V72" s="184">
        <f t="shared" si="42"/>
        <v>0</v>
      </c>
      <c r="W72" s="184">
        <f t="shared" si="43"/>
        <v>0</v>
      </c>
      <c r="X72" s="184">
        <f t="shared" si="44"/>
        <v>0</v>
      </c>
      <c r="Y72" s="184">
        <f t="shared" si="45"/>
        <v>0</v>
      </c>
      <c r="AA72" s="190">
        <f t="shared" si="46"/>
        <v>0</v>
      </c>
      <c r="AB72" s="190">
        <f t="shared" si="47"/>
        <v>0</v>
      </c>
      <c r="AC72" s="190">
        <f t="shared" si="48"/>
        <v>0</v>
      </c>
      <c r="AD72" s="190">
        <f t="shared" si="49"/>
        <v>0</v>
      </c>
      <c r="AE72" s="187">
        <f t="shared" si="54"/>
        <v>0</v>
      </c>
      <c r="AF72" s="156">
        <f t="shared" si="55"/>
        <v>0</v>
      </c>
      <c r="AG72" s="193">
        <f t="shared" si="56"/>
        <v>0</v>
      </c>
      <c r="AH72" s="156">
        <f t="shared" si="57"/>
        <v>8834.6228239845259</v>
      </c>
      <c r="AI72" s="156">
        <f t="shared" si="58"/>
        <v>0</v>
      </c>
      <c r="AJ72" s="187">
        <f t="shared" si="59"/>
        <v>0</v>
      </c>
      <c r="AK72" s="187">
        <f t="shared" si="60"/>
        <v>0</v>
      </c>
      <c r="AL72" s="1">
        <f t="shared" si="61"/>
        <v>8834.6228239845259</v>
      </c>
    </row>
    <row r="73" spans="1:38">
      <c r="A73" s="26">
        <v>7.1000000000000013E-4</v>
      </c>
      <c r="B73" s="5">
        <f t="shared" si="51"/>
        <v>8510.5398971433569</v>
      </c>
      <c r="C73" s="150" t="s">
        <v>711</v>
      </c>
      <c r="D73" s="150" t="s">
        <v>790</v>
      </c>
      <c r="E73" s="94" t="s">
        <v>91</v>
      </c>
      <c r="F73" s="25">
        <f t="shared" si="52"/>
        <v>1</v>
      </c>
      <c r="G73" s="25">
        <f t="shared" si="50"/>
        <v>1</v>
      </c>
      <c r="I73" s="156">
        <f t="shared" si="32"/>
        <v>8510.5391871433567</v>
      </c>
      <c r="J73" s="156">
        <f t="shared" si="33"/>
        <v>0</v>
      </c>
      <c r="K73" s="156">
        <f t="shared" si="34"/>
        <v>0</v>
      </c>
      <c r="L73" s="156">
        <f t="shared" si="35"/>
        <v>0</v>
      </c>
      <c r="N73" s="187">
        <f t="shared" si="53"/>
        <v>0</v>
      </c>
      <c r="O73" s="187">
        <f t="shared" si="36"/>
        <v>0</v>
      </c>
      <c r="P73" s="187">
        <f t="shared" si="37"/>
        <v>0</v>
      </c>
      <c r="Q73" s="187">
        <f t="shared" si="38"/>
        <v>0</v>
      </c>
      <c r="R73" s="187">
        <f t="shared" si="39"/>
        <v>0</v>
      </c>
      <c r="S73" s="187">
        <f t="shared" si="40"/>
        <v>0</v>
      </c>
      <c r="T73" s="187">
        <f t="shared" si="41"/>
        <v>0</v>
      </c>
      <c r="V73" s="184">
        <f t="shared" si="42"/>
        <v>0</v>
      </c>
      <c r="W73" s="184">
        <f t="shared" si="43"/>
        <v>0</v>
      </c>
      <c r="X73" s="184">
        <f t="shared" si="44"/>
        <v>0</v>
      </c>
      <c r="Y73" s="184">
        <f t="shared" si="45"/>
        <v>0</v>
      </c>
      <c r="AA73" s="190">
        <f t="shared" si="46"/>
        <v>0</v>
      </c>
      <c r="AB73" s="190">
        <f t="shared" si="47"/>
        <v>0</v>
      </c>
      <c r="AC73" s="190">
        <f t="shared" si="48"/>
        <v>0</v>
      </c>
      <c r="AD73" s="190">
        <f t="shared" si="49"/>
        <v>0</v>
      </c>
      <c r="AE73" s="187">
        <f t="shared" si="54"/>
        <v>0</v>
      </c>
      <c r="AF73" s="156">
        <f t="shared" si="55"/>
        <v>0</v>
      </c>
      <c r="AG73" s="193">
        <f t="shared" si="56"/>
        <v>0</v>
      </c>
      <c r="AH73" s="156">
        <f t="shared" si="57"/>
        <v>8510.5391871433567</v>
      </c>
      <c r="AI73" s="156">
        <f t="shared" si="58"/>
        <v>0</v>
      </c>
      <c r="AJ73" s="187">
        <f t="shared" si="59"/>
        <v>0</v>
      </c>
      <c r="AK73" s="187">
        <f t="shared" si="60"/>
        <v>0</v>
      </c>
      <c r="AL73" s="1">
        <f t="shared" si="61"/>
        <v>8510.5391871433567</v>
      </c>
    </row>
    <row r="74" spans="1:38">
      <c r="A74" s="26">
        <v>7.2000000000000005E-4</v>
      </c>
      <c r="B74" s="5">
        <f t="shared" si="51"/>
        <v>8334.8547345985389</v>
      </c>
      <c r="C74" s="150" t="s">
        <v>718</v>
      </c>
      <c r="D74" s="150" t="s">
        <v>791</v>
      </c>
      <c r="E74" s="94" t="s">
        <v>91</v>
      </c>
      <c r="F74" s="25">
        <f t="shared" si="52"/>
        <v>1</v>
      </c>
      <c r="G74" s="25">
        <f t="shared" si="50"/>
        <v>1</v>
      </c>
      <c r="I74" s="156">
        <f t="shared" si="32"/>
        <v>8334.8540145985389</v>
      </c>
      <c r="J74" s="156">
        <f t="shared" si="33"/>
        <v>0</v>
      </c>
      <c r="K74" s="156">
        <f t="shared" si="34"/>
        <v>0</v>
      </c>
      <c r="L74" s="156">
        <f t="shared" si="35"/>
        <v>0</v>
      </c>
      <c r="N74" s="187">
        <f t="shared" si="53"/>
        <v>0</v>
      </c>
      <c r="O74" s="187">
        <f t="shared" si="36"/>
        <v>0</v>
      </c>
      <c r="P74" s="187">
        <f t="shared" si="37"/>
        <v>0</v>
      </c>
      <c r="Q74" s="187">
        <f t="shared" si="38"/>
        <v>0</v>
      </c>
      <c r="R74" s="187">
        <f t="shared" si="39"/>
        <v>0</v>
      </c>
      <c r="S74" s="187">
        <f t="shared" si="40"/>
        <v>0</v>
      </c>
      <c r="T74" s="187">
        <f t="shared" si="41"/>
        <v>0</v>
      </c>
      <c r="V74" s="184">
        <f t="shared" si="42"/>
        <v>0</v>
      </c>
      <c r="W74" s="184">
        <f t="shared" si="43"/>
        <v>0</v>
      </c>
      <c r="X74" s="184">
        <f t="shared" si="44"/>
        <v>0</v>
      </c>
      <c r="Y74" s="184">
        <f t="shared" si="45"/>
        <v>0</v>
      </c>
      <c r="AA74" s="190">
        <f t="shared" si="46"/>
        <v>0</v>
      </c>
      <c r="AB74" s="190">
        <f t="shared" si="47"/>
        <v>0</v>
      </c>
      <c r="AC74" s="190">
        <f t="shared" si="48"/>
        <v>0</v>
      </c>
      <c r="AD74" s="190">
        <f t="shared" si="49"/>
        <v>0</v>
      </c>
      <c r="AE74" s="187">
        <f t="shared" si="54"/>
        <v>0</v>
      </c>
      <c r="AF74" s="156">
        <f t="shared" si="55"/>
        <v>0</v>
      </c>
      <c r="AG74" s="193">
        <f t="shared" si="56"/>
        <v>0</v>
      </c>
      <c r="AH74" s="156">
        <f t="shared" si="57"/>
        <v>8334.8540145985389</v>
      </c>
      <c r="AI74" s="156">
        <f t="shared" si="58"/>
        <v>0</v>
      </c>
      <c r="AJ74" s="187">
        <f t="shared" si="59"/>
        <v>0</v>
      </c>
      <c r="AK74" s="187">
        <f t="shared" si="60"/>
        <v>0</v>
      </c>
      <c r="AL74" s="1">
        <f t="shared" si="61"/>
        <v>8334.8540145985389</v>
      </c>
    </row>
    <row r="75" spans="1:38">
      <c r="A75" s="26">
        <v>7.3000000000000007E-4</v>
      </c>
      <c r="B75" s="5">
        <f t="shared" si="51"/>
        <v>8148.9748602408554</v>
      </c>
      <c r="C75" s="150" t="s">
        <v>721</v>
      </c>
      <c r="D75" s="150" t="s">
        <v>783</v>
      </c>
      <c r="E75" s="94" t="s">
        <v>91</v>
      </c>
      <c r="F75" s="25">
        <f t="shared" si="52"/>
        <v>1</v>
      </c>
      <c r="G75" s="25">
        <f t="shared" si="50"/>
        <v>1</v>
      </c>
      <c r="I75" s="156">
        <f t="shared" si="32"/>
        <v>8148.9741302408556</v>
      </c>
      <c r="J75" s="156">
        <f t="shared" si="33"/>
        <v>0</v>
      </c>
      <c r="K75" s="156">
        <f t="shared" si="34"/>
        <v>0</v>
      </c>
      <c r="L75" s="156">
        <f t="shared" si="35"/>
        <v>0</v>
      </c>
      <c r="N75" s="187">
        <f t="shared" si="53"/>
        <v>0</v>
      </c>
      <c r="O75" s="187">
        <f t="shared" si="36"/>
        <v>0</v>
      </c>
      <c r="P75" s="187">
        <f t="shared" si="37"/>
        <v>0</v>
      </c>
      <c r="Q75" s="187">
        <f t="shared" si="38"/>
        <v>0</v>
      </c>
      <c r="R75" s="187">
        <f t="shared" si="39"/>
        <v>0</v>
      </c>
      <c r="S75" s="187">
        <f t="shared" si="40"/>
        <v>0</v>
      </c>
      <c r="T75" s="187">
        <f t="shared" si="41"/>
        <v>0</v>
      </c>
      <c r="V75" s="184">
        <f t="shared" si="42"/>
        <v>0</v>
      </c>
      <c r="W75" s="184">
        <f t="shared" si="43"/>
        <v>0</v>
      </c>
      <c r="X75" s="184">
        <f t="shared" si="44"/>
        <v>0</v>
      </c>
      <c r="Y75" s="184">
        <f t="shared" si="45"/>
        <v>0</v>
      </c>
      <c r="AA75" s="190">
        <f t="shared" si="46"/>
        <v>0</v>
      </c>
      <c r="AB75" s="190">
        <f t="shared" si="47"/>
        <v>0</v>
      </c>
      <c r="AC75" s="190">
        <f t="shared" si="48"/>
        <v>0</v>
      </c>
      <c r="AD75" s="190">
        <f t="shared" si="49"/>
        <v>0</v>
      </c>
      <c r="AE75" s="187">
        <f t="shared" si="54"/>
        <v>0</v>
      </c>
      <c r="AF75" s="156">
        <f t="shared" si="55"/>
        <v>0</v>
      </c>
      <c r="AG75" s="193">
        <f t="shared" si="56"/>
        <v>0</v>
      </c>
      <c r="AH75" s="156">
        <f t="shared" si="57"/>
        <v>8148.9741302408556</v>
      </c>
      <c r="AI75" s="156">
        <f t="shared" si="58"/>
        <v>0</v>
      </c>
      <c r="AJ75" s="187">
        <f t="shared" si="59"/>
        <v>0</v>
      </c>
      <c r="AK75" s="187">
        <f t="shared" si="60"/>
        <v>0</v>
      </c>
      <c r="AL75" s="1">
        <f t="shared" si="61"/>
        <v>8148.9741302408556</v>
      </c>
    </row>
    <row r="76" spans="1:38">
      <c r="A76" s="26">
        <v>7.400000000000001E-4</v>
      </c>
      <c r="B76" s="5">
        <f t="shared" si="51"/>
        <v>8109.1884896671108</v>
      </c>
      <c r="C76" s="150" t="s">
        <v>723</v>
      </c>
      <c r="D76" s="150" t="s">
        <v>783</v>
      </c>
      <c r="E76" s="94" t="s">
        <v>91</v>
      </c>
      <c r="F76" s="25">
        <f t="shared" si="52"/>
        <v>1</v>
      </c>
      <c r="G76" s="25">
        <f t="shared" si="50"/>
        <v>1</v>
      </c>
      <c r="I76" s="156">
        <f t="shared" si="32"/>
        <v>8109.1877496671104</v>
      </c>
      <c r="J76" s="156">
        <f t="shared" si="33"/>
        <v>0</v>
      </c>
      <c r="K76" s="156">
        <f t="shared" si="34"/>
        <v>0</v>
      </c>
      <c r="L76" s="156">
        <f t="shared" si="35"/>
        <v>0</v>
      </c>
      <c r="N76" s="187">
        <f t="shared" si="53"/>
        <v>0</v>
      </c>
      <c r="O76" s="187">
        <f t="shared" si="36"/>
        <v>0</v>
      </c>
      <c r="P76" s="187">
        <f t="shared" si="37"/>
        <v>0</v>
      </c>
      <c r="Q76" s="187">
        <f t="shared" si="38"/>
        <v>0</v>
      </c>
      <c r="R76" s="187">
        <f t="shared" si="39"/>
        <v>0</v>
      </c>
      <c r="S76" s="187">
        <f t="shared" si="40"/>
        <v>0</v>
      </c>
      <c r="T76" s="187">
        <f t="shared" si="41"/>
        <v>0</v>
      </c>
      <c r="V76" s="184">
        <f t="shared" si="42"/>
        <v>0</v>
      </c>
      <c r="W76" s="184">
        <f t="shared" si="43"/>
        <v>0</v>
      </c>
      <c r="X76" s="184">
        <f t="shared" si="44"/>
        <v>0</v>
      </c>
      <c r="Y76" s="184">
        <f t="shared" si="45"/>
        <v>0</v>
      </c>
      <c r="AA76" s="190">
        <f t="shared" si="46"/>
        <v>0</v>
      </c>
      <c r="AB76" s="190">
        <f t="shared" si="47"/>
        <v>0</v>
      </c>
      <c r="AC76" s="190">
        <f t="shared" si="48"/>
        <v>0</v>
      </c>
      <c r="AD76" s="190">
        <f t="shared" si="49"/>
        <v>0</v>
      </c>
      <c r="AE76" s="187">
        <f t="shared" si="54"/>
        <v>0</v>
      </c>
      <c r="AF76" s="156">
        <f t="shared" si="55"/>
        <v>0</v>
      </c>
      <c r="AG76" s="193">
        <f t="shared" si="56"/>
        <v>0</v>
      </c>
      <c r="AH76" s="156">
        <f t="shared" si="57"/>
        <v>8109.1877496671104</v>
      </c>
      <c r="AI76" s="156">
        <f t="shared" si="58"/>
        <v>0</v>
      </c>
      <c r="AJ76" s="187">
        <f t="shared" si="59"/>
        <v>0</v>
      </c>
      <c r="AK76" s="187">
        <f t="shared" si="60"/>
        <v>0</v>
      </c>
      <c r="AL76" s="1">
        <f t="shared" si="61"/>
        <v>8109.1877496671104</v>
      </c>
    </row>
    <row r="77" spans="1:38">
      <c r="A77" s="26">
        <v>7.5000000000000012E-4</v>
      </c>
      <c r="B77" s="5">
        <f t="shared" si="51"/>
        <v>7699.1157942477867</v>
      </c>
      <c r="C77" s="150" t="s">
        <v>737</v>
      </c>
      <c r="D77" s="150" t="s">
        <v>783</v>
      </c>
      <c r="E77" s="94" t="s">
        <v>91</v>
      </c>
      <c r="F77" s="25">
        <f t="shared" si="52"/>
        <v>1</v>
      </c>
      <c r="G77" s="25">
        <f t="shared" si="50"/>
        <v>1</v>
      </c>
      <c r="I77" s="156">
        <f t="shared" si="32"/>
        <v>7699.1150442477865</v>
      </c>
      <c r="J77" s="156">
        <f t="shared" si="33"/>
        <v>0</v>
      </c>
      <c r="K77" s="156">
        <f t="shared" si="34"/>
        <v>0</v>
      </c>
      <c r="L77" s="156">
        <f t="shared" si="35"/>
        <v>0</v>
      </c>
      <c r="N77" s="187">
        <f t="shared" si="53"/>
        <v>0</v>
      </c>
      <c r="O77" s="187">
        <f t="shared" si="36"/>
        <v>0</v>
      </c>
      <c r="P77" s="187">
        <f t="shared" si="37"/>
        <v>0</v>
      </c>
      <c r="Q77" s="187">
        <f t="shared" si="38"/>
        <v>0</v>
      </c>
      <c r="R77" s="187">
        <f t="shared" si="39"/>
        <v>0</v>
      </c>
      <c r="S77" s="187">
        <f t="shared" si="40"/>
        <v>0</v>
      </c>
      <c r="T77" s="187">
        <f t="shared" si="41"/>
        <v>0</v>
      </c>
      <c r="V77" s="184">
        <f t="shared" si="42"/>
        <v>0</v>
      </c>
      <c r="W77" s="184">
        <f t="shared" si="43"/>
        <v>0</v>
      </c>
      <c r="X77" s="184">
        <f t="shared" si="44"/>
        <v>0</v>
      </c>
      <c r="Y77" s="184">
        <f t="shared" si="45"/>
        <v>0</v>
      </c>
      <c r="AA77" s="190">
        <f t="shared" si="46"/>
        <v>0</v>
      </c>
      <c r="AB77" s="190">
        <f t="shared" si="47"/>
        <v>0</v>
      </c>
      <c r="AC77" s="190">
        <f t="shared" si="48"/>
        <v>0</v>
      </c>
      <c r="AD77" s="190">
        <f t="shared" si="49"/>
        <v>0</v>
      </c>
      <c r="AE77" s="187">
        <f t="shared" si="54"/>
        <v>0</v>
      </c>
      <c r="AF77" s="156">
        <f t="shared" si="55"/>
        <v>0</v>
      </c>
      <c r="AG77" s="193">
        <f t="shared" si="56"/>
        <v>0</v>
      </c>
      <c r="AH77" s="156">
        <f t="shared" si="57"/>
        <v>7699.1150442477865</v>
      </c>
      <c r="AI77" s="156">
        <f t="shared" si="58"/>
        <v>0</v>
      </c>
      <c r="AJ77" s="187">
        <f t="shared" si="59"/>
        <v>0</v>
      </c>
      <c r="AK77" s="187">
        <f t="shared" si="60"/>
        <v>0</v>
      </c>
      <c r="AL77" s="1">
        <f t="shared" si="61"/>
        <v>7699.1150442477865</v>
      </c>
    </row>
    <row r="78" spans="1:38">
      <c r="A78" s="26">
        <v>7.6000000000000004E-4</v>
      </c>
      <c r="B78" s="5">
        <f t="shared" si="51"/>
        <v>7322.6460505811619</v>
      </c>
      <c r="C78" s="150" t="s">
        <v>749</v>
      </c>
      <c r="D78" s="150" t="s">
        <v>786</v>
      </c>
      <c r="E78" s="94" t="s">
        <v>91</v>
      </c>
      <c r="F78" s="25">
        <f t="shared" si="52"/>
        <v>1</v>
      </c>
      <c r="G78" s="25">
        <f t="shared" si="50"/>
        <v>1</v>
      </c>
      <c r="I78" s="156">
        <f t="shared" si="32"/>
        <v>7322.645290581162</v>
      </c>
      <c r="J78" s="156">
        <f t="shared" si="33"/>
        <v>0</v>
      </c>
      <c r="K78" s="156">
        <f t="shared" si="34"/>
        <v>0</v>
      </c>
      <c r="L78" s="156">
        <f t="shared" si="35"/>
        <v>0</v>
      </c>
      <c r="N78" s="187">
        <f t="shared" si="53"/>
        <v>0</v>
      </c>
      <c r="O78" s="187">
        <f t="shared" si="36"/>
        <v>0</v>
      </c>
      <c r="P78" s="187">
        <f t="shared" si="37"/>
        <v>0</v>
      </c>
      <c r="Q78" s="187">
        <f t="shared" si="38"/>
        <v>0</v>
      </c>
      <c r="R78" s="187">
        <f t="shared" si="39"/>
        <v>0</v>
      </c>
      <c r="S78" s="187">
        <f t="shared" si="40"/>
        <v>0</v>
      </c>
      <c r="T78" s="187">
        <f t="shared" si="41"/>
        <v>0</v>
      </c>
      <c r="V78" s="184">
        <f t="shared" si="42"/>
        <v>0</v>
      </c>
      <c r="W78" s="184">
        <f t="shared" si="43"/>
        <v>0</v>
      </c>
      <c r="X78" s="184">
        <f t="shared" si="44"/>
        <v>0</v>
      </c>
      <c r="Y78" s="184">
        <f t="shared" si="45"/>
        <v>0</v>
      </c>
      <c r="AA78" s="190">
        <f t="shared" si="46"/>
        <v>0</v>
      </c>
      <c r="AB78" s="190">
        <f t="shared" si="47"/>
        <v>0</v>
      </c>
      <c r="AC78" s="190">
        <f t="shared" si="48"/>
        <v>0</v>
      </c>
      <c r="AD78" s="190">
        <f t="shared" si="49"/>
        <v>0</v>
      </c>
      <c r="AE78" s="187">
        <f t="shared" si="54"/>
        <v>0</v>
      </c>
      <c r="AF78" s="156">
        <f t="shared" si="55"/>
        <v>0</v>
      </c>
      <c r="AG78" s="193">
        <f t="shared" si="56"/>
        <v>0</v>
      </c>
      <c r="AH78" s="156">
        <f t="shared" si="57"/>
        <v>7322.645290581162</v>
      </c>
      <c r="AI78" s="156">
        <f t="shared" si="58"/>
        <v>0</v>
      </c>
      <c r="AJ78" s="187">
        <f t="shared" si="59"/>
        <v>0</v>
      </c>
      <c r="AK78" s="187">
        <f t="shared" si="60"/>
        <v>0</v>
      </c>
      <c r="AL78" s="1">
        <f t="shared" si="61"/>
        <v>7322.645290581162</v>
      </c>
    </row>
    <row r="79" spans="1:38">
      <c r="A79" s="26">
        <v>7.7000000000000007E-4</v>
      </c>
      <c r="B79" s="5">
        <f t="shared" si="51"/>
        <v>7201.4197688175</v>
      </c>
      <c r="C79" s="150" t="s">
        <v>756</v>
      </c>
      <c r="D79" s="150" t="s">
        <v>783</v>
      </c>
      <c r="E79" s="94" t="s">
        <v>91</v>
      </c>
      <c r="F79" s="25">
        <f t="shared" si="52"/>
        <v>1</v>
      </c>
      <c r="G79" s="25">
        <f t="shared" si="50"/>
        <v>1</v>
      </c>
      <c r="I79" s="156">
        <f t="shared" si="32"/>
        <v>7201.4189988175003</v>
      </c>
      <c r="J79" s="156">
        <f t="shared" si="33"/>
        <v>0</v>
      </c>
      <c r="K79" s="156">
        <f t="shared" si="34"/>
        <v>0</v>
      </c>
      <c r="L79" s="156">
        <f t="shared" si="35"/>
        <v>0</v>
      </c>
      <c r="N79" s="187">
        <f t="shared" si="53"/>
        <v>0</v>
      </c>
      <c r="O79" s="187">
        <f t="shared" si="36"/>
        <v>0</v>
      </c>
      <c r="P79" s="187">
        <f t="shared" si="37"/>
        <v>0</v>
      </c>
      <c r="Q79" s="187">
        <f t="shared" si="38"/>
        <v>0</v>
      </c>
      <c r="R79" s="187">
        <f t="shared" si="39"/>
        <v>0</v>
      </c>
      <c r="S79" s="187">
        <f t="shared" si="40"/>
        <v>0</v>
      </c>
      <c r="T79" s="187">
        <f t="shared" si="41"/>
        <v>0</v>
      </c>
      <c r="V79" s="184">
        <f t="shared" si="42"/>
        <v>0</v>
      </c>
      <c r="W79" s="184">
        <f t="shared" si="43"/>
        <v>0</v>
      </c>
      <c r="X79" s="184">
        <f t="shared" si="44"/>
        <v>0</v>
      </c>
      <c r="Y79" s="184">
        <f t="shared" si="45"/>
        <v>0</v>
      </c>
      <c r="AA79" s="190">
        <f t="shared" si="46"/>
        <v>0</v>
      </c>
      <c r="AB79" s="190">
        <f t="shared" si="47"/>
        <v>0</v>
      </c>
      <c r="AC79" s="190">
        <f t="shared" si="48"/>
        <v>0</v>
      </c>
      <c r="AD79" s="190">
        <f t="shared" si="49"/>
        <v>0</v>
      </c>
      <c r="AE79" s="187">
        <f t="shared" si="54"/>
        <v>0</v>
      </c>
      <c r="AF79" s="156">
        <f t="shared" si="55"/>
        <v>0</v>
      </c>
      <c r="AG79" s="193">
        <f t="shared" si="56"/>
        <v>0</v>
      </c>
      <c r="AH79" s="156">
        <f t="shared" si="57"/>
        <v>7201.4189988175003</v>
      </c>
      <c r="AI79" s="156">
        <f t="shared" si="58"/>
        <v>0</v>
      </c>
      <c r="AJ79" s="187">
        <f t="shared" si="59"/>
        <v>0</v>
      </c>
      <c r="AK79" s="187">
        <f t="shared" si="60"/>
        <v>0</v>
      </c>
      <c r="AL79" s="1">
        <f t="shared" si="61"/>
        <v>7201.4189988175003</v>
      </c>
    </row>
    <row r="80" spans="1:38">
      <c r="A80" s="26">
        <v>7.8000000000000009E-4</v>
      </c>
      <c r="B80" s="5">
        <f t="shared" si="51"/>
        <v>7140.2059583097207</v>
      </c>
      <c r="C80" s="150" t="s">
        <v>758</v>
      </c>
      <c r="D80" s="150" t="s">
        <v>786</v>
      </c>
      <c r="E80" s="94" t="s">
        <v>91</v>
      </c>
      <c r="F80" s="25">
        <f t="shared" si="52"/>
        <v>1</v>
      </c>
      <c r="G80" s="25">
        <f t="shared" si="50"/>
        <v>1</v>
      </c>
      <c r="I80" s="156">
        <f t="shared" si="32"/>
        <v>7140.2051783097204</v>
      </c>
      <c r="J80" s="156">
        <f t="shared" si="33"/>
        <v>0</v>
      </c>
      <c r="K80" s="156">
        <f t="shared" si="34"/>
        <v>0</v>
      </c>
      <c r="L80" s="156">
        <f t="shared" si="35"/>
        <v>0</v>
      </c>
      <c r="N80" s="187">
        <f t="shared" si="53"/>
        <v>0</v>
      </c>
      <c r="O80" s="187">
        <f t="shared" si="36"/>
        <v>0</v>
      </c>
      <c r="P80" s="187">
        <f t="shared" si="37"/>
        <v>0</v>
      </c>
      <c r="Q80" s="187">
        <f t="shared" si="38"/>
        <v>0</v>
      </c>
      <c r="R80" s="187">
        <f t="shared" si="39"/>
        <v>0</v>
      </c>
      <c r="S80" s="187">
        <f t="shared" si="40"/>
        <v>0</v>
      </c>
      <c r="T80" s="187">
        <f t="shared" si="41"/>
        <v>0</v>
      </c>
      <c r="V80" s="184">
        <f t="shared" si="42"/>
        <v>0</v>
      </c>
      <c r="W80" s="184">
        <f t="shared" si="43"/>
        <v>0</v>
      </c>
      <c r="X80" s="184">
        <f t="shared" si="44"/>
        <v>0</v>
      </c>
      <c r="Y80" s="184">
        <f t="shared" si="45"/>
        <v>0</v>
      </c>
      <c r="AA80" s="190">
        <f t="shared" si="46"/>
        <v>0</v>
      </c>
      <c r="AB80" s="190">
        <f t="shared" si="47"/>
        <v>0</v>
      </c>
      <c r="AC80" s="190">
        <f t="shared" si="48"/>
        <v>0</v>
      </c>
      <c r="AD80" s="190">
        <f t="shared" si="49"/>
        <v>0</v>
      </c>
      <c r="AE80" s="187">
        <f t="shared" si="54"/>
        <v>0</v>
      </c>
      <c r="AF80" s="156">
        <f t="shared" si="55"/>
        <v>0</v>
      </c>
      <c r="AG80" s="193">
        <f t="shared" si="56"/>
        <v>0</v>
      </c>
      <c r="AH80" s="156">
        <f t="shared" si="57"/>
        <v>7140.2051783097204</v>
      </c>
      <c r="AI80" s="156">
        <f t="shared" si="58"/>
        <v>0</v>
      </c>
      <c r="AJ80" s="187">
        <f t="shared" si="59"/>
        <v>0</v>
      </c>
      <c r="AK80" s="187">
        <f t="shared" si="60"/>
        <v>0</v>
      </c>
      <c r="AL80" s="1">
        <f t="shared" si="61"/>
        <v>7140.2051783097204</v>
      </c>
    </row>
    <row r="81" spans="1:38">
      <c r="A81" s="26">
        <v>7.9000000000000012E-4</v>
      </c>
      <c r="B81" s="5">
        <f t="shared" si="51"/>
        <v>6760.407820527289</v>
      </c>
      <c r="C81" s="150" t="s">
        <v>767</v>
      </c>
      <c r="D81" s="150" t="s">
        <v>783</v>
      </c>
      <c r="E81" s="94" t="s">
        <v>91</v>
      </c>
      <c r="F81" s="25">
        <f t="shared" si="52"/>
        <v>1</v>
      </c>
      <c r="G81" s="25">
        <f t="shared" si="50"/>
        <v>1</v>
      </c>
      <c r="I81" s="156">
        <f t="shared" si="32"/>
        <v>6760.407030527289</v>
      </c>
      <c r="J81" s="156">
        <f t="shared" si="33"/>
        <v>0</v>
      </c>
      <c r="K81" s="156">
        <f t="shared" si="34"/>
        <v>0</v>
      </c>
      <c r="L81" s="156">
        <f t="shared" si="35"/>
        <v>0</v>
      </c>
      <c r="N81" s="187">
        <f t="shared" si="53"/>
        <v>0</v>
      </c>
      <c r="O81" s="187">
        <f t="shared" si="36"/>
        <v>0</v>
      </c>
      <c r="P81" s="187">
        <f t="shared" si="37"/>
        <v>0</v>
      </c>
      <c r="Q81" s="187">
        <f t="shared" si="38"/>
        <v>0</v>
      </c>
      <c r="R81" s="187">
        <f t="shared" si="39"/>
        <v>0</v>
      </c>
      <c r="S81" s="187">
        <f t="shared" si="40"/>
        <v>0</v>
      </c>
      <c r="T81" s="187">
        <f t="shared" si="41"/>
        <v>0</v>
      </c>
      <c r="V81" s="184">
        <f t="shared" si="42"/>
        <v>0</v>
      </c>
      <c r="W81" s="184">
        <f t="shared" si="43"/>
        <v>0</v>
      </c>
      <c r="X81" s="184">
        <f t="shared" si="44"/>
        <v>0</v>
      </c>
      <c r="Y81" s="184">
        <f t="shared" si="45"/>
        <v>0</v>
      </c>
      <c r="AA81" s="190">
        <f t="shared" si="46"/>
        <v>0</v>
      </c>
      <c r="AB81" s="190">
        <f t="shared" si="47"/>
        <v>0</v>
      </c>
      <c r="AC81" s="190">
        <f t="shared" si="48"/>
        <v>0</v>
      </c>
      <c r="AD81" s="190">
        <f t="shared" si="49"/>
        <v>0</v>
      </c>
      <c r="AE81" s="187">
        <f t="shared" si="54"/>
        <v>0</v>
      </c>
      <c r="AF81" s="156">
        <f t="shared" si="55"/>
        <v>0</v>
      </c>
      <c r="AG81" s="193">
        <f t="shared" si="56"/>
        <v>0</v>
      </c>
      <c r="AH81" s="156">
        <f t="shared" si="57"/>
        <v>6760.407030527289</v>
      </c>
      <c r="AI81" s="156">
        <f t="shared" si="58"/>
        <v>0</v>
      </c>
      <c r="AJ81" s="187">
        <f t="shared" si="59"/>
        <v>0</v>
      </c>
      <c r="AK81" s="187">
        <f t="shared" si="60"/>
        <v>0</v>
      </c>
      <c r="AL81" s="1">
        <f t="shared" si="61"/>
        <v>6760.407030527289</v>
      </c>
    </row>
    <row r="82" spans="1:38">
      <c r="A82" s="26">
        <v>8.0000000000000004E-4</v>
      </c>
      <c r="B82" s="5">
        <f t="shared" si="51"/>
        <v>6292.4065172378159</v>
      </c>
      <c r="C82" s="150" t="s">
        <v>778</v>
      </c>
      <c r="D82" s="150" t="s">
        <v>783</v>
      </c>
      <c r="E82" s="94" t="s">
        <v>91</v>
      </c>
      <c r="F82" s="25">
        <f t="shared" si="52"/>
        <v>1</v>
      </c>
      <c r="G82" s="25">
        <f t="shared" si="50"/>
        <v>1</v>
      </c>
      <c r="I82" s="156">
        <f t="shared" si="32"/>
        <v>6292.4057172378161</v>
      </c>
      <c r="J82" s="156">
        <f t="shared" si="33"/>
        <v>0</v>
      </c>
      <c r="K82" s="156">
        <f t="shared" si="34"/>
        <v>0</v>
      </c>
      <c r="L82" s="156">
        <f t="shared" si="35"/>
        <v>0</v>
      </c>
      <c r="N82" s="187">
        <f t="shared" si="53"/>
        <v>0</v>
      </c>
      <c r="O82" s="187">
        <f t="shared" si="36"/>
        <v>0</v>
      </c>
      <c r="P82" s="187">
        <f t="shared" si="37"/>
        <v>0</v>
      </c>
      <c r="Q82" s="187">
        <f t="shared" si="38"/>
        <v>0</v>
      </c>
      <c r="R82" s="187">
        <f t="shared" si="39"/>
        <v>0</v>
      </c>
      <c r="S82" s="187">
        <f t="shared" si="40"/>
        <v>0</v>
      </c>
      <c r="T82" s="187">
        <f t="shared" si="41"/>
        <v>0</v>
      </c>
      <c r="V82" s="184">
        <f t="shared" si="42"/>
        <v>0</v>
      </c>
      <c r="W82" s="184">
        <f t="shared" si="43"/>
        <v>0</v>
      </c>
      <c r="X82" s="184">
        <f t="shared" si="44"/>
        <v>0</v>
      </c>
      <c r="Y82" s="184">
        <f t="shared" si="45"/>
        <v>0</v>
      </c>
      <c r="AA82" s="190">
        <f t="shared" si="46"/>
        <v>0</v>
      </c>
      <c r="AB82" s="190">
        <f t="shared" si="47"/>
        <v>0</v>
      </c>
      <c r="AC82" s="190">
        <f t="shared" si="48"/>
        <v>0</v>
      </c>
      <c r="AD82" s="190">
        <f t="shared" si="49"/>
        <v>0</v>
      </c>
      <c r="AE82" s="187">
        <f t="shared" si="54"/>
        <v>0</v>
      </c>
      <c r="AF82" s="156">
        <f t="shared" si="55"/>
        <v>0</v>
      </c>
      <c r="AG82" s="193">
        <f t="shared" si="56"/>
        <v>0</v>
      </c>
      <c r="AH82" s="156">
        <f t="shared" si="57"/>
        <v>6292.4057172378161</v>
      </c>
      <c r="AI82" s="156">
        <f t="shared" si="58"/>
        <v>0</v>
      </c>
      <c r="AJ82" s="187">
        <f t="shared" si="59"/>
        <v>0</v>
      </c>
      <c r="AK82" s="187">
        <f t="shared" si="60"/>
        <v>0</v>
      </c>
      <c r="AL82" s="1">
        <f t="shared" si="61"/>
        <v>6292.4057172378161</v>
      </c>
    </row>
    <row r="83" spans="1:38">
      <c r="A83" s="26">
        <v>8.1000000000000006E-4</v>
      </c>
      <c r="B83" s="5">
        <f t="shared" si="51"/>
        <v>6246.6885610898362</v>
      </c>
      <c r="C83" s="150" t="s">
        <v>779</v>
      </c>
      <c r="D83" s="150" t="s">
        <v>783</v>
      </c>
      <c r="E83" s="94" t="s">
        <v>91</v>
      </c>
      <c r="F83" s="25">
        <f t="shared" si="52"/>
        <v>1</v>
      </c>
      <c r="G83" s="25">
        <f t="shared" si="50"/>
        <v>1</v>
      </c>
      <c r="I83" s="156">
        <f t="shared" si="32"/>
        <v>6246.6877510898366</v>
      </c>
      <c r="J83" s="156">
        <f t="shared" si="33"/>
        <v>0</v>
      </c>
      <c r="K83" s="156">
        <f t="shared" si="34"/>
        <v>0</v>
      </c>
      <c r="L83" s="156">
        <f t="shared" si="35"/>
        <v>0</v>
      </c>
      <c r="N83" s="187">
        <f t="shared" si="53"/>
        <v>0</v>
      </c>
      <c r="O83" s="187">
        <f t="shared" si="36"/>
        <v>0</v>
      </c>
      <c r="P83" s="187">
        <f t="shared" si="37"/>
        <v>0</v>
      </c>
      <c r="Q83" s="187">
        <f t="shared" si="38"/>
        <v>0</v>
      </c>
      <c r="R83" s="187">
        <f t="shared" si="39"/>
        <v>0</v>
      </c>
      <c r="S83" s="187">
        <f t="shared" si="40"/>
        <v>0</v>
      </c>
      <c r="T83" s="187">
        <f t="shared" si="41"/>
        <v>0</v>
      </c>
      <c r="V83" s="184">
        <f t="shared" si="42"/>
        <v>0</v>
      </c>
      <c r="W83" s="184">
        <f t="shared" si="43"/>
        <v>0</v>
      </c>
      <c r="X83" s="184">
        <f t="shared" si="44"/>
        <v>0</v>
      </c>
      <c r="Y83" s="184">
        <f t="shared" si="45"/>
        <v>0</v>
      </c>
      <c r="AA83" s="190">
        <f t="shared" si="46"/>
        <v>0</v>
      </c>
      <c r="AB83" s="190">
        <f t="shared" si="47"/>
        <v>0</v>
      </c>
      <c r="AC83" s="190">
        <f t="shared" si="48"/>
        <v>0</v>
      </c>
      <c r="AD83" s="190">
        <f t="shared" si="49"/>
        <v>0</v>
      </c>
      <c r="AE83" s="187">
        <f t="shared" si="54"/>
        <v>0</v>
      </c>
      <c r="AF83" s="156">
        <f t="shared" si="55"/>
        <v>0</v>
      </c>
      <c r="AG83" s="193">
        <f t="shared" si="56"/>
        <v>0</v>
      </c>
      <c r="AH83" s="156">
        <f t="shared" si="57"/>
        <v>6246.6877510898366</v>
      </c>
      <c r="AI83" s="156">
        <f t="shared" si="58"/>
        <v>0</v>
      </c>
      <c r="AJ83" s="187">
        <f t="shared" si="59"/>
        <v>0</v>
      </c>
      <c r="AK83" s="187">
        <f t="shared" si="60"/>
        <v>0</v>
      </c>
      <c r="AL83" s="1">
        <f t="shared" si="61"/>
        <v>6246.6877510898366</v>
      </c>
    </row>
    <row r="84" spans="1:38">
      <c r="A84" s="26">
        <v>8.2000000000000009E-4</v>
      </c>
      <c r="B84" s="5">
        <f t="shared" si="51"/>
        <v>16058.755376006537</v>
      </c>
      <c r="C84" s="150" t="s">
        <v>712</v>
      </c>
      <c r="D84" s="150" t="s">
        <v>783</v>
      </c>
      <c r="E84" s="94" t="s">
        <v>91</v>
      </c>
      <c r="F84" s="25">
        <f t="shared" si="52"/>
        <v>2</v>
      </c>
      <c r="G84" s="25">
        <f t="shared" si="50"/>
        <v>2</v>
      </c>
      <c r="I84" s="156">
        <f t="shared" si="32"/>
        <v>8509.5482068001875</v>
      </c>
      <c r="J84" s="156">
        <f t="shared" si="33"/>
        <v>0</v>
      </c>
      <c r="K84" s="156">
        <f t="shared" si="34"/>
        <v>0</v>
      </c>
      <c r="L84" s="156">
        <f t="shared" si="35"/>
        <v>7549.2063492063489</v>
      </c>
      <c r="N84" s="187">
        <f t="shared" si="53"/>
        <v>0</v>
      </c>
      <c r="O84" s="187">
        <f t="shared" si="36"/>
        <v>0</v>
      </c>
      <c r="P84" s="187">
        <f t="shared" si="37"/>
        <v>0</v>
      </c>
      <c r="Q84" s="187">
        <f t="shared" si="38"/>
        <v>0</v>
      </c>
      <c r="R84" s="187">
        <f t="shared" si="39"/>
        <v>0</v>
      </c>
      <c r="S84" s="187">
        <f t="shared" si="40"/>
        <v>0</v>
      </c>
      <c r="T84" s="187">
        <f t="shared" si="41"/>
        <v>0</v>
      </c>
      <c r="V84" s="184">
        <f t="shared" si="42"/>
        <v>0</v>
      </c>
      <c r="W84" s="184">
        <f t="shared" si="43"/>
        <v>0</v>
      </c>
      <c r="X84" s="184">
        <f t="shared" si="44"/>
        <v>0</v>
      </c>
      <c r="Y84" s="184">
        <f t="shared" si="45"/>
        <v>0</v>
      </c>
      <c r="AA84" s="190">
        <f t="shared" si="46"/>
        <v>0</v>
      </c>
      <c r="AB84" s="190">
        <f t="shared" si="47"/>
        <v>0</v>
      </c>
      <c r="AC84" s="190">
        <f t="shared" si="48"/>
        <v>0</v>
      </c>
      <c r="AD84" s="190">
        <f t="shared" si="49"/>
        <v>0</v>
      </c>
      <c r="AE84" s="187">
        <f t="shared" si="54"/>
        <v>0</v>
      </c>
      <c r="AF84" s="156">
        <f t="shared" si="55"/>
        <v>0</v>
      </c>
      <c r="AG84" s="193">
        <f t="shared" si="56"/>
        <v>0</v>
      </c>
      <c r="AH84" s="156">
        <f t="shared" si="57"/>
        <v>8509.5482068001875</v>
      </c>
      <c r="AI84" s="156">
        <f t="shared" si="58"/>
        <v>7549.2063492063489</v>
      </c>
      <c r="AJ84" s="187">
        <f t="shared" si="59"/>
        <v>0</v>
      </c>
      <c r="AK84" s="187">
        <f t="shared" si="60"/>
        <v>0</v>
      </c>
      <c r="AL84" s="1">
        <f t="shared" si="61"/>
        <v>16058.754556006537</v>
      </c>
    </row>
    <row r="85" spans="1:38">
      <c r="A85" s="26">
        <v>8.3000000000000012E-4</v>
      </c>
      <c r="B85" s="5">
        <f t="shared" si="51"/>
        <v>8413.5398583214374</v>
      </c>
      <c r="C85" s="150" t="s">
        <v>714</v>
      </c>
      <c r="D85" s="150" t="s">
        <v>783</v>
      </c>
      <c r="E85" s="94" t="s">
        <v>91</v>
      </c>
      <c r="F85" s="25">
        <f t="shared" si="52"/>
        <v>1</v>
      </c>
      <c r="G85" s="25">
        <f t="shared" si="50"/>
        <v>1</v>
      </c>
      <c r="I85" s="156">
        <f t="shared" si="32"/>
        <v>8413.5390283214365</v>
      </c>
      <c r="J85" s="156">
        <f t="shared" si="33"/>
        <v>0</v>
      </c>
      <c r="K85" s="156">
        <f t="shared" si="34"/>
        <v>0</v>
      </c>
      <c r="L85" s="156">
        <f t="shared" si="35"/>
        <v>0</v>
      </c>
      <c r="N85" s="187">
        <f t="shared" si="53"/>
        <v>0</v>
      </c>
      <c r="O85" s="187">
        <f t="shared" si="36"/>
        <v>0</v>
      </c>
      <c r="P85" s="187">
        <f t="shared" si="37"/>
        <v>0</v>
      </c>
      <c r="Q85" s="187">
        <f t="shared" si="38"/>
        <v>0</v>
      </c>
      <c r="R85" s="187">
        <f t="shared" si="39"/>
        <v>0</v>
      </c>
      <c r="S85" s="187">
        <f t="shared" si="40"/>
        <v>0</v>
      </c>
      <c r="T85" s="187">
        <f t="shared" si="41"/>
        <v>0</v>
      </c>
      <c r="V85" s="184">
        <f t="shared" si="42"/>
        <v>0</v>
      </c>
      <c r="W85" s="184">
        <f t="shared" si="43"/>
        <v>0</v>
      </c>
      <c r="X85" s="184">
        <f t="shared" si="44"/>
        <v>0</v>
      </c>
      <c r="Y85" s="184">
        <f t="shared" si="45"/>
        <v>0</v>
      </c>
      <c r="AA85" s="190">
        <f t="shared" si="46"/>
        <v>0</v>
      </c>
      <c r="AB85" s="190">
        <f t="shared" si="47"/>
        <v>0</v>
      </c>
      <c r="AC85" s="190">
        <f t="shared" si="48"/>
        <v>0</v>
      </c>
      <c r="AD85" s="190">
        <f t="shared" si="49"/>
        <v>0</v>
      </c>
      <c r="AE85" s="187">
        <f t="shared" si="54"/>
        <v>0</v>
      </c>
      <c r="AF85" s="156">
        <f t="shared" si="55"/>
        <v>0</v>
      </c>
      <c r="AG85" s="193">
        <f t="shared" si="56"/>
        <v>0</v>
      </c>
      <c r="AH85" s="156">
        <f t="shared" si="57"/>
        <v>8413.5390283214365</v>
      </c>
      <c r="AI85" s="156">
        <f t="shared" si="58"/>
        <v>0</v>
      </c>
      <c r="AJ85" s="187">
        <f t="shared" si="59"/>
        <v>0</v>
      </c>
      <c r="AK85" s="187">
        <f t="shared" si="60"/>
        <v>0</v>
      </c>
      <c r="AL85" s="1">
        <f t="shared" si="61"/>
        <v>8413.5390283214365</v>
      </c>
    </row>
    <row r="86" spans="1:38">
      <c r="A86" s="26">
        <v>8.4000000000000014E-4</v>
      </c>
      <c r="B86" s="5">
        <f t="shared" si="51"/>
        <v>8186.4016465419509</v>
      </c>
      <c r="C86" s="150" t="s">
        <v>720</v>
      </c>
      <c r="D86" s="150" t="s">
        <v>783</v>
      </c>
      <c r="E86" s="94" t="s">
        <v>91</v>
      </c>
      <c r="F86" s="25">
        <f t="shared" si="52"/>
        <v>1</v>
      </c>
      <c r="G86" s="25">
        <f t="shared" si="50"/>
        <v>1</v>
      </c>
      <c r="I86" s="156">
        <f t="shared" si="32"/>
        <v>8186.4008065419512</v>
      </c>
      <c r="J86" s="156">
        <f t="shared" si="33"/>
        <v>0</v>
      </c>
      <c r="K86" s="156">
        <f t="shared" si="34"/>
        <v>0</v>
      </c>
      <c r="L86" s="156">
        <f t="shared" si="35"/>
        <v>0</v>
      </c>
      <c r="N86" s="187">
        <f t="shared" si="53"/>
        <v>0</v>
      </c>
      <c r="O86" s="187">
        <f t="shared" si="36"/>
        <v>0</v>
      </c>
      <c r="P86" s="187">
        <f t="shared" si="37"/>
        <v>0</v>
      </c>
      <c r="Q86" s="187">
        <f t="shared" si="38"/>
        <v>0</v>
      </c>
      <c r="R86" s="187">
        <f t="shared" si="39"/>
        <v>0</v>
      </c>
      <c r="S86" s="187">
        <f t="shared" si="40"/>
        <v>0</v>
      </c>
      <c r="T86" s="187">
        <f t="shared" si="41"/>
        <v>0</v>
      </c>
      <c r="V86" s="184">
        <f t="shared" si="42"/>
        <v>0</v>
      </c>
      <c r="W86" s="184">
        <f t="shared" si="43"/>
        <v>0</v>
      </c>
      <c r="X86" s="184">
        <f t="shared" si="44"/>
        <v>0</v>
      </c>
      <c r="Y86" s="184">
        <f t="shared" si="45"/>
        <v>0</v>
      </c>
      <c r="AA86" s="190">
        <f t="shared" si="46"/>
        <v>0</v>
      </c>
      <c r="AB86" s="190">
        <f t="shared" si="47"/>
        <v>0</v>
      </c>
      <c r="AC86" s="190">
        <f t="shared" si="48"/>
        <v>0</v>
      </c>
      <c r="AD86" s="190">
        <f t="shared" si="49"/>
        <v>0</v>
      </c>
      <c r="AE86" s="187">
        <f t="shared" si="54"/>
        <v>0</v>
      </c>
      <c r="AF86" s="156">
        <f t="shared" si="55"/>
        <v>0</v>
      </c>
      <c r="AG86" s="193">
        <f t="shared" si="56"/>
        <v>0</v>
      </c>
      <c r="AH86" s="156">
        <f t="shared" si="57"/>
        <v>8186.4008065419512</v>
      </c>
      <c r="AI86" s="156">
        <f t="shared" si="58"/>
        <v>0</v>
      </c>
      <c r="AJ86" s="187">
        <f t="shared" si="59"/>
        <v>0</v>
      </c>
      <c r="AK86" s="187">
        <f t="shared" si="60"/>
        <v>0</v>
      </c>
      <c r="AL86" s="1">
        <f t="shared" si="61"/>
        <v>8186.4008065419512</v>
      </c>
    </row>
    <row r="87" spans="1:38">
      <c r="A87" s="26">
        <v>8.5000000000000006E-4</v>
      </c>
      <c r="B87" s="5">
        <f t="shared" si="51"/>
        <v>7780.2627471574579</v>
      </c>
      <c r="C87" s="150" t="s">
        <v>735</v>
      </c>
      <c r="D87" s="150" t="s">
        <v>783</v>
      </c>
      <c r="E87" s="94" t="s">
        <v>91</v>
      </c>
      <c r="F87" s="25">
        <f t="shared" si="52"/>
        <v>1</v>
      </c>
      <c r="G87" s="25">
        <f t="shared" si="50"/>
        <v>1</v>
      </c>
      <c r="I87" s="156">
        <f t="shared" si="32"/>
        <v>7780.2618971574575</v>
      </c>
      <c r="J87" s="156">
        <f t="shared" si="33"/>
        <v>0</v>
      </c>
      <c r="K87" s="156">
        <f t="shared" si="34"/>
        <v>0</v>
      </c>
      <c r="L87" s="156">
        <f t="shared" si="35"/>
        <v>0</v>
      </c>
      <c r="N87" s="187">
        <f t="shared" si="53"/>
        <v>0</v>
      </c>
      <c r="O87" s="187">
        <f t="shared" si="36"/>
        <v>0</v>
      </c>
      <c r="P87" s="187">
        <f t="shared" si="37"/>
        <v>0</v>
      </c>
      <c r="Q87" s="187">
        <f t="shared" si="38"/>
        <v>0</v>
      </c>
      <c r="R87" s="187">
        <f t="shared" si="39"/>
        <v>0</v>
      </c>
      <c r="S87" s="187">
        <f t="shared" si="40"/>
        <v>0</v>
      </c>
      <c r="T87" s="187">
        <f t="shared" si="41"/>
        <v>0</v>
      </c>
      <c r="V87" s="184">
        <f t="shared" si="42"/>
        <v>0</v>
      </c>
      <c r="W87" s="184">
        <f t="shared" si="43"/>
        <v>0</v>
      </c>
      <c r="X87" s="184">
        <f t="shared" si="44"/>
        <v>0</v>
      </c>
      <c r="Y87" s="184">
        <f t="shared" si="45"/>
        <v>0</v>
      </c>
      <c r="AA87" s="190">
        <f t="shared" si="46"/>
        <v>0</v>
      </c>
      <c r="AB87" s="190">
        <f t="shared" si="47"/>
        <v>0</v>
      </c>
      <c r="AC87" s="190">
        <f t="shared" si="48"/>
        <v>0</v>
      </c>
      <c r="AD87" s="190">
        <f t="shared" si="49"/>
        <v>0</v>
      </c>
      <c r="AE87" s="187">
        <f t="shared" si="54"/>
        <v>0</v>
      </c>
      <c r="AF87" s="156">
        <f t="shared" si="55"/>
        <v>0</v>
      </c>
      <c r="AG87" s="193">
        <f t="shared" si="56"/>
        <v>0</v>
      </c>
      <c r="AH87" s="156">
        <f t="shared" si="57"/>
        <v>7780.2618971574575</v>
      </c>
      <c r="AI87" s="156">
        <f t="shared" si="58"/>
        <v>0</v>
      </c>
      <c r="AJ87" s="187">
        <f t="shared" si="59"/>
        <v>0</v>
      </c>
      <c r="AK87" s="187">
        <f t="shared" si="60"/>
        <v>0</v>
      </c>
      <c r="AL87" s="1">
        <f t="shared" si="61"/>
        <v>7780.2618971574575</v>
      </c>
    </row>
    <row r="88" spans="1:38">
      <c r="A88" s="26">
        <v>8.6000000000000009E-4</v>
      </c>
      <c r="B88" s="5">
        <f t="shared" si="51"/>
        <v>7599.8344706489188</v>
      </c>
      <c r="C88" s="150" t="s">
        <v>741</v>
      </c>
      <c r="D88" s="150" t="s">
        <v>792</v>
      </c>
      <c r="E88" s="94" t="s">
        <v>91</v>
      </c>
      <c r="F88" s="25">
        <f t="shared" si="52"/>
        <v>1</v>
      </c>
      <c r="G88" s="25">
        <f t="shared" si="50"/>
        <v>1</v>
      </c>
      <c r="I88" s="156">
        <f t="shared" si="32"/>
        <v>7599.8336106489187</v>
      </c>
      <c r="J88" s="156">
        <f t="shared" si="33"/>
        <v>0</v>
      </c>
      <c r="K88" s="156">
        <f t="shared" si="34"/>
        <v>0</v>
      </c>
      <c r="L88" s="156">
        <f t="shared" si="35"/>
        <v>0</v>
      </c>
      <c r="N88" s="187">
        <f t="shared" si="53"/>
        <v>0</v>
      </c>
      <c r="O88" s="187">
        <f t="shared" si="36"/>
        <v>0</v>
      </c>
      <c r="P88" s="187">
        <f t="shared" si="37"/>
        <v>0</v>
      </c>
      <c r="Q88" s="187">
        <f t="shared" si="38"/>
        <v>0</v>
      </c>
      <c r="R88" s="187">
        <f t="shared" si="39"/>
        <v>0</v>
      </c>
      <c r="S88" s="187">
        <f t="shared" si="40"/>
        <v>0</v>
      </c>
      <c r="T88" s="187">
        <f t="shared" si="41"/>
        <v>0</v>
      </c>
      <c r="V88" s="184">
        <f t="shared" si="42"/>
        <v>0</v>
      </c>
      <c r="W88" s="184">
        <f t="shared" si="43"/>
        <v>0</v>
      </c>
      <c r="X88" s="184">
        <f t="shared" si="44"/>
        <v>0</v>
      </c>
      <c r="Y88" s="184">
        <f t="shared" si="45"/>
        <v>0</v>
      </c>
      <c r="AA88" s="190">
        <f t="shared" si="46"/>
        <v>0</v>
      </c>
      <c r="AB88" s="190">
        <f t="shared" si="47"/>
        <v>0</v>
      </c>
      <c r="AC88" s="190">
        <f t="shared" si="48"/>
        <v>0</v>
      </c>
      <c r="AD88" s="190">
        <f t="shared" si="49"/>
        <v>0</v>
      </c>
      <c r="AE88" s="187">
        <f t="shared" si="54"/>
        <v>0</v>
      </c>
      <c r="AF88" s="156">
        <f t="shared" si="55"/>
        <v>0</v>
      </c>
      <c r="AG88" s="193">
        <f t="shared" si="56"/>
        <v>0</v>
      </c>
      <c r="AH88" s="156">
        <f t="shared" si="57"/>
        <v>7599.8336106489187</v>
      </c>
      <c r="AI88" s="156">
        <f t="shared" si="58"/>
        <v>0</v>
      </c>
      <c r="AJ88" s="187">
        <f t="shared" si="59"/>
        <v>0</v>
      </c>
      <c r="AK88" s="187">
        <f t="shared" si="60"/>
        <v>0</v>
      </c>
      <c r="AL88" s="1">
        <f t="shared" si="61"/>
        <v>7599.8336106489187</v>
      </c>
    </row>
    <row r="89" spans="1:38">
      <c r="A89" s="26">
        <v>8.7000000000000011E-4</v>
      </c>
      <c r="B89" s="5">
        <f t="shared" si="51"/>
        <v>7438.9259514332243</v>
      </c>
      <c r="C89" s="150" t="s">
        <v>744</v>
      </c>
      <c r="D89" s="150" t="s">
        <v>783</v>
      </c>
      <c r="E89" s="94" t="s">
        <v>91</v>
      </c>
      <c r="F89" s="25">
        <f t="shared" si="52"/>
        <v>1</v>
      </c>
      <c r="G89" s="25">
        <f t="shared" si="50"/>
        <v>1</v>
      </c>
      <c r="I89" s="156">
        <f t="shared" si="32"/>
        <v>7438.9250814332245</v>
      </c>
      <c r="J89" s="156">
        <f t="shared" si="33"/>
        <v>0</v>
      </c>
      <c r="K89" s="156">
        <f t="shared" si="34"/>
        <v>0</v>
      </c>
      <c r="L89" s="156">
        <f t="shared" si="35"/>
        <v>0</v>
      </c>
      <c r="N89" s="187">
        <f t="shared" si="53"/>
        <v>0</v>
      </c>
      <c r="O89" s="187">
        <f t="shared" si="36"/>
        <v>0</v>
      </c>
      <c r="P89" s="187">
        <f t="shared" si="37"/>
        <v>0</v>
      </c>
      <c r="Q89" s="187">
        <f t="shared" si="38"/>
        <v>0</v>
      </c>
      <c r="R89" s="187">
        <f t="shared" si="39"/>
        <v>0</v>
      </c>
      <c r="S89" s="187">
        <f t="shared" si="40"/>
        <v>0</v>
      </c>
      <c r="T89" s="187">
        <f t="shared" si="41"/>
        <v>0</v>
      </c>
      <c r="V89" s="184">
        <f t="shared" si="42"/>
        <v>0</v>
      </c>
      <c r="W89" s="184">
        <f t="shared" si="43"/>
        <v>0</v>
      </c>
      <c r="X89" s="184">
        <f t="shared" si="44"/>
        <v>0</v>
      </c>
      <c r="Y89" s="184">
        <f t="shared" si="45"/>
        <v>0</v>
      </c>
      <c r="AA89" s="190">
        <f t="shared" si="46"/>
        <v>0</v>
      </c>
      <c r="AB89" s="190">
        <f t="shared" si="47"/>
        <v>0</v>
      </c>
      <c r="AC89" s="190">
        <f t="shared" si="48"/>
        <v>0</v>
      </c>
      <c r="AD89" s="190">
        <f t="shared" si="49"/>
        <v>0</v>
      </c>
      <c r="AE89" s="187">
        <f t="shared" si="54"/>
        <v>0</v>
      </c>
      <c r="AF89" s="156">
        <f t="shared" si="55"/>
        <v>0</v>
      </c>
      <c r="AG89" s="193">
        <f t="shared" si="56"/>
        <v>0</v>
      </c>
      <c r="AH89" s="156">
        <f t="shared" si="57"/>
        <v>7438.9250814332245</v>
      </c>
      <c r="AI89" s="156">
        <f t="shared" si="58"/>
        <v>0</v>
      </c>
      <c r="AJ89" s="187">
        <f t="shared" si="59"/>
        <v>0</v>
      </c>
      <c r="AK89" s="187">
        <f t="shared" si="60"/>
        <v>0</v>
      </c>
      <c r="AL89" s="1">
        <f t="shared" si="61"/>
        <v>7438.9250814332245</v>
      </c>
    </row>
    <row r="90" spans="1:38">
      <c r="A90" s="26">
        <v>8.8000000000000014E-4</v>
      </c>
      <c r="B90" s="5">
        <f t="shared" si="51"/>
        <v>7205.6802331847757</v>
      </c>
      <c r="C90" s="150" t="s">
        <v>755</v>
      </c>
      <c r="D90" s="150" t="s">
        <v>783</v>
      </c>
      <c r="E90" s="94" t="s">
        <v>91</v>
      </c>
      <c r="F90" s="25">
        <f t="shared" si="52"/>
        <v>1</v>
      </c>
      <c r="G90" s="25">
        <f t="shared" si="50"/>
        <v>1</v>
      </c>
      <c r="I90" s="156">
        <f t="shared" si="32"/>
        <v>7205.6793531847761</v>
      </c>
      <c r="J90" s="156">
        <f t="shared" si="33"/>
        <v>0</v>
      </c>
      <c r="K90" s="156">
        <f t="shared" si="34"/>
        <v>0</v>
      </c>
      <c r="L90" s="156">
        <f t="shared" si="35"/>
        <v>0</v>
      </c>
      <c r="N90" s="187">
        <f t="shared" si="53"/>
        <v>0</v>
      </c>
      <c r="O90" s="187">
        <f t="shared" si="36"/>
        <v>0</v>
      </c>
      <c r="P90" s="187">
        <f t="shared" si="37"/>
        <v>0</v>
      </c>
      <c r="Q90" s="187">
        <f t="shared" si="38"/>
        <v>0</v>
      </c>
      <c r="R90" s="187">
        <f t="shared" si="39"/>
        <v>0</v>
      </c>
      <c r="S90" s="187">
        <f t="shared" si="40"/>
        <v>0</v>
      </c>
      <c r="T90" s="187">
        <f t="shared" si="41"/>
        <v>0</v>
      </c>
      <c r="V90" s="184">
        <f t="shared" si="42"/>
        <v>0</v>
      </c>
      <c r="W90" s="184">
        <f t="shared" si="43"/>
        <v>0</v>
      </c>
      <c r="X90" s="184">
        <f t="shared" si="44"/>
        <v>0</v>
      </c>
      <c r="Y90" s="184">
        <f t="shared" si="45"/>
        <v>0</v>
      </c>
      <c r="AA90" s="190">
        <f t="shared" si="46"/>
        <v>0</v>
      </c>
      <c r="AB90" s="190">
        <f t="shared" si="47"/>
        <v>0</v>
      </c>
      <c r="AC90" s="190">
        <f t="shared" si="48"/>
        <v>0</v>
      </c>
      <c r="AD90" s="190">
        <f t="shared" si="49"/>
        <v>0</v>
      </c>
      <c r="AE90" s="187">
        <f t="shared" si="54"/>
        <v>0</v>
      </c>
      <c r="AF90" s="156">
        <f t="shared" si="55"/>
        <v>0</v>
      </c>
      <c r="AG90" s="193">
        <f t="shared" si="56"/>
        <v>0</v>
      </c>
      <c r="AH90" s="156">
        <f t="shared" si="57"/>
        <v>7205.6793531847761</v>
      </c>
      <c r="AI90" s="156">
        <f t="shared" si="58"/>
        <v>0</v>
      </c>
      <c r="AJ90" s="187">
        <f t="shared" si="59"/>
        <v>0</v>
      </c>
      <c r="AK90" s="187">
        <f t="shared" si="60"/>
        <v>0</v>
      </c>
      <c r="AL90" s="1">
        <f t="shared" si="61"/>
        <v>7205.6793531847761</v>
      </c>
    </row>
    <row r="91" spans="1:38">
      <c r="A91" s="26">
        <v>8.9000000000000006E-4</v>
      </c>
      <c r="B91" s="5">
        <f t="shared" si="51"/>
        <v>6973.9487857915838</v>
      </c>
      <c r="C91" s="150" t="s">
        <v>760</v>
      </c>
      <c r="D91" s="150" t="s">
        <v>783</v>
      </c>
      <c r="E91" s="94" t="s">
        <v>91</v>
      </c>
      <c r="F91" s="25">
        <f t="shared" si="52"/>
        <v>1</v>
      </c>
      <c r="G91" s="25">
        <f t="shared" si="50"/>
        <v>1</v>
      </c>
      <c r="I91" s="156">
        <f t="shared" si="32"/>
        <v>6973.9478957915835</v>
      </c>
      <c r="J91" s="156">
        <f t="shared" si="33"/>
        <v>0</v>
      </c>
      <c r="K91" s="156">
        <f t="shared" si="34"/>
        <v>0</v>
      </c>
      <c r="L91" s="156">
        <f t="shared" si="35"/>
        <v>0</v>
      </c>
      <c r="N91" s="187">
        <f t="shared" si="53"/>
        <v>0</v>
      </c>
      <c r="O91" s="187">
        <f t="shared" si="36"/>
        <v>0</v>
      </c>
      <c r="P91" s="187">
        <f t="shared" si="37"/>
        <v>0</v>
      </c>
      <c r="Q91" s="187">
        <f t="shared" si="38"/>
        <v>0</v>
      </c>
      <c r="R91" s="187">
        <f t="shared" si="39"/>
        <v>0</v>
      </c>
      <c r="S91" s="187">
        <f t="shared" si="40"/>
        <v>0</v>
      </c>
      <c r="T91" s="187">
        <f t="shared" si="41"/>
        <v>0</v>
      </c>
      <c r="V91" s="184">
        <f t="shared" si="42"/>
        <v>0</v>
      </c>
      <c r="W91" s="184">
        <f t="shared" si="43"/>
        <v>0</v>
      </c>
      <c r="X91" s="184">
        <f t="shared" si="44"/>
        <v>0</v>
      </c>
      <c r="Y91" s="184">
        <f t="shared" si="45"/>
        <v>0</v>
      </c>
      <c r="AA91" s="190">
        <f t="shared" si="46"/>
        <v>0</v>
      </c>
      <c r="AB91" s="190">
        <f t="shared" si="47"/>
        <v>0</v>
      </c>
      <c r="AC91" s="190">
        <f t="shared" si="48"/>
        <v>0</v>
      </c>
      <c r="AD91" s="190">
        <f t="shared" si="49"/>
        <v>0</v>
      </c>
      <c r="AE91" s="187">
        <f t="shared" si="54"/>
        <v>0</v>
      </c>
      <c r="AF91" s="156">
        <f t="shared" si="55"/>
        <v>0</v>
      </c>
      <c r="AG91" s="193">
        <f t="shared" si="56"/>
        <v>0</v>
      </c>
      <c r="AH91" s="156">
        <f t="shared" si="57"/>
        <v>6973.9478957915835</v>
      </c>
      <c r="AI91" s="156">
        <f t="shared" si="58"/>
        <v>0</v>
      </c>
      <c r="AJ91" s="187">
        <f t="shared" si="59"/>
        <v>0</v>
      </c>
      <c r="AK91" s="187">
        <f t="shared" si="60"/>
        <v>0</v>
      </c>
      <c r="AL91" s="1">
        <f t="shared" si="61"/>
        <v>6973.9478957915835</v>
      </c>
    </row>
    <row r="92" spans="1:38">
      <c r="A92" s="26">
        <v>9.0000000000000008E-4</v>
      </c>
      <c r="B92" s="5">
        <f t="shared" si="51"/>
        <v>6789.9293586081931</v>
      </c>
      <c r="C92" s="150" t="s">
        <v>766</v>
      </c>
      <c r="D92" s="150" t="s">
        <v>783</v>
      </c>
      <c r="E92" s="94" t="s">
        <v>91</v>
      </c>
      <c r="F92" s="25">
        <f t="shared" si="52"/>
        <v>1</v>
      </c>
      <c r="G92" s="25">
        <f t="shared" si="50"/>
        <v>1</v>
      </c>
      <c r="I92" s="156">
        <f t="shared" ref="I92:I194" si="62">IF(ISERROR(VLOOKUP($C92,_tri5,5,FALSE)),0,(VLOOKUP($C92,_tri5,5,FALSE)))</f>
        <v>6789.9284586081931</v>
      </c>
      <c r="J92" s="156">
        <f t="shared" ref="J92:J194" si="63">IF(ISERROR(VLOOKUP($C92,_tri7,5,FALSE)),0,(VLOOKUP($C92,_tri7,5,FALSE)))</f>
        <v>0</v>
      </c>
      <c r="K92" s="156">
        <f t="shared" ref="K92:K194" si="64">IF(ISERROR(VLOOKUP($C92,_tri8,5,FALSE)),0,(VLOOKUP($C92,_tri8,5,FALSE)))</f>
        <v>0</v>
      </c>
      <c r="L92" s="156">
        <f t="shared" ref="L92:L194" si="65">IF(ISERROR(VLOOKUP($C92,_tri9,5,FALSE)),0,(VLOOKUP($C92,_tri9,5,FALSE)))</f>
        <v>0</v>
      </c>
      <c r="N92" s="187">
        <f t="shared" si="53"/>
        <v>0</v>
      </c>
      <c r="O92" s="187">
        <f t="shared" ref="O92:O194" si="66">IF(ISERROR(VLOOKUP($C92,_tri2,5,FALSE)),0,(VLOOKUP($C92,_tri2,5,FALSE)))</f>
        <v>0</v>
      </c>
      <c r="P92" s="187">
        <f t="shared" ref="P92:P194" si="67">IF(ISERROR(VLOOKUP($C92,_tri3,5,FALSE)),0,(VLOOKUP($C92,_tri3,5,FALSE)))</f>
        <v>0</v>
      </c>
      <c r="Q92" s="187">
        <f t="shared" ref="Q92:Q194" si="68">IF(ISERROR(VLOOKUP($C92,_tri4,5,FALSE)),0,(VLOOKUP($C92,_tri4,5,FALSE)))</f>
        <v>0</v>
      </c>
      <c r="R92" s="187">
        <f t="shared" ref="R92:R194" si="69">IF(ISERROR(VLOOKUP($C92,_tri6,5,FALSE)),0,(VLOOKUP($C92,_tri6,5,FALSE)))</f>
        <v>0</v>
      </c>
      <c r="S92" s="187">
        <f t="shared" ref="S92:S194" si="70">IF(ISERROR(VLOOKUP($C92,_tri10,5,FALSE)),0,(VLOOKUP($C92,_tri10,5,FALSE)))</f>
        <v>0</v>
      </c>
      <c r="T92" s="187">
        <f t="shared" ref="T92:T194" si="71">IF(ISERROR(VLOOKUP($C92,_tri11,5,FALSE)),0,(VLOOKUP($C92,_tri11,5,FALSE)))</f>
        <v>0</v>
      </c>
      <c r="V92" s="184">
        <f t="shared" ref="V92:V194" si="72">IF(ISERROR(VLOOKUP($C92,aqua1,5,FALSE)),0,(VLOOKUP($C92,aqua1,5,FALSE)))</f>
        <v>0</v>
      </c>
      <c r="W92" s="184">
        <f t="shared" ref="W92:W194" si="73">IF(ISERROR(VLOOKUP($C92,aqua2,5,FALSE)),0,(VLOOKUP($C92,aqua2,5,FALSE)))</f>
        <v>0</v>
      </c>
      <c r="X92" s="184">
        <f t="shared" ref="X92:X194" si="74">IF(ISERROR(VLOOKUP($C92,aqua3,5,FALSE)),0,(VLOOKUP($C92,aqua3,5,FALSE)))</f>
        <v>0</v>
      </c>
      <c r="Y92" s="184">
        <f t="shared" ref="Y92:Y194" si="75">IF(ISERROR(VLOOKUP($C92,aqua4,5,FALSE)),0,(VLOOKUP($C92,aqua4,5,FALSE)))</f>
        <v>0</v>
      </c>
      <c r="AA92" s="190">
        <f t="shared" ref="AA92:AA194" si="76">IF(ISERROR(VLOOKUP($C92,_dua1,5,FALSE)),0,(VLOOKUP($C92,_dua1,5,FALSE)))</f>
        <v>0</v>
      </c>
      <c r="AB92" s="190">
        <f t="shared" ref="AB92:AB194" si="77">IF(ISERROR(VLOOKUP($C92,_dua2,5,FALSE)),0,(VLOOKUP($C92,_dua2,5,FALSE)))</f>
        <v>0</v>
      </c>
      <c r="AC92" s="190">
        <f t="shared" ref="AC92:AC194" si="78">IF(ISERROR(VLOOKUP($C92,_dua3,5,FALSE)),0,(VLOOKUP($C92,_dua3,5,FALSE)))</f>
        <v>0</v>
      </c>
      <c r="AD92" s="190">
        <f t="shared" ref="AD92:AD194" si="79">IF(ISERROR(VLOOKUP($C92,_dua4,5,FALSE)),0,(VLOOKUP($C92,_dua4,5,FALSE)))</f>
        <v>0</v>
      </c>
      <c r="AE92" s="187">
        <f t="shared" si="54"/>
        <v>0</v>
      </c>
      <c r="AF92" s="156">
        <f t="shared" si="55"/>
        <v>0</v>
      </c>
      <c r="AG92" s="193">
        <f t="shared" si="56"/>
        <v>0</v>
      </c>
      <c r="AH92" s="156">
        <f t="shared" si="57"/>
        <v>6789.9284586081931</v>
      </c>
      <c r="AI92" s="156">
        <f t="shared" si="58"/>
        <v>0</v>
      </c>
      <c r="AJ92" s="187">
        <f t="shared" si="59"/>
        <v>0</v>
      </c>
      <c r="AK92" s="187">
        <f t="shared" si="60"/>
        <v>0</v>
      </c>
      <c r="AL92" s="1">
        <f t="shared" si="61"/>
        <v>6789.9284586081931</v>
      </c>
    </row>
    <row r="93" spans="1:38">
      <c r="A93" s="26">
        <v>9.1000000000000011E-4</v>
      </c>
      <c r="B93" s="5">
        <f t="shared" si="51"/>
        <v>5813.6847136335518</v>
      </c>
      <c r="C93" s="150" t="s">
        <v>863</v>
      </c>
      <c r="D93" s="150" t="s">
        <v>873</v>
      </c>
      <c r="E93" s="94" t="s">
        <v>91</v>
      </c>
      <c r="F93" s="25">
        <f t="shared" si="52"/>
        <v>1</v>
      </c>
      <c r="G93" s="25">
        <f t="shared" si="50"/>
        <v>1</v>
      </c>
      <c r="I93" s="156">
        <f t="shared" si="62"/>
        <v>0</v>
      </c>
      <c r="J93" s="156">
        <f t="shared" si="63"/>
        <v>0</v>
      </c>
      <c r="K93" s="156">
        <f t="shared" si="64"/>
        <v>0</v>
      </c>
      <c r="L93" s="156">
        <f t="shared" si="65"/>
        <v>0</v>
      </c>
      <c r="N93" s="187">
        <f t="shared" si="53"/>
        <v>0</v>
      </c>
      <c r="O93" s="187">
        <f t="shared" si="66"/>
        <v>0</v>
      </c>
      <c r="P93" s="187">
        <f t="shared" si="67"/>
        <v>0</v>
      </c>
      <c r="Q93" s="187">
        <f t="shared" si="68"/>
        <v>0</v>
      </c>
      <c r="R93" s="187">
        <f t="shared" si="69"/>
        <v>5813.6838036335521</v>
      </c>
      <c r="S93" s="187">
        <f t="shared" si="70"/>
        <v>0</v>
      </c>
      <c r="T93" s="187">
        <f t="shared" si="71"/>
        <v>0</v>
      </c>
      <c r="V93" s="184">
        <f t="shared" si="72"/>
        <v>0</v>
      </c>
      <c r="W93" s="184">
        <f t="shared" si="73"/>
        <v>0</v>
      </c>
      <c r="X93" s="184">
        <f t="shared" si="74"/>
        <v>0</v>
      </c>
      <c r="Y93" s="184">
        <f t="shared" si="75"/>
        <v>0</v>
      </c>
      <c r="AA93" s="190">
        <f t="shared" si="76"/>
        <v>0</v>
      </c>
      <c r="AB93" s="190">
        <f t="shared" si="77"/>
        <v>0</v>
      </c>
      <c r="AC93" s="190">
        <f t="shared" si="78"/>
        <v>0</v>
      </c>
      <c r="AD93" s="190">
        <f t="shared" si="79"/>
        <v>0</v>
      </c>
      <c r="AE93" s="187">
        <f t="shared" si="54"/>
        <v>0</v>
      </c>
      <c r="AF93" s="156">
        <f t="shared" si="55"/>
        <v>0</v>
      </c>
      <c r="AG93" s="193">
        <f t="shared" si="56"/>
        <v>0</v>
      </c>
      <c r="AH93" s="156">
        <f t="shared" si="57"/>
        <v>0</v>
      </c>
      <c r="AI93" s="156">
        <f t="shared" si="58"/>
        <v>0</v>
      </c>
      <c r="AJ93" s="187">
        <f t="shared" si="59"/>
        <v>5813.6838036335521</v>
      </c>
      <c r="AK93" s="187">
        <f t="shared" si="60"/>
        <v>0</v>
      </c>
      <c r="AL93" s="1">
        <f t="shared" si="61"/>
        <v>5813.6838036335521</v>
      </c>
    </row>
    <row r="94" spans="1:38">
      <c r="A94" s="26">
        <v>9.2000000000000014E-4</v>
      </c>
      <c r="B94" s="5">
        <f t="shared" si="51"/>
        <v>16531.41864838167</v>
      </c>
      <c r="C94" s="150" t="s">
        <v>819</v>
      </c>
      <c r="D94" s="150" t="s">
        <v>868</v>
      </c>
      <c r="E94" s="94" t="s">
        <v>91</v>
      </c>
      <c r="F94" s="25">
        <f t="shared" si="52"/>
        <v>2</v>
      </c>
      <c r="G94" s="25">
        <f t="shared" si="50"/>
        <v>2</v>
      </c>
      <c r="I94" s="156">
        <f t="shared" si="62"/>
        <v>0</v>
      </c>
      <c r="J94" s="156">
        <f t="shared" si="63"/>
        <v>0</v>
      </c>
      <c r="K94" s="156">
        <f t="shared" si="64"/>
        <v>0</v>
      </c>
      <c r="L94" s="156">
        <f t="shared" si="65"/>
        <v>0</v>
      </c>
      <c r="N94" s="187">
        <f t="shared" si="53"/>
        <v>0</v>
      </c>
      <c r="O94" s="187">
        <f t="shared" si="66"/>
        <v>0</v>
      </c>
      <c r="P94" s="187">
        <f t="shared" si="67"/>
        <v>0</v>
      </c>
      <c r="Q94" s="187">
        <f t="shared" si="68"/>
        <v>0</v>
      </c>
      <c r="R94" s="187">
        <f t="shared" si="69"/>
        <v>7899.1596638655456</v>
      </c>
      <c r="S94" s="187">
        <f t="shared" si="70"/>
        <v>8632.258064516127</v>
      </c>
      <c r="T94" s="187">
        <f t="shared" si="71"/>
        <v>0</v>
      </c>
      <c r="V94" s="184">
        <f t="shared" si="72"/>
        <v>0</v>
      </c>
      <c r="W94" s="184">
        <f t="shared" si="73"/>
        <v>0</v>
      </c>
      <c r="X94" s="184">
        <f t="shared" si="74"/>
        <v>0</v>
      </c>
      <c r="Y94" s="184">
        <f t="shared" si="75"/>
        <v>0</v>
      </c>
      <c r="AA94" s="190">
        <f t="shared" si="76"/>
        <v>0</v>
      </c>
      <c r="AB94" s="190">
        <f t="shared" si="77"/>
        <v>0</v>
      </c>
      <c r="AC94" s="190">
        <f t="shared" si="78"/>
        <v>0</v>
      </c>
      <c r="AD94" s="190">
        <f t="shared" si="79"/>
        <v>0</v>
      </c>
      <c r="AE94" s="187">
        <f t="shared" si="54"/>
        <v>0</v>
      </c>
      <c r="AF94" s="156">
        <f t="shared" si="55"/>
        <v>0</v>
      </c>
      <c r="AG94" s="193">
        <f t="shared" si="56"/>
        <v>0</v>
      </c>
      <c r="AH94" s="156">
        <f t="shared" si="57"/>
        <v>0</v>
      </c>
      <c r="AI94" s="156">
        <f t="shared" si="58"/>
        <v>0</v>
      </c>
      <c r="AJ94" s="187">
        <f t="shared" si="59"/>
        <v>8632.258064516127</v>
      </c>
      <c r="AK94" s="187">
        <f t="shared" si="60"/>
        <v>7899.1596638655456</v>
      </c>
      <c r="AL94" s="1">
        <f t="shared" si="61"/>
        <v>16531.417728381672</v>
      </c>
    </row>
    <row r="95" spans="1:38">
      <c r="A95" s="26">
        <v>9.3000000000000005E-4</v>
      </c>
      <c r="B95" s="5">
        <f t="shared" si="51"/>
        <v>7829.2565260437268</v>
      </c>
      <c r="C95" s="150" t="s">
        <v>822</v>
      </c>
      <c r="D95" s="150" t="s">
        <v>870</v>
      </c>
      <c r="E95" s="94" t="s">
        <v>91</v>
      </c>
      <c r="F95" s="25">
        <f t="shared" si="52"/>
        <v>1</v>
      </c>
      <c r="G95" s="25">
        <f t="shared" si="50"/>
        <v>1</v>
      </c>
      <c r="I95" s="156">
        <f t="shared" si="62"/>
        <v>0</v>
      </c>
      <c r="J95" s="156">
        <f t="shared" si="63"/>
        <v>0</v>
      </c>
      <c r="K95" s="156">
        <f t="shared" si="64"/>
        <v>0</v>
      </c>
      <c r="L95" s="156">
        <f t="shared" si="65"/>
        <v>0</v>
      </c>
      <c r="N95" s="187">
        <f t="shared" si="53"/>
        <v>0</v>
      </c>
      <c r="O95" s="187">
        <f t="shared" si="66"/>
        <v>0</v>
      </c>
      <c r="P95" s="187">
        <f t="shared" si="67"/>
        <v>0</v>
      </c>
      <c r="Q95" s="187">
        <f t="shared" si="68"/>
        <v>0</v>
      </c>
      <c r="R95" s="187">
        <f t="shared" si="69"/>
        <v>7829.2555960437267</v>
      </c>
      <c r="S95" s="187">
        <f t="shared" si="70"/>
        <v>0</v>
      </c>
      <c r="T95" s="187">
        <f t="shared" si="71"/>
        <v>0</v>
      </c>
      <c r="V95" s="184">
        <f t="shared" si="72"/>
        <v>0</v>
      </c>
      <c r="W95" s="184">
        <f t="shared" si="73"/>
        <v>0</v>
      </c>
      <c r="X95" s="184">
        <f t="shared" si="74"/>
        <v>0</v>
      </c>
      <c r="Y95" s="184">
        <f t="shared" si="75"/>
        <v>0</v>
      </c>
      <c r="AA95" s="190">
        <f t="shared" si="76"/>
        <v>0</v>
      </c>
      <c r="AB95" s="190">
        <f t="shared" si="77"/>
        <v>0</v>
      </c>
      <c r="AC95" s="190">
        <f t="shared" si="78"/>
        <v>0</v>
      </c>
      <c r="AD95" s="190">
        <f t="shared" si="79"/>
        <v>0</v>
      </c>
      <c r="AE95" s="187">
        <f t="shared" si="54"/>
        <v>0</v>
      </c>
      <c r="AF95" s="156">
        <f t="shared" si="55"/>
        <v>0</v>
      </c>
      <c r="AG95" s="193">
        <f t="shared" si="56"/>
        <v>0</v>
      </c>
      <c r="AH95" s="156">
        <f t="shared" si="57"/>
        <v>0</v>
      </c>
      <c r="AI95" s="156">
        <f t="shared" si="58"/>
        <v>0</v>
      </c>
      <c r="AJ95" s="187">
        <f t="shared" si="59"/>
        <v>7829.2555960437267</v>
      </c>
      <c r="AK95" s="187">
        <f t="shared" si="60"/>
        <v>0</v>
      </c>
      <c r="AL95" s="1">
        <f t="shared" si="61"/>
        <v>7829.2555960437267</v>
      </c>
    </row>
    <row r="96" spans="1:38">
      <c r="A96" s="26">
        <v>9.4000000000000008E-4</v>
      </c>
      <c r="B96" s="5">
        <f t="shared" si="51"/>
        <v>19331.704603630806</v>
      </c>
      <c r="C96" s="158" t="s">
        <v>185</v>
      </c>
      <c r="D96" s="158" t="s">
        <v>867</v>
      </c>
      <c r="E96" s="94" t="s">
        <v>91</v>
      </c>
      <c r="F96" s="25">
        <f t="shared" si="52"/>
        <v>2</v>
      </c>
      <c r="G96" s="25">
        <f t="shared" si="50"/>
        <v>2</v>
      </c>
      <c r="I96" s="156">
        <f t="shared" si="62"/>
        <v>0</v>
      </c>
      <c r="J96" s="156">
        <f t="shared" si="63"/>
        <v>0</v>
      </c>
      <c r="K96" s="156">
        <f t="shared" si="64"/>
        <v>9745.9802729360927</v>
      </c>
      <c r="L96" s="156">
        <f t="shared" si="65"/>
        <v>0</v>
      </c>
      <c r="N96" s="187">
        <f t="shared" si="53"/>
        <v>0</v>
      </c>
      <c r="O96" s="187">
        <f t="shared" si="66"/>
        <v>0</v>
      </c>
      <c r="P96" s="187">
        <f t="shared" si="67"/>
        <v>0</v>
      </c>
      <c r="Q96" s="187">
        <f t="shared" si="68"/>
        <v>0</v>
      </c>
      <c r="R96" s="187">
        <f t="shared" si="69"/>
        <v>9585.7233906947095</v>
      </c>
      <c r="S96" s="187">
        <f t="shared" si="70"/>
        <v>0</v>
      </c>
      <c r="T96" s="187">
        <f t="shared" si="71"/>
        <v>0</v>
      </c>
      <c r="V96" s="184">
        <f t="shared" si="72"/>
        <v>0</v>
      </c>
      <c r="W96" s="184">
        <f t="shared" si="73"/>
        <v>0</v>
      </c>
      <c r="X96" s="184">
        <f t="shared" si="74"/>
        <v>0</v>
      </c>
      <c r="Y96" s="184">
        <f t="shared" si="75"/>
        <v>0</v>
      </c>
      <c r="AA96" s="190">
        <f t="shared" si="76"/>
        <v>0</v>
      </c>
      <c r="AB96" s="190">
        <f t="shared" si="77"/>
        <v>0</v>
      </c>
      <c r="AC96" s="190">
        <f t="shared" si="78"/>
        <v>0</v>
      </c>
      <c r="AD96" s="190">
        <f t="shared" si="79"/>
        <v>0</v>
      </c>
      <c r="AE96" s="187">
        <f t="shared" si="54"/>
        <v>0</v>
      </c>
      <c r="AF96" s="156">
        <f t="shared" si="55"/>
        <v>0</v>
      </c>
      <c r="AG96" s="193">
        <f t="shared" si="56"/>
        <v>0</v>
      </c>
      <c r="AH96" s="156">
        <f t="shared" si="57"/>
        <v>9745.9802729360927</v>
      </c>
      <c r="AI96" s="156">
        <f t="shared" si="58"/>
        <v>0</v>
      </c>
      <c r="AJ96" s="187">
        <f t="shared" si="59"/>
        <v>9585.7233906947095</v>
      </c>
      <c r="AK96" s="187">
        <f t="shared" si="60"/>
        <v>0</v>
      </c>
      <c r="AL96" s="1">
        <f t="shared" si="61"/>
        <v>19331.703663630804</v>
      </c>
    </row>
    <row r="97" spans="1:38">
      <c r="A97" s="26">
        <v>9.5000000000000011E-4</v>
      </c>
      <c r="B97" s="5">
        <f t="shared" si="51"/>
        <v>9301.1759654607304</v>
      </c>
      <c r="C97" s="150" t="s">
        <v>801</v>
      </c>
      <c r="D97" s="150" t="s">
        <v>873</v>
      </c>
      <c r="E97" s="157" t="s">
        <v>91</v>
      </c>
      <c r="F97" s="25">
        <f t="shared" si="52"/>
        <v>1</v>
      </c>
      <c r="G97" s="25">
        <f t="shared" si="50"/>
        <v>1</v>
      </c>
      <c r="I97" s="156">
        <f t="shared" si="62"/>
        <v>0</v>
      </c>
      <c r="J97" s="156">
        <f t="shared" si="63"/>
        <v>0</v>
      </c>
      <c r="K97" s="156">
        <f t="shared" si="64"/>
        <v>0</v>
      </c>
      <c r="L97" s="156">
        <f t="shared" si="65"/>
        <v>0</v>
      </c>
      <c r="N97" s="187">
        <f t="shared" si="53"/>
        <v>0</v>
      </c>
      <c r="O97" s="187">
        <f t="shared" si="66"/>
        <v>0</v>
      </c>
      <c r="P97" s="187">
        <f t="shared" si="67"/>
        <v>0</v>
      </c>
      <c r="Q97" s="187">
        <f t="shared" si="68"/>
        <v>0</v>
      </c>
      <c r="R97" s="187">
        <f t="shared" si="69"/>
        <v>9301.1750154607307</v>
      </c>
      <c r="S97" s="187">
        <f t="shared" si="70"/>
        <v>0</v>
      </c>
      <c r="T97" s="187">
        <f t="shared" si="71"/>
        <v>0</v>
      </c>
      <c r="V97" s="184">
        <f t="shared" si="72"/>
        <v>0</v>
      </c>
      <c r="W97" s="184">
        <f t="shared" si="73"/>
        <v>0</v>
      </c>
      <c r="X97" s="184">
        <f t="shared" si="74"/>
        <v>0</v>
      </c>
      <c r="Y97" s="184">
        <f t="shared" si="75"/>
        <v>0</v>
      </c>
      <c r="AA97" s="190">
        <f t="shared" si="76"/>
        <v>0</v>
      </c>
      <c r="AB97" s="190">
        <f t="shared" si="77"/>
        <v>0</v>
      </c>
      <c r="AC97" s="190">
        <f t="shared" si="78"/>
        <v>0</v>
      </c>
      <c r="AD97" s="190">
        <f t="shared" si="79"/>
        <v>0</v>
      </c>
      <c r="AE97" s="187">
        <f t="shared" si="54"/>
        <v>0</v>
      </c>
      <c r="AF97" s="156">
        <f t="shared" si="55"/>
        <v>0</v>
      </c>
      <c r="AG97" s="193">
        <f t="shared" si="56"/>
        <v>0</v>
      </c>
      <c r="AH97" s="156">
        <f t="shared" si="57"/>
        <v>0</v>
      </c>
      <c r="AI97" s="156">
        <f t="shared" si="58"/>
        <v>0</v>
      </c>
      <c r="AJ97" s="187">
        <f t="shared" si="59"/>
        <v>9301.1750154607307</v>
      </c>
      <c r="AK97" s="187">
        <f t="shared" si="60"/>
        <v>0</v>
      </c>
      <c r="AL97" s="1">
        <f t="shared" si="61"/>
        <v>9301.1750154607307</v>
      </c>
    </row>
    <row r="98" spans="1:38">
      <c r="A98" s="26">
        <v>9.6000000000000013E-4</v>
      </c>
      <c r="B98" s="5">
        <f t="shared" si="51"/>
        <v>18353.313014738855</v>
      </c>
      <c r="C98" s="150" t="s">
        <v>802</v>
      </c>
      <c r="D98" s="150" t="s">
        <v>869</v>
      </c>
      <c r="E98" s="94" t="s">
        <v>91</v>
      </c>
      <c r="F98" s="25">
        <f t="shared" si="52"/>
        <v>2</v>
      </c>
      <c r="G98" s="25">
        <f t="shared" si="50"/>
        <v>2</v>
      </c>
      <c r="I98" s="156">
        <f t="shared" si="62"/>
        <v>0</v>
      </c>
      <c r="J98" s="156">
        <f t="shared" si="63"/>
        <v>0</v>
      </c>
      <c r="K98" s="156">
        <f t="shared" si="64"/>
        <v>0</v>
      </c>
      <c r="L98" s="156">
        <f t="shared" si="65"/>
        <v>0</v>
      </c>
      <c r="N98" s="187">
        <f t="shared" si="53"/>
        <v>0</v>
      </c>
      <c r="O98" s="187">
        <f t="shared" si="66"/>
        <v>0</v>
      </c>
      <c r="P98" s="187">
        <f t="shared" si="67"/>
        <v>0</v>
      </c>
      <c r="Q98" s="187">
        <f t="shared" si="68"/>
        <v>0</v>
      </c>
      <c r="R98" s="187">
        <f t="shared" si="69"/>
        <v>9014.0845070422529</v>
      </c>
      <c r="S98" s="187">
        <f t="shared" si="70"/>
        <v>9339.2275476966024</v>
      </c>
      <c r="T98" s="187">
        <f t="shared" si="71"/>
        <v>0</v>
      </c>
      <c r="V98" s="184">
        <f t="shared" si="72"/>
        <v>0</v>
      </c>
      <c r="W98" s="184">
        <f t="shared" si="73"/>
        <v>0</v>
      </c>
      <c r="X98" s="184">
        <f t="shared" si="74"/>
        <v>0</v>
      </c>
      <c r="Y98" s="184">
        <f t="shared" si="75"/>
        <v>0</v>
      </c>
      <c r="AA98" s="190">
        <f t="shared" si="76"/>
        <v>0</v>
      </c>
      <c r="AB98" s="190">
        <f t="shared" si="77"/>
        <v>0</v>
      </c>
      <c r="AC98" s="190">
        <f t="shared" si="78"/>
        <v>0</v>
      </c>
      <c r="AD98" s="190">
        <f t="shared" si="79"/>
        <v>0</v>
      </c>
      <c r="AE98" s="187">
        <f t="shared" si="54"/>
        <v>0</v>
      </c>
      <c r="AF98" s="156">
        <f t="shared" si="55"/>
        <v>0</v>
      </c>
      <c r="AG98" s="193">
        <f t="shared" si="56"/>
        <v>0</v>
      </c>
      <c r="AH98" s="156">
        <f t="shared" si="57"/>
        <v>0</v>
      </c>
      <c r="AI98" s="156">
        <f t="shared" si="58"/>
        <v>0</v>
      </c>
      <c r="AJ98" s="187">
        <f t="shared" si="59"/>
        <v>9339.2275476966024</v>
      </c>
      <c r="AK98" s="187">
        <f t="shared" si="60"/>
        <v>9014.0845070422529</v>
      </c>
      <c r="AL98" s="1">
        <f t="shared" si="61"/>
        <v>18353.312054738853</v>
      </c>
    </row>
    <row r="99" spans="1:38">
      <c r="A99" s="26">
        <v>9.7000000000000016E-4</v>
      </c>
      <c r="B99" s="5">
        <f t="shared" ref="B99:B130" si="80">AL99+A99</f>
        <v>8656.1160779136662</v>
      </c>
      <c r="C99" s="150" t="s">
        <v>804</v>
      </c>
      <c r="D99" s="150" t="s">
        <v>870</v>
      </c>
      <c r="E99" s="94" t="s">
        <v>91</v>
      </c>
      <c r="F99" s="25">
        <f t="shared" ref="F99:F130" si="81">COUNTIF(H99:AD99,"&gt;1")</f>
        <v>1</v>
      </c>
      <c r="G99" s="25">
        <f t="shared" si="50"/>
        <v>1</v>
      </c>
      <c r="I99" s="156">
        <f t="shared" si="62"/>
        <v>0</v>
      </c>
      <c r="J99" s="156">
        <f t="shared" si="63"/>
        <v>0</v>
      </c>
      <c r="K99" s="156">
        <f t="shared" si="64"/>
        <v>0</v>
      </c>
      <c r="L99" s="156">
        <f t="shared" si="65"/>
        <v>0</v>
      </c>
      <c r="N99" s="187">
        <f t="shared" si="53"/>
        <v>0</v>
      </c>
      <c r="O99" s="187">
        <f t="shared" si="66"/>
        <v>0</v>
      </c>
      <c r="P99" s="187">
        <f t="shared" si="67"/>
        <v>0</v>
      </c>
      <c r="Q99" s="187">
        <f t="shared" si="68"/>
        <v>0</v>
      </c>
      <c r="R99" s="187">
        <f t="shared" si="69"/>
        <v>8656.1151079136671</v>
      </c>
      <c r="S99" s="187">
        <f t="shared" si="70"/>
        <v>0</v>
      </c>
      <c r="T99" s="187">
        <f t="shared" si="71"/>
        <v>0</v>
      </c>
      <c r="V99" s="184">
        <f t="shared" si="72"/>
        <v>0</v>
      </c>
      <c r="W99" s="184">
        <f t="shared" si="73"/>
        <v>0</v>
      </c>
      <c r="X99" s="184">
        <f t="shared" si="74"/>
        <v>0</v>
      </c>
      <c r="Y99" s="184">
        <f t="shared" si="75"/>
        <v>0</v>
      </c>
      <c r="AA99" s="190">
        <f t="shared" si="76"/>
        <v>0</v>
      </c>
      <c r="AB99" s="190">
        <f t="shared" si="77"/>
        <v>0</v>
      </c>
      <c r="AC99" s="190">
        <f t="shared" si="78"/>
        <v>0</v>
      </c>
      <c r="AD99" s="190">
        <f t="shared" si="79"/>
        <v>0</v>
      </c>
      <c r="AE99" s="187">
        <f t="shared" si="54"/>
        <v>0</v>
      </c>
      <c r="AF99" s="156">
        <f t="shared" si="55"/>
        <v>0</v>
      </c>
      <c r="AG99" s="193">
        <f t="shared" si="56"/>
        <v>0</v>
      </c>
      <c r="AH99" s="156">
        <f t="shared" si="57"/>
        <v>0</v>
      </c>
      <c r="AI99" s="156">
        <f t="shared" si="58"/>
        <v>0</v>
      </c>
      <c r="AJ99" s="187">
        <f t="shared" si="59"/>
        <v>8656.1151079136671</v>
      </c>
      <c r="AK99" s="187">
        <f t="shared" si="60"/>
        <v>0</v>
      </c>
      <c r="AL99" s="1">
        <f t="shared" si="61"/>
        <v>8656.1151079136671</v>
      </c>
    </row>
    <row r="100" spans="1:38">
      <c r="A100" s="26">
        <v>9.7999999999999997E-4</v>
      </c>
      <c r="B100" s="5">
        <f t="shared" si="80"/>
        <v>16853.984853329519</v>
      </c>
      <c r="C100" s="150" t="s">
        <v>240</v>
      </c>
      <c r="D100" s="150" t="s">
        <v>872</v>
      </c>
      <c r="E100" s="94" t="s">
        <v>91</v>
      </c>
      <c r="F100" s="25">
        <f t="shared" si="81"/>
        <v>2</v>
      </c>
      <c r="G100" s="25">
        <f t="shared" si="50"/>
        <v>2</v>
      </c>
      <c r="I100" s="156">
        <f t="shared" si="62"/>
        <v>0</v>
      </c>
      <c r="J100" s="156">
        <f t="shared" si="63"/>
        <v>0</v>
      </c>
      <c r="K100" s="156">
        <f t="shared" si="64"/>
        <v>8373.5778964476467</v>
      </c>
      <c r="L100" s="156">
        <f t="shared" si="65"/>
        <v>0</v>
      </c>
      <c r="N100" s="187">
        <f t="shared" si="53"/>
        <v>0</v>
      </c>
      <c r="O100" s="187">
        <f t="shared" si="66"/>
        <v>0</v>
      </c>
      <c r="P100" s="187">
        <f t="shared" si="67"/>
        <v>0</v>
      </c>
      <c r="Q100" s="187">
        <f t="shared" si="68"/>
        <v>0</v>
      </c>
      <c r="R100" s="187">
        <f t="shared" si="69"/>
        <v>8480.4059768818715</v>
      </c>
      <c r="S100" s="187">
        <f t="shared" si="70"/>
        <v>0</v>
      </c>
      <c r="T100" s="187">
        <f t="shared" si="71"/>
        <v>0</v>
      </c>
      <c r="V100" s="184">
        <f t="shared" si="72"/>
        <v>0</v>
      </c>
      <c r="W100" s="184">
        <f t="shared" si="73"/>
        <v>0</v>
      </c>
      <c r="X100" s="184">
        <f t="shared" si="74"/>
        <v>0</v>
      </c>
      <c r="Y100" s="184">
        <f t="shared" si="75"/>
        <v>0</v>
      </c>
      <c r="AA100" s="190">
        <f t="shared" si="76"/>
        <v>0</v>
      </c>
      <c r="AB100" s="190">
        <f t="shared" si="77"/>
        <v>0</v>
      </c>
      <c r="AC100" s="190">
        <f t="shared" si="78"/>
        <v>0</v>
      </c>
      <c r="AD100" s="190">
        <f t="shared" si="79"/>
        <v>0</v>
      </c>
      <c r="AE100" s="187">
        <f t="shared" si="54"/>
        <v>0</v>
      </c>
      <c r="AF100" s="156">
        <f t="shared" si="55"/>
        <v>0</v>
      </c>
      <c r="AG100" s="193">
        <f t="shared" si="56"/>
        <v>0</v>
      </c>
      <c r="AH100" s="156">
        <f t="shared" si="57"/>
        <v>8373.5778964476467</v>
      </c>
      <c r="AI100" s="156">
        <f t="shared" si="58"/>
        <v>0</v>
      </c>
      <c r="AJ100" s="187">
        <f t="shared" si="59"/>
        <v>8480.4059768818715</v>
      </c>
      <c r="AK100" s="187">
        <f t="shared" si="60"/>
        <v>0</v>
      </c>
      <c r="AL100" s="1">
        <f t="shared" si="61"/>
        <v>16853.983873329518</v>
      </c>
    </row>
    <row r="101" spans="1:38">
      <c r="A101" s="26">
        <v>9.9000000000000021E-4</v>
      </c>
      <c r="B101" s="5">
        <f t="shared" si="80"/>
        <v>17155.134537364189</v>
      </c>
      <c r="C101" s="150" t="s">
        <v>807</v>
      </c>
      <c r="D101" s="150" t="s">
        <v>869</v>
      </c>
      <c r="E101" s="94" t="s">
        <v>91</v>
      </c>
      <c r="F101" s="25">
        <f t="shared" si="81"/>
        <v>2</v>
      </c>
      <c r="G101" s="25">
        <f t="shared" si="50"/>
        <v>2</v>
      </c>
      <c r="I101" s="156">
        <f t="shared" si="62"/>
        <v>0</v>
      </c>
      <c r="J101" s="156">
        <f t="shared" si="63"/>
        <v>0</v>
      </c>
      <c r="K101" s="156">
        <f t="shared" si="64"/>
        <v>8738.7933123334151</v>
      </c>
      <c r="L101" s="156">
        <f t="shared" si="65"/>
        <v>0</v>
      </c>
      <c r="N101" s="187">
        <f t="shared" si="53"/>
        <v>0</v>
      </c>
      <c r="O101" s="187">
        <f t="shared" si="66"/>
        <v>0</v>
      </c>
      <c r="P101" s="187">
        <f t="shared" si="67"/>
        <v>0</v>
      </c>
      <c r="Q101" s="187">
        <f t="shared" si="68"/>
        <v>0</v>
      </c>
      <c r="R101" s="187">
        <f t="shared" si="69"/>
        <v>8416.3402350307751</v>
      </c>
      <c r="S101" s="187">
        <f t="shared" si="70"/>
        <v>0</v>
      </c>
      <c r="T101" s="187">
        <f t="shared" si="71"/>
        <v>0</v>
      </c>
      <c r="V101" s="184">
        <f t="shared" si="72"/>
        <v>0</v>
      </c>
      <c r="W101" s="184">
        <f t="shared" si="73"/>
        <v>0</v>
      </c>
      <c r="X101" s="184">
        <f t="shared" si="74"/>
        <v>0</v>
      </c>
      <c r="Y101" s="184">
        <f t="shared" si="75"/>
        <v>0</v>
      </c>
      <c r="AA101" s="190">
        <f t="shared" si="76"/>
        <v>0</v>
      </c>
      <c r="AB101" s="190">
        <f t="shared" si="77"/>
        <v>0</v>
      </c>
      <c r="AC101" s="190">
        <f t="shared" si="78"/>
        <v>0</v>
      </c>
      <c r="AD101" s="190">
        <f t="shared" si="79"/>
        <v>0</v>
      </c>
      <c r="AE101" s="187">
        <f t="shared" si="54"/>
        <v>0</v>
      </c>
      <c r="AF101" s="156">
        <f t="shared" si="55"/>
        <v>0</v>
      </c>
      <c r="AG101" s="193">
        <f t="shared" si="56"/>
        <v>0</v>
      </c>
      <c r="AH101" s="156">
        <f t="shared" si="57"/>
        <v>8738.7933123334151</v>
      </c>
      <c r="AI101" s="156">
        <f t="shared" si="58"/>
        <v>0</v>
      </c>
      <c r="AJ101" s="187">
        <f t="shared" si="59"/>
        <v>8416.3402350307751</v>
      </c>
      <c r="AK101" s="187">
        <f t="shared" si="60"/>
        <v>0</v>
      </c>
      <c r="AL101" s="1">
        <f t="shared" si="61"/>
        <v>17155.133547364188</v>
      </c>
    </row>
    <row r="102" spans="1:38">
      <c r="A102" s="26">
        <v>1E-3</v>
      </c>
      <c r="B102" s="5">
        <f t="shared" si="80"/>
        <v>15548.844125684775</v>
      </c>
      <c r="C102" s="150" t="s">
        <v>248</v>
      </c>
      <c r="D102" s="150" t="s">
        <v>872</v>
      </c>
      <c r="E102" s="94" t="s">
        <v>91</v>
      </c>
      <c r="F102" s="25">
        <f t="shared" si="81"/>
        <v>2</v>
      </c>
      <c r="G102" s="25">
        <f t="shared" si="50"/>
        <v>2</v>
      </c>
      <c r="I102" s="156">
        <f t="shared" si="62"/>
        <v>0</v>
      </c>
      <c r="J102" s="156">
        <f t="shared" si="63"/>
        <v>0</v>
      </c>
      <c r="K102" s="156">
        <f t="shared" si="64"/>
        <v>7574.2938149742749</v>
      </c>
      <c r="L102" s="156">
        <f t="shared" si="65"/>
        <v>0</v>
      </c>
      <c r="N102" s="187">
        <f t="shared" si="53"/>
        <v>0</v>
      </c>
      <c r="O102" s="187">
        <f t="shared" si="66"/>
        <v>0</v>
      </c>
      <c r="P102" s="187">
        <f t="shared" si="67"/>
        <v>0</v>
      </c>
      <c r="Q102" s="187">
        <f t="shared" si="68"/>
        <v>0</v>
      </c>
      <c r="R102" s="187">
        <f t="shared" si="69"/>
        <v>7974.5493107104994</v>
      </c>
      <c r="S102" s="187">
        <f t="shared" si="70"/>
        <v>0</v>
      </c>
      <c r="T102" s="187">
        <f t="shared" si="71"/>
        <v>0</v>
      </c>
      <c r="V102" s="184">
        <f t="shared" si="72"/>
        <v>0</v>
      </c>
      <c r="W102" s="184">
        <f t="shared" si="73"/>
        <v>0</v>
      </c>
      <c r="X102" s="184">
        <f t="shared" si="74"/>
        <v>0</v>
      </c>
      <c r="Y102" s="184">
        <f t="shared" si="75"/>
        <v>0</v>
      </c>
      <c r="AA102" s="190">
        <f t="shared" si="76"/>
        <v>0</v>
      </c>
      <c r="AB102" s="190">
        <f t="shared" si="77"/>
        <v>0</v>
      </c>
      <c r="AC102" s="190">
        <f t="shared" si="78"/>
        <v>0</v>
      </c>
      <c r="AD102" s="190">
        <f t="shared" si="79"/>
        <v>0</v>
      </c>
      <c r="AE102" s="187">
        <f t="shared" si="54"/>
        <v>0</v>
      </c>
      <c r="AF102" s="156">
        <f t="shared" si="55"/>
        <v>0</v>
      </c>
      <c r="AG102" s="193">
        <f t="shared" si="56"/>
        <v>0</v>
      </c>
      <c r="AH102" s="156">
        <f t="shared" si="57"/>
        <v>7574.2938149742749</v>
      </c>
      <c r="AI102" s="156">
        <f t="shared" si="58"/>
        <v>0</v>
      </c>
      <c r="AJ102" s="187">
        <f t="shared" si="59"/>
        <v>7974.5493107104994</v>
      </c>
      <c r="AK102" s="187">
        <f t="shared" si="60"/>
        <v>0</v>
      </c>
      <c r="AL102" s="1">
        <f t="shared" si="61"/>
        <v>15548.843125684774</v>
      </c>
    </row>
    <row r="103" spans="1:38">
      <c r="A103" s="26">
        <v>1.01E-3</v>
      </c>
      <c r="B103" s="5">
        <f t="shared" si="80"/>
        <v>7377.9750104905561</v>
      </c>
      <c r="C103" s="150" t="s">
        <v>836</v>
      </c>
      <c r="D103" s="150" t="s">
        <v>869</v>
      </c>
      <c r="E103" s="94" t="s">
        <v>91</v>
      </c>
      <c r="F103" s="25">
        <f t="shared" si="81"/>
        <v>1</v>
      </c>
      <c r="G103" s="25">
        <f t="shared" si="50"/>
        <v>1</v>
      </c>
      <c r="I103" s="156">
        <f t="shared" si="62"/>
        <v>0</v>
      </c>
      <c r="J103" s="156">
        <f t="shared" si="63"/>
        <v>0</v>
      </c>
      <c r="K103" s="156">
        <f t="shared" si="64"/>
        <v>0</v>
      </c>
      <c r="L103" s="156">
        <f t="shared" si="65"/>
        <v>0</v>
      </c>
      <c r="N103" s="187">
        <f t="shared" si="53"/>
        <v>0</v>
      </c>
      <c r="O103" s="187">
        <f t="shared" si="66"/>
        <v>0</v>
      </c>
      <c r="P103" s="187">
        <f t="shared" si="67"/>
        <v>0</v>
      </c>
      <c r="Q103" s="187">
        <f t="shared" si="68"/>
        <v>0</v>
      </c>
      <c r="R103" s="187">
        <f t="shared" si="69"/>
        <v>7377.9740004905561</v>
      </c>
      <c r="S103" s="187">
        <f t="shared" si="70"/>
        <v>0</v>
      </c>
      <c r="T103" s="187">
        <f t="shared" si="71"/>
        <v>0</v>
      </c>
      <c r="V103" s="184">
        <f t="shared" si="72"/>
        <v>0</v>
      </c>
      <c r="W103" s="184">
        <f t="shared" si="73"/>
        <v>0</v>
      </c>
      <c r="X103" s="184">
        <f t="shared" si="74"/>
        <v>0</v>
      </c>
      <c r="Y103" s="184">
        <f t="shared" si="75"/>
        <v>0</v>
      </c>
      <c r="AA103" s="190">
        <f t="shared" si="76"/>
        <v>0</v>
      </c>
      <c r="AB103" s="190">
        <f t="shared" si="77"/>
        <v>0</v>
      </c>
      <c r="AC103" s="190">
        <f t="shared" si="78"/>
        <v>0</v>
      </c>
      <c r="AD103" s="190">
        <f t="shared" si="79"/>
        <v>0</v>
      </c>
      <c r="AE103" s="187">
        <f t="shared" si="54"/>
        <v>0</v>
      </c>
      <c r="AF103" s="156">
        <f t="shared" si="55"/>
        <v>0</v>
      </c>
      <c r="AG103" s="193">
        <f t="shared" si="56"/>
        <v>0</v>
      </c>
      <c r="AH103" s="156">
        <f t="shared" si="57"/>
        <v>0</v>
      </c>
      <c r="AI103" s="156">
        <f t="shared" si="58"/>
        <v>0</v>
      </c>
      <c r="AJ103" s="187">
        <f t="shared" si="59"/>
        <v>7377.9740004905561</v>
      </c>
      <c r="AK103" s="187">
        <f t="shared" si="60"/>
        <v>0</v>
      </c>
      <c r="AL103" s="1">
        <f t="shared" si="61"/>
        <v>7377.9740004905561</v>
      </c>
    </row>
    <row r="104" spans="1:38">
      <c r="A104" s="26">
        <v>1.0200000000000001E-3</v>
      </c>
      <c r="B104" s="5">
        <f t="shared" si="80"/>
        <v>7155.0914101046619</v>
      </c>
      <c r="C104" s="150" t="s">
        <v>843</v>
      </c>
      <c r="D104" s="150" t="s">
        <v>867</v>
      </c>
      <c r="E104" s="94" t="s">
        <v>91</v>
      </c>
      <c r="F104" s="25">
        <f t="shared" si="81"/>
        <v>1</v>
      </c>
      <c r="G104" s="25">
        <f t="shared" si="50"/>
        <v>1</v>
      </c>
      <c r="I104" s="156">
        <f t="shared" si="62"/>
        <v>0</v>
      </c>
      <c r="J104" s="156">
        <f t="shared" si="63"/>
        <v>0</v>
      </c>
      <c r="K104" s="156">
        <f t="shared" si="64"/>
        <v>0</v>
      </c>
      <c r="L104" s="156">
        <f t="shared" si="65"/>
        <v>0</v>
      </c>
      <c r="N104" s="187">
        <f t="shared" si="53"/>
        <v>0</v>
      </c>
      <c r="O104" s="187">
        <f t="shared" si="66"/>
        <v>0</v>
      </c>
      <c r="P104" s="187">
        <f t="shared" si="67"/>
        <v>0</v>
      </c>
      <c r="Q104" s="187">
        <f t="shared" si="68"/>
        <v>0</v>
      </c>
      <c r="R104" s="187">
        <f t="shared" si="69"/>
        <v>7155.0903901046622</v>
      </c>
      <c r="S104" s="187">
        <f t="shared" si="70"/>
        <v>0</v>
      </c>
      <c r="T104" s="187">
        <f t="shared" si="71"/>
        <v>0</v>
      </c>
      <c r="V104" s="184">
        <f t="shared" si="72"/>
        <v>0</v>
      </c>
      <c r="W104" s="184">
        <f t="shared" si="73"/>
        <v>0</v>
      </c>
      <c r="X104" s="184">
        <f t="shared" si="74"/>
        <v>0</v>
      </c>
      <c r="Y104" s="184">
        <f t="shared" si="75"/>
        <v>0</v>
      </c>
      <c r="AA104" s="190">
        <f t="shared" si="76"/>
        <v>0</v>
      </c>
      <c r="AB104" s="190">
        <f t="shared" si="77"/>
        <v>0</v>
      </c>
      <c r="AC104" s="190">
        <f t="shared" si="78"/>
        <v>0</v>
      </c>
      <c r="AD104" s="190">
        <f t="shared" si="79"/>
        <v>0</v>
      </c>
      <c r="AE104" s="187">
        <f t="shared" si="54"/>
        <v>0</v>
      </c>
      <c r="AF104" s="156">
        <f t="shared" si="55"/>
        <v>0</v>
      </c>
      <c r="AG104" s="193">
        <f t="shared" si="56"/>
        <v>0</v>
      </c>
      <c r="AH104" s="156">
        <f t="shared" si="57"/>
        <v>0</v>
      </c>
      <c r="AI104" s="156">
        <f t="shared" si="58"/>
        <v>0</v>
      </c>
      <c r="AJ104" s="187">
        <f t="shared" si="59"/>
        <v>7155.0903901046622</v>
      </c>
      <c r="AK104" s="187">
        <f t="shared" si="60"/>
        <v>0</v>
      </c>
      <c r="AL104" s="1">
        <f t="shared" si="61"/>
        <v>7155.0903901046622</v>
      </c>
    </row>
    <row r="105" spans="1:38">
      <c r="A105" s="26">
        <v>1.0300000000000001E-3</v>
      </c>
      <c r="B105" s="5">
        <f t="shared" si="80"/>
        <v>13932.96233613237</v>
      </c>
      <c r="C105" s="150" t="s">
        <v>846</v>
      </c>
      <c r="D105" s="150" t="s">
        <v>867</v>
      </c>
      <c r="E105" s="94" t="s">
        <v>91</v>
      </c>
      <c r="F105" s="25">
        <f t="shared" si="81"/>
        <v>2</v>
      </c>
      <c r="G105" s="25">
        <f t="shared" si="50"/>
        <v>2</v>
      </c>
      <c r="I105" s="156">
        <f t="shared" si="62"/>
        <v>0</v>
      </c>
      <c r="J105" s="156">
        <f t="shared" si="63"/>
        <v>0</v>
      </c>
      <c r="K105" s="156">
        <f t="shared" si="64"/>
        <v>0</v>
      </c>
      <c r="L105" s="156">
        <f t="shared" si="65"/>
        <v>0</v>
      </c>
      <c r="N105" s="187">
        <f t="shared" si="53"/>
        <v>0</v>
      </c>
      <c r="O105" s="187">
        <f t="shared" si="66"/>
        <v>0</v>
      </c>
      <c r="P105" s="187">
        <f t="shared" si="67"/>
        <v>0</v>
      </c>
      <c r="Q105" s="187">
        <f t="shared" si="68"/>
        <v>0</v>
      </c>
      <c r="R105" s="187">
        <f t="shared" si="69"/>
        <v>6953.3055940822933</v>
      </c>
      <c r="S105" s="187">
        <f t="shared" si="70"/>
        <v>6979.6557120500775</v>
      </c>
      <c r="T105" s="187">
        <f t="shared" si="71"/>
        <v>0</v>
      </c>
      <c r="V105" s="184">
        <f t="shared" si="72"/>
        <v>0</v>
      </c>
      <c r="W105" s="184">
        <f t="shared" si="73"/>
        <v>0</v>
      </c>
      <c r="X105" s="184">
        <f t="shared" si="74"/>
        <v>0</v>
      </c>
      <c r="Y105" s="184">
        <f t="shared" si="75"/>
        <v>0</v>
      </c>
      <c r="AA105" s="190">
        <f t="shared" si="76"/>
        <v>0</v>
      </c>
      <c r="AB105" s="190">
        <f t="shared" si="77"/>
        <v>0</v>
      </c>
      <c r="AC105" s="190">
        <f t="shared" si="78"/>
        <v>0</v>
      </c>
      <c r="AD105" s="190">
        <f t="shared" si="79"/>
        <v>0</v>
      </c>
      <c r="AE105" s="187">
        <f t="shared" si="54"/>
        <v>0</v>
      </c>
      <c r="AF105" s="156">
        <f t="shared" si="55"/>
        <v>0</v>
      </c>
      <c r="AG105" s="193">
        <f t="shared" si="56"/>
        <v>0</v>
      </c>
      <c r="AH105" s="156">
        <f t="shared" si="57"/>
        <v>0</v>
      </c>
      <c r="AI105" s="156">
        <f t="shared" si="58"/>
        <v>0</v>
      </c>
      <c r="AJ105" s="187">
        <f t="shared" si="59"/>
        <v>6979.6557120500775</v>
      </c>
      <c r="AK105" s="187">
        <f t="shared" si="60"/>
        <v>6953.3055940822933</v>
      </c>
      <c r="AL105" s="1">
        <f t="shared" si="61"/>
        <v>13932.961306132371</v>
      </c>
    </row>
    <row r="106" spans="1:38">
      <c r="A106" s="26">
        <v>1.0400000000000001E-3</v>
      </c>
      <c r="B106" s="5">
        <f t="shared" si="80"/>
        <v>6009.9910499900097</v>
      </c>
      <c r="C106" s="150" t="s">
        <v>861</v>
      </c>
      <c r="D106" s="150" t="s">
        <v>870</v>
      </c>
      <c r="E106" s="94" t="s">
        <v>91</v>
      </c>
      <c r="F106" s="25">
        <f t="shared" si="81"/>
        <v>1</v>
      </c>
      <c r="G106" s="25">
        <f t="shared" si="50"/>
        <v>1</v>
      </c>
      <c r="I106" s="156">
        <f t="shared" si="62"/>
        <v>0</v>
      </c>
      <c r="J106" s="156">
        <f t="shared" si="63"/>
        <v>0</v>
      </c>
      <c r="K106" s="156">
        <f t="shared" si="64"/>
        <v>0</v>
      </c>
      <c r="L106" s="156">
        <f t="shared" si="65"/>
        <v>0</v>
      </c>
      <c r="N106" s="187">
        <f t="shared" si="53"/>
        <v>0</v>
      </c>
      <c r="O106" s="187">
        <f t="shared" si="66"/>
        <v>0</v>
      </c>
      <c r="P106" s="187">
        <f t="shared" si="67"/>
        <v>0</v>
      </c>
      <c r="Q106" s="187">
        <f t="shared" si="68"/>
        <v>0</v>
      </c>
      <c r="R106" s="187">
        <f t="shared" si="69"/>
        <v>6009.9900099900096</v>
      </c>
      <c r="S106" s="187">
        <f t="shared" si="70"/>
        <v>0</v>
      </c>
      <c r="T106" s="187">
        <f t="shared" si="71"/>
        <v>0</v>
      </c>
      <c r="V106" s="184">
        <f t="shared" si="72"/>
        <v>0</v>
      </c>
      <c r="W106" s="184">
        <f t="shared" si="73"/>
        <v>0</v>
      </c>
      <c r="X106" s="184">
        <f t="shared" si="74"/>
        <v>0</v>
      </c>
      <c r="Y106" s="184">
        <f t="shared" si="75"/>
        <v>0</v>
      </c>
      <c r="AA106" s="190">
        <f t="shared" si="76"/>
        <v>0</v>
      </c>
      <c r="AB106" s="190">
        <f t="shared" si="77"/>
        <v>0</v>
      </c>
      <c r="AC106" s="190">
        <f t="shared" si="78"/>
        <v>0</v>
      </c>
      <c r="AD106" s="190">
        <f t="shared" si="79"/>
        <v>0</v>
      </c>
      <c r="AE106" s="187">
        <f t="shared" si="54"/>
        <v>0</v>
      </c>
      <c r="AF106" s="156">
        <f t="shared" si="55"/>
        <v>0</v>
      </c>
      <c r="AG106" s="193">
        <f t="shared" si="56"/>
        <v>0</v>
      </c>
      <c r="AH106" s="156">
        <f t="shared" si="57"/>
        <v>0</v>
      </c>
      <c r="AI106" s="156">
        <f t="shared" si="58"/>
        <v>0</v>
      </c>
      <c r="AJ106" s="187">
        <f t="shared" si="59"/>
        <v>6009.9900099900096</v>
      </c>
      <c r="AK106" s="187">
        <f t="shared" si="60"/>
        <v>0</v>
      </c>
      <c r="AL106" s="1">
        <f t="shared" si="61"/>
        <v>6009.9900099900096</v>
      </c>
    </row>
    <row r="107" spans="1:38">
      <c r="A107" s="26">
        <v>1.0500000000000002E-3</v>
      </c>
      <c r="B107" s="5">
        <f t="shared" si="80"/>
        <v>1.0500000000000002E-3</v>
      </c>
      <c r="C107" s="150"/>
      <c r="D107" s="150"/>
      <c r="E107" s="94" t="s">
        <v>91</v>
      </c>
      <c r="F107" s="25">
        <f t="shared" si="81"/>
        <v>0</v>
      </c>
      <c r="G107" s="25">
        <f t="shared" si="50"/>
        <v>0</v>
      </c>
      <c r="I107" s="156">
        <f t="shared" si="62"/>
        <v>0</v>
      </c>
      <c r="J107" s="156">
        <f t="shared" si="63"/>
        <v>0</v>
      </c>
      <c r="K107" s="156">
        <f t="shared" si="64"/>
        <v>0</v>
      </c>
      <c r="L107" s="156">
        <f t="shared" si="65"/>
        <v>0</v>
      </c>
      <c r="N107" s="187">
        <f t="shared" si="53"/>
        <v>0</v>
      </c>
      <c r="O107" s="187">
        <f t="shared" si="66"/>
        <v>0</v>
      </c>
      <c r="P107" s="187">
        <f t="shared" si="67"/>
        <v>0</v>
      </c>
      <c r="Q107" s="187">
        <f t="shared" si="68"/>
        <v>0</v>
      </c>
      <c r="R107" s="187">
        <f t="shared" si="69"/>
        <v>0</v>
      </c>
      <c r="S107" s="187">
        <f t="shared" si="70"/>
        <v>0</v>
      </c>
      <c r="T107" s="187">
        <f t="shared" si="71"/>
        <v>0</v>
      </c>
      <c r="V107" s="184">
        <f t="shared" si="72"/>
        <v>0</v>
      </c>
      <c r="W107" s="184">
        <f t="shared" si="73"/>
        <v>0</v>
      </c>
      <c r="X107" s="184">
        <f t="shared" si="74"/>
        <v>0</v>
      </c>
      <c r="Y107" s="184">
        <f t="shared" si="75"/>
        <v>0</v>
      </c>
      <c r="AA107" s="190">
        <f t="shared" si="76"/>
        <v>0</v>
      </c>
      <c r="AB107" s="190">
        <f t="shared" si="77"/>
        <v>0</v>
      </c>
      <c r="AC107" s="190">
        <f t="shared" si="78"/>
        <v>0</v>
      </c>
      <c r="AD107" s="190">
        <f t="shared" si="79"/>
        <v>0</v>
      </c>
      <c r="AE107" s="187">
        <f t="shared" si="54"/>
        <v>0</v>
      </c>
      <c r="AF107" s="156">
        <f t="shared" si="55"/>
        <v>0</v>
      </c>
      <c r="AG107" s="193">
        <f t="shared" si="56"/>
        <v>0</v>
      </c>
      <c r="AH107" s="156">
        <f t="shared" si="57"/>
        <v>0</v>
      </c>
      <c r="AI107" s="156">
        <f t="shared" si="58"/>
        <v>0</v>
      </c>
      <c r="AJ107" s="187">
        <f t="shared" si="59"/>
        <v>0</v>
      </c>
      <c r="AK107" s="187">
        <f t="shared" si="60"/>
        <v>0</v>
      </c>
      <c r="AL107" s="1">
        <f t="shared" si="61"/>
        <v>0</v>
      </c>
    </row>
    <row r="108" spans="1:38">
      <c r="A108" s="26">
        <v>1.0600000000000002E-3</v>
      </c>
      <c r="B108" s="5">
        <f t="shared" si="80"/>
        <v>10000.001060000002</v>
      </c>
      <c r="C108" s="150" t="s">
        <v>266</v>
      </c>
      <c r="D108" s="150" t="s">
        <v>914</v>
      </c>
      <c r="E108" s="94" t="s">
        <v>91</v>
      </c>
      <c r="F108" s="25">
        <f t="shared" si="81"/>
        <v>1</v>
      </c>
      <c r="G108" s="25">
        <f t="shared" si="50"/>
        <v>1</v>
      </c>
      <c r="I108" s="156">
        <f t="shared" si="62"/>
        <v>0</v>
      </c>
      <c r="J108" s="156">
        <f t="shared" si="63"/>
        <v>0</v>
      </c>
      <c r="K108" s="156">
        <f t="shared" si="64"/>
        <v>10000.000000000002</v>
      </c>
      <c r="L108" s="156">
        <f t="shared" si="65"/>
        <v>0</v>
      </c>
      <c r="N108" s="187">
        <f t="shared" si="53"/>
        <v>0</v>
      </c>
      <c r="O108" s="187">
        <f t="shared" si="66"/>
        <v>0</v>
      </c>
      <c r="P108" s="187">
        <f t="shared" si="67"/>
        <v>0</v>
      </c>
      <c r="Q108" s="187">
        <f t="shared" si="68"/>
        <v>0</v>
      </c>
      <c r="R108" s="187">
        <f t="shared" si="69"/>
        <v>0</v>
      </c>
      <c r="S108" s="187">
        <f t="shared" si="70"/>
        <v>0</v>
      </c>
      <c r="T108" s="187">
        <f t="shared" si="71"/>
        <v>0</v>
      </c>
      <c r="V108" s="184">
        <f t="shared" si="72"/>
        <v>0</v>
      </c>
      <c r="W108" s="184">
        <f t="shared" si="73"/>
        <v>0</v>
      </c>
      <c r="X108" s="184">
        <f t="shared" si="74"/>
        <v>0</v>
      </c>
      <c r="Y108" s="184">
        <f t="shared" si="75"/>
        <v>0</v>
      </c>
      <c r="AA108" s="190">
        <f t="shared" si="76"/>
        <v>0</v>
      </c>
      <c r="AB108" s="190">
        <f t="shared" si="77"/>
        <v>0</v>
      </c>
      <c r="AC108" s="190">
        <f t="shared" si="78"/>
        <v>0</v>
      </c>
      <c r="AD108" s="190">
        <f t="shared" si="79"/>
        <v>0</v>
      </c>
      <c r="AE108" s="187">
        <f t="shared" si="54"/>
        <v>0</v>
      </c>
      <c r="AF108" s="156">
        <f t="shared" si="55"/>
        <v>0</v>
      </c>
      <c r="AG108" s="193">
        <f t="shared" si="56"/>
        <v>0</v>
      </c>
      <c r="AH108" s="156">
        <f t="shared" si="57"/>
        <v>10000.000000000002</v>
      </c>
      <c r="AI108" s="156">
        <f t="shared" si="58"/>
        <v>0</v>
      </c>
      <c r="AJ108" s="187">
        <f t="shared" si="59"/>
        <v>0</v>
      </c>
      <c r="AK108" s="187">
        <f t="shared" si="60"/>
        <v>0</v>
      </c>
      <c r="AL108" s="1">
        <f t="shared" si="61"/>
        <v>10000.000000000002</v>
      </c>
    </row>
    <row r="109" spans="1:38">
      <c r="A109" s="26">
        <v>1.0700000000000002E-3</v>
      </c>
      <c r="B109" s="5">
        <f t="shared" si="80"/>
        <v>8969.1629700248704</v>
      </c>
      <c r="C109" s="150" t="s">
        <v>881</v>
      </c>
      <c r="D109" s="150" t="s">
        <v>915</v>
      </c>
      <c r="E109" s="94" t="s">
        <v>91</v>
      </c>
      <c r="F109" s="25">
        <f t="shared" si="81"/>
        <v>1</v>
      </c>
      <c r="G109" s="25">
        <f t="shared" si="50"/>
        <v>1</v>
      </c>
      <c r="I109" s="156">
        <f t="shared" si="62"/>
        <v>0</v>
      </c>
      <c r="J109" s="156">
        <f t="shared" si="63"/>
        <v>0</v>
      </c>
      <c r="K109" s="156">
        <f t="shared" si="64"/>
        <v>8969.1619000248702</v>
      </c>
      <c r="L109" s="156">
        <f t="shared" si="65"/>
        <v>0</v>
      </c>
      <c r="N109" s="187">
        <f t="shared" si="53"/>
        <v>0</v>
      </c>
      <c r="O109" s="187">
        <f t="shared" si="66"/>
        <v>0</v>
      </c>
      <c r="P109" s="187">
        <f t="shared" si="67"/>
        <v>0</v>
      </c>
      <c r="Q109" s="187">
        <f t="shared" si="68"/>
        <v>0</v>
      </c>
      <c r="R109" s="187">
        <f t="shared" si="69"/>
        <v>0</v>
      </c>
      <c r="S109" s="187">
        <f t="shared" si="70"/>
        <v>0</v>
      </c>
      <c r="T109" s="187">
        <f t="shared" si="71"/>
        <v>0</v>
      </c>
      <c r="V109" s="184">
        <f t="shared" si="72"/>
        <v>0</v>
      </c>
      <c r="W109" s="184">
        <f t="shared" si="73"/>
        <v>0</v>
      </c>
      <c r="X109" s="184">
        <f t="shared" si="74"/>
        <v>0</v>
      </c>
      <c r="Y109" s="184">
        <f t="shared" si="75"/>
        <v>0</v>
      </c>
      <c r="AA109" s="190">
        <f t="shared" si="76"/>
        <v>0</v>
      </c>
      <c r="AB109" s="190">
        <f t="shared" si="77"/>
        <v>0</v>
      </c>
      <c r="AC109" s="190">
        <f t="shared" si="78"/>
        <v>0</v>
      </c>
      <c r="AD109" s="190">
        <f t="shared" si="79"/>
        <v>0</v>
      </c>
      <c r="AE109" s="187">
        <f t="shared" si="54"/>
        <v>0</v>
      </c>
      <c r="AF109" s="156">
        <f t="shared" si="55"/>
        <v>0</v>
      </c>
      <c r="AG109" s="193">
        <f t="shared" si="56"/>
        <v>0</v>
      </c>
      <c r="AH109" s="156">
        <f t="shared" si="57"/>
        <v>8969.1619000248702</v>
      </c>
      <c r="AI109" s="156">
        <f t="shared" si="58"/>
        <v>0</v>
      </c>
      <c r="AJ109" s="187">
        <f t="shared" si="59"/>
        <v>0</v>
      </c>
      <c r="AK109" s="187">
        <f t="shared" si="60"/>
        <v>0</v>
      </c>
      <c r="AL109" s="1">
        <f t="shared" si="61"/>
        <v>8969.1619000248702</v>
      </c>
    </row>
    <row r="110" spans="1:38">
      <c r="A110" s="26">
        <v>1.08E-3</v>
      </c>
      <c r="B110" s="5">
        <f t="shared" si="80"/>
        <v>8859.0037820388097</v>
      </c>
      <c r="C110" s="150" t="s">
        <v>883</v>
      </c>
      <c r="D110" s="150" t="s">
        <v>916</v>
      </c>
      <c r="E110" s="94" t="s">
        <v>91</v>
      </c>
      <c r="F110" s="25">
        <f t="shared" si="81"/>
        <v>1</v>
      </c>
      <c r="G110" s="25">
        <f t="shared" si="50"/>
        <v>1</v>
      </c>
      <c r="I110" s="156">
        <f t="shared" si="62"/>
        <v>0</v>
      </c>
      <c r="J110" s="156">
        <f t="shared" si="63"/>
        <v>0</v>
      </c>
      <c r="K110" s="156">
        <f t="shared" si="64"/>
        <v>8859.0027020388097</v>
      </c>
      <c r="L110" s="156">
        <f t="shared" si="65"/>
        <v>0</v>
      </c>
      <c r="N110" s="187">
        <f t="shared" si="53"/>
        <v>0</v>
      </c>
      <c r="O110" s="187">
        <f t="shared" si="66"/>
        <v>0</v>
      </c>
      <c r="P110" s="187">
        <f t="shared" si="67"/>
        <v>0</v>
      </c>
      <c r="Q110" s="187">
        <f t="shared" si="68"/>
        <v>0</v>
      </c>
      <c r="R110" s="187">
        <f t="shared" si="69"/>
        <v>0</v>
      </c>
      <c r="S110" s="187">
        <f t="shared" si="70"/>
        <v>0</v>
      </c>
      <c r="T110" s="187">
        <f t="shared" si="71"/>
        <v>0</v>
      </c>
      <c r="V110" s="184">
        <f t="shared" si="72"/>
        <v>0</v>
      </c>
      <c r="W110" s="184">
        <f t="shared" si="73"/>
        <v>0</v>
      </c>
      <c r="X110" s="184">
        <f t="shared" si="74"/>
        <v>0</v>
      </c>
      <c r="Y110" s="184">
        <f t="shared" si="75"/>
        <v>0</v>
      </c>
      <c r="AA110" s="190">
        <f t="shared" si="76"/>
        <v>0</v>
      </c>
      <c r="AB110" s="190">
        <f t="shared" si="77"/>
        <v>0</v>
      </c>
      <c r="AC110" s="190">
        <f t="shared" si="78"/>
        <v>0</v>
      </c>
      <c r="AD110" s="190">
        <f t="shared" si="79"/>
        <v>0</v>
      </c>
      <c r="AE110" s="187">
        <f t="shared" si="54"/>
        <v>0</v>
      </c>
      <c r="AF110" s="156">
        <f t="shared" si="55"/>
        <v>0</v>
      </c>
      <c r="AG110" s="193">
        <f t="shared" si="56"/>
        <v>0</v>
      </c>
      <c r="AH110" s="156">
        <f t="shared" si="57"/>
        <v>8859.0027020388097</v>
      </c>
      <c r="AI110" s="156">
        <f t="shared" si="58"/>
        <v>0</v>
      </c>
      <c r="AJ110" s="187">
        <f t="shared" si="59"/>
        <v>0</v>
      </c>
      <c r="AK110" s="187">
        <f t="shared" si="60"/>
        <v>0</v>
      </c>
      <c r="AL110" s="1">
        <f t="shared" si="61"/>
        <v>8859.0027020388097</v>
      </c>
    </row>
    <row r="111" spans="1:38">
      <c r="A111" s="26">
        <v>1.09E-3</v>
      </c>
      <c r="B111" s="5">
        <f t="shared" si="80"/>
        <v>7978.983390884955</v>
      </c>
      <c r="C111" s="150" t="s">
        <v>893</v>
      </c>
      <c r="D111" s="150" t="s">
        <v>917</v>
      </c>
      <c r="E111" s="94" t="s">
        <v>91</v>
      </c>
      <c r="F111" s="25">
        <f t="shared" si="81"/>
        <v>1</v>
      </c>
      <c r="G111" s="25">
        <f t="shared" si="50"/>
        <v>1</v>
      </c>
      <c r="I111" s="156">
        <f t="shared" si="62"/>
        <v>0</v>
      </c>
      <c r="J111" s="156">
        <f t="shared" si="63"/>
        <v>0</v>
      </c>
      <c r="K111" s="156">
        <f t="shared" si="64"/>
        <v>7978.9823008849553</v>
      </c>
      <c r="L111" s="156">
        <f t="shared" si="65"/>
        <v>0</v>
      </c>
      <c r="N111" s="187">
        <f t="shared" si="53"/>
        <v>0</v>
      </c>
      <c r="O111" s="187">
        <f t="shared" si="66"/>
        <v>0</v>
      </c>
      <c r="P111" s="187">
        <f t="shared" si="67"/>
        <v>0</v>
      </c>
      <c r="Q111" s="187">
        <f t="shared" si="68"/>
        <v>0</v>
      </c>
      <c r="R111" s="187">
        <f t="shared" si="69"/>
        <v>0</v>
      </c>
      <c r="S111" s="187">
        <f t="shared" si="70"/>
        <v>0</v>
      </c>
      <c r="T111" s="187">
        <f t="shared" si="71"/>
        <v>0</v>
      </c>
      <c r="V111" s="184">
        <f t="shared" si="72"/>
        <v>0</v>
      </c>
      <c r="W111" s="184">
        <f t="shared" si="73"/>
        <v>0</v>
      </c>
      <c r="X111" s="184">
        <f t="shared" si="74"/>
        <v>0</v>
      </c>
      <c r="Y111" s="184">
        <f t="shared" si="75"/>
        <v>0</v>
      </c>
      <c r="AA111" s="190">
        <f t="shared" si="76"/>
        <v>0</v>
      </c>
      <c r="AB111" s="190">
        <f t="shared" si="77"/>
        <v>0</v>
      </c>
      <c r="AC111" s="190">
        <f t="shared" si="78"/>
        <v>0</v>
      </c>
      <c r="AD111" s="190">
        <f t="shared" si="79"/>
        <v>0</v>
      </c>
      <c r="AE111" s="187">
        <f t="shared" si="54"/>
        <v>0</v>
      </c>
      <c r="AF111" s="156">
        <f t="shared" si="55"/>
        <v>0</v>
      </c>
      <c r="AG111" s="193">
        <f t="shared" si="56"/>
        <v>0</v>
      </c>
      <c r="AH111" s="156">
        <f t="shared" si="57"/>
        <v>7978.9823008849553</v>
      </c>
      <c r="AI111" s="156">
        <f t="shared" si="58"/>
        <v>0</v>
      </c>
      <c r="AJ111" s="187">
        <f t="shared" si="59"/>
        <v>0</v>
      </c>
      <c r="AK111" s="187">
        <f t="shared" si="60"/>
        <v>0</v>
      </c>
      <c r="AL111" s="1">
        <f t="shared" si="61"/>
        <v>7978.9823008849553</v>
      </c>
    </row>
    <row r="112" spans="1:38">
      <c r="A112" s="26">
        <v>1.1000000000000001E-3</v>
      </c>
      <c r="B112" s="5">
        <f t="shared" si="80"/>
        <v>8803.8580510557804</v>
      </c>
      <c r="C112" s="150" t="s">
        <v>884</v>
      </c>
      <c r="D112" s="150" t="s">
        <v>918</v>
      </c>
      <c r="E112" s="94" t="s">
        <v>91</v>
      </c>
      <c r="F112" s="25">
        <f t="shared" si="81"/>
        <v>1</v>
      </c>
      <c r="G112" s="25">
        <f t="shared" si="50"/>
        <v>1</v>
      </c>
      <c r="I112" s="156">
        <f t="shared" si="62"/>
        <v>0</v>
      </c>
      <c r="J112" s="156">
        <f t="shared" si="63"/>
        <v>0</v>
      </c>
      <c r="K112" s="156">
        <f t="shared" si="64"/>
        <v>8803.8569510557809</v>
      </c>
      <c r="L112" s="156">
        <f t="shared" si="65"/>
        <v>0</v>
      </c>
      <c r="N112" s="187">
        <f t="shared" si="53"/>
        <v>0</v>
      </c>
      <c r="O112" s="187">
        <f t="shared" si="66"/>
        <v>0</v>
      </c>
      <c r="P112" s="187">
        <f t="shared" si="67"/>
        <v>0</v>
      </c>
      <c r="Q112" s="187">
        <f t="shared" si="68"/>
        <v>0</v>
      </c>
      <c r="R112" s="187">
        <f t="shared" si="69"/>
        <v>0</v>
      </c>
      <c r="S112" s="187">
        <f t="shared" si="70"/>
        <v>0</v>
      </c>
      <c r="T112" s="187">
        <f t="shared" si="71"/>
        <v>0</v>
      </c>
      <c r="V112" s="184">
        <f t="shared" si="72"/>
        <v>0</v>
      </c>
      <c r="W112" s="184">
        <f t="shared" si="73"/>
        <v>0</v>
      </c>
      <c r="X112" s="184">
        <f t="shared" si="74"/>
        <v>0</v>
      </c>
      <c r="Y112" s="184">
        <f t="shared" si="75"/>
        <v>0</v>
      </c>
      <c r="AA112" s="190">
        <f t="shared" si="76"/>
        <v>0</v>
      </c>
      <c r="AB112" s="190">
        <f t="shared" si="77"/>
        <v>0</v>
      </c>
      <c r="AC112" s="190">
        <f t="shared" si="78"/>
        <v>0</v>
      </c>
      <c r="AD112" s="190">
        <f t="shared" si="79"/>
        <v>0</v>
      </c>
      <c r="AE112" s="187">
        <f t="shared" si="54"/>
        <v>0</v>
      </c>
      <c r="AF112" s="156">
        <f t="shared" si="55"/>
        <v>0</v>
      </c>
      <c r="AG112" s="193">
        <f t="shared" si="56"/>
        <v>0</v>
      </c>
      <c r="AH112" s="156">
        <f t="shared" si="57"/>
        <v>8803.8569510557809</v>
      </c>
      <c r="AI112" s="156">
        <f t="shared" si="58"/>
        <v>0</v>
      </c>
      <c r="AJ112" s="187">
        <f t="shared" si="59"/>
        <v>0</v>
      </c>
      <c r="AK112" s="187">
        <f t="shared" si="60"/>
        <v>0</v>
      </c>
      <c r="AL112" s="1">
        <f t="shared" si="61"/>
        <v>8803.8569510557809</v>
      </c>
    </row>
    <row r="113" spans="1:38">
      <c r="A113" s="26">
        <v>1.1100000000000001E-3</v>
      </c>
      <c r="B113" s="5">
        <f t="shared" si="80"/>
        <v>18324.043570053742</v>
      </c>
      <c r="C113" s="158" t="s">
        <v>981</v>
      </c>
      <c r="D113" s="150" t="s">
        <v>919</v>
      </c>
      <c r="E113" s="94" t="s">
        <v>91</v>
      </c>
      <c r="F113" s="25">
        <f t="shared" si="81"/>
        <v>2</v>
      </c>
      <c r="G113" s="25">
        <f t="shared" si="50"/>
        <v>2</v>
      </c>
      <c r="I113" s="156">
        <f t="shared" si="62"/>
        <v>0</v>
      </c>
      <c r="J113" s="156">
        <f t="shared" si="63"/>
        <v>0</v>
      </c>
      <c r="K113" s="156">
        <f t="shared" si="64"/>
        <v>8744.0901927506384</v>
      </c>
      <c r="L113" s="156">
        <f t="shared" si="65"/>
        <v>0</v>
      </c>
      <c r="N113" s="187">
        <f t="shared" si="53"/>
        <v>0</v>
      </c>
      <c r="O113" s="187">
        <f t="shared" si="66"/>
        <v>0</v>
      </c>
      <c r="P113" s="187">
        <f t="shared" si="67"/>
        <v>0</v>
      </c>
      <c r="Q113" s="187">
        <f t="shared" si="68"/>
        <v>0</v>
      </c>
      <c r="R113" s="187">
        <f t="shared" si="69"/>
        <v>0</v>
      </c>
      <c r="S113" s="187">
        <f t="shared" si="70"/>
        <v>9579.9522673031024</v>
      </c>
      <c r="T113" s="187">
        <f t="shared" si="71"/>
        <v>0</v>
      </c>
      <c r="V113" s="184">
        <f t="shared" si="72"/>
        <v>0</v>
      </c>
      <c r="W113" s="184">
        <f t="shared" si="73"/>
        <v>0</v>
      </c>
      <c r="X113" s="184">
        <f t="shared" si="74"/>
        <v>0</v>
      </c>
      <c r="Y113" s="184">
        <f t="shared" si="75"/>
        <v>0</v>
      </c>
      <c r="AA113" s="190">
        <f t="shared" si="76"/>
        <v>0</v>
      </c>
      <c r="AB113" s="190">
        <f t="shared" si="77"/>
        <v>0</v>
      </c>
      <c r="AC113" s="190">
        <f t="shared" si="78"/>
        <v>0</v>
      </c>
      <c r="AD113" s="190">
        <f t="shared" si="79"/>
        <v>0</v>
      </c>
      <c r="AE113" s="187">
        <f t="shared" si="54"/>
        <v>0</v>
      </c>
      <c r="AF113" s="156">
        <f t="shared" si="55"/>
        <v>0</v>
      </c>
      <c r="AG113" s="193">
        <f t="shared" si="56"/>
        <v>0</v>
      </c>
      <c r="AH113" s="156">
        <f t="shared" si="57"/>
        <v>8744.0901927506384</v>
      </c>
      <c r="AI113" s="156">
        <f t="shared" si="58"/>
        <v>0</v>
      </c>
      <c r="AJ113" s="187">
        <f t="shared" si="59"/>
        <v>9579.9522673031024</v>
      </c>
      <c r="AK113" s="187">
        <f t="shared" si="60"/>
        <v>0</v>
      </c>
      <c r="AL113" s="1">
        <f t="shared" si="61"/>
        <v>18324.042460053741</v>
      </c>
    </row>
    <row r="114" spans="1:38">
      <c r="A114" s="26">
        <v>1.1200000000000001E-3</v>
      </c>
      <c r="B114" s="5">
        <f t="shared" si="80"/>
        <v>8043.9400070302236</v>
      </c>
      <c r="C114" s="150" t="s">
        <v>885</v>
      </c>
      <c r="D114" s="150" t="s">
        <v>920</v>
      </c>
      <c r="E114" s="94" t="s">
        <v>91</v>
      </c>
      <c r="F114" s="25">
        <f t="shared" si="81"/>
        <v>1</v>
      </c>
      <c r="G114" s="25">
        <f t="shared" si="50"/>
        <v>1</v>
      </c>
      <c r="I114" s="156">
        <f t="shared" si="62"/>
        <v>0</v>
      </c>
      <c r="J114" s="156">
        <f t="shared" si="63"/>
        <v>0</v>
      </c>
      <c r="K114" s="156">
        <f t="shared" si="64"/>
        <v>8043.9388870302237</v>
      </c>
      <c r="L114" s="156">
        <f t="shared" si="65"/>
        <v>0</v>
      </c>
      <c r="N114" s="187">
        <f t="shared" si="53"/>
        <v>0</v>
      </c>
      <c r="O114" s="187">
        <f t="shared" si="66"/>
        <v>0</v>
      </c>
      <c r="P114" s="187">
        <f t="shared" si="67"/>
        <v>0</v>
      </c>
      <c r="Q114" s="187">
        <f t="shared" si="68"/>
        <v>0</v>
      </c>
      <c r="R114" s="187">
        <f t="shared" si="69"/>
        <v>0</v>
      </c>
      <c r="S114" s="187">
        <f t="shared" si="70"/>
        <v>0</v>
      </c>
      <c r="T114" s="187">
        <f t="shared" si="71"/>
        <v>0</v>
      </c>
      <c r="V114" s="184">
        <f t="shared" si="72"/>
        <v>0</v>
      </c>
      <c r="W114" s="184">
        <f t="shared" si="73"/>
        <v>0</v>
      </c>
      <c r="X114" s="184">
        <f t="shared" si="74"/>
        <v>0</v>
      </c>
      <c r="Y114" s="184">
        <f t="shared" si="75"/>
        <v>0</v>
      </c>
      <c r="AA114" s="190">
        <f t="shared" si="76"/>
        <v>0</v>
      </c>
      <c r="AB114" s="190">
        <f t="shared" si="77"/>
        <v>0</v>
      </c>
      <c r="AC114" s="190">
        <f t="shared" si="78"/>
        <v>0</v>
      </c>
      <c r="AD114" s="190">
        <f t="shared" si="79"/>
        <v>0</v>
      </c>
      <c r="AE114" s="187">
        <f t="shared" si="54"/>
        <v>0</v>
      </c>
      <c r="AF114" s="156">
        <f t="shared" si="55"/>
        <v>0</v>
      </c>
      <c r="AG114" s="193">
        <f t="shared" si="56"/>
        <v>0</v>
      </c>
      <c r="AH114" s="156">
        <f t="shared" si="57"/>
        <v>8043.9388870302237</v>
      </c>
      <c r="AI114" s="156">
        <f t="shared" si="58"/>
        <v>0</v>
      </c>
      <c r="AJ114" s="187">
        <f t="shared" si="59"/>
        <v>0</v>
      </c>
      <c r="AK114" s="187">
        <f t="shared" si="60"/>
        <v>0</v>
      </c>
      <c r="AL114" s="1">
        <f t="shared" si="61"/>
        <v>8043.9388870302237</v>
      </c>
    </row>
    <row r="115" spans="1:38">
      <c r="A115" s="26">
        <v>1.1300000000000001E-3</v>
      </c>
      <c r="B115" s="5">
        <f t="shared" si="80"/>
        <v>7922.0219976551352</v>
      </c>
      <c r="C115" s="150" t="s">
        <v>898</v>
      </c>
      <c r="D115" s="150" t="s">
        <v>921</v>
      </c>
      <c r="E115" s="94" t="s">
        <v>91</v>
      </c>
      <c r="F115" s="25">
        <f t="shared" si="81"/>
        <v>1</v>
      </c>
      <c r="G115" s="25">
        <f t="shared" si="50"/>
        <v>1</v>
      </c>
      <c r="I115" s="156">
        <f t="shared" si="62"/>
        <v>0</v>
      </c>
      <c r="J115" s="156">
        <f t="shared" si="63"/>
        <v>0</v>
      </c>
      <c r="K115" s="156">
        <f t="shared" si="64"/>
        <v>7922.0208676551356</v>
      </c>
      <c r="L115" s="156">
        <f t="shared" si="65"/>
        <v>0</v>
      </c>
      <c r="N115" s="187">
        <f t="shared" si="53"/>
        <v>0</v>
      </c>
      <c r="O115" s="187">
        <f t="shared" si="66"/>
        <v>0</v>
      </c>
      <c r="P115" s="187">
        <f t="shared" si="67"/>
        <v>0</v>
      </c>
      <c r="Q115" s="187">
        <f t="shared" si="68"/>
        <v>0</v>
      </c>
      <c r="R115" s="187">
        <f t="shared" si="69"/>
        <v>0</v>
      </c>
      <c r="S115" s="187">
        <f t="shared" si="70"/>
        <v>0</v>
      </c>
      <c r="T115" s="187">
        <f t="shared" si="71"/>
        <v>0</v>
      </c>
      <c r="V115" s="184">
        <f t="shared" si="72"/>
        <v>0</v>
      </c>
      <c r="W115" s="184">
        <f t="shared" si="73"/>
        <v>0</v>
      </c>
      <c r="X115" s="184">
        <f t="shared" si="74"/>
        <v>0</v>
      </c>
      <c r="Y115" s="184">
        <f t="shared" si="75"/>
        <v>0</v>
      </c>
      <c r="AA115" s="190">
        <f t="shared" si="76"/>
        <v>0</v>
      </c>
      <c r="AB115" s="190">
        <f t="shared" si="77"/>
        <v>0</v>
      </c>
      <c r="AC115" s="190">
        <f t="shared" si="78"/>
        <v>0</v>
      </c>
      <c r="AD115" s="190">
        <f t="shared" si="79"/>
        <v>0</v>
      </c>
      <c r="AE115" s="187">
        <f t="shared" si="54"/>
        <v>0</v>
      </c>
      <c r="AF115" s="156">
        <f t="shared" si="55"/>
        <v>0</v>
      </c>
      <c r="AG115" s="193">
        <f t="shared" si="56"/>
        <v>0</v>
      </c>
      <c r="AH115" s="156">
        <f t="shared" si="57"/>
        <v>7922.0208676551356</v>
      </c>
      <c r="AI115" s="156">
        <f t="shared" si="58"/>
        <v>0</v>
      </c>
      <c r="AJ115" s="187">
        <f t="shared" si="59"/>
        <v>0</v>
      </c>
      <c r="AK115" s="187">
        <f t="shared" si="60"/>
        <v>0</v>
      </c>
      <c r="AL115" s="1">
        <f t="shared" si="61"/>
        <v>7922.0208676551356</v>
      </c>
    </row>
    <row r="116" spans="1:38">
      <c r="A116" s="26">
        <v>1.1400000000000002E-3</v>
      </c>
      <c r="B116" s="5">
        <f t="shared" si="80"/>
        <v>7766.7718948185648</v>
      </c>
      <c r="C116" s="150" t="s">
        <v>900</v>
      </c>
      <c r="D116" s="150" t="s">
        <v>922</v>
      </c>
      <c r="E116" s="94" t="s">
        <v>91</v>
      </c>
      <c r="F116" s="25">
        <f t="shared" si="81"/>
        <v>1</v>
      </c>
      <c r="G116" s="25">
        <f t="shared" ref="G116:G124" si="82">COUNTIF(AG116:AK116,"&gt;1")</f>
        <v>1</v>
      </c>
      <c r="I116" s="156">
        <f t="shared" si="62"/>
        <v>0</v>
      </c>
      <c r="J116" s="156">
        <f t="shared" si="63"/>
        <v>0</v>
      </c>
      <c r="K116" s="156">
        <f t="shared" si="64"/>
        <v>7766.7707548185645</v>
      </c>
      <c r="L116" s="156">
        <f t="shared" si="65"/>
        <v>0</v>
      </c>
      <c r="N116" s="187">
        <f t="shared" si="53"/>
        <v>0</v>
      </c>
      <c r="O116" s="187">
        <f t="shared" si="66"/>
        <v>0</v>
      </c>
      <c r="P116" s="187">
        <f t="shared" si="67"/>
        <v>0</v>
      </c>
      <c r="Q116" s="187">
        <f t="shared" si="68"/>
        <v>0</v>
      </c>
      <c r="R116" s="187">
        <f t="shared" si="69"/>
        <v>0</v>
      </c>
      <c r="S116" s="187">
        <f t="shared" si="70"/>
        <v>0</v>
      </c>
      <c r="T116" s="187">
        <f t="shared" si="71"/>
        <v>0</v>
      </c>
      <c r="V116" s="184">
        <f t="shared" si="72"/>
        <v>0</v>
      </c>
      <c r="W116" s="184">
        <f t="shared" si="73"/>
        <v>0</v>
      </c>
      <c r="X116" s="184">
        <f t="shared" si="74"/>
        <v>0</v>
      </c>
      <c r="Y116" s="184">
        <f t="shared" si="75"/>
        <v>0</v>
      </c>
      <c r="AA116" s="190">
        <f t="shared" si="76"/>
        <v>0</v>
      </c>
      <c r="AB116" s="190">
        <f t="shared" si="77"/>
        <v>0</v>
      </c>
      <c r="AC116" s="190">
        <f t="shared" si="78"/>
        <v>0</v>
      </c>
      <c r="AD116" s="190">
        <f t="shared" si="79"/>
        <v>0</v>
      </c>
      <c r="AE116" s="187">
        <f t="shared" si="54"/>
        <v>0</v>
      </c>
      <c r="AF116" s="156">
        <f t="shared" si="55"/>
        <v>0</v>
      </c>
      <c r="AG116" s="193">
        <f t="shared" si="56"/>
        <v>0</v>
      </c>
      <c r="AH116" s="156">
        <f t="shared" si="57"/>
        <v>7766.7707548185645</v>
      </c>
      <c r="AI116" s="156">
        <f t="shared" si="58"/>
        <v>0</v>
      </c>
      <c r="AJ116" s="187">
        <f t="shared" si="59"/>
        <v>0</v>
      </c>
      <c r="AK116" s="187">
        <f t="shared" si="60"/>
        <v>0</v>
      </c>
      <c r="AL116" s="1">
        <f t="shared" si="61"/>
        <v>7766.7707548185645</v>
      </c>
    </row>
    <row r="117" spans="1:38">
      <c r="A117" s="26">
        <v>1.1500000000000002E-3</v>
      </c>
      <c r="B117" s="5">
        <f t="shared" si="80"/>
        <v>7645.7505670023338</v>
      </c>
      <c r="C117" s="150" t="s">
        <v>902</v>
      </c>
      <c r="D117" s="150" t="s">
        <v>923</v>
      </c>
      <c r="E117" s="94" t="s">
        <v>91</v>
      </c>
      <c r="F117" s="25">
        <f t="shared" si="81"/>
        <v>1</v>
      </c>
      <c r="G117" s="25">
        <f t="shared" si="82"/>
        <v>1</v>
      </c>
      <c r="I117" s="156">
        <f t="shared" si="62"/>
        <v>0</v>
      </c>
      <c r="J117" s="156">
        <f t="shared" si="63"/>
        <v>0</v>
      </c>
      <c r="K117" s="156">
        <f t="shared" si="64"/>
        <v>7645.7494170023338</v>
      </c>
      <c r="L117" s="156">
        <f t="shared" si="65"/>
        <v>0</v>
      </c>
      <c r="N117" s="187">
        <f t="shared" si="53"/>
        <v>0</v>
      </c>
      <c r="O117" s="187">
        <f t="shared" si="66"/>
        <v>0</v>
      </c>
      <c r="P117" s="187">
        <f t="shared" si="67"/>
        <v>0</v>
      </c>
      <c r="Q117" s="187">
        <f t="shared" si="68"/>
        <v>0</v>
      </c>
      <c r="R117" s="187">
        <f t="shared" si="69"/>
        <v>0</v>
      </c>
      <c r="S117" s="187">
        <f t="shared" si="70"/>
        <v>0</v>
      </c>
      <c r="T117" s="187">
        <f t="shared" si="71"/>
        <v>0</v>
      </c>
      <c r="V117" s="184">
        <f t="shared" si="72"/>
        <v>0</v>
      </c>
      <c r="W117" s="184">
        <f t="shared" si="73"/>
        <v>0</v>
      </c>
      <c r="X117" s="184">
        <f t="shared" si="74"/>
        <v>0</v>
      </c>
      <c r="Y117" s="184">
        <f t="shared" si="75"/>
        <v>0</v>
      </c>
      <c r="AA117" s="190">
        <f t="shared" si="76"/>
        <v>0</v>
      </c>
      <c r="AB117" s="190">
        <f t="shared" si="77"/>
        <v>0</v>
      </c>
      <c r="AC117" s="190">
        <f t="shared" si="78"/>
        <v>0</v>
      </c>
      <c r="AD117" s="190">
        <f t="shared" si="79"/>
        <v>0</v>
      </c>
      <c r="AE117" s="187">
        <f t="shared" si="54"/>
        <v>0</v>
      </c>
      <c r="AF117" s="156">
        <f t="shared" si="55"/>
        <v>0</v>
      </c>
      <c r="AG117" s="193">
        <f t="shared" si="56"/>
        <v>0</v>
      </c>
      <c r="AH117" s="156">
        <f t="shared" si="57"/>
        <v>7645.7494170023338</v>
      </c>
      <c r="AI117" s="156">
        <f t="shared" si="58"/>
        <v>0</v>
      </c>
      <c r="AJ117" s="187">
        <f t="shared" si="59"/>
        <v>0</v>
      </c>
      <c r="AK117" s="187">
        <f t="shared" si="60"/>
        <v>0</v>
      </c>
      <c r="AL117" s="1">
        <f t="shared" si="61"/>
        <v>7645.7494170023338</v>
      </c>
    </row>
    <row r="118" spans="1:38">
      <c r="A118" s="26">
        <v>1.1600000000000002E-3</v>
      </c>
      <c r="B118" s="5">
        <f t="shared" si="80"/>
        <v>7320.6141712656035</v>
      </c>
      <c r="C118" s="150" t="s">
        <v>905</v>
      </c>
      <c r="D118" s="150" t="s">
        <v>925</v>
      </c>
      <c r="E118" s="94" t="s">
        <v>91</v>
      </c>
      <c r="F118" s="25">
        <f t="shared" si="81"/>
        <v>1</v>
      </c>
      <c r="G118" s="25">
        <f t="shared" si="82"/>
        <v>1</v>
      </c>
      <c r="I118" s="156">
        <f t="shared" si="62"/>
        <v>0</v>
      </c>
      <c r="J118" s="156">
        <f t="shared" si="63"/>
        <v>0</v>
      </c>
      <c r="K118" s="156">
        <f t="shared" si="64"/>
        <v>7320.6130112656037</v>
      </c>
      <c r="L118" s="156">
        <f t="shared" si="65"/>
        <v>0</v>
      </c>
      <c r="N118" s="187">
        <f t="shared" si="53"/>
        <v>0</v>
      </c>
      <c r="O118" s="187">
        <f t="shared" si="66"/>
        <v>0</v>
      </c>
      <c r="P118" s="187">
        <f t="shared" si="67"/>
        <v>0</v>
      </c>
      <c r="Q118" s="187">
        <f t="shared" si="68"/>
        <v>0</v>
      </c>
      <c r="R118" s="187">
        <f t="shared" si="69"/>
        <v>0</v>
      </c>
      <c r="S118" s="187">
        <f t="shared" si="70"/>
        <v>0</v>
      </c>
      <c r="T118" s="187">
        <f t="shared" si="71"/>
        <v>0</v>
      </c>
      <c r="V118" s="184">
        <f t="shared" si="72"/>
        <v>0</v>
      </c>
      <c r="W118" s="184">
        <f t="shared" si="73"/>
        <v>0</v>
      </c>
      <c r="X118" s="184">
        <f t="shared" si="74"/>
        <v>0</v>
      </c>
      <c r="Y118" s="184">
        <f t="shared" si="75"/>
        <v>0</v>
      </c>
      <c r="AA118" s="190">
        <f t="shared" si="76"/>
        <v>0</v>
      </c>
      <c r="AB118" s="190">
        <f t="shared" si="77"/>
        <v>0</v>
      </c>
      <c r="AC118" s="190">
        <f t="shared" si="78"/>
        <v>0</v>
      </c>
      <c r="AD118" s="190">
        <f t="shared" si="79"/>
        <v>0</v>
      </c>
      <c r="AE118" s="187">
        <f t="shared" si="54"/>
        <v>0</v>
      </c>
      <c r="AF118" s="156">
        <f t="shared" si="55"/>
        <v>0</v>
      </c>
      <c r="AG118" s="193">
        <f t="shared" si="56"/>
        <v>0</v>
      </c>
      <c r="AH118" s="156">
        <f t="shared" si="57"/>
        <v>7320.6130112656037</v>
      </c>
      <c r="AI118" s="156">
        <f t="shared" si="58"/>
        <v>0</v>
      </c>
      <c r="AJ118" s="187">
        <f t="shared" si="59"/>
        <v>0</v>
      </c>
      <c r="AK118" s="187">
        <f t="shared" si="60"/>
        <v>0</v>
      </c>
      <c r="AL118" s="1">
        <f t="shared" si="61"/>
        <v>7320.6130112656037</v>
      </c>
    </row>
    <row r="119" spans="1:38">
      <c r="A119" s="26">
        <v>1.17E-3</v>
      </c>
      <c r="B119" s="5">
        <f t="shared" si="80"/>
        <v>18818.110887199629</v>
      </c>
      <c r="C119" s="150" t="s">
        <v>877</v>
      </c>
      <c r="D119" s="150" t="s">
        <v>926</v>
      </c>
      <c r="E119" s="94" t="s">
        <v>91</v>
      </c>
      <c r="F119" s="25">
        <f t="shared" si="81"/>
        <v>2</v>
      </c>
      <c r="G119" s="25">
        <f t="shared" si="82"/>
        <v>2</v>
      </c>
      <c r="I119" s="156">
        <f t="shared" si="62"/>
        <v>0</v>
      </c>
      <c r="J119" s="156">
        <f t="shared" si="63"/>
        <v>0</v>
      </c>
      <c r="K119" s="156">
        <f t="shared" si="64"/>
        <v>9420.1384354185739</v>
      </c>
      <c r="L119" s="156">
        <f t="shared" si="65"/>
        <v>9397.9712817810559</v>
      </c>
      <c r="N119" s="187">
        <f t="shared" si="53"/>
        <v>0</v>
      </c>
      <c r="O119" s="187">
        <f t="shared" si="66"/>
        <v>0</v>
      </c>
      <c r="P119" s="187">
        <f t="shared" si="67"/>
        <v>0</v>
      </c>
      <c r="Q119" s="187">
        <f t="shared" si="68"/>
        <v>0</v>
      </c>
      <c r="R119" s="187">
        <f t="shared" si="69"/>
        <v>0</v>
      </c>
      <c r="S119" s="187">
        <f t="shared" si="70"/>
        <v>0</v>
      </c>
      <c r="T119" s="187">
        <f t="shared" si="71"/>
        <v>0</v>
      </c>
      <c r="V119" s="184">
        <f t="shared" si="72"/>
        <v>0</v>
      </c>
      <c r="W119" s="184">
        <f t="shared" si="73"/>
        <v>0</v>
      </c>
      <c r="X119" s="184">
        <f t="shared" si="74"/>
        <v>0</v>
      </c>
      <c r="Y119" s="184">
        <f t="shared" si="75"/>
        <v>0</v>
      </c>
      <c r="AA119" s="190">
        <f t="shared" si="76"/>
        <v>0</v>
      </c>
      <c r="AB119" s="190">
        <f t="shared" si="77"/>
        <v>0</v>
      </c>
      <c r="AC119" s="190">
        <f t="shared" si="78"/>
        <v>0</v>
      </c>
      <c r="AD119" s="190">
        <f t="shared" si="79"/>
        <v>0</v>
      </c>
      <c r="AE119" s="187">
        <f t="shared" si="54"/>
        <v>0</v>
      </c>
      <c r="AF119" s="156">
        <f t="shared" si="55"/>
        <v>0</v>
      </c>
      <c r="AG119" s="193">
        <f t="shared" si="56"/>
        <v>0</v>
      </c>
      <c r="AH119" s="156">
        <f t="shared" si="57"/>
        <v>9420.1384354185739</v>
      </c>
      <c r="AI119" s="156">
        <f t="shared" si="58"/>
        <v>9397.9712817810559</v>
      </c>
      <c r="AJ119" s="187">
        <f t="shared" si="59"/>
        <v>0</v>
      </c>
      <c r="AK119" s="187">
        <f t="shared" si="60"/>
        <v>0</v>
      </c>
      <c r="AL119" s="1">
        <f t="shared" si="61"/>
        <v>18818.10971719963</v>
      </c>
    </row>
    <row r="120" spans="1:38">
      <c r="A120" s="26">
        <v>1.1800000000000001E-3</v>
      </c>
      <c r="B120" s="5">
        <f t="shared" si="80"/>
        <v>9006.1192971182409</v>
      </c>
      <c r="C120" s="150" t="s">
        <v>879</v>
      </c>
      <c r="D120" s="150" t="s">
        <v>913</v>
      </c>
      <c r="E120" s="94" t="s">
        <v>91</v>
      </c>
      <c r="F120" s="25">
        <f t="shared" si="81"/>
        <v>1</v>
      </c>
      <c r="G120" s="25">
        <f t="shared" si="82"/>
        <v>1</v>
      </c>
      <c r="I120" s="156">
        <f t="shared" si="62"/>
        <v>0</v>
      </c>
      <c r="J120" s="156">
        <f t="shared" si="63"/>
        <v>0</v>
      </c>
      <c r="K120" s="156">
        <f t="shared" si="64"/>
        <v>9006.1181171182416</v>
      </c>
      <c r="L120" s="156">
        <f t="shared" si="65"/>
        <v>0</v>
      </c>
      <c r="N120" s="187">
        <f t="shared" si="53"/>
        <v>0</v>
      </c>
      <c r="O120" s="187">
        <f t="shared" si="66"/>
        <v>0</v>
      </c>
      <c r="P120" s="187">
        <f t="shared" si="67"/>
        <v>0</v>
      </c>
      <c r="Q120" s="187">
        <f t="shared" si="68"/>
        <v>0</v>
      </c>
      <c r="R120" s="187">
        <f t="shared" si="69"/>
        <v>0</v>
      </c>
      <c r="S120" s="187">
        <f t="shared" si="70"/>
        <v>0</v>
      </c>
      <c r="T120" s="187">
        <f t="shared" si="71"/>
        <v>0</v>
      </c>
      <c r="V120" s="184">
        <f t="shared" si="72"/>
        <v>0</v>
      </c>
      <c r="W120" s="184">
        <f t="shared" si="73"/>
        <v>0</v>
      </c>
      <c r="X120" s="184">
        <f t="shared" si="74"/>
        <v>0</v>
      </c>
      <c r="Y120" s="184">
        <f t="shared" si="75"/>
        <v>0</v>
      </c>
      <c r="AA120" s="190">
        <f t="shared" si="76"/>
        <v>0</v>
      </c>
      <c r="AB120" s="190">
        <f t="shared" si="77"/>
        <v>0</v>
      </c>
      <c r="AC120" s="190">
        <f t="shared" si="78"/>
        <v>0</v>
      </c>
      <c r="AD120" s="190">
        <f t="shared" si="79"/>
        <v>0</v>
      </c>
      <c r="AE120" s="187">
        <f t="shared" si="54"/>
        <v>0</v>
      </c>
      <c r="AF120" s="156">
        <f t="shared" si="55"/>
        <v>0</v>
      </c>
      <c r="AG120" s="193">
        <f t="shared" si="56"/>
        <v>0</v>
      </c>
      <c r="AH120" s="156">
        <f t="shared" si="57"/>
        <v>9006.1181171182416</v>
      </c>
      <c r="AI120" s="156">
        <f t="shared" si="58"/>
        <v>0</v>
      </c>
      <c r="AJ120" s="187">
        <f t="shared" si="59"/>
        <v>0</v>
      </c>
      <c r="AK120" s="187">
        <f t="shared" si="60"/>
        <v>0</v>
      </c>
      <c r="AL120" s="1">
        <f t="shared" si="61"/>
        <v>9006.1181171182416</v>
      </c>
    </row>
    <row r="121" spans="1:38">
      <c r="A121" s="26">
        <v>1.1900000000000001E-3</v>
      </c>
      <c r="B121" s="5">
        <f t="shared" si="80"/>
        <v>8249.0862769167452</v>
      </c>
      <c r="C121" s="150" t="s">
        <v>198</v>
      </c>
      <c r="D121" s="150" t="s">
        <v>925</v>
      </c>
      <c r="E121" s="94" t="s">
        <v>91</v>
      </c>
      <c r="F121" s="25">
        <f t="shared" si="81"/>
        <v>1</v>
      </c>
      <c r="G121" s="25">
        <f t="shared" si="82"/>
        <v>1</v>
      </c>
      <c r="I121" s="156">
        <f t="shared" si="62"/>
        <v>0</v>
      </c>
      <c r="J121" s="156">
        <f t="shared" si="63"/>
        <v>0</v>
      </c>
      <c r="K121" s="156">
        <f t="shared" si="64"/>
        <v>8249.0850869167443</v>
      </c>
      <c r="L121" s="156">
        <f t="shared" si="65"/>
        <v>0</v>
      </c>
      <c r="N121" s="187">
        <f t="shared" si="53"/>
        <v>0</v>
      </c>
      <c r="O121" s="187">
        <f t="shared" si="66"/>
        <v>0</v>
      </c>
      <c r="P121" s="187">
        <f t="shared" si="67"/>
        <v>0</v>
      </c>
      <c r="Q121" s="187">
        <f t="shared" si="68"/>
        <v>0</v>
      </c>
      <c r="R121" s="187">
        <f t="shared" si="69"/>
        <v>0</v>
      </c>
      <c r="S121" s="187">
        <f t="shared" si="70"/>
        <v>0</v>
      </c>
      <c r="T121" s="187">
        <f t="shared" si="71"/>
        <v>0</v>
      </c>
      <c r="V121" s="184">
        <f t="shared" si="72"/>
        <v>0</v>
      </c>
      <c r="W121" s="184">
        <f t="shared" si="73"/>
        <v>0</v>
      </c>
      <c r="X121" s="184">
        <f t="shared" si="74"/>
        <v>0</v>
      </c>
      <c r="Y121" s="184">
        <f t="shared" si="75"/>
        <v>0</v>
      </c>
      <c r="AA121" s="190">
        <f t="shared" si="76"/>
        <v>0</v>
      </c>
      <c r="AB121" s="190">
        <f t="shared" si="77"/>
        <v>0</v>
      </c>
      <c r="AC121" s="190">
        <f t="shared" si="78"/>
        <v>0</v>
      </c>
      <c r="AD121" s="190">
        <f t="shared" si="79"/>
        <v>0</v>
      </c>
      <c r="AE121" s="187">
        <f t="shared" si="54"/>
        <v>0</v>
      </c>
      <c r="AF121" s="156">
        <f t="shared" si="55"/>
        <v>0</v>
      </c>
      <c r="AG121" s="193">
        <f t="shared" si="56"/>
        <v>0</v>
      </c>
      <c r="AH121" s="156">
        <f t="shared" si="57"/>
        <v>8249.0850869167443</v>
      </c>
      <c r="AI121" s="156">
        <f t="shared" si="58"/>
        <v>0</v>
      </c>
      <c r="AJ121" s="187">
        <f t="shared" si="59"/>
        <v>0</v>
      </c>
      <c r="AK121" s="187">
        <f t="shared" si="60"/>
        <v>0</v>
      </c>
      <c r="AL121" s="1">
        <f t="shared" si="61"/>
        <v>8249.0850869167443</v>
      </c>
    </row>
    <row r="122" spans="1:38">
      <c r="A122" s="26">
        <v>1.2000000000000001E-3</v>
      </c>
      <c r="B122" s="5">
        <f t="shared" si="80"/>
        <v>8034.9794778210999</v>
      </c>
      <c r="C122" s="150" t="s">
        <v>892</v>
      </c>
      <c r="D122" s="150" t="s">
        <v>913</v>
      </c>
      <c r="E122" s="94" t="s">
        <v>91</v>
      </c>
      <c r="F122" s="25">
        <f t="shared" si="81"/>
        <v>1</v>
      </c>
      <c r="G122" s="25">
        <f t="shared" si="82"/>
        <v>1</v>
      </c>
      <c r="I122" s="156">
        <f t="shared" si="62"/>
        <v>0</v>
      </c>
      <c r="J122" s="156">
        <f t="shared" si="63"/>
        <v>0</v>
      </c>
      <c r="K122" s="156">
        <f t="shared" si="64"/>
        <v>8034.9782778211002</v>
      </c>
      <c r="L122" s="156">
        <f t="shared" si="65"/>
        <v>0</v>
      </c>
      <c r="N122" s="187">
        <f t="shared" si="53"/>
        <v>0</v>
      </c>
      <c r="O122" s="187">
        <f t="shared" si="66"/>
        <v>0</v>
      </c>
      <c r="P122" s="187">
        <f t="shared" si="67"/>
        <v>0</v>
      </c>
      <c r="Q122" s="187">
        <f t="shared" si="68"/>
        <v>0</v>
      </c>
      <c r="R122" s="187">
        <f t="shared" si="69"/>
        <v>0</v>
      </c>
      <c r="S122" s="187">
        <f t="shared" si="70"/>
        <v>0</v>
      </c>
      <c r="T122" s="187">
        <f t="shared" si="71"/>
        <v>0</v>
      </c>
      <c r="V122" s="184">
        <f t="shared" si="72"/>
        <v>0</v>
      </c>
      <c r="W122" s="184">
        <f t="shared" si="73"/>
        <v>0</v>
      </c>
      <c r="X122" s="184">
        <f t="shared" si="74"/>
        <v>0</v>
      </c>
      <c r="Y122" s="184">
        <f t="shared" si="75"/>
        <v>0</v>
      </c>
      <c r="AA122" s="190">
        <f t="shared" si="76"/>
        <v>0</v>
      </c>
      <c r="AB122" s="190">
        <f t="shared" si="77"/>
        <v>0</v>
      </c>
      <c r="AC122" s="190">
        <f t="shared" si="78"/>
        <v>0</v>
      </c>
      <c r="AD122" s="190">
        <f t="shared" si="79"/>
        <v>0</v>
      </c>
      <c r="AE122" s="187">
        <f t="shared" si="54"/>
        <v>0</v>
      </c>
      <c r="AF122" s="156">
        <f t="shared" si="55"/>
        <v>0</v>
      </c>
      <c r="AG122" s="193">
        <f t="shared" si="56"/>
        <v>0</v>
      </c>
      <c r="AH122" s="156">
        <f t="shared" si="57"/>
        <v>8034.9782778211002</v>
      </c>
      <c r="AI122" s="156">
        <f t="shared" si="58"/>
        <v>0</v>
      </c>
      <c r="AJ122" s="187">
        <f t="shared" si="59"/>
        <v>0</v>
      </c>
      <c r="AK122" s="187">
        <f t="shared" si="60"/>
        <v>0</v>
      </c>
      <c r="AL122" s="1">
        <f t="shared" si="61"/>
        <v>8034.9782778211002</v>
      </c>
    </row>
    <row r="123" spans="1:38">
      <c r="A123" s="26">
        <v>1.2100000000000001E-3</v>
      </c>
      <c r="B123" s="5">
        <f t="shared" si="80"/>
        <v>7794.4684674022074</v>
      </c>
      <c r="C123" s="150" t="s">
        <v>899</v>
      </c>
      <c r="D123" s="150" t="s">
        <v>907</v>
      </c>
      <c r="E123" s="94" t="s">
        <v>91</v>
      </c>
      <c r="F123" s="25">
        <f t="shared" si="81"/>
        <v>1</v>
      </c>
      <c r="G123" s="25">
        <f t="shared" si="82"/>
        <v>1</v>
      </c>
      <c r="I123" s="156">
        <f t="shared" si="62"/>
        <v>0</v>
      </c>
      <c r="J123" s="156">
        <f t="shared" si="63"/>
        <v>0</v>
      </c>
      <c r="K123" s="156">
        <f t="shared" si="64"/>
        <v>7794.467257402207</v>
      </c>
      <c r="L123" s="156">
        <f t="shared" si="65"/>
        <v>0</v>
      </c>
      <c r="N123" s="187">
        <f t="shared" si="53"/>
        <v>0</v>
      </c>
      <c r="O123" s="187">
        <f t="shared" si="66"/>
        <v>0</v>
      </c>
      <c r="P123" s="187">
        <f t="shared" si="67"/>
        <v>0</v>
      </c>
      <c r="Q123" s="187">
        <f t="shared" si="68"/>
        <v>0</v>
      </c>
      <c r="R123" s="187">
        <f t="shared" si="69"/>
        <v>0</v>
      </c>
      <c r="S123" s="187">
        <f t="shared" si="70"/>
        <v>0</v>
      </c>
      <c r="T123" s="187">
        <f t="shared" si="71"/>
        <v>0</v>
      </c>
      <c r="V123" s="184">
        <f t="shared" si="72"/>
        <v>0</v>
      </c>
      <c r="W123" s="184">
        <f t="shared" si="73"/>
        <v>0</v>
      </c>
      <c r="X123" s="184">
        <f t="shared" si="74"/>
        <v>0</v>
      </c>
      <c r="Y123" s="184">
        <f t="shared" si="75"/>
        <v>0</v>
      </c>
      <c r="AA123" s="190">
        <f t="shared" si="76"/>
        <v>0</v>
      </c>
      <c r="AB123" s="190">
        <f t="shared" si="77"/>
        <v>0</v>
      </c>
      <c r="AC123" s="190">
        <f t="shared" si="78"/>
        <v>0</v>
      </c>
      <c r="AD123" s="190">
        <f t="shared" si="79"/>
        <v>0</v>
      </c>
      <c r="AE123" s="187">
        <f t="shared" si="54"/>
        <v>0</v>
      </c>
      <c r="AF123" s="156">
        <f t="shared" si="55"/>
        <v>0</v>
      </c>
      <c r="AG123" s="193">
        <f t="shared" si="56"/>
        <v>0</v>
      </c>
      <c r="AH123" s="156">
        <f t="shared" si="57"/>
        <v>7794.467257402207</v>
      </c>
      <c r="AI123" s="156">
        <f t="shared" si="58"/>
        <v>0</v>
      </c>
      <c r="AJ123" s="187">
        <f t="shared" si="59"/>
        <v>0</v>
      </c>
      <c r="AK123" s="187">
        <f t="shared" si="60"/>
        <v>0</v>
      </c>
      <c r="AL123" s="1">
        <f t="shared" si="61"/>
        <v>7794.467257402207</v>
      </c>
    </row>
    <row r="124" spans="1:38">
      <c r="A124" s="26">
        <v>1.2200000000000002E-3</v>
      </c>
      <c r="B124" s="5">
        <f t="shared" si="80"/>
        <v>1.2200000000000002E-3</v>
      </c>
      <c r="C124" s="150"/>
      <c r="D124" s="150"/>
      <c r="E124" s="94" t="s">
        <v>91</v>
      </c>
      <c r="F124" s="25">
        <f t="shared" si="81"/>
        <v>0</v>
      </c>
      <c r="G124" s="25">
        <f t="shared" si="82"/>
        <v>0</v>
      </c>
      <c r="I124" s="156">
        <f t="shared" si="62"/>
        <v>0</v>
      </c>
      <c r="J124" s="156">
        <f t="shared" si="63"/>
        <v>0</v>
      </c>
      <c r="K124" s="156">
        <f t="shared" si="64"/>
        <v>0</v>
      </c>
      <c r="L124" s="156">
        <f t="shared" si="65"/>
        <v>0</v>
      </c>
      <c r="N124" s="187">
        <f t="shared" si="53"/>
        <v>0</v>
      </c>
      <c r="O124" s="187">
        <f t="shared" si="66"/>
        <v>0</v>
      </c>
      <c r="P124" s="187">
        <f t="shared" si="67"/>
        <v>0</v>
      </c>
      <c r="Q124" s="187">
        <f t="shared" si="68"/>
        <v>0</v>
      </c>
      <c r="R124" s="187">
        <f t="shared" si="69"/>
        <v>0</v>
      </c>
      <c r="S124" s="187">
        <f t="shared" si="70"/>
        <v>0</v>
      </c>
      <c r="T124" s="187">
        <f t="shared" si="71"/>
        <v>0</v>
      </c>
      <c r="V124" s="184">
        <f t="shared" si="72"/>
        <v>0</v>
      </c>
      <c r="W124" s="184">
        <f t="shared" si="73"/>
        <v>0</v>
      </c>
      <c r="X124" s="184">
        <f t="shared" si="74"/>
        <v>0</v>
      </c>
      <c r="Y124" s="184">
        <f t="shared" si="75"/>
        <v>0</v>
      </c>
      <c r="AA124" s="190">
        <f t="shared" si="76"/>
        <v>0</v>
      </c>
      <c r="AB124" s="190">
        <f t="shared" si="77"/>
        <v>0</v>
      </c>
      <c r="AC124" s="190">
        <f t="shared" si="78"/>
        <v>0</v>
      </c>
      <c r="AD124" s="190">
        <f t="shared" si="79"/>
        <v>0</v>
      </c>
      <c r="AE124" s="187">
        <f t="shared" si="54"/>
        <v>0</v>
      </c>
      <c r="AF124" s="156">
        <f t="shared" si="55"/>
        <v>0</v>
      </c>
      <c r="AG124" s="193">
        <f t="shared" si="56"/>
        <v>0</v>
      </c>
      <c r="AH124" s="156">
        <f t="shared" si="57"/>
        <v>0</v>
      </c>
      <c r="AI124" s="156">
        <f t="shared" si="58"/>
        <v>0</v>
      </c>
      <c r="AJ124" s="187">
        <f t="shared" si="59"/>
        <v>0</v>
      </c>
      <c r="AK124" s="187">
        <f t="shared" si="60"/>
        <v>0</v>
      </c>
      <c r="AL124" s="1">
        <f t="shared" si="61"/>
        <v>0</v>
      </c>
    </row>
    <row r="125" spans="1:38">
      <c r="A125" s="26">
        <v>1.2300000000000002E-3</v>
      </c>
      <c r="B125" s="5">
        <f t="shared" si="80"/>
        <v>9640.8091253408311</v>
      </c>
      <c r="C125" s="150" t="s">
        <v>945</v>
      </c>
      <c r="D125" s="150" t="s">
        <v>873</v>
      </c>
      <c r="E125" s="94" t="s">
        <v>91</v>
      </c>
      <c r="F125" s="25">
        <f t="shared" si="81"/>
        <v>1</v>
      </c>
      <c r="G125" s="25">
        <f t="shared" ref="G125:G137" si="83">COUNTIF(AG125:AK125,"&gt;1")</f>
        <v>1</v>
      </c>
      <c r="I125" s="156">
        <f t="shared" si="62"/>
        <v>0</v>
      </c>
      <c r="J125" s="156">
        <f t="shared" si="63"/>
        <v>9640.8078953408312</v>
      </c>
      <c r="K125" s="156">
        <f t="shared" si="64"/>
        <v>0</v>
      </c>
      <c r="L125" s="156">
        <f t="shared" si="65"/>
        <v>0</v>
      </c>
      <c r="N125" s="187">
        <f t="shared" si="53"/>
        <v>0</v>
      </c>
      <c r="O125" s="187">
        <f t="shared" si="66"/>
        <v>0</v>
      </c>
      <c r="P125" s="187">
        <f t="shared" si="67"/>
        <v>0</v>
      </c>
      <c r="Q125" s="187">
        <f t="shared" si="68"/>
        <v>0</v>
      </c>
      <c r="R125" s="187">
        <f t="shared" si="69"/>
        <v>0</v>
      </c>
      <c r="S125" s="187">
        <f t="shared" si="70"/>
        <v>0</v>
      </c>
      <c r="T125" s="187">
        <f t="shared" si="71"/>
        <v>0</v>
      </c>
      <c r="V125" s="184">
        <f t="shared" si="72"/>
        <v>0</v>
      </c>
      <c r="W125" s="184">
        <f t="shared" si="73"/>
        <v>0</v>
      </c>
      <c r="X125" s="184">
        <f t="shared" si="74"/>
        <v>0</v>
      </c>
      <c r="Y125" s="184">
        <f t="shared" si="75"/>
        <v>0</v>
      </c>
      <c r="AA125" s="190">
        <f t="shared" si="76"/>
        <v>0</v>
      </c>
      <c r="AB125" s="190">
        <f t="shared" si="77"/>
        <v>0</v>
      </c>
      <c r="AC125" s="190">
        <f t="shared" si="78"/>
        <v>0</v>
      </c>
      <c r="AD125" s="190">
        <f t="shared" si="79"/>
        <v>0</v>
      </c>
      <c r="AE125" s="187">
        <f t="shared" si="54"/>
        <v>0</v>
      </c>
      <c r="AF125" s="156">
        <f t="shared" si="55"/>
        <v>0</v>
      </c>
      <c r="AG125" s="193">
        <f t="shared" si="56"/>
        <v>0</v>
      </c>
      <c r="AH125" s="156">
        <f t="shared" si="57"/>
        <v>9640.8078953408312</v>
      </c>
      <c r="AI125" s="156">
        <f t="shared" si="58"/>
        <v>0</v>
      </c>
      <c r="AJ125" s="187">
        <f t="shared" si="59"/>
        <v>0</v>
      </c>
      <c r="AK125" s="187">
        <f t="shared" si="60"/>
        <v>0</v>
      </c>
      <c r="AL125" s="1">
        <f t="shared" si="61"/>
        <v>9640.8078953408312</v>
      </c>
    </row>
    <row r="126" spans="1:38">
      <c r="A126" s="26">
        <v>1.2400000000000002E-3</v>
      </c>
      <c r="B126" s="5">
        <f t="shared" si="80"/>
        <v>9408.6696239175708</v>
      </c>
      <c r="C126" s="150" t="s">
        <v>950</v>
      </c>
      <c r="D126" s="150" t="s">
        <v>973</v>
      </c>
      <c r="E126" s="94" t="s">
        <v>91</v>
      </c>
      <c r="F126" s="25">
        <f t="shared" si="81"/>
        <v>1</v>
      </c>
      <c r="G126" s="25">
        <f t="shared" si="83"/>
        <v>1</v>
      </c>
      <c r="I126" s="156">
        <f t="shared" si="62"/>
        <v>0</v>
      </c>
      <c r="J126" s="156">
        <f t="shared" si="63"/>
        <v>9408.6683839175712</v>
      </c>
      <c r="K126" s="156">
        <f t="shared" si="64"/>
        <v>0</v>
      </c>
      <c r="L126" s="156">
        <f t="shared" si="65"/>
        <v>0</v>
      </c>
      <c r="N126" s="187">
        <f t="shared" si="53"/>
        <v>0</v>
      </c>
      <c r="O126" s="187">
        <f t="shared" si="66"/>
        <v>0</v>
      </c>
      <c r="P126" s="187">
        <f t="shared" si="67"/>
        <v>0</v>
      </c>
      <c r="Q126" s="187">
        <f t="shared" si="68"/>
        <v>0</v>
      </c>
      <c r="R126" s="187">
        <f t="shared" si="69"/>
        <v>0</v>
      </c>
      <c r="S126" s="187">
        <f t="shared" si="70"/>
        <v>0</v>
      </c>
      <c r="T126" s="187">
        <f t="shared" si="71"/>
        <v>0</v>
      </c>
      <c r="V126" s="184">
        <f t="shared" si="72"/>
        <v>0</v>
      </c>
      <c r="W126" s="184">
        <f t="shared" si="73"/>
        <v>0</v>
      </c>
      <c r="X126" s="184">
        <f t="shared" si="74"/>
        <v>0</v>
      </c>
      <c r="Y126" s="184">
        <f t="shared" si="75"/>
        <v>0</v>
      </c>
      <c r="AA126" s="190">
        <f t="shared" si="76"/>
        <v>0</v>
      </c>
      <c r="AB126" s="190">
        <f t="shared" si="77"/>
        <v>0</v>
      </c>
      <c r="AC126" s="190">
        <f t="shared" si="78"/>
        <v>0</v>
      </c>
      <c r="AD126" s="190">
        <f t="shared" si="79"/>
        <v>0</v>
      </c>
      <c r="AE126" s="187">
        <f t="shared" si="54"/>
        <v>0</v>
      </c>
      <c r="AF126" s="156">
        <f t="shared" si="55"/>
        <v>0</v>
      </c>
      <c r="AG126" s="193">
        <f t="shared" si="56"/>
        <v>0</v>
      </c>
      <c r="AH126" s="156">
        <f t="shared" si="57"/>
        <v>9408.6683839175712</v>
      </c>
      <c r="AI126" s="156">
        <f t="shared" si="58"/>
        <v>0</v>
      </c>
      <c r="AJ126" s="187">
        <f t="shared" si="59"/>
        <v>0</v>
      </c>
      <c r="AK126" s="187">
        <f t="shared" si="60"/>
        <v>0</v>
      </c>
      <c r="AL126" s="1">
        <f t="shared" si="61"/>
        <v>9408.6683839175712</v>
      </c>
    </row>
    <row r="127" spans="1:38">
      <c r="A127" s="26">
        <v>1.25E-3</v>
      </c>
      <c r="B127" s="5">
        <f t="shared" si="80"/>
        <v>9809.6696292620254</v>
      </c>
      <c r="C127" s="150" t="s">
        <v>944</v>
      </c>
      <c r="D127" s="150" t="s">
        <v>976</v>
      </c>
      <c r="E127" s="94" t="s">
        <v>91</v>
      </c>
      <c r="F127" s="25">
        <f t="shared" si="81"/>
        <v>1</v>
      </c>
      <c r="G127" s="25">
        <f t="shared" si="83"/>
        <v>1</v>
      </c>
      <c r="I127" s="156">
        <f t="shared" si="62"/>
        <v>0</v>
      </c>
      <c r="J127" s="156">
        <f t="shared" si="63"/>
        <v>9809.6683792620261</v>
      </c>
      <c r="K127" s="156">
        <f t="shared" si="64"/>
        <v>0</v>
      </c>
      <c r="L127" s="156">
        <f t="shared" si="65"/>
        <v>0</v>
      </c>
      <c r="N127" s="187">
        <f t="shared" si="53"/>
        <v>0</v>
      </c>
      <c r="O127" s="187">
        <f t="shared" si="66"/>
        <v>0</v>
      </c>
      <c r="P127" s="187">
        <f t="shared" si="67"/>
        <v>0</v>
      </c>
      <c r="Q127" s="187">
        <f t="shared" si="68"/>
        <v>0</v>
      </c>
      <c r="R127" s="187">
        <f t="shared" si="69"/>
        <v>0</v>
      </c>
      <c r="S127" s="187">
        <f t="shared" si="70"/>
        <v>0</v>
      </c>
      <c r="T127" s="187">
        <f t="shared" si="71"/>
        <v>0</v>
      </c>
      <c r="V127" s="184">
        <f t="shared" si="72"/>
        <v>0</v>
      </c>
      <c r="W127" s="184">
        <f t="shared" si="73"/>
        <v>0</v>
      </c>
      <c r="X127" s="184">
        <f t="shared" si="74"/>
        <v>0</v>
      </c>
      <c r="Y127" s="184">
        <f t="shared" si="75"/>
        <v>0</v>
      </c>
      <c r="AA127" s="190">
        <f t="shared" si="76"/>
        <v>0</v>
      </c>
      <c r="AB127" s="190">
        <f t="shared" si="77"/>
        <v>0</v>
      </c>
      <c r="AC127" s="190">
        <f t="shared" si="78"/>
        <v>0</v>
      </c>
      <c r="AD127" s="190">
        <f t="shared" si="79"/>
        <v>0</v>
      </c>
      <c r="AE127" s="187">
        <f t="shared" si="54"/>
        <v>0</v>
      </c>
      <c r="AF127" s="156">
        <f t="shared" si="55"/>
        <v>0</v>
      </c>
      <c r="AG127" s="193">
        <f t="shared" si="56"/>
        <v>0</v>
      </c>
      <c r="AH127" s="156">
        <f t="shared" si="57"/>
        <v>9809.6683792620261</v>
      </c>
      <c r="AI127" s="156">
        <f t="shared" si="58"/>
        <v>0</v>
      </c>
      <c r="AJ127" s="187">
        <f t="shared" si="59"/>
        <v>0</v>
      </c>
      <c r="AK127" s="187">
        <f t="shared" si="60"/>
        <v>0</v>
      </c>
      <c r="AL127" s="1">
        <f t="shared" si="61"/>
        <v>9809.6683792620261</v>
      </c>
    </row>
    <row r="128" spans="1:38">
      <c r="A128" s="26">
        <v>1.2600000000000001E-3</v>
      </c>
      <c r="B128" s="5">
        <f t="shared" si="80"/>
        <v>9432.9677994116319</v>
      </c>
      <c r="C128" s="150" t="s">
        <v>948</v>
      </c>
      <c r="D128" s="150" t="s">
        <v>977</v>
      </c>
      <c r="E128" s="94" t="s">
        <v>91</v>
      </c>
      <c r="F128" s="25">
        <f t="shared" si="81"/>
        <v>1</v>
      </c>
      <c r="G128" s="25">
        <f t="shared" si="83"/>
        <v>1</v>
      </c>
      <c r="I128" s="156">
        <f t="shared" si="62"/>
        <v>0</v>
      </c>
      <c r="J128" s="156">
        <f t="shared" si="63"/>
        <v>9432.9665394116328</v>
      </c>
      <c r="K128" s="156">
        <f t="shared" si="64"/>
        <v>0</v>
      </c>
      <c r="L128" s="156">
        <f t="shared" si="65"/>
        <v>0</v>
      </c>
      <c r="N128" s="187">
        <f t="shared" si="53"/>
        <v>0</v>
      </c>
      <c r="O128" s="187">
        <f t="shared" si="66"/>
        <v>0</v>
      </c>
      <c r="P128" s="187">
        <f t="shared" si="67"/>
        <v>0</v>
      </c>
      <c r="Q128" s="187">
        <f t="shared" si="68"/>
        <v>0</v>
      </c>
      <c r="R128" s="187">
        <f t="shared" si="69"/>
        <v>0</v>
      </c>
      <c r="S128" s="187">
        <f t="shared" si="70"/>
        <v>0</v>
      </c>
      <c r="T128" s="187">
        <f t="shared" si="71"/>
        <v>0</v>
      </c>
      <c r="V128" s="184">
        <f t="shared" si="72"/>
        <v>0</v>
      </c>
      <c r="W128" s="184">
        <f t="shared" si="73"/>
        <v>0</v>
      </c>
      <c r="X128" s="184">
        <f t="shared" si="74"/>
        <v>0</v>
      </c>
      <c r="Y128" s="184">
        <f t="shared" si="75"/>
        <v>0</v>
      </c>
      <c r="AA128" s="190">
        <f t="shared" si="76"/>
        <v>0</v>
      </c>
      <c r="AB128" s="190">
        <f t="shared" si="77"/>
        <v>0</v>
      </c>
      <c r="AC128" s="190">
        <f t="shared" si="78"/>
        <v>0</v>
      </c>
      <c r="AD128" s="190">
        <f t="shared" si="79"/>
        <v>0</v>
      </c>
      <c r="AE128" s="187">
        <f t="shared" si="54"/>
        <v>0</v>
      </c>
      <c r="AF128" s="156">
        <f t="shared" si="55"/>
        <v>0</v>
      </c>
      <c r="AG128" s="193">
        <f t="shared" si="56"/>
        <v>0</v>
      </c>
      <c r="AH128" s="156">
        <f t="shared" si="57"/>
        <v>9432.9665394116328</v>
      </c>
      <c r="AI128" s="156">
        <f t="shared" si="58"/>
        <v>0</v>
      </c>
      <c r="AJ128" s="187">
        <f t="shared" si="59"/>
        <v>0</v>
      </c>
      <c r="AK128" s="187">
        <f t="shared" si="60"/>
        <v>0</v>
      </c>
      <c r="AL128" s="1">
        <f t="shared" si="61"/>
        <v>9432.9665394116328</v>
      </c>
    </row>
    <row r="129" spans="1:38">
      <c r="A129" s="26">
        <v>1.2700000000000001E-3</v>
      </c>
      <c r="B129" s="5">
        <f t="shared" si="80"/>
        <v>8954.3819990556385</v>
      </c>
      <c r="C129" s="150" t="s">
        <v>953</v>
      </c>
      <c r="D129" s="150" t="s">
        <v>978</v>
      </c>
      <c r="E129" s="94" t="s">
        <v>91</v>
      </c>
      <c r="F129" s="25">
        <f t="shared" si="81"/>
        <v>1</v>
      </c>
      <c r="G129" s="25">
        <f t="shared" si="83"/>
        <v>1</v>
      </c>
      <c r="I129" s="156">
        <f t="shared" si="62"/>
        <v>0</v>
      </c>
      <c r="J129" s="156">
        <f t="shared" si="63"/>
        <v>8954.3807290556379</v>
      </c>
      <c r="K129" s="156">
        <f t="shared" si="64"/>
        <v>0</v>
      </c>
      <c r="L129" s="156">
        <f t="shared" si="65"/>
        <v>0</v>
      </c>
      <c r="N129" s="187">
        <f t="shared" si="53"/>
        <v>0</v>
      </c>
      <c r="O129" s="187">
        <f t="shared" si="66"/>
        <v>0</v>
      </c>
      <c r="P129" s="187">
        <f t="shared" si="67"/>
        <v>0</v>
      </c>
      <c r="Q129" s="187">
        <f t="shared" si="68"/>
        <v>0</v>
      </c>
      <c r="R129" s="187">
        <f t="shared" si="69"/>
        <v>0</v>
      </c>
      <c r="S129" s="187">
        <f t="shared" si="70"/>
        <v>0</v>
      </c>
      <c r="T129" s="187">
        <f t="shared" si="71"/>
        <v>0</v>
      </c>
      <c r="V129" s="184">
        <f t="shared" si="72"/>
        <v>0</v>
      </c>
      <c r="W129" s="184">
        <f t="shared" si="73"/>
        <v>0</v>
      </c>
      <c r="X129" s="184">
        <f t="shared" si="74"/>
        <v>0</v>
      </c>
      <c r="Y129" s="184">
        <f t="shared" si="75"/>
        <v>0</v>
      </c>
      <c r="AA129" s="190">
        <f t="shared" si="76"/>
        <v>0</v>
      </c>
      <c r="AB129" s="190">
        <f t="shared" si="77"/>
        <v>0</v>
      </c>
      <c r="AC129" s="190">
        <f t="shared" si="78"/>
        <v>0</v>
      </c>
      <c r="AD129" s="190">
        <f t="shared" si="79"/>
        <v>0</v>
      </c>
      <c r="AE129" s="187">
        <f t="shared" si="54"/>
        <v>0</v>
      </c>
      <c r="AF129" s="156">
        <f t="shared" si="55"/>
        <v>0</v>
      </c>
      <c r="AG129" s="193">
        <f t="shared" si="56"/>
        <v>0</v>
      </c>
      <c r="AH129" s="156">
        <f t="shared" si="57"/>
        <v>8954.3807290556379</v>
      </c>
      <c r="AI129" s="156">
        <f t="shared" si="58"/>
        <v>0</v>
      </c>
      <c r="AJ129" s="187">
        <f t="shared" si="59"/>
        <v>0</v>
      </c>
      <c r="AK129" s="187">
        <f t="shared" si="60"/>
        <v>0</v>
      </c>
      <c r="AL129" s="1">
        <f t="shared" si="61"/>
        <v>8954.3807290556379</v>
      </c>
    </row>
    <row r="130" spans="1:38">
      <c r="A130" s="26">
        <v>1.2800000000000001E-3</v>
      </c>
      <c r="B130" s="5">
        <f t="shared" si="80"/>
        <v>7576.6607316594518</v>
      </c>
      <c r="C130" s="150" t="s">
        <v>968</v>
      </c>
      <c r="D130" s="150" t="s">
        <v>975</v>
      </c>
      <c r="E130" s="94" t="s">
        <v>91</v>
      </c>
      <c r="F130" s="25">
        <f t="shared" si="81"/>
        <v>1</v>
      </c>
      <c r="G130" s="25">
        <f>COUNTIF(AG130:AK130,"&gt;1")</f>
        <v>1</v>
      </c>
      <c r="I130" s="156">
        <f t="shared" si="62"/>
        <v>0</v>
      </c>
      <c r="J130" s="156">
        <f t="shared" si="63"/>
        <v>7576.6594516594514</v>
      </c>
      <c r="K130" s="156">
        <f t="shared" si="64"/>
        <v>0</v>
      </c>
      <c r="L130" s="156">
        <f t="shared" si="65"/>
        <v>0</v>
      </c>
      <c r="N130" s="187">
        <f t="shared" si="53"/>
        <v>0</v>
      </c>
      <c r="O130" s="187">
        <f t="shared" si="66"/>
        <v>0</v>
      </c>
      <c r="P130" s="187">
        <f t="shared" si="67"/>
        <v>0</v>
      </c>
      <c r="Q130" s="187">
        <f t="shared" si="68"/>
        <v>0</v>
      </c>
      <c r="R130" s="187">
        <f t="shared" si="69"/>
        <v>0</v>
      </c>
      <c r="S130" s="187">
        <f t="shared" si="70"/>
        <v>0</v>
      </c>
      <c r="T130" s="187">
        <f t="shared" si="71"/>
        <v>0</v>
      </c>
      <c r="V130" s="184">
        <f t="shared" si="72"/>
        <v>0</v>
      </c>
      <c r="W130" s="184">
        <f t="shared" si="73"/>
        <v>0</v>
      </c>
      <c r="X130" s="184">
        <f t="shared" si="74"/>
        <v>0</v>
      </c>
      <c r="Y130" s="184">
        <f t="shared" si="75"/>
        <v>0</v>
      </c>
      <c r="AA130" s="190">
        <f t="shared" si="76"/>
        <v>0</v>
      </c>
      <c r="AB130" s="190">
        <f t="shared" si="77"/>
        <v>0</v>
      </c>
      <c r="AC130" s="190">
        <f t="shared" si="78"/>
        <v>0</v>
      </c>
      <c r="AD130" s="190">
        <f t="shared" si="79"/>
        <v>0</v>
      </c>
      <c r="AE130" s="187">
        <f t="shared" si="54"/>
        <v>0</v>
      </c>
      <c r="AF130" s="156">
        <f t="shared" si="55"/>
        <v>0</v>
      </c>
      <c r="AG130" s="193">
        <f t="shared" si="56"/>
        <v>0</v>
      </c>
      <c r="AH130" s="156">
        <f t="shared" si="57"/>
        <v>7576.6594516594514</v>
      </c>
      <c r="AI130" s="156">
        <f t="shared" si="58"/>
        <v>0</v>
      </c>
      <c r="AJ130" s="187">
        <f t="shared" si="59"/>
        <v>0</v>
      </c>
      <c r="AK130" s="187">
        <f t="shared" si="60"/>
        <v>0</v>
      </c>
      <c r="AL130" s="1">
        <f t="shared" si="61"/>
        <v>7576.6594516594514</v>
      </c>
    </row>
    <row r="131" spans="1:38">
      <c r="A131" s="26">
        <v>1.2900000000000001E-3</v>
      </c>
      <c r="B131" s="5">
        <f t="shared" ref="B131:B162" si="84">AL131+A131</f>
        <v>9493.0152620558874</v>
      </c>
      <c r="C131" s="150" t="s">
        <v>994</v>
      </c>
      <c r="D131" s="150" t="s">
        <v>1050</v>
      </c>
      <c r="E131" s="94" t="s">
        <v>91</v>
      </c>
      <c r="F131" s="25">
        <f t="shared" ref="F131:F162" si="85">COUNTIF(H131:AD131,"&gt;1")</f>
        <v>1</v>
      </c>
      <c r="G131" s="25">
        <f>COUNTIF(AG131:AK131,"&gt;1")</f>
        <v>1</v>
      </c>
      <c r="I131" s="156">
        <f t="shared" si="62"/>
        <v>0</v>
      </c>
      <c r="J131" s="156">
        <f t="shared" si="63"/>
        <v>0</v>
      </c>
      <c r="K131" s="156">
        <f t="shared" si="64"/>
        <v>0</v>
      </c>
      <c r="L131" s="156">
        <f t="shared" si="65"/>
        <v>9493.0139720558873</v>
      </c>
      <c r="N131" s="187">
        <f t="shared" ref="N131:N194" si="86">IF(ISERROR(VLOOKUP($C131,_tri1,5,FALSE)),0,(VLOOKUP($C131,_tri1,5,FALSE)))</f>
        <v>0</v>
      </c>
      <c r="O131" s="187">
        <f t="shared" si="66"/>
        <v>0</v>
      </c>
      <c r="P131" s="187">
        <f t="shared" si="67"/>
        <v>0</v>
      </c>
      <c r="Q131" s="187">
        <f t="shared" si="68"/>
        <v>0</v>
      </c>
      <c r="R131" s="187">
        <f t="shared" si="69"/>
        <v>0</v>
      </c>
      <c r="S131" s="187">
        <f t="shared" si="70"/>
        <v>0</v>
      </c>
      <c r="T131" s="187">
        <f t="shared" si="71"/>
        <v>0</v>
      </c>
      <c r="V131" s="184">
        <f t="shared" si="72"/>
        <v>0</v>
      </c>
      <c r="W131" s="184">
        <f t="shared" si="73"/>
        <v>0</v>
      </c>
      <c r="X131" s="184">
        <f t="shared" si="74"/>
        <v>0</v>
      </c>
      <c r="Y131" s="184">
        <f t="shared" si="75"/>
        <v>0</v>
      </c>
      <c r="AA131" s="190">
        <f t="shared" si="76"/>
        <v>0</v>
      </c>
      <c r="AB131" s="190">
        <f t="shared" si="77"/>
        <v>0</v>
      </c>
      <c r="AC131" s="190">
        <f t="shared" si="78"/>
        <v>0</v>
      </c>
      <c r="AD131" s="190">
        <f t="shared" si="79"/>
        <v>0</v>
      </c>
      <c r="AE131" s="187">
        <f t="shared" si="54"/>
        <v>0</v>
      </c>
      <c r="AF131" s="156">
        <f t="shared" si="55"/>
        <v>0</v>
      </c>
      <c r="AG131" s="193">
        <f t="shared" si="56"/>
        <v>0</v>
      </c>
      <c r="AH131" s="156">
        <f t="shared" si="57"/>
        <v>9493.0139720558873</v>
      </c>
      <c r="AI131" s="156">
        <f t="shared" si="58"/>
        <v>0</v>
      </c>
      <c r="AJ131" s="187">
        <f t="shared" si="59"/>
        <v>0</v>
      </c>
      <c r="AK131" s="187">
        <f t="shared" si="60"/>
        <v>0</v>
      </c>
      <c r="AL131" s="1">
        <f t="shared" si="61"/>
        <v>9493.0139720558873</v>
      </c>
    </row>
    <row r="132" spans="1:38">
      <c r="A132" s="26">
        <v>1.3000000000000002E-3</v>
      </c>
      <c r="B132" s="5">
        <f t="shared" si="84"/>
        <v>9276.9843949284805</v>
      </c>
      <c r="C132" s="150" t="s">
        <v>995</v>
      </c>
      <c r="D132" s="150" t="s">
        <v>429</v>
      </c>
      <c r="E132" s="94" t="s">
        <v>91</v>
      </c>
      <c r="F132" s="25">
        <f t="shared" si="85"/>
        <v>1</v>
      </c>
      <c r="G132" s="25">
        <f>COUNTIF(AG132:AK132,"&gt;1")</f>
        <v>1</v>
      </c>
      <c r="I132" s="156">
        <f t="shared" si="62"/>
        <v>0</v>
      </c>
      <c r="J132" s="156">
        <f t="shared" si="63"/>
        <v>0</v>
      </c>
      <c r="K132" s="156">
        <f t="shared" si="64"/>
        <v>0</v>
      </c>
      <c r="L132" s="156">
        <f t="shared" si="65"/>
        <v>9276.9830949284806</v>
      </c>
      <c r="N132" s="187">
        <f t="shared" si="86"/>
        <v>0</v>
      </c>
      <c r="O132" s="187">
        <f t="shared" si="66"/>
        <v>0</v>
      </c>
      <c r="P132" s="187">
        <f t="shared" si="67"/>
        <v>0</v>
      </c>
      <c r="Q132" s="187">
        <f t="shared" si="68"/>
        <v>0</v>
      </c>
      <c r="R132" s="187">
        <f t="shared" si="69"/>
        <v>0</v>
      </c>
      <c r="S132" s="187">
        <f t="shared" si="70"/>
        <v>0</v>
      </c>
      <c r="T132" s="187">
        <f t="shared" si="71"/>
        <v>0</v>
      </c>
      <c r="V132" s="184">
        <f t="shared" si="72"/>
        <v>0</v>
      </c>
      <c r="W132" s="184">
        <f t="shared" si="73"/>
        <v>0</v>
      </c>
      <c r="X132" s="184">
        <f t="shared" si="74"/>
        <v>0</v>
      </c>
      <c r="Y132" s="184">
        <f t="shared" si="75"/>
        <v>0</v>
      </c>
      <c r="AA132" s="190">
        <f t="shared" si="76"/>
        <v>0</v>
      </c>
      <c r="AB132" s="190">
        <f t="shared" si="77"/>
        <v>0</v>
      </c>
      <c r="AC132" s="190">
        <f t="shared" si="78"/>
        <v>0</v>
      </c>
      <c r="AD132" s="190">
        <f t="shared" si="79"/>
        <v>0</v>
      </c>
      <c r="AE132" s="187">
        <f t="shared" ref="AE132:AE195" si="87">LARGE(N132:T132,3)</f>
        <v>0</v>
      </c>
      <c r="AF132" s="156">
        <f t="shared" ref="AF132:AF195" si="88">LARGE(I132:L132,3)</f>
        <v>0</v>
      </c>
      <c r="AG132" s="193">
        <f t="shared" ref="AG132:AG195" si="89">LARGE(AE132:AF132,1)</f>
        <v>0</v>
      </c>
      <c r="AH132" s="156">
        <f t="shared" ref="AH132:AH195" si="90">LARGE(I132:L132,1)</f>
        <v>9276.9830949284806</v>
      </c>
      <c r="AI132" s="156">
        <f t="shared" ref="AI132:AI195" si="91">LARGE(I132:L132,2)</f>
        <v>0</v>
      </c>
      <c r="AJ132" s="187">
        <f t="shared" ref="AJ132:AJ195" si="92">LARGE(N132:T132,1)</f>
        <v>0</v>
      </c>
      <c r="AK132" s="187">
        <f t="shared" ref="AK132:AK195" si="93">LARGE(N132:T132,2)</f>
        <v>0</v>
      </c>
      <c r="AL132" s="1">
        <f t="shared" ref="AL132:AL195" si="94">SUM(AG132:AK132)</f>
        <v>9276.9830949284806</v>
      </c>
    </row>
    <row r="133" spans="1:38">
      <c r="A133" s="26">
        <v>1.3100000000000002E-3</v>
      </c>
      <c r="B133" s="5">
        <f t="shared" si="84"/>
        <v>9215.8648935163419</v>
      </c>
      <c r="C133" s="150" t="s">
        <v>997</v>
      </c>
      <c r="D133" s="150" t="s">
        <v>870</v>
      </c>
      <c r="E133" s="94" t="s">
        <v>91</v>
      </c>
      <c r="F133" s="25">
        <f t="shared" si="85"/>
        <v>1</v>
      </c>
      <c r="G133" s="25">
        <f>COUNTIF(AG133:AK133,"&gt;1")</f>
        <v>1</v>
      </c>
      <c r="I133" s="156">
        <f t="shared" si="62"/>
        <v>0</v>
      </c>
      <c r="J133" s="156">
        <f t="shared" si="63"/>
        <v>0</v>
      </c>
      <c r="K133" s="156">
        <f t="shared" si="64"/>
        <v>0</v>
      </c>
      <c r="L133" s="156">
        <f t="shared" si="65"/>
        <v>9215.8635835163423</v>
      </c>
      <c r="N133" s="187">
        <f t="shared" si="86"/>
        <v>0</v>
      </c>
      <c r="O133" s="187">
        <f t="shared" si="66"/>
        <v>0</v>
      </c>
      <c r="P133" s="187">
        <f t="shared" si="67"/>
        <v>0</v>
      </c>
      <c r="Q133" s="187">
        <f t="shared" si="68"/>
        <v>0</v>
      </c>
      <c r="R133" s="187">
        <f t="shared" si="69"/>
        <v>0</v>
      </c>
      <c r="S133" s="187">
        <f t="shared" si="70"/>
        <v>0</v>
      </c>
      <c r="T133" s="187">
        <f t="shared" si="71"/>
        <v>0</v>
      </c>
      <c r="V133" s="184">
        <f t="shared" si="72"/>
        <v>0</v>
      </c>
      <c r="W133" s="184">
        <f t="shared" si="73"/>
        <v>0</v>
      </c>
      <c r="X133" s="184">
        <f t="shared" si="74"/>
        <v>0</v>
      </c>
      <c r="Y133" s="184">
        <f t="shared" si="75"/>
        <v>0</v>
      </c>
      <c r="AA133" s="190">
        <f t="shared" si="76"/>
        <v>0</v>
      </c>
      <c r="AB133" s="190">
        <f t="shared" si="77"/>
        <v>0</v>
      </c>
      <c r="AC133" s="190">
        <f t="shared" si="78"/>
        <v>0</v>
      </c>
      <c r="AD133" s="190">
        <f t="shared" si="79"/>
        <v>0</v>
      </c>
      <c r="AE133" s="187">
        <f t="shared" si="87"/>
        <v>0</v>
      </c>
      <c r="AF133" s="156">
        <f t="shared" si="88"/>
        <v>0</v>
      </c>
      <c r="AG133" s="193">
        <f t="shared" si="89"/>
        <v>0</v>
      </c>
      <c r="AH133" s="156">
        <f t="shared" si="90"/>
        <v>9215.8635835163423</v>
      </c>
      <c r="AI133" s="156">
        <f t="shared" si="91"/>
        <v>0</v>
      </c>
      <c r="AJ133" s="187">
        <f t="shared" si="92"/>
        <v>0</v>
      </c>
      <c r="AK133" s="187">
        <f t="shared" si="93"/>
        <v>0</v>
      </c>
      <c r="AL133" s="1">
        <f t="shared" si="94"/>
        <v>9215.8635835163423</v>
      </c>
    </row>
    <row r="134" spans="1:38">
      <c r="A134" s="26">
        <v>1.3200000000000002E-3</v>
      </c>
      <c r="B134" s="5">
        <f t="shared" si="84"/>
        <v>8584.8388651263522</v>
      </c>
      <c r="C134" s="150" t="s">
        <v>1002</v>
      </c>
      <c r="D134" s="150" t="s">
        <v>429</v>
      </c>
      <c r="E134" s="94" t="s">
        <v>91</v>
      </c>
      <c r="F134" s="25">
        <f t="shared" si="85"/>
        <v>1</v>
      </c>
      <c r="G134" s="25">
        <f t="shared" si="83"/>
        <v>1</v>
      </c>
      <c r="I134" s="156">
        <f t="shared" si="62"/>
        <v>0</v>
      </c>
      <c r="J134" s="156">
        <f t="shared" si="63"/>
        <v>0</v>
      </c>
      <c r="K134" s="156">
        <f t="shared" si="64"/>
        <v>0</v>
      </c>
      <c r="L134" s="156">
        <f t="shared" si="65"/>
        <v>8584.8375451263528</v>
      </c>
      <c r="N134" s="187">
        <f t="shared" si="86"/>
        <v>0</v>
      </c>
      <c r="O134" s="187">
        <f t="shared" si="66"/>
        <v>0</v>
      </c>
      <c r="P134" s="187">
        <f t="shared" si="67"/>
        <v>0</v>
      </c>
      <c r="Q134" s="187">
        <f t="shared" si="68"/>
        <v>0</v>
      </c>
      <c r="R134" s="187">
        <f t="shared" si="69"/>
        <v>0</v>
      </c>
      <c r="S134" s="187">
        <f t="shared" si="70"/>
        <v>0</v>
      </c>
      <c r="T134" s="187">
        <f t="shared" si="71"/>
        <v>0</v>
      </c>
      <c r="V134" s="184">
        <f t="shared" si="72"/>
        <v>0</v>
      </c>
      <c r="W134" s="184">
        <f t="shared" si="73"/>
        <v>0</v>
      </c>
      <c r="X134" s="184">
        <f t="shared" si="74"/>
        <v>0</v>
      </c>
      <c r="Y134" s="184">
        <f t="shared" si="75"/>
        <v>0</v>
      </c>
      <c r="AA134" s="190">
        <f t="shared" si="76"/>
        <v>0</v>
      </c>
      <c r="AB134" s="190">
        <f t="shared" si="77"/>
        <v>0</v>
      </c>
      <c r="AC134" s="190">
        <f t="shared" si="78"/>
        <v>0</v>
      </c>
      <c r="AD134" s="190">
        <f t="shared" si="79"/>
        <v>0</v>
      </c>
      <c r="AE134" s="187">
        <f t="shared" si="87"/>
        <v>0</v>
      </c>
      <c r="AF134" s="156">
        <f t="shared" si="88"/>
        <v>0</v>
      </c>
      <c r="AG134" s="193">
        <f t="shared" si="89"/>
        <v>0</v>
      </c>
      <c r="AH134" s="156">
        <f t="shared" si="90"/>
        <v>8584.8375451263528</v>
      </c>
      <c r="AI134" s="156">
        <f t="shared" si="91"/>
        <v>0</v>
      </c>
      <c r="AJ134" s="187">
        <f t="shared" si="92"/>
        <v>0</v>
      </c>
      <c r="AK134" s="187">
        <f t="shared" si="93"/>
        <v>0</v>
      </c>
      <c r="AL134" s="1">
        <f t="shared" si="94"/>
        <v>8584.8375451263528</v>
      </c>
    </row>
    <row r="135" spans="1:38">
      <c r="A135" s="26">
        <v>1.3300000000000002E-3</v>
      </c>
      <c r="B135" s="5">
        <f t="shared" si="84"/>
        <v>8267.471488766947</v>
      </c>
      <c r="C135" s="150" t="s">
        <v>1006</v>
      </c>
      <c r="D135" s="150" t="s">
        <v>1051</v>
      </c>
      <c r="E135" s="94" t="s">
        <v>91</v>
      </c>
      <c r="F135" s="25">
        <f t="shared" si="85"/>
        <v>1</v>
      </c>
      <c r="G135" s="25">
        <f t="shared" si="83"/>
        <v>1</v>
      </c>
      <c r="I135" s="156">
        <f t="shared" si="62"/>
        <v>0</v>
      </c>
      <c r="J135" s="156">
        <f t="shared" si="63"/>
        <v>0</v>
      </c>
      <c r="K135" s="156">
        <f t="shared" si="64"/>
        <v>0</v>
      </c>
      <c r="L135" s="156">
        <f t="shared" si="65"/>
        <v>8267.4701587669479</v>
      </c>
      <c r="N135" s="187">
        <f t="shared" si="86"/>
        <v>0</v>
      </c>
      <c r="O135" s="187">
        <f t="shared" si="66"/>
        <v>0</v>
      </c>
      <c r="P135" s="187">
        <f t="shared" si="67"/>
        <v>0</v>
      </c>
      <c r="Q135" s="187">
        <f t="shared" si="68"/>
        <v>0</v>
      </c>
      <c r="R135" s="187">
        <f t="shared" si="69"/>
        <v>0</v>
      </c>
      <c r="S135" s="187">
        <f t="shared" si="70"/>
        <v>0</v>
      </c>
      <c r="T135" s="187">
        <f t="shared" si="71"/>
        <v>0</v>
      </c>
      <c r="V135" s="184">
        <f t="shared" si="72"/>
        <v>0</v>
      </c>
      <c r="W135" s="184">
        <f t="shared" si="73"/>
        <v>0</v>
      </c>
      <c r="X135" s="184">
        <f t="shared" si="74"/>
        <v>0</v>
      </c>
      <c r="Y135" s="184">
        <f t="shared" si="75"/>
        <v>0</v>
      </c>
      <c r="AA135" s="190">
        <f t="shared" si="76"/>
        <v>0</v>
      </c>
      <c r="AB135" s="190">
        <f t="shared" si="77"/>
        <v>0</v>
      </c>
      <c r="AC135" s="190">
        <f t="shared" si="78"/>
        <v>0</v>
      </c>
      <c r="AD135" s="190">
        <f t="shared" si="79"/>
        <v>0</v>
      </c>
      <c r="AE135" s="187">
        <f t="shared" si="87"/>
        <v>0</v>
      </c>
      <c r="AF135" s="156">
        <f t="shared" si="88"/>
        <v>0</v>
      </c>
      <c r="AG135" s="193">
        <f t="shared" si="89"/>
        <v>0</v>
      </c>
      <c r="AH135" s="156">
        <f t="shared" si="90"/>
        <v>8267.4701587669479</v>
      </c>
      <c r="AI135" s="156">
        <f t="shared" si="91"/>
        <v>0</v>
      </c>
      <c r="AJ135" s="187">
        <f t="shared" si="92"/>
        <v>0</v>
      </c>
      <c r="AK135" s="187">
        <f t="shared" si="93"/>
        <v>0</v>
      </c>
      <c r="AL135" s="1">
        <f t="shared" si="94"/>
        <v>8267.4701587669479</v>
      </c>
    </row>
    <row r="136" spans="1:38">
      <c r="A136" s="26">
        <v>1.34E-3</v>
      </c>
      <c r="B136" s="5">
        <f t="shared" si="84"/>
        <v>8071.9633223489473</v>
      </c>
      <c r="C136" s="150" t="s">
        <v>1011</v>
      </c>
      <c r="D136" s="150" t="s">
        <v>1052</v>
      </c>
      <c r="E136" s="94" t="s">
        <v>91</v>
      </c>
      <c r="F136" s="25">
        <f t="shared" si="85"/>
        <v>1</v>
      </c>
      <c r="G136" s="25">
        <f t="shared" si="83"/>
        <v>1</v>
      </c>
      <c r="I136" s="156">
        <f t="shared" si="62"/>
        <v>0</v>
      </c>
      <c r="J136" s="156">
        <f t="shared" si="63"/>
        <v>0</v>
      </c>
      <c r="K136" s="156">
        <f t="shared" si="64"/>
        <v>0</v>
      </c>
      <c r="L136" s="156">
        <f t="shared" si="65"/>
        <v>8071.9619823489475</v>
      </c>
      <c r="N136" s="187">
        <f t="shared" si="86"/>
        <v>0</v>
      </c>
      <c r="O136" s="187">
        <f t="shared" si="66"/>
        <v>0</v>
      </c>
      <c r="P136" s="187">
        <f t="shared" si="67"/>
        <v>0</v>
      </c>
      <c r="Q136" s="187">
        <f t="shared" si="68"/>
        <v>0</v>
      </c>
      <c r="R136" s="187">
        <f t="shared" si="69"/>
        <v>0</v>
      </c>
      <c r="S136" s="187">
        <f t="shared" si="70"/>
        <v>0</v>
      </c>
      <c r="T136" s="187">
        <f t="shared" si="71"/>
        <v>0</v>
      </c>
      <c r="V136" s="184">
        <f t="shared" si="72"/>
        <v>0</v>
      </c>
      <c r="W136" s="184">
        <f t="shared" si="73"/>
        <v>0</v>
      </c>
      <c r="X136" s="184">
        <f t="shared" si="74"/>
        <v>0</v>
      </c>
      <c r="Y136" s="184">
        <f t="shared" si="75"/>
        <v>0</v>
      </c>
      <c r="AA136" s="190">
        <f t="shared" si="76"/>
        <v>0</v>
      </c>
      <c r="AB136" s="190">
        <f t="shared" si="77"/>
        <v>0</v>
      </c>
      <c r="AC136" s="190">
        <f t="shared" si="78"/>
        <v>0</v>
      </c>
      <c r="AD136" s="190">
        <f t="shared" si="79"/>
        <v>0</v>
      </c>
      <c r="AE136" s="187">
        <f t="shared" si="87"/>
        <v>0</v>
      </c>
      <c r="AF136" s="156">
        <f t="shared" si="88"/>
        <v>0</v>
      </c>
      <c r="AG136" s="193">
        <f t="shared" si="89"/>
        <v>0</v>
      </c>
      <c r="AH136" s="156">
        <f t="shared" si="90"/>
        <v>8071.9619823489475</v>
      </c>
      <c r="AI136" s="156">
        <f t="shared" si="91"/>
        <v>0</v>
      </c>
      <c r="AJ136" s="187">
        <f t="shared" si="92"/>
        <v>0</v>
      </c>
      <c r="AK136" s="187">
        <f t="shared" si="93"/>
        <v>0</v>
      </c>
      <c r="AL136" s="1">
        <f t="shared" si="94"/>
        <v>8071.9619823489475</v>
      </c>
    </row>
    <row r="137" spans="1:38">
      <c r="A137" s="26">
        <v>1.3500000000000001E-3</v>
      </c>
      <c r="B137" s="5">
        <f t="shared" si="84"/>
        <v>8051.9200858916474</v>
      </c>
      <c r="C137" s="150" t="s">
        <v>1013</v>
      </c>
      <c r="D137" s="150" t="s">
        <v>867</v>
      </c>
      <c r="E137" s="94" t="s">
        <v>91</v>
      </c>
      <c r="F137" s="25">
        <f t="shared" si="85"/>
        <v>1</v>
      </c>
      <c r="G137" s="25">
        <f t="shared" si="83"/>
        <v>1</v>
      </c>
      <c r="I137" s="156">
        <f t="shared" si="62"/>
        <v>0</v>
      </c>
      <c r="J137" s="156">
        <f t="shared" si="63"/>
        <v>0</v>
      </c>
      <c r="K137" s="156">
        <f t="shared" si="64"/>
        <v>0</v>
      </c>
      <c r="L137" s="156">
        <f t="shared" si="65"/>
        <v>8051.9187358916479</v>
      </c>
      <c r="N137" s="187">
        <f t="shared" si="86"/>
        <v>0</v>
      </c>
      <c r="O137" s="187">
        <f t="shared" si="66"/>
        <v>0</v>
      </c>
      <c r="P137" s="187">
        <f t="shared" si="67"/>
        <v>0</v>
      </c>
      <c r="Q137" s="187">
        <f t="shared" si="68"/>
        <v>0</v>
      </c>
      <c r="R137" s="187">
        <f t="shared" si="69"/>
        <v>0</v>
      </c>
      <c r="S137" s="187">
        <f t="shared" si="70"/>
        <v>0</v>
      </c>
      <c r="T137" s="187">
        <f t="shared" si="71"/>
        <v>0</v>
      </c>
      <c r="V137" s="184">
        <f t="shared" si="72"/>
        <v>0</v>
      </c>
      <c r="W137" s="184">
        <f t="shared" si="73"/>
        <v>0</v>
      </c>
      <c r="X137" s="184">
        <f t="shared" si="74"/>
        <v>0</v>
      </c>
      <c r="Y137" s="184">
        <f t="shared" si="75"/>
        <v>0</v>
      </c>
      <c r="AA137" s="190">
        <f t="shared" si="76"/>
        <v>0</v>
      </c>
      <c r="AB137" s="190">
        <f t="shared" si="77"/>
        <v>0</v>
      </c>
      <c r="AC137" s="190">
        <f t="shared" si="78"/>
        <v>0</v>
      </c>
      <c r="AD137" s="190">
        <f t="shared" si="79"/>
        <v>0</v>
      </c>
      <c r="AE137" s="187">
        <f t="shared" si="87"/>
        <v>0</v>
      </c>
      <c r="AF137" s="156">
        <f t="shared" si="88"/>
        <v>0</v>
      </c>
      <c r="AG137" s="193">
        <f t="shared" si="89"/>
        <v>0</v>
      </c>
      <c r="AH137" s="156">
        <f t="shared" si="90"/>
        <v>8051.9187358916479</v>
      </c>
      <c r="AI137" s="156">
        <f t="shared" si="91"/>
        <v>0</v>
      </c>
      <c r="AJ137" s="187">
        <f t="shared" si="92"/>
        <v>0</v>
      </c>
      <c r="AK137" s="187">
        <f t="shared" si="93"/>
        <v>0</v>
      </c>
      <c r="AL137" s="1">
        <f t="shared" si="94"/>
        <v>8051.9187358916479</v>
      </c>
    </row>
    <row r="138" spans="1:38">
      <c r="A138" s="26">
        <v>1.3600000000000001E-3</v>
      </c>
      <c r="B138" s="5">
        <f t="shared" si="84"/>
        <v>7906.4626256544389</v>
      </c>
      <c r="C138" s="150" t="s">
        <v>1015</v>
      </c>
      <c r="D138" s="150" t="s">
        <v>584</v>
      </c>
      <c r="E138" s="94" t="s">
        <v>91</v>
      </c>
      <c r="F138" s="25">
        <f t="shared" si="85"/>
        <v>1</v>
      </c>
      <c r="G138" s="25">
        <f t="shared" ref="G138:G169" si="95">COUNTIF(AG138:AK138,"&gt;1")</f>
        <v>1</v>
      </c>
      <c r="I138" s="156">
        <f t="shared" si="62"/>
        <v>0</v>
      </c>
      <c r="J138" s="156">
        <f t="shared" si="63"/>
        <v>0</v>
      </c>
      <c r="K138" s="156">
        <f t="shared" si="64"/>
        <v>0</v>
      </c>
      <c r="L138" s="156">
        <f t="shared" si="65"/>
        <v>7906.4612656544386</v>
      </c>
      <c r="N138" s="187">
        <f t="shared" si="86"/>
        <v>0</v>
      </c>
      <c r="O138" s="187">
        <f t="shared" si="66"/>
        <v>0</v>
      </c>
      <c r="P138" s="187">
        <f t="shared" si="67"/>
        <v>0</v>
      </c>
      <c r="Q138" s="187">
        <f t="shared" si="68"/>
        <v>0</v>
      </c>
      <c r="R138" s="187">
        <f t="shared" si="69"/>
        <v>0</v>
      </c>
      <c r="S138" s="187">
        <f t="shared" si="70"/>
        <v>0</v>
      </c>
      <c r="T138" s="187">
        <f t="shared" si="71"/>
        <v>0</v>
      </c>
      <c r="V138" s="184">
        <f t="shared" si="72"/>
        <v>0</v>
      </c>
      <c r="W138" s="184">
        <f t="shared" si="73"/>
        <v>0</v>
      </c>
      <c r="X138" s="184">
        <f t="shared" si="74"/>
        <v>0</v>
      </c>
      <c r="Y138" s="184">
        <f t="shared" si="75"/>
        <v>0</v>
      </c>
      <c r="AA138" s="190">
        <f t="shared" si="76"/>
        <v>0</v>
      </c>
      <c r="AB138" s="190">
        <f t="shared" si="77"/>
        <v>0</v>
      </c>
      <c r="AC138" s="190">
        <f t="shared" si="78"/>
        <v>0</v>
      </c>
      <c r="AD138" s="190">
        <f t="shared" si="79"/>
        <v>0</v>
      </c>
      <c r="AE138" s="187">
        <f t="shared" si="87"/>
        <v>0</v>
      </c>
      <c r="AF138" s="156">
        <f t="shared" si="88"/>
        <v>0</v>
      </c>
      <c r="AG138" s="193">
        <f t="shared" si="89"/>
        <v>0</v>
      </c>
      <c r="AH138" s="156">
        <f t="shared" si="90"/>
        <v>7906.4612656544386</v>
      </c>
      <c r="AI138" s="156">
        <f t="shared" si="91"/>
        <v>0</v>
      </c>
      <c r="AJ138" s="187">
        <f t="shared" si="92"/>
        <v>0</v>
      </c>
      <c r="AK138" s="187">
        <f t="shared" si="93"/>
        <v>0</v>
      </c>
      <c r="AL138" s="1">
        <f t="shared" si="94"/>
        <v>7906.4612656544386</v>
      </c>
    </row>
    <row r="139" spans="1:38">
      <c r="A139" s="26">
        <v>1.3700000000000001E-3</v>
      </c>
      <c r="B139" s="5">
        <f t="shared" si="84"/>
        <v>7774.6308381778545</v>
      </c>
      <c r="C139" s="150" t="s">
        <v>1016</v>
      </c>
      <c r="D139" s="150" t="s">
        <v>1053</v>
      </c>
      <c r="E139" s="94" t="s">
        <v>91</v>
      </c>
      <c r="F139" s="25">
        <f t="shared" si="85"/>
        <v>1</v>
      </c>
      <c r="G139" s="25">
        <f t="shared" si="95"/>
        <v>1</v>
      </c>
      <c r="I139" s="156">
        <f t="shared" si="62"/>
        <v>0</v>
      </c>
      <c r="J139" s="156">
        <f t="shared" si="63"/>
        <v>0</v>
      </c>
      <c r="K139" s="156">
        <f t="shared" si="64"/>
        <v>0</v>
      </c>
      <c r="L139" s="156">
        <f t="shared" si="65"/>
        <v>7774.6294681778545</v>
      </c>
      <c r="N139" s="187">
        <f t="shared" si="86"/>
        <v>0</v>
      </c>
      <c r="O139" s="187">
        <f t="shared" si="66"/>
        <v>0</v>
      </c>
      <c r="P139" s="187">
        <f t="shared" si="67"/>
        <v>0</v>
      </c>
      <c r="Q139" s="187">
        <f t="shared" si="68"/>
        <v>0</v>
      </c>
      <c r="R139" s="187">
        <f t="shared" si="69"/>
        <v>0</v>
      </c>
      <c r="S139" s="187">
        <f t="shared" si="70"/>
        <v>0</v>
      </c>
      <c r="T139" s="187">
        <f t="shared" si="71"/>
        <v>0</v>
      </c>
      <c r="V139" s="184">
        <f t="shared" si="72"/>
        <v>0</v>
      </c>
      <c r="W139" s="184">
        <f t="shared" si="73"/>
        <v>0</v>
      </c>
      <c r="X139" s="184">
        <f t="shared" si="74"/>
        <v>0</v>
      </c>
      <c r="Y139" s="184">
        <f t="shared" si="75"/>
        <v>0</v>
      </c>
      <c r="AA139" s="190">
        <f t="shared" si="76"/>
        <v>0</v>
      </c>
      <c r="AB139" s="190">
        <f t="shared" si="77"/>
        <v>0</v>
      </c>
      <c r="AC139" s="190">
        <f t="shared" si="78"/>
        <v>0</v>
      </c>
      <c r="AD139" s="190">
        <f t="shared" si="79"/>
        <v>0</v>
      </c>
      <c r="AE139" s="187">
        <f t="shared" si="87"/>
        <v>0</v>
      </c>
      <c r="AF139" s="156">
        <f t="shared" si="88"/>
        <v>0</v>
      </c>
      <c r="AG139" s="193">
        <f t="shared" si="89"/>
        <v>0</v>
      </c>
      <c r="AH139" s="156">
        <f t="shared" si="90"/>
        <v>7774.6294681778545</v>
      </c>
      <c r="AI139" s="156">
        <f t="shared" si="91"/>
        <v>0</v>
      </c>
      <c r="AJ139" s="187">
        <f t="shared" si="92"/>
        <v>0</v>
      </c>
      <c r="AK139" s="187">
        <f t="shared" si="93"/>
        <v>0</v>
      </c>
      <c r="AL139" s="1">
        <f t="shared" si="94"/>
        <v>7774.6294681778545</v>
      </c>
    </row>
    <row r="140" spans="1:38">
      <c r="A140" s="26">
        <v>1.3800000000000002E-3</v>
      </c>
      <c r="B140" s="5">
        <f t="shared" si="84"/>
        <v>7655.3292048739131</v>
      </c>
      <c r="C140" s="150" t="s">
        <v>1020</v>
      </c>
      <c r="D140" s="150" t="s">
        <v>585</v>
      </c>
      <c r="E140" s="94" t="s">
        <v>91</v>
      </c>
      <c r="F140" s="25">
        <f t="shared" si="85"/>
        <v>1</v>
      </c>
      <c r="G140" s="25">
        <f t="shared" si="95"/>
        <v>1</v>
      </c>
      <c r="I140" s="156">
        <f t="shared" si="62"/>
        <v>0</v>
      </c>
      <c r="J140" s="156">
        <f t="shared" si="63"/>
        <v>0</v>
      </c>
      <c r="K140" s="156">
        <f t="shared" si="64"/>
        <v>0</v>
      </c>
      <c r="L140" s="156">
        <f t="shared" si="65"/>
        <v>7655.3278248739134</v>
      </c>
      <c r="N140" s="187">
        <f t="shared" si="86"/>
        <v>0</v>
      </c>
      <c r="O140" s="187">
        <f t="shared" si="66"/>
        <v>0</v>
      </c>
      <c r="P140" s="187">
        <f t="shared" si="67"/>
        <v>0</v>
      </c>
      <c r="Q140" s="187">
        <f t="shared" si="68"/>
        <v>0</v>
      </c>
      <c r="R140" s="187">
        <f t="shared" si="69"/>
        <v>0</v>
      </c>
      <c r="S140" s="187">
        <f t="shared" si="70"/>
        <v>0</v>
      </c>
      <c r="T140" s="187">
        <f t="shared" si="71"/>
        <v>0</v>
      </c>
      <c r="V140" s="184">
        <f t="shared" si="72"/>
        <v>0</v>
      </c>
      <c r="W140" s="184">
        <f t="shared" si="73"/>
        <v>0</v>
      </c>
      <c r="X140" s="184">
        <f t="shared" si="74"/>
        <v>0</v>
      </c>
      <c r="Y140" s="184">
        <f t="shared" si="75"/>
        <v>0</v>
      </c>
      <c r="AA140" s="190">
        <f t="shared" si="76"/>
        <v>0</v>
      </c>
      <c r="AB140" s="190">
        <f t="shared" si="77"/>
        <v>0</v>
      </c>
      <c r="AC140" s="190">
        <f t="shared" si="78"/>
        <v>0</v>
      </c>
      <c r="AD140" s="190">
        <f t="shared" si="79"/>
        <v>0</v>
      </c>
      <c r="AE140" s="187">
        <f t="shared" si="87"/>
        <v>0</v>
      </c>
      <c r="AF140" s="156">
        <f t="shared" si="88"/>
        <v>0</v>
      </c>
      <c r="AG140" s="193">
        <f t="shared" si="89"/>
        <v>0</v>
      </c>
      <c r="AH140" s="156">
        <f t="shared" si="90"/>
        <v>7655.3278248739134</v>
      </c>
      <c r="AI140" s="156">
        <f t="shared" si="91"/>
        <v>0</v>
      </c>
      <c r="AJ140" s="187">
        <f t="shared" si="92"/>
        <v>0</v>
      </c>
      <c r="AK140" s="187">
        <f t="shared" si="93"/>
        <v>0</v>
      </c>
      <c r="AL140" s="1">
        <f t="shared" si="94"/>
        <v>7655.3278248739134</v>
      </c>
    </row>
    <row r="141" spans="1:38">
      <c r="A141" s="26">
        <v>1.3900000000000002E-3</v>
      </c>
      <c r="B141" s="5">
        <f t="shared" si="84"/>
        <v>7619.3541615475815</v>
      </c>
      <c r="C141" s="150" t="s">
        <v>1021</v>
      </c>
      <c r="D141" s="150" t="s">
        <v>642</v>
      </c>
      <c r="E141" s="94" t="s">
        <v>91</v>
      </c>
      <c r="F141" s="25">
        <f t="shared" si="85"/>
        <v>1</v>
      </c>
      <c r="G141" s="25">
        <f t="shared" si="95"/>
        <v>1</v>
      </c>
      <c r="I141" s="156">
        <f t="shared" si="62"/>
        <v>0</v>
      </c>
      <c r="J141" s="156">
        <f t="shared" si="63"/>
        <v>0</v>
      </c>
      <c r="K141" s="156">
        <f t="shared" si="64"/>
        <v>0</v>
      </c>
      <c r="L141" s="156">
        <f t="shared" si="65"/>
        <v>7619.3527715475811</v>
      </c>
      <c r="N141" s="187">
        <f t="shared" si="86"/>
        <v>0</v>
      </c>
      <c r="O141" s="187">
        <f t="shared" si="66"/>
        <v>0</v>
      </c>
      <c r="P141" s="187">
        <f t="shared" si="67"/>
        <v>0</v>
      </c>
      <c r="Q141" s="187">
        <f t="shared" si="68"/>
        <v>0</v>
      </c>
      <c r="R141" s="187">
        <f t="shared" si="69"/>
        <v>0</v>
      </c>
      <c r="S141" s="187">
        <f t="shared" si="70"/>
        <v>0</v>
      </c>
      <c r="T141" s="187">
        <f t="shared" si="71"/>
        <v>0</v>
      </c>
      <c r="V141" s="184">
        <f t="shared" si="72"/>
        <v>0</v>
      </c>
      <c r="W141" s="184">
        <f t="shared" si="73"/>
        <v>0</v>
      </c>
      <c r="X141" s="184">
        <f t="shared" si="74"/>
        <v>0</v>
      </c>
      <c r="Y141" s="184">
        <f t="shared" si="75"/>
        <v>0</v>
      </c>
      <c r="AA141" s="190">
        <f t="shared" si="76"/>
        <v>0</v>
      </c>
      <c r="AB141" s="190">
        <f t="shared" si="77"/>
        <v>0</v>
      </c>
      <c r="AC141" s="190">
        <f t="shared" si="78"/>
        <v>0</v>
      </c>
      <c r="AD141" s="190">
        <f t="shared" si="79"/>
        <v>0</v>
      </c>
      <c r="AE141" s="187">
        <f t="shared" si="87"/>
        <v>0</v>
      </c>
      <c r="AF141" s="156">
        <f t="shared" si="88"/>
        <v>0</v>
      </c>
      <c r="AG141" s="193">
        <f t="shared" si="89"/>
        <v>0</v>
      </c>
      <c r="AH141" s="156">
        <f t="shared" si="90"/>
        <v>7619.3527715475811</v>
      </c>
      <c r="AI141" s="156">
        <f t="shared" si="91"/>
        <v>0</v>
      </c>
      <c r="AJ141" s="187">
        <f t="shared" si="92"/>
        <v>0</v>
      </c>
      <c r="AK141" s="187">
        <f t="shared" si="93"/>
        <v>0</v>
      </c>
      <c r="AL141" s="1">
        <f t="shared" si="94"/>
        <v>7619.3527715475811</v>
      </c>
    </row>
    <row r="142" spans="1:38">
      <c r="A142" s="26">
        <v>1.4000000000000002E-3</v>
      </c>
      <c r="B142" s="5">
        <f t="shared" si="84"/>
        <v>7612.0372514724722</v>
      </c>
      <c r="C142" s="150" t="s">
        <v>1022</v>
      </c>
      <c r="D142" s="150" t="s">
        <v>867</v>
      </c>
      <c r="E142" s="94" t="s">
        <v>91</v>
      </c>
      <c r="F142" s="25">
        <f t="shared" si="85"/>
        <v>1</v>
      </c>
      <c r="G142" s="25">
        <f t="shared" si="95"/>
        <v>1</v>
      </c>
      <c r="I142" s="156">
        <f t="shared" si="62"/>
        <v>0</v>
      </c>
      <c r="J142" s="156">
        <f t="shared" si="63"/>
        <v>0</v>
      </c>
      <c r="K142" s="156">
        <f t="shared" si="64"/>
        <v>0</v>
      </c>
      <c r="L142" s="156">
        <f t="shared" si="65"/>
        <v>7612.0358514724721</v>
      </c>
      <c r="N142" s="187">
        <f t="shared" si="86"/>
        <v>0</v>
      </c>
      <c r="O142" s="187">
        <f t="shared" si="66"/>
        <v>0</v>
      </c>
      <c r="P142" s="187">
        <f t="shared" si="67"/>
        <v>0</v>
      </c>
      <c r="Q142" s="187">
        <f t="shared" si="68"/>
        <v>0</v>
      </c>
      <c r="R142" s="187">
        <f t="shared" si="69"/>
        <v>0</v>
      </c>
      <c r="S142" s="187">
        <f t="shared" si="70"/>
        <v>0</v>
      </c>
      <c r="T142" s="187">
        <f t="shared" si="71"/>
        <v>0</v>
      </c>
      <c r="V142" s="184">
        <f t="shared" si="72"/>
        <v>0</v>
      </c>
      <c r="W142" s="184">
        <f t="shared" si="73"/>
        <v>0</v>
      </c>
      <c r="X142" s="184">
        <f t="shared" si="74"/>
        <v>0</v>
      </c>
      <c r="Y142" s="184">
        <f t="shared" si="75"/>
        <v>0</v>
      </c>
      <c r="AA142" s="190">
        <f t="shared" si="76"/>
        <v>0</v>
      </c>
      <c r="AB142" s="190">
        <f t="shared" si="77"/>
        <v>0</v>
      </c>
      <c r="AC142" s="190">
        <f t="shared" si="78"/>
        <v>0</v>
      </c>
      <c r="AD142" s="190">
        <f t="shared" si="79"/>
        <v>0</v>
      </c>
      <c r="AE142" s="187">
        <f t="shared" si="87"/>
        <v>0</v>
      </c>
      <c r="AF142" s="156">
        <f t="shared" si="88"/>
        <v>0</v>
      </c>
      <c r="AG142" s="193">
        <f t="shared" si="89"/>
        <v>0</v>
      </c>
      <c r="AH142" s="156">
        <f t="shared" si="90"/>
        <v>7612.0358514724721</v>
      </c>
      <c r="AI142" s="156">
        <f t="shared" si="91"/>
        <v>0</v>
      </c>
      <c r="AJ142" s="187">
        <f t="shared" si="92"/>
        <v>0</v>
      </c>
      <c r="AK142" s="187">
        <f t="shared" si="93"/>
        <v>0</v>
      </c>
      <c r="AL142" s="1">
        <f t="shared" si="94"/>
        <v>7612.0358514724721</v>
      </c>
    </row>
    <row r="143" spans="1:38">
      <c r="A143" s="26">
        <v>1.4100000000000002E-3</v>
      </c>
      <c r="B143" s="5">
        <f t="shared" si="84"/>
        <v>7588.5558191054133</v>
      </c>
      <c r="C143" s="150" t="s">
        <v>1025</v>
      </c>
      <c r="D143" s="150" t="s">
        <v>1054</v>
      </c>
      <c r="E143" s="94" t="s">
        <v>91</v>
      </c>
      <c r="F143" s="25">
        <f t="shared" si="85"/>
        <v>1</v>
      </c>
      <c r="G143" s="25">
        <f t="shared" si="95"/>
        <v>1</v>
      </c>
      <c r="I143" s="156">
        <f t="shared" si="62"/>
        <v>0</v>
      </c>
      <c r="J143" s="156">
        <f t="shared" si="63"/>
        <v>0</v>
      </c>
      <c r="K143" s="156">
        <f t="shared" si="64"/>
        <v>0</v>
      </c>
      <c r="L143" s="156">
        <f t="shared" si="65"/>
        <v>7588.5544091054135</v>
      </c>
      <c r="N143" s="187">
        <f t="shared" si="86"/>
        <v>0</v>
      </c>
      <c r="O143" s="187">
        <f t="shared" si="66"/>
        <v>0</v>
      </c>
      <c r="P143" s="187">
        <f t="shared" si="67"/>
        <v>0</v>
      </c>
      <c r="Q143" s="187">
        <f t="shared" si="68"/>
        <v>0</v>
      </c>
      <c r="R143" s="187">
        <f t="shared" si="69"/>
        <v>0</v>
      </c>
      <c r="S143" s="187">
        <f t="shared" si="70"/>
        <v>0</v>
      </c>
      <c r="T143" s="187">
        <f t="shared" si="71"/>
        <v>0</v>
      </c>
      <c r="V143" s="184">
        <f t="shared" si="72"/>
        <v>0</v>
      </c>
      <c r="W143" s="184">
        <f t="shared" si="73"/>
        <v>0</v>
      </c>
      <c r="X143" s="184">
        <f t="shared" si="74"/>
        <v>0</v>
      </c>
      <c r="Y143" s="184">
        <f t="shared" si="75"/>
        <v>0</v>
      </c>
      <c r="AA143" s="190">
        <f t="shared" si="76"/>
        <v>0</v>
      </c>
      <c r="AB143" s="190">
        <f t="shared" si="77"/>
        <v>0</v>
      </c>
      <c r="AC143" s="190">
        <f t="shared" si="78"/>
        <v>0</v>
      </c>
      <c r="AD143" s="190">
        <f t="shared" si="79"/>
        <v>0</v>
      </c>
      <c r="AE143" s="187">
        <f t="shared" si="87"/>
        <v>0</v>
      </c>
      <c r="AF143" s="156">
        <f t="shared" si="88"/>
        <v>0</v>
      </c>
      <c r="AG143" s="193">
        <f t="shared" si="89"/>
        <v>0</v>
      </c>
      <c r="AH143" s="156">
        <f t="shared" si="90"/>
        <v>7588.5544091054135</v>
      </c>
      <c r="AI143" s="156">
        <f t="shared" si="91"/>
        <v>0</v>
      </c>
      <c r="AJ143" s="187">
        <f t="shared" si="92"/>
        <v>0</v>
      </c>
      <c r="AK143" s="187">
        <f t="shared" si="93"/>
        <v>0</v>
      </c>
      <c r="AL143" s="1">
        <f t="shared" si="94"/>
        <v>7588.5544091054135</v>
      </c>
    </row>
    <row r="144" spans="1:38">
      <c r="A144" s="26">
        <v>1.42E-3</v>
      </c>
      <c r="B144" s="5">
        <f t="shared" si="84"/>
        <v>15212.860597307164</v>
      </c>
      <c r="C144" s="150" t="s">
        <v>1030</v>
      </c>
      <c r="D144" s="150" t="s">
        <v>867</v>
      </c>
      <c r="E144" s="94" t="s">
        <v>91</v>
      </c>
      <c r="F144" s="25">
        <f t="shared" si="85"/>
        <v>2</v>
      </c>
      <c r="G144" s="25">
        <f t="shared" si="95"/>
        <v>2</v>
      </c>
      <c r="I144" s="156">
        <f t="shared" si="62"/>
        <v>0</v>
      </c>
      <c r="J144" s="156">
        <f t="shared" si="63"/>
        <v>0</v>
      </c>
      <c r="K144" s="156">
        <f t="shared" si="64"/>
        <v>0</v>
      </c>
      <c r="L144" s="156">
        <f t="shared" si="65"/>
        <v>7357.6732673267334</v>
      </c>
      <c r="N144" s="187">
        <f t="shared" si="86"/>
        <v>0</v>
      </c>
      <c r="O144" s="187">
        <f t="shared" si="66"/>
        <v>0</v>
      </c>
      <c r="P144" s="187">
        <f t="shared" si="67"/>
        <v>0</v>
      </c>
      <c r="Q144" s="187">
        <f t="shared" si="68"/>
        <v>0</v>
      </c>
      <c r="R144" s="187">
        <f t="shared" si="69"/>
        <v>0</v>
      </c>
      <c r="S144" s="187">
        <f t="shared" si="70"/>
        <v>7855.1859099804296</v>
      </c>
      <c r="T144" s="187">
        <f t="shared" si="71"/>
        <v>0</v>
      </c>
      <c r="V144" s="184">
        <f t="shared" si="72"/>
        <v>0</v>
      </c>
      <c r="W144" s="184">
        <f t="shared" si="73"/>
        <v>0</v>
      </c>
      <c r="X144" s="184">
        <f t="shared" si="74"/>
        <v>0</v>
      </c>
      <c r="Y144" s="184">
        <f t="shared" si="75"/>
        <v>0</v>
      </c>
      <c r="AA144" s="190">
        <f t="shared" si="76"/>
        <v>0</v>
      </c>
      <c r="AB144" s="190">
        <f t="shared" si="77"/>
        <v>0</v>
      </c>
      <c r="AC144" s="190">
        <f t="shared" si="78"/>
        <v>0</v>
      </c>
      <c r="AD144" s="190">
        <f t="shared" si="79"/>
        <v>0</v>
      </c>
      <c r="AE144" s="187">
        <f t="shared" si="87"/>
        <v>0</v>
      </c>
      <c r="AF144" s="156">
        <f t="shared" si="88"/>
        <v>0</v>
      </c>
      <c r="AG144" s="193">
        <f t="shared" si="89"/>
        <v>0</v>
      </c>
      <c r="AH144" s="156">
        <f t="shared" si="90"/>
        <v>7357.6732673267334</v>
      </c>
      <c r="AI144" s="156">
        <f t="shared" si="91"/>
        <v>0</v>
      </c>
      <c r="AJ144" s="187">
        <f t="shared" si="92"/>
        <v>7855.1859099804296</v>
      </c>
      <c r="AK144" s="187">
        <f t="shared" si="93"/>
        <v>0</v>
      </c>
      <c r="AL144" s="1">
        <f t="shared" si="94"/>
        <v>15212.859177307164</v>
      </c>
    </row>
    <row r="145" spans="1:38">
      <c r="A145" s="26">
        <v>1.4300000000000001E-3</v>
      </c>
      <c r="B145" s="5">
        <f t="shared" si="84"/>
        <v>7316.1741302358732</v>
      </c>
      <c r="C145" s="150" t="s">
        <v>1031</v>
      </c>
      <c r="D145" s="150" t="s">
        <v>1045</v>
      </c>
      <c r="E145" s="94" t="s">
        <v>91</v>
      </c>
      <c r="F145" s="25">
        <f t="shared" si="85"/>
        <v>1</v>
      </c>
      <c r="G145" s="25">
        <f t="shared" si="95"/>
        <v>1</v>
      </c>
      <c r="I145" s="156">
        <f t="shared" si="62"/>
        <v>0</v>
      </c>
      <c r="J145" s="156">
        <f t="shared" si="63"/>
        <v>0</v>
      </c>
      <c r="K145" s="156">
        <f t="shared" si="64"/>
        <v>0</v>
      </c>
      <c r="L145" s="156">
        <f t="shared" si="65"/>
        <v>7316.172700235873</v>
      </c>
      <c r="N145" s="187">
        <f t="shared" si="86"/>
        <v>0</v>
      </c>
      <c r="O145" s="187">
        <f t="shared" si="66"/>
        <v>0</v>
      </c>
      <c r="P145" s="187">
        <f t="shared" si="67"/>
        <v>0</v>
      </c>
      <c r="Q145" s="187">
        <f t="shared" si="68"/>
        <v>0</v>
      </c>
      <c r="R145" s="187">
        <f t="shared" si="69"/>
        <v>0</v>
      </c>
      <c r="S145" s="187">
        <f t="shared" si="70"/>
        <v>0</v>
      </c>
      <c r="T145" s="187">
        <f t="shared" si="71"/>
        <v>0</v>
      </c>
      <c r="V145" s="184">
        <f t="shared" si="72"/>
        <v>0</v>
      </c>
      <c r="W145" s="184">
        <f t="shared" si="73"/>
        <v>0</v>
      </c>
      <c r="X145" s="184">
        <f t="shared" si="74"/>
        <v>0</v>
      </c>
      <c r="Y145" s="184">
        <f t="shared" si="75"/>
        <v>0</v>
      </c>
      <c r="AA145" s="190">
        <f t="shared" si="76"/>
        <v>0</v>
      </c>
      <c r="AB145" s="190">
        <f t="shared" si="77"/>
        <v>0</v>
      </c>
      <c r="AC145" s="190">
        <f t="shared" si="78"/>
        <v>0</v>
      </c>
      <c r="AD145" s="190">
        <f t="shared" si="79"/>
        <v>0</v>
      </c>
      <c r="AE145" s="187">
        <f t="shared" si="87"/>
        <v>0</v>
      </c>
      <c r="AF145" s="156">
        <f t="shared" si="88"/>
        <v>0</v>
      </c>
      <c r="AG145" s="193">
        <f t="shared" si="89"/>
        <v>0</v>
      </c>
      <c r="AH145" s="156">
        <f t="shared" si="90"/>
        <v>7316.172700235873</v>
      </c>
      <c r="AI145" s="156">
        <f t="shared" si="91"/>
        <v>0</v>
      </c>
      <c r="AJ145" s="187">
        <f t="shared" si="92"/>
        <v>0</v>
      </c>
      <c r="AK145" s="187">
        <f t="shared" si="93"/>
        <v>0</v>
      </c>
      <c r="AL145" s="1">
        <f t="shared" si="94"/>
        <v>7316.172700235873</v>
      </c>
    </row>
    <row r="146" spans="1:38">
      <c r="A146" s="26">
        <v>1.4400000000000001E-3</v>
      </c>
      <c r="B146" s="5">
        <f t="shared" si="84"/>
        <v>7250.7383035023886</v>
      </c>
      <c r="C146" s="150" t="s">
        <v>1032</v>
      </c>
      <c r="D146" s="150" t="s">
        <v>585</v>
      </c>
      <c r="E146" s="94" t="s">
        <v>91</v>
      </c>
      <c r="F146" s="25">
        <f t="shared" si="85"/>
        <v>1</v>
      </c>
      <c r="G146" s="25">
        <f t="shared" si="95"/>
        <v>1</v>
      </c>
      <c r="I146" s="156">
        <f t="shared" si="62"/>
        <v>0</v>
      </c>
      <c r="J146" s="156">
        <f t="shared" si="63"/>
        <v>0</v>
      </c>
      <c r="K146" s="156">
        <f t="shared" si="64"/>
        <v>0</v>
      </c>
      <c r="L146" s="156">
        <f t="shared" si="65"/>
        <v>7250.7368635023886</v>
      </c>
      <c r="N146" s="187">
        <f t="shared" si="86"/>
        <v>0</v>
      </c>
      <c r="O146" s="187">
        <f t="shared" si="66"/>
        <v>0</v>
      </c>
      <c r="P146" s="187">
        <f t="shared" si="67"/>
        <v>0</v>
      </c>
      <c r="Q146" s="187">
        <f t="shared" si="68"/>
        <v>0</v>
      </c>
      <c r="R146" s="187">
        <f t="shared" si="69"/>
        <v>0</v>
      </c>
      <c r="S146" s="187">
        <f t="shared" si="70"/>
        <v>0</v>
      </c>
      <c r="T146" s="187">
        <f t="shared" si="71"/>
        <v>0</v>
      </c>
      <c r="V146" s="184">
        <f t="shared" si="72"/>
        <v>0</v>
      </c>
      <c r="W146" s="184">
        <f t="shared" si="73"/>
        <v>0</v>
      </c>
      <c r="X146" s="184">
        <f t="shared" si="74"/>
        <v>0</v>
      </c>
      <c r="Y146" s="184">
        <f t="shared" si="75"/>
        <v>0</v>
      </c>
      <c r="AA146" s="190">
        <f t="shared" si="76"/>
        <v>0</v>
      </c>
      <c r="AB146" s="190">
        <f t="shared" si="77"/>
        <v>0</v>
      </c>
      <c r="AC146" s="190">
        <f t="shared" si="78"/>
        <v>0</v>
      </c>
      <c r="AD146" s="190">
        <f t="shared" si="79"/>
        <v>0</v>
      </c>
      <c r="AE146" s="187">
        <f t="shared" si="87"/>
        <v>0</v>
      </c>
      <c r="AF146" s="156">
        <f t="shared" si="88"/>
        <v>0</v>
      </c>
      <c r="AG146" s="193">
        <f t="shared" si="89"/>
        <v>0</v>
      </c>
      <c r="AH146" s="156">
        <f t="shared" si="90"/>
        <v>7250.7368635023886</v>
      </c>
      <c r="AI146" s="156">
        <f t="shared" si="91"/>
        <v>0</v>
      </c>
      <c r="AJ146" s="187">
        <f t="shared" si="92"/>
        <v>0</v>
      </c>
      <c r="AK146" s="187">
        <f t="shared" si="93"/>
        <v>0</v>
      </c>
      <c r="AL146" s="1">
        <f t="shared" si="94"/>
        <v>7250.7368635023886</v>
      </c>
    </row>
    <row r="147" spans="1:38">
      <c r="A147" s="26">
        <v>1.4500000000000001E-3</v>
      </c>
      <c r="B147" s="5">
        <f t="shared" si="84"/>
        <v>7238.2319694805192</v>
      </c>
      <c r="C147" s="150" t="s">
        <v>1034</v>
      </c>
      <c r="D147" s="150" t="s">
        <v>642</v>
      </c>
      <c r="E147" s="94" t="s">
        <v>91</v>
      </c>
      <c r="F147" s="25">
        <f t="shared" si="85"/>
        <v>1</v>
      </c>
      <c r="G147" s="25">
        <f t="shared" si="95"/>
        <v>1</v>
      </c>
      <c r="I147" s="156">
        <f t="shared" si="62"/>
        <v>0</v>
      </c>
      <c r="J147" s="156">
        <f t="shared" si="63"/>
        <v>0</v>
      </c>
      <c r="K147" s="156">
        <f t="shared" si="64"/>
        <v>0</v>
      </c>
      <c r="L147" s="156">
        <f t="shared" si="65"/>
        <v>7238.2305194805194</v>
      </c>
      <c r="N147" s="187">
        <f t="shared" si="86"/>
        <v>0</v>
      </c>
      <c r="O147" s="187">
        <f t="shared" si="66"/>
        <v>0</v>
      </c>
      <c r="P147" s="187">
        <f t="shared" si="67"/>
        <v>0</v>
      </c>
      <c r="Q147" s="187">
        <f t="shared" si="68"/>
        <v>0</v>
      </c>
      <c r="R147" s="187">
        <f t="shared" si="69"/>
        <v>0</v>
      </c>
      <c r="S147" s="187">
        <f t="shared" si="70"/>
        <v>0</v>
      </c>
      <c r="T147" s="187">
        <f t="shared" si="71"/>
        <v>0</v>
      </c>
      <c r="V147" s="184">
        <f t="shared" si="72"/>
        <v>0</v>
      </c>
      <c r="W147" s="184">
        <f t="shared" si="73"/>
        <v>0</v>
      </c>
      <c r="X147" s="184">
        <f t="shared" si="74"/>
        <v>0</v>
      </c>
      <c r="Y147" s="184">
        <f t="shared" si="75"/>
        <v>0</v>
      </c>
      <c r="AA147" s="190">
        <f t="shared" si="76"/>
        <v>0</v>
      </c>
      <c r="AB147" s="190">
        <f t="shared" si="77"/>
        <v>0</v>
      </c>
      <c r="AC147" s="190">
        <f t="shared" si="78"/>
        <v>0</v>
      </c>
      <c r="AD147" s="190">
        <f t="shared" si="79"/>
        <v>0</v>
      </c>
      <c r="AE147" s="187">
        <f t="shared" si="87"/>
        <v>0</v>
      </c>
      <c r="AF147" s="156">
        <f t="shared" si="88"/>
        <v>0</v>
      </c>
      <c r="AG147" s="193">
        <f t="shared" si="89"/>
        <v>0</v>
      </c>
      <c r="AH147" s="156">
        <f t="shared" si="90"/>
        <v>7238.2305194805194</v>
      </c>
      <c r="AI147" s="156">
        <f t="shared" si="91"/>
        <v>0</v>
      </c>
      <c r="AJ147" s="187">
        <f t="shared" si="92"/>
        <v>0</v>
      </c>
      <c r="AK147" s="187">
        <f t="shared" si="93"/>
        <v>0</v>
      </c>
      <c r="AL147" s="1">
        <f t="shared" si="94"/>
        <v>7238.2305194805194</v>
      </c>
    </row>
    <row r="148" spans="1:38">
      <c r="A148" s="26">
        <v>1.4600000000000001E-3</v>
      </c>
      <c r="B148" s="5">
        <f t="shared" si="84"/>
        <v>7081.5976482072665</v>
      </c>
      <c r="C148" s="150" t="s">
        <v>1036</v>
      </c>
      <c r="D148" s="150" t="s">
        <v>585</v>
      </c>
      <c r="E148" s="94" t="s">
        <v>91</v>
      </c>
      <c r="F148" s="25">
        <f t="shared" si="85"/>
        <v>1</v>
      </c>
      <c r="G148" s="25">
        <f t="shared" si="95"/>
        <v>1</v>
      </c>
      <c r="I148" s="156">
        <f t="shared" si="62"/>
        <v>0</v>
      </c>
      <c r="J148" s="156">
        <f t="shared" si="63"/>
        <v>0</v>
      </c>
      <c r="K148" s="156">
        <f t="shared" si="64"/>
        <v>0</v>
      </c>
      <c r="L148" s="156">
        <f t="shared" si="65"/>
        <v>7081.5961882072661</v>
      </c>
      <c r="N148" s="187">
        <f t="shared" si="86"/>
        <v>0</v>
      </c>
      <c r="O148" s="187">
        <f t="shared" si="66"/>
        <v>0</v>
      </c>
      <c r="P148" s="187">
        <f t="shared" si="67"/>
        <v>0</v>
      </c>
      <c r="Q148" s="187">
        <f t="shared" si="68"/>
        <v>0</v>
      </c>
      <c r="R148" s="187">
        <f t="shared" si="69"/>
        <v>0</v>
      </c>
      <c r="S148" s="187">
        <f t="shared" si="70"/>
        <v>0</v>
      </c>
      <c r="T148" s="187">
        <f t="shared" si="71"/>
        <v>0</v>
      </c>
      <c r="V148" s="184">
        <f t="shared" si="72"/>
        <v>0</v>
      </c>
      <c r="W148" s="184">
        <f t="shared" si="73"/>
        <v>0</v>
      </c>
      <c r="X148" s="184">
        <f t="shared" si="74"/>
        <v>0</v>
      </c>
      <c r="Y148" s="184">
        <f t="shared" si="75"/>
        <v>0</v>
      </c>
      <c r="AA148" s="190">
        <f t="shared" si="76"/>
        <v>0</v>
      </c>
      <c r="AB148" s="190">
        <f t="shared" si="77"/>
        <v>0</v>
      </c>
      <c r="AC148" s="190">
        <f t="shared" si="78"/>
        <v>0</v>
      </c>
      <c r="AD148" s="190">
        <f t="shared" si="79"/>
        <v>0</v>
      </c>
      <c r="AE148" s="187">
        <f t="shared" si="87"/>
        <v>0</v>
      </c>
      <c r="AF148" s="156">
        <f t="shared" si="88"/>
        <v>0</v>
      </c>
      <c r="AG148" s="193">
        <f t="shared" si="89"/>
        <v>0</v>
      </c>
      <c r="AH148" s="156">
        <f t="shared" si="90"/>
        <v>7081.5961882072661</v>
      </c>
      <c r="AI148" s="156">
        <f t="shared" si="91"/>
        <v>0</v>
      </c>
      <c r="AJ148" s="187">
        <f t="shared" si="92"/>
        <v>0</v>
      </c>
      <c r="AK148" s="187">
        <f t="shared" si="93"/>
        <v>0</v>
      </c>
      <c r="AL148" s="1">
        <f t="shared" si="94"/>
        <v>7081.5961882072661</v>
      </c>
    </row>
    <row r="149" spans="1:38">
      <c r="A149" s="26">
        <v>1.4700000000000002E-3</v>
      </c>
      <c r="B149" s="5">
        <f t="shared" si="84"/>
        <v>6556.3841554149431</v>
      </c>
      <c r="C149" s="150" t="s">
        <v>1040</v>
      </c>
      <c r="D149" s="150" t="s">
        <v>1045</v>
      </c>
      <c r="E149" s="94" t="s">
        <v>91</v>
      </c>
      <c r="F149" s="25">
        <f t="shared" si="85"/>
        <v>1</v>
      </c>
      <c r="G149" s="25">
        <f t="shared" si="95"/>
        <v>1</v>
      </c>
      <c r="I149" s="156">
        <f t="shared" si="62"/>
        <v>0</v>
      </c>
      <c r="J149" s="156">
        <f t="shared" si="63"/>
        <v>0</v>
      </c>
      <c r="K149" s="156">
        <f t="shared" si="64"/>
        <v>0</v>
      </c>
      <c r="L149" s="156">
        <f t="shared" si="65"/>
        <v>6556.3826854149429</v>
      </c>
      <c r="N149" s="187">
        <f t="shared" si="86"/>
        <v>0</v>
      </c>
      <c r="O149" s="187">
        <f t="shared" si="66"/>
        <v>0</v>
      </c>
      <c r="P149" s="187">
        <f t="shared" si="67"/>
        <v>0</v>
      </c>
      <c r="Q149" s="187">
        <f t="shared" si="68"/>
        <v>0</v>
      </c>
      <c r="R149" s="187">
        <f t="shared" si="69"/>
        <v>0</v>
      </c>
      <c r="S149" s="187">
        <f t="shared" si="70"/>
        <v>0</v>
      </c>
      <c r="T149" s="187">
        <f t="shared" si="71"/>
        <v>0</v>
      </c>
      <c r="V149" s="184">
        <f t="shared" si="72"/>
        <v>0</v>
      </c>
      <c r="W149" s="184">
        <f t="shared" si="73"/>
        <v>0</v>
      </c>
      <c r="X149" s="184">
        <f t="shared" si="74"/>
        <v>0</v>
      </c>
      <c r="Y149" s="184">
        <f t="shared" si="75"/>
        <v>0</v>
      </c>
      <c r="AA149" s="190">
        <f t="shared" si="76"/>
        <v>0</v>
      </c>
      <c r="AB149" s="190">
        <f t="shared" si="77"/>
        <v>0</v>
      </c>
      <c r="AC149" s="190">
        <f t="shared" si="78"/>
        <v>0</v>
      </c>
      <c r="AD149" s="190">
        <f t="shared" si="79"/>
        <v>0</v>
      </c>
      <c r="AE149" s="187">
        <f t="shared" si="87"/>
        <v>0</v>
      </c>
      <c r="AF149" s="156">
        <f t="shared" si="88"/>
        <v>0</v>
      </c>
      <c r="AG149" s="193">
        <f t="shared" si="89"/>
        <v>0</v>
      </c>
      <c r="AH149" s="156">
        <f t="shared" si="90"/>
        <v>6556.3826854149429</v>
      </c>
      <c r="AI149" s="156">
        <f t="shared" si="91"/>
        <v>0</v>
      </c>
      <c r="AJ149" s="187">
        <f t="shared" si="92"/>
        <v>0</v>
      </c>
      <c r="AK149" s="187">
        <f t="shared" si="93"/>
        <v>0</v>
      </c>
      <c r="AL149" s="1">
        <f t="shared" si="94"/>
        <v>6556.3826854149429</v>
      </c>
    </row>
    <row r="150" spans="1:38">
      <c r="A150" s="26">
        <v>1.4800000000000002E-3</v>
      </c>
      <c r="B150" s="5">
        <f t="shared" si="84"/>
        <v>9672.290636626507</v>
      </c>
      <c r="C150" s="150" t="s">
        <v>1056</v>
      </c>
      <c r="D150" s="150" t="s">
        <v>80</v>
      </c>
      <c r="E150" s="94" t="s">
        <v>91</v>
      </c>
      <c r="F150" s="25">
        <f t="shared" si="85"/>
        <v>1</v>
      </c>
      <c r="G150" s="25">
        <f t="shared" si="95"/>
        <v>1</v>
      </c>
      <c r="I150" s="156">
        <f t="shared" si="62"/>
        <v>0</v>
      </c>
      <c r="J150" s="156">
        <f t="shared" si="63"/>
        <v>0</v>
      </c>
      <c r="K150" s="156">
        <f t="shared" si="64"/>
        <v>0</v>
      </c>
      <c r="L150" s="156">
        <f t="shared" si="65"/>
        <v>0</v>
      </c>
      <c r="N150" s="187">
        <f t="shared" si="86"/>
        <v>0</v>
      </c>
      <c r="O150" s="187">
        <f t="shared" si="66"/>
        <v>0</v>
      </c>
      <c r="P150" s="187">
        <f t="shared" si="67"/>
        <v>0</v>
      </c>
      <c r="Q150" s="187">
        <f t="shared" si="68"/>
        <v>0</v>
      </c>
      <c r="R150" s="187">
        <f t="shared" si="69"/>
        <v>0</v>
      </c>
      <c r="S150" s="187">
        <f t="shared" si="70"/>
        <v>9672.2891566265062</v>
      </c>
      <c r="T150" s="187">
        <f t="shared" si="71"/>
        <v>0</v>
      </c>
      <c r="V150" s="184">
        <f t="shared" si="72"/>
        <v>0</v>
      </c>
      <c r="W150" s="184">
        <f t="shared" si="73"/>
        <v>0</v>
      </c>
      <c r="X150" s="184">
        <f t="shared" si="74"/>
        <v>0</v>
      </c>
      <c r="Y150" s="184">
        <f t="shared" si="75"/>
        <v>0</v>
      </c>
      <c r="AA150" s="190">
        <f t="shared" si="76"/>
        <v>0</v>
      </c>
      <c r="AB150" s="190">
        <f t="shared" si="77"/>
        <v>0</v>
      </c>
      <c r="AC150" s="190">
        <f t="shared" si="78"/>
        <v>0</v>
      </c>
      <c r="AD150" s="190">
        <f t="shared" si="79"/>
        <v>0</v>
      </c>
      <c r="AE150" s="187">
        <f t="shared" si="87"/>
        <v>0</v>
      </c>
      <c r="AF150" s="156">
        <f t="shared" si="88"/>
        <v>0</v>
      </c>
      <c r="AG150" s="193">
        <f t="shared" si="89"/>
        <v>0</v>
      </c>
      <c r="AH150" s="156">
        <f t="shared" si="90"/>
        <v>0</v>
      </c>
      <c r="AI150" s="156">
        <f t="shared" si="91"/>
        <v>0</v>
      </c>
      <c r="AJ150" s="187">
        <f t="shared" si="92"/>
        <v>9672.2891566265062</v>
      </c>
      <c r="AK150" s="187">
        <f t="shared" si="93"/>
        <v>0</v>
      </c>
      <c r="AL150" s="1">
        <f t="shared" si="94"/>
        <v>9672.2891566265062</v>
      </c>
    </row>
    <row r="151" spans="1:38">
      <c r="A151" s="26">
        <v>1.5000000000000002E-3</v>
      </c>
      <c r="B151" s="5">
        <f t="shared" si="84"/>
        <v>16353.50133108035</v>
      </c>
      <c r="C151" s="150" t="s">
        <v>1073</v>
      </c>
      <c r="D151" s="150" t="s">
        <v>1114</v>
      </c>
      <c r="E151" s="94" t="s">
        <v>91</v>
      </c>
      <c r="F151" s="25">
        <f t="shared" si="85"/>
        <v>2</v>
      </c>
      <c r="G151" s="25">
        <f t="shared" si="95"/>
        <v>2</v>
      </c>
      <c r="I151" s="156">
        <f t="shared" si="62"/>
        <v>0</v>
      </c>
      <c r="J151" s="156">
        <f t="shared" si="63"/>
        <v>0</v>
      </c>
      <c r="K151" s="156">
        <f t="shared" si="64"/>
        <v>0</v>
      </c>
      <c r="L151" s="156">
        <f t="shared" si="65"/>
        <v>0</v>
      </c>
      <c r="N151" s="187">
        <f t="shared" si="86"/>
        <v>0</v>
      </c>
      <c r="O151" s="187">
        <f t="shared" si="66"/>
        <v>0</v>
      </c>
      <c r="P151" s="187">
        <f t="shared" si="67"/>
        <v>0</v>
      </c>
      <c r="Q151" s="187">
        <f t="shared" si="68"/>
        <v>0</v>
      </c>
      <c r="R151" s="187">
        <f t="shared" si="69"/>
        <v>0</v>
      </c>
      <c r="S151" s="187">
        <f t="shared" si="70"/>
        <v>8055.388320288982</v>
      </c>
      <c r="T151" s="187">
        <f t="shared" si="71"/>
        <v>8298.1115107913665</v>
      </c>
      <c r="V151" s="184">
        <f t="shared" si="72"/>
        <v>0</v>
      </c>
      <c r="W151" s="184">
        <f t="shared" si="73"/>
        <v>0</v>
      </c>
      <c r="X151" s="184">
        <f t="shared" si="74"/>
        <v>0</v>
      </c>
      <c r="Y151" s="184">
        <f t="shared" si="75"/>
        <v>0</v>
      </c>
      <c r="AA151" s="190">
        <f t="shared" si="76"/>
        <v>0</v>
      </c>
      <c r="AB151" s="190">
        <f t="shared" si="77"/>
        <v>0</v>
      </c>
      <c r="AC151" s="190">
        <f t="shared" si="78"/>
        <v>0</v>
      </c>
      <c r="AD151" s="190">
        <f t="shared" si="79"/>
        <v>0</v>
      </c>
      <c r="AE151" s="187">
        <f t="shared" si="87"/>
        <v>0</v>
      </c>
      <c r="AF151" s="156">
        <f t="shared" si="88"/>
        <v>0</v>
      </c>
      <c r="AG151" s="193">
        <f t="shared" si="89"/>
        <v>0</v>
      </c>
      <c r="AH151" s="156">
        <f t="shared" si="90"/>
        <v>0</v>
      </c>
      <c r="AI151" s="156">
        <f t="shared" si="91"/>
        <v>0</v>
      </c>
      <c r="AJ151" s="187">
        <f t="shared" si="92"/>
        <v>8298.1115107913665</v>
      </c>
      <c r="AK151" s="187">
        <f t="shared" si="93"/>
        <v>8055.388320288982</v>
      </c>
      <c r="AL151" s="1">
        <f t="shared" si="94"/>
        <v>16353.499831080349</v>
      </c>
    </row>
    <row r="152" spans="1:38">
      <c r="A152" s="26">
        <v>1.5100000000000001E-3</v>
      </c>
      <c r="B152" s="5">
        <f t="shared" si="84"/>
        <v>9250.9809983613723</v>
      </c>
      <c r="C152" s="150" t="s">
        <v>1057</v>
      </c>
      <c r="D152" s="150" t="s">
        <v>1115</v>
      </c>
      <c r="E152" s="94" t="s">
        <v>91</v>
      </c>
      <c r="F152" s="25">
        <f t="shared" si="85"/>
        <v>1</v>
      </c>
      <c r="G152" s="25">
        <f t="shared" si="95"/>
        <v>1</v>
      </c>
      <c r="I152" s="156">
        <f t="shared" si="62"/>
        <v>0</v>
      </c>
      <c r="J152" s="156">
        <f t="shared" si="63"/>
        <v>0</v>
      </c>
      <c r="K152" s="156">
        <f t="shared" si="64"/>
        <v>0</v>
      </c>
      <c r="L152" s="156">
        <f t="shared" si="65"/>
        <v>0</v>
      </c>
      <c r="N152" s="187">
        <f t="shared" si="86"/>
        <v>0</v>
      </c>
      <c r="O152" s="187">
        <f t="shared" si="66"/>
        <v>0</v>
      </c>
      <c r="P152" s="187">
        <f t="shared" si="67"/>
        <v>0</v>
      </c>
      <c r="Q152" s="187">
        <f t="shared" si="68"/>
        <v>0</v>
      </c>
      <c r="R152" s="187">
        <f t="shared" si="69"/>
        <v>0</v>
      </c>
      <c r="S152" s="187">
        <f t="shared" si="70"/>
        <v>9250.9794883613722</v>
      </c>
      <c r="T152" s="187">
        <f t="shared" si="71"/>
        <v>0</v>
      </c>
      <c r="V152" s="184">
        <f t="shared" si="72"/>
        <v>0</v>
      </c>
      <c r="W152" s="184">
        <f t="shared" si="73"/>
        <v>0</v>
      </c>
      <c r="X152" s="184">
        <f t="shared" si="74"/>
        <v>0</v>
      </c>
      <c r="Y152" s="184">
        <f t="shared" si="75"/>
        <v>0</v>
      </c>
      <c r="AA152" s="190">
        <f t="shared" si="76"/>
        <v>0</v>
      </c>
      <c r="AB152" s="190">
        <f t="shared" si="77"/>
        <v>0</v>
      </c>
      <c r="AC152" s="190">
        <f t="shared" si="78"/>
        <v>0</v>
      </c>
      <c r="AD152" s="190">
        <f t="shared" si="79"/>
        <v>0</v>
      </c>
      <c r="AE152" s="187">
        <f t="shared" si="87"/>
        <v>0</v>
      </c>
      <c r="AF152" s="156">
        <f t="shared" si="88"/>
        <v>0</v>
      </c>
      <c r="AG152" s="193">
        <f t="shared" si="89"/>
        <v>0</v>
      </c>
      <c r="AH152" s="156">
        <f t="shared" si="90"/>
        <v>0</v>
      </c>
      <c r="AI152" s="156">
        <f t="shared" si="91"/>
        <v>0</v>
      </c>
      <c r="AJ152" s="187">
        <f t="shared" si="92"/>
        <v>9250.9794883613722</v>
      </c>
      <c r="AK152" s="187">
        <f t="shared" si="93"/>
        <v>0</v>
      </c>
      <c r="AL152" s="1">
        <f t="shared" si="94"/>
        <v>9250.9794883613722</v>
      </c>
    </row>
    <row r="153" spans="1:38">
      <c r="A153" s="26">
        <v>1.5200000000000001E-3</v>
      </c>
      <c r="B153" s="5">
        <f t="shared" si="84"/>
        <v>9181.1543104849025</v>
      </c>
      <c r="C153" s="150" t="s">
        <v>1059</v>
      </c>
      <c r="D153" s="150" t="s">
        <v>585</v>
      </c>
      <c r="E153" s="94" t="s">
        <v>91</v>
      </c>
      <c r="F153" s="25">
        <f t="shared" si="85"/>
        <v>1</v>
      </c>
      <c r="G153" s="25">
        <f t="shared" si="95"/>
        <v>1</v>
      </c>
      <c r="I153" s="156">
        <f t="shared" si="62"/>
        <v>0</v>
      </c>
      <c r="J153" s="156">
        <f t="shared" si="63"/>
        <v>0</v>
      </c>
      <c r="K153" s="156">
        <f t="shared" si="64"/>
        <v>0</v>
      </c>
      <c r="L153" s="156">
        <f t="shared" si="65"/>
        <v>0</v>
      </c>
      <c r="N153" s="187">
        <f t="shared" si="86"/>
        <v>0</v>
      </c>
      <c r="O153" s="187">
        <f t="shared" si="66"/>
        <v>0</v>
      </c>
      <c r="P153" s="187">
        <f t="shared" si="67"/>
        <v>0</v>
      </c>
      <c r="Q153" s="187">
        <f t="shared" si="68"/>
        <v>0</v>
      </c>
      <c r="R153" s="187">
        <f t="shared" si="69"/>
        <v>0</v>
      </c>
      <c r="S153" s="187">
        <f t="shared" si="70"/>
        <v>9181.1527904849027</v>
      </c>
      <c r="T153" s="187">
        <f t="shared" si="71"/>
        <v>0</v>
      </c>
      <c r="V153" s="184">
        <f t="shared" si="72"/>
        <v>0</v>
      </c>
      <c r="W153" s="184">
        <f t="shared" si="73"/>
        <v>0</v>
      </c>
      <c r="X153" s="184">
        <f t="shared" si="74"/>
        <v>0</v>
      </c>
      <c r="Y153" s="184">
        <f t="shared" si="75"/>
        <v>0</v>
      </c>
      <c r="AA153" s="190">
        <f t="shared" si="76"/>
        <v>0</v>
      </c>
      <c r="AB153" s="190">
        <f t="shared" si="77"/>
        <v>0</v>
      </c>
      <c r="AC153" s="190">
        <f t="shared" si="78"/>
        <v>0</v>
      </c>
      <c r="AD153" s="190">
        <f t="shared" si="79"/>
        <v>0</v>
      </c>
      <c r="AE153" s="187">
        <f t="shared" si="87"/>
        <v>0</v>
      </c>
      <c r="AF153" s="156">
        <f t="shared" si="88"/>
        <v>0</v>
      </c>
      <c r="AG153" s="193">
        <f t="shared" si="89"/>
        <v>0</v>
      </c>
      <c r="AH153" s="156">
        <f t="shared" si="90"/>
        <v>0</v>
      </c>
      <c r="AI153" s="156">
        <f t="shared" si="91"/>
        <v>0</v>
      </c>
      <c r="AJ153" s="187">
        <f t="shared" si="92"/>
        <v>9181.1527904849027</v>
      </c>
      <c r="AK153" s="187">
        <f t="shared" si="93"/>
        <v>0</v>
      </c>
      <c r="AL153" s="1">
        <f t="shared" si="94"/>
        <v>9181.1527904849027</v>
      </c>
    </row>
    <row r="154" spans="1:38">
      <c r="A154" s="26">
        <v>1.5400000000000001E-3</v>
      </c>
      <c r="B154" s="5">
        <f t="shared" si="84"/>
        <v>8249.0767557829822</v>
      </c>
      <c r="C154" s="150" t="s">
        <v>1068</v>
      </c>
      <c r="D154" s="150" t="s">
        <v>1111</v>
      </c>
      <c r="E154" s="94" t="s">
        <v>91</v>
      </c>
      <c r="F154" s="25">
        <f t="shared" si="85"/>
        <v>1</v>
      </c>
      <c r="G154" s="25">
        <f t="shared" si="95"/>
        <v>1</v>
      </c>
      <c r="I154" s="156">
        <f t="shared" si="62"/>
        <v>0</v>
      </c>
      <c r="J154" s="156">
        <f t="shared" si="63"/>
        <v>0</v>
      </c>
      <c r="K154" s="156">
        <f t="shared" si="64"/>
        <v>0</v>
      </c>
      <c r="L154" s="156">
        <f t="shared" si="65"/>
        <v>0</v>
      </c>
      <c r="N154" s="187">
        <f t="shared" si="86"/>
        <v>0</v>
      </c>
      <c r="O154" s="187">
        <f t="shared" si="66"/>
        <v>0</v>
      </c>
      <c r="P154" s="187">
        <f t="shared" si="67"/>
        <v>0</v>
      </c>
      <c r="Q154" s="187">
        <f t="shared" si="68"/>
        <v>0</v>
      </c>
      <c r="R154" s="187">
        <f t="shared" si="69"/>
        <v>0</v>
      </c>
      <c r="S154" s="187">
        <f t="shared" si="70"/>
        <v>8249.0752157829829</v>
      </c>
      <c r="T154" s="187">
        <f t="shared" si="71"/>
        <v>0</v>
      </c>
      <c r="V154" s="184">
        <f t="shared" si="72"/>
        <v>0</v>
      </c>
      <c r="W154" s="184">
        <f t="shared" si="73"/>
        <v>0</v>
      </c>
      <c r="X154" s="184">
        <f t="shared" si="74"/>
        <v>0</v>
      </c>
      <c r="Y154" s="184">
        <f t="shared" si="75"/>
        <v>0</v>
      </c>
      <c r="AA154" s="190">
        <f t="shared" si="76"/>
        <v>0</v>
      </c>
      <c r="AB154" s="190">
        <f t="shared" si="77"/>
        <v>0</v>
      </c>
      <c r="AC154" s="190">
        <f t="shared" si="78"/>
        <v>0</v>
      </c>
      <c r="AD154" s="190">
        <f t="shared" si="79"/>
        <v>0</v>
      </c>
      <c r="AE154" s="187">
        <f t="shared" si="87"/>
        <v>0</v>
      </c>
      <c r="AF154" s="156">
        <f t="shared" si="88"/>
        <v>0</v>
      </c>
      <c r="AG154" s="193">
        <f t="shared" si="89"/>
        <v>0</v>
      </c>
      <c r="AH154" s="156">
        <f t="shared" si="90"/>
        <v>0</v>
      </c>
      <c r="AI154" s="156">
        <f t="shared" si="91"/>
        <v>0</v>
      </c>
      <c r="AJ154" s="187">
        <f t="shared" si="92"/>
        <v>8249.0752157829829</v>
      </c>
      <c r="AK154" s="187">
        <f t="shared" si="93"/>
        <v>0</v>
      </c>
      <c r="AL154" s="1">
        <f t="shared" si="94"/>
        <v>8249.0752157829829</v>
      </c>
    </row>
    <row r="155" spans="1:38">
      <c r="A155" s="26">
        <v>1.5700000000000002E-3</v>
      </c>
      <c r="B155" s="5">
        <f t="shared" si="84"/>
        <v>9879.401028528182</v>
      </c>
      <c r="C155" s="150" t="s">
        <v>1055</v>
      </c>
      <c r="D155" s="150" t="s">
        <v>585</v>
      </c>
      <c r="E155" s="94" t="s">
        <v>91</v>
      </c>
      <c r="F155" s="25">
        <f t="shared" si="85"/>
        <v>1</v>
      </c>
      <c r="G155" s="25">
        <f t="shared" si="95"/>
        <v>1</v>
      </c>
      <c r="I155" s="156">
        <f t="shared" si="62"/>
        <v>0</v>
      </c>
      <c r="J155" s="156">
        <f t="shared" si="63"/>
        <v>0</v>
      </c>
      <c r="K155" s="156">
        <f t="shared" si="64"/>
        <v>0</v>
      </c>
      <c r="L155" s="156">
        <f t="shared" si="65"/>
        <v>0</v>
      </c>
      <c r="N155" s="187">
        <f t="shared" si="86"/>
        <v>0</v>
      </c>
      <c r="O155" s="187">
        <f t="shared" si="66"/>
        <v>0</v>
      </c>
      <c r="P155" s="187">
        <f t="shared" si="67"/>
        <v>0</v>
      </c>
      <c r="Q155" s="187">
        <f t="shared" si="68"/>
        <v>0</v>
      </c>
      <c r="R155" s="187">
        <f t="shared" si="69"/>
        <v>0</v>
      </c>
      <c r="S155" s="187">
        <f t="shared" si="70"/>
        <v>9879.3994585281816</v>
      </c>
      <c r="T155" s="187">
        <f t="shared" si="71"/>
        <v>0</v>
      </c>
      <c r="V155" s="184">
        <f t="shared" si="72"/>
        <v>0</v>
      </c>
      <c r="W155" s="184">
        <f t="shared" si="73"/>
        <v>0</v>
      </c>
      <c r="X155" s="184">
        <f t="shared" si="74"/>
        <v>0</v>
      </c>
      <c r="Y155" s="184">
        <f t="shared" si="75"/>
        <v>0</v>
      </c>
      <c r="AA155" s="190">
        <f t="shared" si="76"/>
        <v>0</v>
      </c>
      <c r="AB155" s="190">
        <f t="shared" si="77"/>
        <v>0</v>
      </c>
      <c r="AC155" s="190">
        <f t="shared" si="78"/>
        <v>0</v>
      </c>
      <c r="AD155" s="190">
        <f t="shared" si="79"/>
        <v>0</v>
      </c>
      <c r="AE155" s="187">
        <f t="shared" si="87"/>
        <v>0</v>
      </c>
      <c r="AF155" s="156">
        <f t="shared" si="88"/>
        <v>0</v>
      </c>
      <c r="AG155" s="193">
        <f t="shared" si="89"/>
        <v>0</v>
      </c>
      <c r="AH155" s="156">
        <f t="shared" si="90"/>
        <v>0</v>
      </c>
      <c r="AI155" s="156">
        <f t="shared" si="91"/>
        <v>0</v>
      </c>
      <c r="AJ155" s="187">
        <f t="shared" si="92"/>
        <v>9879.3994585281816</v>
      </c>
      <c r="AK155" s="187">
        <f t="shared" si="93"/>
        <v>0</v>
      </c>
      <c r="AL155" s="1">
        <f t="shared" si="94"/>
        <v>9879.3994585281816</v>
      </c>
    </row>
    <row r="156" spans="1:38">
      <c r="A156" s="26">
        <v>1.6300000000000002E-3</v>
      </c>
      <c r="B156" s="5">
        <f t="shared" si="84"/>
        <v>8705.2716365061806</v>
      </c>
      <c r="C156" s="150" t="s">
        <v>287</v>
      </c>
      <c r="D156" s="150" t="s">
        <v>581</v>
      </c>
      <c r="E156" s="94" t="s">
        <v>91</v>
      </c>
      <c r="F156" s="25">
        <f t="shared" si="85"/>
        <v>1</v>
      </c>
      <c r="G156" s="25">
        <f t="shared" si="95"/>
        <v>1</v>
      </c>
      <c r="I156" s="156">
        <f t="shared" si="62"/>
        <v>0</v>
      </c>
      <c r="J156" s="156">
        <f t="shared" si="63"/>
        <v>0</v>
      </c>
      <c r="K156" s="156">
        <f t="shared" si="64"/>
        <v>0</v>
      </c>
      <c r="L156" s="156">
        <f t="shared" si="65"/>
        <v>0</v>
      </c>
      <c r="N156" s="187">
        <f t="shared" si="86"/>
        <v>0</v>
      </c>
      <c r="O156" s="187">
        <f t="shared" si="66"/>
        <v>0</v>
      </c>
      <c r="P156" s="187">
        <f t="shared" si="67"/>
        <v>0</v>
      </c>
      <c r="Q156" s="187">
        <f t="shared" si="68"/>
        <v>0</v>
      </c>
      <c r="R156" s="187">
        <f t="shared" si="69"/>
        <v>0</v>
      </c>
      <c r="S156" s="187">
        <f t="shared" si="70"/>
        <v>8705.2700065061799</v>
      </c>
      <c r="T156" s="187">
        <f t="shared" si="71"/>
        <v>0</v>
      </c>
      <c r="V156" s="184">
        <f t="shared" si="72"/>
        <v>0</v>
      </c>
      <c r="W156" s="184">
        <f t="shared" si="73"/>
        <v>0</v>
      </c>
      <c r="X156" s="184">
        <f t="shared" si="74"/>
        <v>0</v>
      </c>
      <c r="Y156" s="184">
        <f t="shared" si="75"/>
        <v>0</v>
      </c>
      <c r="AA156" s="190">
        <f t="shared" si="76"/>
        <v>0</v>
      </c>
      <c r="AB156" s="190">
        <f t="shared" si="77"/>
        <v>0</v>
      </c>
      <c r="AC156" s="190">
        <f t="shared" si="78"/>
        <v>0</v>
      </c>
      <c r="AD156" s="190">
        <f t="shared" si="79"/>
        <v>0</v>
      </c>
      <c r="AE156" s="187">
        <f t="shared" si="87"/>
        <v>0</v>
      </c>
      <c r="AF156" s="156">
        <f t="shared" si="88"/>
        <v>0</v>
      </c>
      <c r="AG156" s="193">
        <f t="shared" si="89"/>
        <v>0</v>
      </c>
      <c r="AH156" s="156">
        <f t="shared" si="90"/>
        <v>0</v>
      </c>
      <c r="AI156" s="156">
        <f t="shared" si="91"/>
        <v>0</v>
      </c>
      <c r="AJ156" s="187">
        <f t="shared" si="92"/>
        <v>8705.2700065061799</v>
      </c>
      <c r="AK156" s="187">
        <f t="shared" si="93"/>
        <v>0</v>
      </c>
      <c r="AL156" s="1">
        <f t="shared" si="94"/>
        <v>8705.2700065061799</v>
      </c>
    </row>
    <row r="157" spans="1:38">
      <c r="A157" s="26">
        <v>1.6500000000000002E-3</v>
      </c>
      <c r="B157" s="5">
        <f t="shared" si="84"/>
        <v>7529.5458255768144</v>
      </c>
      <c r="C157" s="150" t="s">
        <v>1083</v>
      </c>
      <c r="D157" s="150" t="s">
        <v>580</v>
      </c>
      <c r="E157" s="94" t="s">
        <v>91</v>
      </c>
      <c r="F157" s="25">
        <f t="shared" si="85"/>
        <v>1</v>
      </c>
      <c r="G157" s="25">
        <f t="shared" si="95"/>
        <v>1</v>
      </c>
      <c r="I157" s="156">
        <f t="shared" si="62"/>
        <v>0</v>
      </c>
      <c r="J157" s="156">
        <f t="shared" si="63"/>
        <v>0</v>
      </c>
      <c r="K157" s="156">
        <f t="shared" si="64"/>
        <v>0</v>
      </c>
      <c r="L157" s="156">
        <f t="shared" si="65"/>
        <v>0</v>
      </c>
      <c r="N157" s="187">
        <f t="shared" si="86"/>
        <v>0</v>
      </c>
      <c r="O157" s="187">
        <f t="shared" si="66"/>
        <v>0</v>
      </c>
      <c r="P157" s="187">
        <f t="shared" si="67"/>
        <v>0</v>
      </c>
      <c r="Q157" s="187">
        <f t="shared" si="68"/>
        <v>0</v>
      </c>
      <c r="R157" s="187">
        <f t="shared" si="69"/>
        <v>0</v>
      </c>
      <c r="S157" s="187">
        <f t="shared" si="70"/>
        <v>7529.5441755768143</v>
      </c>
      <c r="T157" s="187">
        <f t="shared" si="71"/>
        <v>0</v>
      </c>
      <c r="V157" s="184">
        <f t="shared" si="72"/>
        <v>0</v>
      </c>
      <c r="W157" s="184">
        <f t="shared" si="73"/>
        <v>0</v>
      </c>
      <c r="X157" s="184">
        <f t="shared" si="74"/>
        <v>0</v>
      </c>
      <c r="Y157" s="184">
        <f t="shared" si="75"/>
        <v>0</v>
      </c>
      <c r="AA157" s="190">
        <f t="shared" si="76"/>
        <v>0</v>
      </c>
      <c r="AB157" s="190">
        <f t="shared" si="77"/>
        <v>0</v>
      </c>
      <c r="AC157" s="190">
        <f t="shared" si="78"/>
        <v>0</v>
      </c>
      <c r="AD157" s="190">
        <f t="shared" si="79"/>
        <v>0</v>
      </c>
      <c r="AE157" s="187">
        <f t="shared" si="87"/>
        <v>0</v>
      </c>
      <c r="AF157" s="156">
        <f t="shared" si="88"/>
        <v>0</v>
      </c>
      <c r="AG157" s="193">
        <f t="shared" si="89"/>
        <v>0</v>
      </c>
      <c r="AH157" s="156">
        <f t="shared" si="90"/>
        <v>0</v>
      </c>
      <c r="AI157" s="156">
        <f t="shared" si="91"/>
        <v>0</v>
      </c>
      <c r="AJ157" s="187">
        <f t="shared" si="92"/>
        <v>7529.5441755768143</v>
      </c>
      <c r="AK157" s="187">
        <f t="shared" si="93"/>
        <v>0</v>
      </c>
      <c r="AL157" s="1">
        <f t="shared" si="94"/>
        <v>7529.5441755768143</v>
      </c>
    </row>
    <row r="158" spans="1:38">
      <c r="A158" s="26">
        <v>1.6700000000000003E-3</v>
      </c>
      <c r="B158" s="5">
        <f t="shared" si="84"/>
        <v>10000.00167</v>
      </c>
      <c r="C158" s="150" t="s">
        <v>200</v>
      </c>
      <c r="D158" s="150" t="s">
        <v>80</v>
      </c>
      <c r="E158" s="94" t="s">
        <v>91</v>
      </c>
      <c r="F158" s="25">
        <f t="shared" si="85"/>
        <v>1</v>
      </c>
      <c r="G158" s="25">
        <f t="shared" si="95"/>
        <v>1</v>
      </c>
      <c r="I158" s="156">
        <f t="shared" si="62"/>
        <v>0</v>
      </c>
      <c r="J158" s="156">
        <f t="shared" si="63"/>
        <v>0</v>
      </c>
      <c r="K158" s="156">
        <f t="shared" si="64"/>
        <v>0</v>
      </c>
      <c r="L158" s="156">
        <f t="shared" si="65"/>
        <v>0</v>
      </c>
      <c r="N158" s="187">
        <f t="shared" si="86"/>
        <v>0</v>
      </c>
      <c r="O158" s="187">
        <f t="shared" si="66"/>
        <v>0</v>
      </c>
      <c r="P158" s="187">
        <f t="shared" si="67"/>
        <v>0</v>
      </c>
      <c r="Q158" s="187">
        <f t="shared" si="68"/>
        <v>0</v>
      </c>
      <c r="R158" s="187">
        <f t="shared" si="69"/>
        <v>0</v>
      </c>
      <c r="S158" s="187">
        <f t="shared" si="70"/>
        <v>10000</v>
      </c>
      <c r="T158" s="187">
        <f t="shared" si="71"/>
        <v>0</v>
      </c>
      <c r="V158" s="184">
        <f t="shared" si="72"/>
        <v>0</v>
      </c>
      <c r="W158" s="184">
        <f t="shared" si="73"/>
        <v>0</v>
      </c>
      <c r="X158" s="184">
        <f t="shared" si="74"/>
        <v>0</v>
      </c>
      <c r="Y158" s="184">
        <f t="shared" si="75"/>
        <v>0</v>
      </c>
      <c r="AA158" s="190">
        <f t="shared" si="76"/>
        <v>0</v>
      </c>
      <c r="AB158" s="190">
        <f t="shared" si="77"/>
        <v>0</v>
      </c>
      <c r="AC158" s="190">
        <f t="shared" si="78"/>
        <v>0</v>
      </c>
      <c r="AD158" s="190">
        <f t="shared" si="79"/>
        <v>0</v>
      </c>
      <c r="AE158" s="187">
        <f t="shared" si="87"/>
        <v>0</v>
      </c>
      <c r="AF158" s="156">
        <f t="shared" si="88"/>
        <v>0</v>
      </c>
      <c r="AG158" s="193">
        <f t="shared" si="89"/>
        <v>0</v>
      </c>
      <c r="AH158" s="156">
        <f t="shared" si="90"/>
        <v>0</v>
      </c>
      <c r="AI158" s="156">
        <f t="shared" si="91"/>
        <v>0</v>
      </c>
      <c r="AJ158" s="187">
        <f t="shared" si="92"/>
        <v>10000</v>
      </c>
      <c r="AK158" s="187">
        <f t="shared" si="93"/>
        <v>0</v>
      </c>
      <c r="AL158" s="1">
        <f t="shared" si="94"/>
        <v>10000</v>
      </c>
    </row>
    <row r="159" spans="1:38">
      <c r="A159" s="26">
        <v>1.7100000000000001E-3</v>
      </c>
      <c r="B159" s="5">
        <f t="shared" si="84"/>
        <v>8794.918449702016</v>
      </c>
      <c r="C159" s="150" t="s">
        <v>155</v>
      </c>
      <c r="D159" s="150" t="s">
        <v>581</v>
      </c>
      <c r="E159" s="94" t="s">
        <v>91</v>
      </c>
      <c r="F159" s="25">
        <f t="shared" si="85"/>
        <v>1</v>
      </c>
      <c r="G159" s="25">
        <f t="shared" si="95"/>
        <v>1</v>
      </c>
      <c r="I159" s="156">
        <f t="shared" si="62"/>
        <v>0</v>
      </c>
      <c r="J159" s="156">
        <f t="shared" si="63"/>
        <v>0</v>
      </c>
      <c r="K159" s="156">
        <f t="shared" si="64"/>
        <v>0</v>
      </c>
      <c r="L159" s="156">
        <f t="shared" si="65"/>
        <v>0</v>
      </c>
      <c r="N159" s="187">
        <f t="shared" si="86"/>
        <v>0</v>
      </c>
      <c r="O159" s="187">
        <f t="shared" si="66"/>
        <v>0</v>
      </c>
      <c r="P159" s="187">
        <f t="shared" si="67"/>
        <v>0</v>
      </c>
      <c r="Q159" s="187">
        <f t="shared" si="68"/>
        <v>0</v>
      </c>
      <c r="R159" s="187">
        <f t="shared" si="69"/>
        <v>0</v>
      </c>
      <c r="S159" s="187">
        <f t="shared" si="70"/>
        <v>8794.9167397020155</v>
      </c>
      <c r="T159" s="187">
        <f t="shared" si="71"/>
        <v>0</v>
      </c>
      <c r="V159" s="184">
        <f t="shared" si="72"/>
        <v>0</v>
      </c>
      <c r="W159" s="184">
        <f t="shared" si="73"/>
        <v>0</v>
      </c>
      <c r="X159" s="184">
        <f t="shared" si="74"/>
        <v>0</v>
      </c>
      <c r="Y159" s="184">
        <f t="shared" si="75"/>
        <v>0</v>
      </c>
      <c r="AA159" s="190">
        <f t="shared" si="76"/>
        <v>0</v>
      </c>
      <c r="AB159" s="190">
        <f t="shared" si="77"/>
        <v>0</v>
      </c>
      <c r="AC159" s="190">
        <f t="shared" si="78"/>
        <v>0</v>
      </c>
      <c r="AD159" s="190">
        <f t="shared" si="79"/>
        <v>0</v>
      </c>
      <c r="AE159" s="187">
        <f t="shared" si="87"/>
        <v>0</v>
      </c>
      <c r="AF159" s="156">
        <f t="shared" si="88"/>
        <v>0</v>
      </c>
      <c r="AG159" s="193">
        <f t="shared" si="89"/>
        <v>0</v>
      </c>
      <c r="AH159" s="156">
        <f t="shared" si="90"/>
        <v>0</v>
      </c>
      <c r="AI159" s="156">
        <f t="shared" si="91"/>
        <v>0</v>
      </c>
      <c r="AJ159" s="187">
        <f t="shared" si="92"/>
        <v>8794.9167397020155</v>
      </c>
      <c r="AK159" s="187">
        <f t="shared" si="93"/>
        <v>0</v>
      </c>
      <c r="AL159" s="1">
        <f t="shared" si="94"/>
        <v>8794.9167397020155</v>
      </c>
    </row>
    <row r="160" spans="1:38">
      <c r="A160" s="26">
        <v>1.7200000000000002E-3</v>
      </c>
      <c r="B160" s="5">
        <f t="shared" si="84"/>
        <v>8667.6760883869574</v>
      </c>
      <c r="C160" s="150" t="s">
        <v>1064</v>
      </c>
      <c r="D160" s="150" t="s">
        <v>583</v>
      </c>
      <c r="E160" s="94" t="s">
        <v>91</v>
      </c>
      <c r="F160" s="25">
        <f t="shared" si="85"/>
        <v>1</v>
      </c>
      <c r="G160" s="25">
        <f t="shared" si="95"/>
        <v>1</v>
      </c>
      <c r="I160" s="156">
        <f t="shared" si="62"/>
        <v>0</v>
      </c>
      <c r="J160" s="156">
        <f t="shared" si="63"/>
        <v>0</v>
      </c>
      <c r="K160" s="156">
        <f t="shared" si="64"/>
        <v>0</v>
      </c>
      <c r="L160" s="156">
        <f t="shared" si="65"/>
        <v>0</v>
      </c>
      <c r="N160" s="187">
        <f t="shared" si="86"/>
        <v>0</v>
      </c>
      <c r="O160" s="187">
        <f t="shared" si="66"/>
        <v>0</v>
      </c>
      <c r="P160" s="187">
        <f t="shared" si="67"/>
        <v>0</v>
      </c>
      <c r="Q160" s="187">
        <f t="shared" si="68"/>
        <v>0</v>
      </c>
      <c r="R160" s="187">
        <f t="shared" si="69"/>
        <v>0</v>
      </c>
      <c r="S160" s="187">
        <f t="shared" si="70"/>
        <v>8667.6743683869572</v>
      </c>
      <c r="T160" s="187">
        <f t="shared" si="71"/>
        <v>0</v>
      </c>
      <c r="V160" s="184">
        <f t="shared" si="72"/>
        <v>0</v>
      </c>
      <c r="W160" s="184">
        <f t="shared" si="73"/>
        <v>0</v>
      </c>
      <c r="X160" s="184">
        <f t="shared" si="74"/>
        <v>0</v>
      </c>
      <c r="Y160" s="184">
        <f t="shared" si="75"/>
        <v>0</v>
      </c>
      <c r="AA160" s="190">
        <f t="shared" si="76"/>
        <v>0</v>
      </c>
      <c r="AB160" s="190">
        <f t="shared" si="77"/>
        <v>0</v>
      </c>
      <c r="AC160" s="190">
        <f t="shared" si="78"/>
        <v>0</v>
      </c>
      <c r="AD160" s="190">
        <f t="shared" si="79"/>
        <v>0</v>
      </c>
      <c r="AE160" s="187">
        <f t="shared" si="87"/>
        <v>0</v>
      </c>
      <c r="AF160" s="156">
        <f t="shared" si="88"/>
        <v>0</v>
      </c>
      <c r="AG160" s="193">
        <f t="shared" si="89"/>
        <v>0</v>
      </c>
      <c r="AH160" s="156">
        <f t="shared" si="90"/>
        <v>0</v>
      </c>
      <c r="AI160" s="156">
        <f t="shared" si="91"/>
        <v>0</v>
      </c>
      <c r="AJ160" s="187">
        <f t="shared" si="92"/>
        <v>8667.6743683869572</v>
      </c>
      <c r="AK160" s="187">
        <f t="shared" si="93"/>
        <v>0</v>
      </c>
      <c r="AL160" s="1">
        <f t="shared" si="94"/>
        <v>8667.6743683869572</v>
      </c>
    </row>
    <row r="161" spans="1:38">
      <c r="A161" s="26">
        <v>1.7400000000000002E-3</v>
      </c>
      <c r="B161" s="5">
        <f t="shared" si="84"/>
        <v>8097.6414414323172</v>
      </c>
      <c r="C161" s="150" t="s">
        <v>1071</v>
      </c>
      <c r="D161" s="150" t="s">
        <v>585</v>
      </c>
      <c r="E161" s="94" t="s">
        <v>91</v>
      </c>
      <c r="F161" s="25">
        <f t="shared" si="85"/>
        <v>1</v>
      </c>
      <c r="G161" s="25">
        <f t="shared" si="95"/>
        <v>1</v>
      </c>
      <c r="I161" s="156">
        <f t="shared" si="62"/>
        <v>0</v>
      </c>
      <c r="J161" s="156">
        <f t="shared" si="63"/>
        <v>0</v>
      </c>
      <c r="K161" s="156">
        <f t="shared" si="64"/>
        <v>0</v>
      </c>
      <c r="L161" s="156">
        <f t="shared" si="65"/>
        <v>0</v>
      </c>
      <c r="N161" s="187">
        <f t="shared" si="86"/>
        <v>0</v>
      </c>
      <c r="O161" s="187">
        <f t="shared" si="66"/>
        <v>0</v>
      </c>
      <c r="P161" s="187">
        <f t="shared" si="67"/>
        <v>0</v>
      </c>
      <c r="Q161" s="187">
        <f t="shared" si="68"/>
        <v>0</v>
      </c>
      <c r="R161" s="187">
        <f t="shared" si="69"/>
        <v>0</v>
      </c>
      <c r="S161" s="187">
        <f t="shared" si="70"/>
        <v>8097.6397014323175</v>
      </c>
      <c r="T161" s="187">
        <f t="shared" si="71"/>
        <v>0</v>
      </c>
      <c r="V161" s="184">
        <f t="shared" si="72"/>
        <v>0</v>
      </c>
      <c r="W161" s="184">
        <f t="shared" si="73"/>
        <v>0</v>
      </c>
      <c r="X161" s="184">
        <f t="shared" si="74"/>
        <v>0</v>
      </c>
      <c r="Y161" s="184">
        <f t="shared" si="75"/>
        <v>0</v>
      </c>
      <c r="AA161" s="190">
        <f t="shared" si="76"/>
        <v>0</v>
      </c>
      <c r="AB161" s="190">
        <f t="shared" si="77"/>
        <v>0</v>
      </c>
      <c r="AC161" s="190">
        <f t="shared" si="78"/>
        <v>0</v>
      </c>
      <c r="AD161" s="190">
        <f t="shared" si="79"/>
        <v>0</v>
      </c>
      <c r="AE161" s="187">
        <f t="shared" si="87"/>
        <v>0</v>
      </c>
      <c r="AF161" s="156">
        <f t="shared" si="88"/>
        <v>0</v>
      </c>
      <c r="AG161" s="193">
        <f t="shared" si="89"/>
        <v>0</v>
      </c>
      <c r="AH161" s="156">
        <f t="shared" si="90"/>
        <v>0</v>
      </c>
      <c r="AI161" s="156">
        <f t="shared" si="91"/>
        <v>0</v>
      </c>
      <c r="AJ161" s="187">
        <f t="shared" si="92"/>
        <v>8097.6397014323175</v>
      </c>
      <c r="AK161" s="187">
        <f t="shared" si="93"/>
        <v>0</v>
      </c>
      <c r="AL161" s="1">
        <f t="shared" si="94"/>
        <v>8097.6397014323175</v>
      </c>
    </row>
    <row r="162" spans="1:38">
      <c r="A162" s="26">
        <v>1.7500000000000003E-3</v>
      </c>
      <c r="B162" s="5">
        <f t="shared" si="84"/>
        <v>7924.9770708292199</v>
      </c>
      <c r="C162" s="150" t="s">
        <v>1075</v>
      </c>
      <c r="D162" s="150" t="s">
        <v>581</v>
      </c>
      <c r="E162" s="94" t="s">
        <v>91</v>
      </c>
      <c r="F162" s="25">
        <f t="shared" si="85"/>
        <v>1</v>
      </c>
      <c r="G162" s="25">
        <f t="shared" si="95"/>
        <v>1</v>
      </c>
      <c r="I162" s="156">
        <f t="shared" si="62"/>
        <v>0</v>
      </c>
      <c r="J162" s="156">
        <f t="shared" si="63"/>
        <v>0</v>
      </c>
      <c r="K162" s="156">
        <f t="shared" si="64"/>
        <v>0</v>
      </c>
      <c r="L162" s="156">
        <f t="shared" si="65"/>
        <v>0</v>
      </c>
      <c r="N162" s="187">
        <f t="shared" si="86"/>
        <v>0</v>
      </c>
      <c r="O162" s="187">
        <f t="shared" si="66"/>
        <v>0</v>
      </c>
      <c r="P162" s="187">
        <f t="shared" si="67"/>
        <v>0</v>
      </c>
      <c r="Q162" s="187">
        <f t="shared" si="68"/>
        <v>0</v>
      </c>
      <c r="R162" s="187">
        <f t="shared" si="69"/>
        <v>0</v>
      </c>
      <c r="S162" s="187">
        <f t="shared" si="70"/>
        <v>7924.9753208292195</v>
      </c>
      <c r="T162" s="187">
        <f t="shared" si="71"/>
        <v>0</v>
      </c>
      <c r="V162" s="184">
        <f t="shared" si="72"/>
        <v>0</v>
      </c>
      <c r="W162" s="184">
        <f t="shared" si="73"/>
        <v>0</v>
      </c>
      <c r="X162" s="184">
        <f t="shared" si="74"/>
        <v>0</v>
      </c>
      <c r="Y162" s="184">
        <f t="shared" si="75"/>
        <v>0</v>
      </c>
      <c r="AA162" s="190">
        <f t="shared" si="76"/>
        <v>0</v>
      </c>
      <c r="AB162" s="190">
        <f t="shared" si="77"/>
        <v>0</v>
      </c>
      <c r="AC162" s="190">
        <f t="shared" si="78"/>
        <v>0</v>
      </c>
      <c r="AD162" s="190">
        <f t="shared" si="79"/>
        <v>0</v>
      </c>
      <c r="AE162" s="187">
        <f t="shared" si="87"/>
        <v>0</v>
      </c>
      <c r="AF162" s="156">
        <f t="shared" si="88"/>
        <v>0</v>
      </c>
      <c r="AG162" s="193">
        <f t="shared" si="89"/>
        <v>0</v>
      </c>
      <c r="AH162" s="156">
        <f t="shared" si="90"/>
        <v>0</v>
      </c>
      <c r="AI162" s="156">
        <f t="shared" si="91"/>
        <v>0</v>
      </c>
      <c r="AJ162" s="187">
        <f t="shared" si="92"/>
        <v>7924.9753208292195</v>
      </c>
      <c r="AK162" s="187">
        <f t="shared" si="93"/>
        <v>0</v>
      </c>
      <c r="AL162" s="1">
        <f t="shared" si="94"/>
        <v>7924.9753208292195</v>
      </c>
    </row>
    <row r="163" spans="1:38">
      <c r="A163" s="26">
        <v>1.7600000000000001E-3</v>
      </c>
      <c r="B163" s="5">
        <f t="shared" ref="B163:B194" si="96">AL163+A163</f>
        <v>7806.3028101750288</v>
      </c>
      <c r="C163" s="150" t="s">
        <v>1078</v>
      </c>
      <c r="D163" s="150" t="s">
        <v>590</v>
      </c>
      <c r="E163" s="94" t="s">
        <v>91</v>
      </c>
      <c r="F163" s="25">
        <f t="shared" ref="F163:F194" si="97">COUNTIF(H163:AD163,"&gt;1")</f>
        <v>1</v>
      </c>
      <c r="G163" s="25">
        <f t="shared" si="95"/>
        <v>1</v>
      </c>
      <c r="I163" s="156">
        <f t="shared" si="62"/>
        <v>0</v>
      </c>
      <c r="J163" s="156">
        <f t="shared" si="63"/>
        <v>0</v>
      </c>
      <c r="K163" s="156">
        <f t="shared" si="64"/>
        <v>0</v>
      </c>
      <c r="L163" s="156">
        <f t="shared" si="65"/>
        <v>0</v>
      </c>
      <c r="N163" s="187">
        <f t="shared" si="86"/>
        <v>0</v>
      </c>
      <c r="O163" s="187">
        <f t="shared" si="66"/>
        <v>0</v>
      </c>
      <c r="P163" s="187">
        <f t="shared" si="67"/>
        <v>0</v>
      </c>
      <c r="Q163" s="187">
        <f t="shared" si="68"/>
        <v>0</v>
      </c>
      <c r="R163" s="187">
        <f t="shared" si="69"/>
        <v>0</v>
      </c>
      <c r="S163" s="187">
        <f t="shared" si="70"/>
        <v>7806.3010501750286</v>
      </c>
      <c r="T163" s="187">
        <f t="shared" si="71"/>
        <v>0</v>
      </c>
      <c r="V163" s="184">
        <f t="shared" si="72"/>
        <v>0</v>
      </c>
      <c r="W163" s="184">
        <f t="shared" si="73"/>
        <v>0</v>
      </c>
      <c r="X163" s="184">
        <f t="shared" si="74"/>
        <v>0</v>
      </c>
      <c r="Y163" s="184">
        <f t="shared" si="75"/>
        <v>0</v>
      </c>
      <c r="AA163" s="190">
        <f t="shared" si="76"/>
        <v>0</v>
      </c>
      <c r="AB163" s="190">
        <f t="shared" si="77"/>
        <v>0</v>
      </c>
      <c r="AC163" s="190">
        <f t="shared" si="78"/>
        <v>0</v>
      </c>
      <c r="AD163" s="190">
        <f t="shared" si="79"/>
        <v>0</v>
      </c>
      <c r="AE163" s="187">
        <f t="shared" si="87"/>
        <v>0</v>
      </c>
      <c r="AF163" s="156">
        <f t="shared" si="88"/>
        <v>0</v>
      </c>
      <c r="AG163" s="193">
        <f t="shared" si="89"/>
        <v>0</v>
      </c>
      <c r="AH163" s="156">
        <f t="shared" si="90"/>
        <v>0</v>
      </c>
      <c r="AI163" s="156">
        <f t="shared" si="91"/>
        <v>0</v>
      </c>
      <c r="AJ163" s="187">
        <f t="shared" si="92"/>
        <v>7806.3010501750286</v>
      </c>
      <c r="AK163" s="187">
        <f t="shared" si="93"/>
        <v>0</v>
      </c>
      <c r="AL163" s="1">
        <f t="shared" si="94"/>
        <v>7806.3010501750286</v>
      </c>
    </row>
    <row r="164" spans="1:38">
      <c r="A164" s="26">
        <v>1.7800000000000001E-3</v>
      </c>
      <c r="B164" s="5">
        <f t="shared" si="96"/>
        <v>7701.4599534458939</v>
      </c>
      <c r="C164" s="150" t="s">
        <v>1081</v>
      </c>
      <c r="D164" s="150" t="s">
        <v>599</v>
      </c>
      <c r="E164" s="94" t="s">
        <v>91</v>
      </c>
      <c r="F164" s="25">
        <f t="shared" si="97"/>
        <v>1</v>
      </c>
      <c r="G164" s="25">
        <f t="shared" si="95"/>
        <v>1</v>
      </c>
      <c r="I164" s="156">
        <f t="shared" si="62"/>
        <v>0</v>
      </c>
      <c r="J164" s="156">
        <f t="shared" si="63"/>
        <v>0</v>
      </c>
      <c r="K164" s="156">
        <f t="shared" si="64"/>
        <v>0</v>
      </c>
      <c r="L164" s="156">
        <f t="shared" si="65"/>
        <v>0</v>
      </c>
      <c r="N164" s="187">
        <f t="shared" si="86"/>
        <v>0</v>
      </c>
      <c r="O164" s="187">
        <f t="shared" si="66"/>
        <v>0</v>
      </c>
      <c r="P164" s="187">
        <f t="shared" si="67"/>
        <v>0</v>
      </c>
      <c r="Q164" s="187">
        <f t="shared" si="68"/>
        <v>0</v>
      </c>
      <c r="R164" s="187">
        <f t="shared" si="69"/>
        <v>0</v>
      </c>
      <c r="S164" s="187">
        <f t="shared" si="70"/>
        <v>7701.4581734458943</v>
      </c>
      <c r="T164" s="187">
        <f t="shared" si="71"/>
        <v>0</v>
      </c>
      <c r="V164" s="184">
        <f t="shared" si="72"/>
        <v>0</v>
      </c>
      <c r="W164" s="184">
        <f t="shared" si="73"/>
        <v>0</v>
      </c>
      <c r="X164" s="184">
        <f t="shared" si="74"/>
        <v>0</v>
      </c>
      <c r="Y164" s="184">
        <f t="shared" si="75"/>
        <v>0</v>
      </c>
      <c r="AA164" s="190">
        <f t="shared" si="76"/>
        <v>0</v>
      </c>
      <c r="AB164" s="190">
        <f t="shared" si="77"/>
        <v>0</v>
      </c>
      <c r="AC164" s="190">
        <f t="shared" si="78"/>
        <v>0</v>
      </c>
      <c r="AD164" s="190">
        <f t="shared" si="79"/>
        <v>0</v>
      </c>
      <c r="AE164" s="187">
        <f t="shared" si="87"/>
        <v>0</v>
      </c>
      <c r="AF164" s="156">
        <f t="shared" si="88"/>
        <v>0</v>
      </c>
      <c r="AG164" s="193">
        <f t="shared" si="89"/>
        <v>0</v>
      </c>
      <c r="AH164" s="156">
        <f t="shared" si="90"/>
        <v>0</v>
      </c>
      <c r="AI164" s="156">
        <f t="shared" si="91"/>
        <v>0</v>
      </c>
      <c r="AJ164" s="187">
        <f t="shared" si="92"/>
        <v>7701.4581734458943</v>
      </c>
      <c r="AK164" s="187">
        <f t="shared" si="93"/>
        <v>0</v>
      </c>
      <c r="AL164" s="1">
        <f t="shared" si="94"/>
        <v>7701.4581734458943</v>
      </c>
    </row>
    <row r="165" spans="1:38">
      <c r="A165" s="26">
        <v>1.8000000000000002E-3</v>
      </c>
      <c r="B165" s="5">
        <f t="shared" si="96"/>
        <v>10000.0018</v>
      </c>
      <c r="C165" s="150" t="s">
        <v>1120</v>
      </c>
      <c r="D165" s="150" t="s">
        <v>1175</v>
      </c>
      <c r="E165" s="94" t="s">
        <v>91</v>
      </c>
      <c r="F165" s="25">
        <f t="shared" si="97"/>
        <v>1</v>
      </c>
      <c r="G165" s="25">
        <f t="shared" si="95"/>
        <v>1</v>
      </c>
      <c r="I165" s="156">
        <f t="shared" si="62"/>
        <v>0</v>
      </c>
      <c r="J165" s="156">
        <f t="shared" si="63"/>
        <v>0</v>
      </c>
      <c r="K165" s="156">
        <f t="shared" si="64"/>
        <v>0</v>
      </c>
      <c r="L165" s="156">
        <f t="shared" si="65"/>
        <v>0</v>
      </c>
      <c r="N165" s="187">
        <f t="shared" si="86"/>
        <v>0</v>
      </c>
      <c r="O165" s="187">
        <f t="shared" si="66"/>
        <v>0</v>
      </c>
      <c r="P165" s="187">
        <f t="shared" si="67"/>
        <v>0</v>
      </c>
      <c r="Q165" s="187">
        <f t="shared" si="68"/>
        <v>0</v>
      </c>
      <c r="R165" s="187">
        <f t="shared" si="69"/>
        <v>0</v>
      </c>
      <c r="S165" s="187">
        <f t="shared" si="70"/>
        <v>0</v>
      </c>
      <c r="T165" s="187">
        <f t="shared" si="71"/>
        <v>10000</v>
      </c>
      <c r="V165" s="184">
        <f t="shared" si="72"/>
        <v>0</v>
      </c>
      <c r="W165" s="184">
        <f t="shared" si="73"/>
        <v>0</v>
      </c>
      <c r="X165" s="184">
        <f t="shared" si="74"/>
        <v>0</v>
      </c>
      <c r="Y165" s="184">
        <f t="shared" si="75"/>
        <v>0</v>
      </c>
      <c r="AA165" s="190">
        <f t="shared" si="76"/>
        <v>0</v>
      </c>
      <c r="AB165" s="190">
        <f t="shared" si="77"/>
        <v>0</v>
      </c>
      <c r="AC165" s="190">
        <f t="shared" si="78"/>
        <v>0</v>
      </c>
      <c r="AD165" s="190">
        <f t="shared" si="79"/>
        <v>0</v>
      </c>
      <c r="AE165" s="187">
        <f t="shared" si="87"/>
        <v>0</v>
      </c>
      <c r="AF165" s="156">
        <f t="shared" si="88"/>
        <v>0</v>
      </c>
      <c r="AG165" s="193">
        <f t="shared" si="89"/>
        <v>0</v>
      </c>
      <c r="AH165" s="156">
        <f t="shared" si="90"/>
        <v>0</v>
      </c>
      <c r="AI165" s="156">
        <f t="shared" si="91"/>
        <v>0</v>
      </c>
      <c r="AJ165" s="187">
        <f t="shared" si="92"/>
        <v>10000</v>
      </c>
      <c r="AK165" s="187">
        <f t="shared" si="93"/>
        <v>0</v>
      </c>
      <c r="AL165" s="1">
        <f t="shared" si="94"/>
        <v>10000</v>
      </c>
    </row>
    <row r="166" spans="1:38">
      <c r="A166" s="26">
        <v>1.8100000000000002E-3</v>
      </c>
      <c r="B166" s="5">
        <f t="shared" si="96"/>
        <v>9341.9405596836259</v>
      </c>
      <c r="C166" s="150" t="s">
        <v>1121</v>
      </c>
      <c r="D166" s="150" t="s">
        <v>973</v>
      </c>
      <c r="E166" s="94" t="s">
        <v>91</v>
      </c>
      <c r="F166" s="25">
        <f t="shared" si="97"/>
        <v>1</v>
      </c>
      <c r="G166" s="25">
        <f t="shared" si="95"/>
        <v>1</v>
      </c>
      <c r="I166" s="156">
        <f t="shared" si="62"/>
        <v>0</v>
      </c>
      <c r="J166" s="156">
        <f t="shared" si="63"/>
        <v>0</v>
      </c>
      <c r="K166" s="156">
        <f t="shared" si="64"/>
        <v>0</v>
      </c>
      <c r="L166" s="156">
        <f t="shared" si="65"/>
        <v>0</v>
      </c>
      <c r="N166" s="187">
        <f t="shared" si="86"/>
        <v>0</v>
      </c>
      <c r="O166" s="187">
        <f t="shared" si="66"/>
        <v>0</v>
      </c>
      <c r="P166" s="187">
        <f t="shared" si="67"/>
        <v>0</v>
      </c>
      <c r="Q166" s="187">
        <f t="shared" si="68"/>
        <v>0</v>
      </c>
      <c r="R166" s="187">
        <f t="shared" si="69"/>
        <v>0</v>
      </c>
      <c r="S166" s="187">
        <f t="shared" si="70"/>
        <v>0</v>
      </c>
      <c r="T166" s="187">
        <f t="shared" si="71"/>
        <v>9341.9387496836262</v>
      </c>
      <c r="V166" s="184">
        <f t="shared" si="72"/>
        <v>0</v>
      </c>
      <c r="W166" s="184">
        <f t="shared" si="73"/>
        <v>0</v>
      </c>
      <c r="X166" s="184">
        <f t="shared" si="74"/>
        <v>0</v>
      </c>
      <c r="Y166" s="184">
        <f t="shared" si="75"/>
        <v>0</v>
      </c>
      <c r="AA166" s="190">
        <f t="shared" si="76"/>
        <v>0</v>
      </c>
      <c r="AB166" s="190">
        <f t="shared" si="77"/>
        <v>0</v>
      </c>
      <c r="AC166" s="190">
        <f t="shared" si="78"/>
        <v>0</v>
      </c>
      <c r="AD166" s="190">
        <f t="shared" si="79"/>
        <v>0</v>
      </c>
      <c r="AE166" s="187">
        <f t="shared" si="87"/>
        <v>0</v>
      </c>
      <c r="AF166" s="156">
        <f t="shared" si="88"/>
        <v>0</v>
      </c>
      <c r="AG166" s="193">
        <f t="shared" si="89"/>
        <v>0</v>
      </c>
      <c r="AH166" s="156">
        <f t="shared" si="90"/>
        <v>0</v>
      </c>
      <c r="AI166" s="156">
        <f t="shared" si="91"/>
        <v>0</v>
      </c>
      <c r="AJ166" s="187">
        <f t="shared" si="92"/>
        <v>9341.9387496836262</v>
      </c>
      <c r="AK166" s="187">
        <f t="shared" si="93"/>
        <v>0</v>
      </c>
      <c r="AL166" s="1">
        <f t="shared" si="94"/>
        <v>9341.9387496836262</v>
      </c>
    </row>
    <row r="167" spans="1:38">
      <c r="A167" s="26">
        <v>1.8400000000000003E-3</v>
      </c>
      <c r="B167" s="5">
        <f t="shared" si="96"/>
        <v>8627.8653276110344</v>
      </c>
      <c r="C167" s="150" t="s">
        <v>1124</v>
      </c>
      <c r="D167" s="150" t="s">
        <v>584</v>
      </c>
      <c r="E167" s="94" t="s">
        <v>91</v>
      </c>
      <c r="F167" s="25">
        <f t="shared" si="97"/>
        <v>1</v>
      </c>
      <c r="G167" s="25">
        <f t="shared" si="95"/>
        <v>1</v>
      </c>
      <c r="I167" s="156">
        <f t="shared" si="62"/>
        <v>0</v>
      </c>
      <c r="J167" s="156">
        <f t="shared" si="63"/>
        <v>0</v>
      </c>
      <c r="K167" s="156">
        <f t="shared" si="64"/>
        <v>0</v>
      </c>
      <c r="L167" s="156">
        <f t="shared" si="65"/>
        <v>0</v>
      </c>
      <c r="N167" s="187">
        <f t="shared" si="86"/>
        <v>0</v>
      </c>
      <c r="O167" s="187">
        <f t="shared" si="66"/>
        <v>0</v>
      </c>
      <c r="P167" s="187">
        <f t="shared" si="67"/>
        <v>0</v>
      </c>
      <c r="Q167" s="187">
        <f t="shared" si="68"/>
        <v>0</v>
      </c>
      <c r="R167" s="187">
        <f t="shared" si="69"/>
        <v>0</v>
      </c>
      <c r="S167" s="187">
        <f t="shared" si="70"/>
        <v>0</v>
      </c>
      <c r="T167" s="187">
        <f t="shared" si="71"/>
        <v>8627.8634876110336</v>
      </c>
      <c r="V167" s="184">
        <f t="shared" si="72"/>
        <v>0</v>
      </c>
      <c r="W167" s="184">
        <f t="shared" si="73"/>
        <v>0</v>
      </c>
      <c r="X167" s="184">
        <f t="shared" si="74"/>
        <v>0</v>
      </c>
      <c r="Y167" s="184">
        <f t="shared" si="75"/>
        <v>0</v>
      </c>
      <c r="AA167" s="190">
        <f t="shared" si="76"/>
        <v>0</v>
      </c>
      <c r="AB167" s="190">
        <f t="shared" si="77"/>
        <v>0</v>
      </c>
      <c r="AC167" s="190">
        <f t="shared" si="78"/>
        <v>0</v>
      </c>
      <c r="AD167" s="190">
        <f t="shared" si="79"/>
        <v>0</v>
      </c>
      <c r="AE167" s="187">
        <f t="shared" si="87"/>
        <v>0</v>
      </c>
      <c r="AF167" s="156">
        <f t="shared" si="88"/>
        <v>0</v>
      </c>
      <c r="AG167" s="193">
        <f t="shared" si="89"/>
        <v>0</v>
      </c>
      <c r="AH167" s="156">
        <f t="shared" si="90"/>
        <v>0</v>
      </c>
      <c r="AI167" s="156">
        <f t="shared" si="91"/>
        <v>0</v>
      </c>
      <c r="AJ167" s="187">
        <f t="shared" si="92"/>
        <v>8627.8634876110336</v>
      </c>
      <c r="AK167" s="187">
        <f t="shared" si="93"/>
        <v>0</v>
      </c>
      <c r="AL167" s="1">
        <f t="shared" si="94"/>
        <v>8627.8634876110336</v>
      </c>
    </row>
    <row r="168" spans="1:38">
      <c r="A168" s="26">
        <v>1.8500000000000001E-3</v>
      </c>
      <c r="B168" s="5">
        <f t="shared" si="96"/>
        <v>8581.7270301906537</v>
      </c>
      <c r="C168" s="150" t="s">
        <v>1125</v>
      </c>
      <c r="D168" s="150" t="s">
        <v>1168</v>
      </c>
      <c r="E168" s="94" t="s">
        <v>91</v>
      </c>
      <c r="F168" s="25">
        <f t="shared" si="97"/>
        <v>1</v>
      </c>
      <c r="G168" s="25">
        <f t="shared" si="95"/>
        <v>1</v>
      </c>
      <c r="I168" s="156">
        <f t="shared" si="62"/>
        <v>0</v>
      </c>
      <c r="J168" s="156">
        <f t="shared" si="63"/>
        <v>0</v>
      </c>
      <c r="K168" s="156">
        <f t="shared" si="64"/>
        <v>0</v>
      </c>
      <c r="L168" s="156">
        <f t="shared" si="65"/>
        <v>0</v>
      </c>
      <c r="N168" s="187">
        <f t="shared" si="86"/>
        <v>0</v>
      </c>
      <c r="O168" s="187">
        <f t="shared" si="66"/>
        <v>0</v>
      </c>
      <c r="P168" s="187">
        <f t="shared" si="67"/>
        <v>0</v>
      </c>
      <c r="Q168" s="187">
        <f t="shared" si="68"/>
        <v>0</v>
      </c>
      <c r="R168" s="187">
        <f t="shared" si="69"/>
        <v>0</v>
      </c>
      <c r="S168" s="187">
        <f t="shared" si="70"/>
        <v>0</v>
      </c>
      <c r="T168" s="187">
        <f t="shared" si="71"/>
        <v>8581.7251801906532</v>
      </c>
      <c r="V168" s="184">
        <f t="shared" si="72"/>
        <v>0</v>
      </c>
      <c r="W168" s="184">
        <f t="shared" si="73"/>
        <v>0</v>
      </c>
      <c r="X168" s="184">
        <f t="shared" si="74"/>
        <v>0</v>
      </c>
      <c r="Y168" s="184">
        <f t="shared" si="75"/>
        <v>0</v>
      </c>
      <c r="AA168" s="190">
        <f t="shared" si="76"/>
        <v>0</v>
      </c>
      <c r="AB168" s="190">
        <f t="shared" si="77"/>
        <v>0</v>
      </c>
      <c r="AC168" s="190">
        <f t="shared" si="78"/>
        <v>0</v>
      </c>
      <c r="AD168" s="190">
        <f t="shared" si="79"/>
        <v>0</v>
      </c>
      <c r="AE168" s="187">
        <f t="shared" si="87"/>
        <v>0</v>
      </c>
      <c r="AF168" s="156">
        <f t="shared" si="88"/>
        <v>0</v>
      </c>
      <c r="AG168" s="193">
        <f t="shared" si="89"/>
        <v>0</v>
      </c>
      <c r="AH168" s="156">
        <f t="shared" si="90"/>
        <v>0</v>
      </c>
      <c r="AI168" s="156">
        <f t="shared" si="91"/>
        <v>0</v>
      </c>
      <c r="AJ168" s="187">
        <f t="shared" si="92"/>
        <v>8581.7251801906532</v>
      </c>
      <c r="AK168" s="187">
        <f t="shared" si="93"/>
        <v>0</v>
      </c>
      <c r="AL168" s="1">
        <f t="shared" si="94"/>
        <v>8581.7251801906532</v>
      </c>
    </row>
    <row r="169" spans="1:38">
      <c r="A169" s="26">
        <v>1.9000000000000002E-3</v>
      </c>
      <c r="B169" s="5">
        <f t="shared" si="96"/>
        <v>7818.2607434653673</v>
      </c>
      <c r="C169" s="150" t="s">
        <v>1138</v>
      </c>
      <c r="D169" s="150" t="s">
        <v>1177</v>
      </c>
      <c r="E169" s="94" t="s">
        <v>91</v>
      </c>
      <c r="F169" s="25">
        <f t="shared" si="97"/>
        <v>1</v>
      </c>
      <c r="G169" s="25">
        <f t="shared" si="95"/>
        <v>1</v>
      </c>
      <c r="I169" s="156">
        <f t="shared" si="62"/>
        <v>0</v>
      </c>
      <c r="J169" s="156">
        <f t="shared" si="63"/>
        <v>0</v>
      </c>
      <c r="K169" s="156">
        <f t="shared" si="64"/>
        <v>0</v>
      </c>
      <c r="L169" s="156">
        <f t="shared" si="65"/>
        <v>0</v>
      </c>
      <c r="N169" s="187">
        <f t="shared" si="86"/>
        <v>0</v>
      </c>
      <c r="O169" s="187">
        <f t="shared" si="66"/>
        <v>0</v>
      </c>
      <c r="P169" s="187">
        <f t="shared" si="67"/>
        <v>0</v>
      </c>
      <c r="Q169" s="187">
        <f t="shared" si="68"/>
        <v>0</v>
      </c>
      <c r="R169" s="187">
        <f t="shared" si="69"/>
        <v>0</v>
      </c>
      <c r="S169" s="187">
        <f t="shared" si="70"/>
        <v>0</v>
      </c>
      <c r="T169" s="187">
        <f t="shared" si="71"/>
        <v>7818.2588434653671</v>
      </c>
      <c r="V169" s="184">
        <f t="shared" si="72"/>
        <v>0</v>
      </c>
      <c r="W169" s="184">
        <f t="shared" si="73"/>
        <v>0</v>
      </c>
      <c r="X169" s="184">
        <f t="shared" si="74"/>
        <v>0</v>
      </c>
      <c r="Y169" s="184">
        <f t="shared" si="75"/>
        <v>0</v>
      </c>
      <c r="AA169" s="190">
        <f t="shared" si="76"/>
        <v>0</v>
      </c>
      <c r="AB169" s="190">
        <f t="shared" si="77"/>
        <v>0</v>
      </c>
      <c r="AC169" s="190">
        <f t="shared" si="78"/>
        <v>0</v>
      </c>
      <c r="AD169" s="190">
        <f t="shared" si="79"/>
        <v>0</v>
      </c>
      <c r="AE169" s="187">
        <f t="shared" si="87"/>
        <v>0</v>
      </c>
      <c r="AF169" s="156">
        <f t="shared" si="88"/>
        <v>0</v>
      </c>
      <c r="AG169" s="193">
        <f t="shared" si="89"/>
        <v>0</v>
      </c>
      <c r="AH169" s="156">
        <f t="shared" si="90"/>
        <v>0</v>
      </c>
      <c r="AI169" s="156">
        <f t="shared" si="91"/>
        <v>0</v>
      </c>
      <c r="AJ169" s="187">
        <f t="shared" si="92"/>
        <v>7818.2588434653671</v>
      </c>
      <c r="AK169" s="187">
        <f t="shared" si="93"/>
        <v>0</v>
      </c>
      <c r="AL169" s="1">
        <f t="shared" si="94"/>
        <v>7818.2588434653671</v>
      </c>
    </row>
    <row r="170" spans="1:38">
      <c r="A170" s="26">
        <v>1.9100000000000002E-3</v>
      </c>
      <c r="B170" s="5">
        <f t="shared" si="96"/>
        <v>7801.7351587846115</v>
      </c>
      <c r="C170" s="150" t="s">
        <v>1139</v>
      </c>
      <c r="D170" s="150" t="s">
        <v>1172</v>
      </c>
      <c r="E170" s="94" t="s">
        <v>91</v>
      </c>
      <c r="F170" s="25">
        <f t="shared" si="97"/>
        <v>1</v>
      </c>
      <c r="G170" s="25">
        <f t="shared" ref="G170:G188" si="98">COUNTIF(AG170:AK170,"&gt;1")</f>
        <v>1</v>
      </c>
      <c r="I170" s="156">
        <f t="shared" si="62"/>
        <v>0</v>
      </c>
      <c r="J170" s="156">
        <f t="shared" si="63"/>
        <v>0</v>
      </c>
      <c r="K170" s="156">
        <f t="shared" si="64"/>
        <v>0</v>
      </c>
      <c r="L170" s="156">
        <f t="shared" si="65"/>
        <v>0</v>
      </c>
      <c r="N170" s="187">
        <f t="shared" si="86"/>
        <v>0</v>
      </c>
      <c r="O170" s="187">
        <f t="shared" si="66"/>
        <v>0</v>
      </c>
      <c r="P170" s="187">
        <f t="shared" si="67"/>
        <v>0</v>
      </c>
      <c r="Q170" s="187">
        <f t="shared" si="68"/>
        <v>0</v>
      </c>
      <c r="R170" s="187">
        <f t="shared" si="69"/>
        <v>0</v>
      </c>
      <c r="S170" s="187">
        <f t="shared" si="70"/>
        <v>0</v>
      </c>
      <c r="T170" s="187">
        <f t="shared" si="71"/>
        <v>7801.7332487846115</v>
      </c>
      <c r="V170" s="184">
        <f t="shared" si="72"/>
        <v>0</v>
      </c>
      <c r="W170" s="184">
        <f t="shared" si="73"/>
        <v>0</v>
      </c>
      <c r="X170" s="184">
        <f t="shared" si="74"/>
        <v>0</v>
      </c>
      <c r="Y170" s="184">
        <f t="shared" si="75"/>
        <v>0</v>
      </c>
      <c r="AA170" s="190">
        <f t="shared" si="76"/>
        <v>0</v>
      </c>
      <c r="AB170" s="190">
        <f t="shared" si="77"/>
        <v>0</v>
      </c>
      <c r="AC170" s="190">
        <f t="shared" si="78"/>
        <v>0</v>
      </c>
      <c r="AD170" s="190">
        <f t="shared" si="79"/>
        <v>0</v>
      </c>
      <c r="AE170" s="187">
        <f t="shared" si="87"/>
        <v>0</v>
      </c>
      <c r="AF170" s="156">
        <f t="shared" si="88"/>
        <v>0</v>
      </c>
      <c r="AG170" s="193">
        <f t="shared" si="89"/>
        <v>0</v>
      </c>
      <c r="AH170" s="156">
        <f t="shared" si="90"/>
        <v>0</v>
      </c>
      <c r="AI170" s="156">
        <f t="shared" si="91"/>
        <v>0</v>
      </c>
      <c r="AJ170" s="187">
        <f t="shared" si="92"/>
        <v>7801.7332487846115</v>
      </c>
      <c r="AK170" s="187">
        <f t="shared" si="93"/>
        <v>0</v>
      </c>
      <c r="AL170" s="1">
        <f t="shared" si="94"/>
        <v>7801.7332487846115</v>
      </c>
    </row>
    <row r="171" spans="1:38">
      <c r="A171" s="26">
        <v>1.9300000000000003E-3</v>
      </c>
      <c r="B171" s="5">
        <f t="shared" si="96"/>
        <v>7529.5816933618944</v>
      </c>
      <c r="C171" s="150" t="s">
        <v>1144</v>
      </c>
      <c r="D171" s="150" t="s">
        <v>873</v>
      </c>
      <c r="E171" s="94" t="s">
        <v>91</v>
      </c>
      <c r="F171" s="25">
        <f t="shared" si="97"/>
        <v>1</v>
      </c>
      <c r="G171" s="25">
        <f t="shared" si="98"/>
        <v>1</v>
      </c>
      <c r="I171" s="156">
        <f t="shared" si="62"/>
        <v>0</v>
      </c>
      <c r="J171" s="156">
        <f t="shared" si="63"/>
        <v>0</v>
      </c>
      <c r="K171" s="156">
        <f t="shared" si="64"/>
        <v>0</v>
      </c>
      <c r="L171" s="156">
        <f t="shared" si="65"/>
        <v>0</v>
      </c>
      <c r="N171" s="187">
        <f t="shared" si="86"/>
        <v>0</v>
      </c>
      <c r="O171" s="187">
        <f t="shared" si="66"/>
        <v>0</v>
      </c>
      <c r="P171" s="187">
        <f t="shared" si="67"/>
        <v>0</v>
      </c>
      <c r="Q171" s="187">
        <f t="shared" si="68"/>
        <v>0</v>
      </c>
      <c r="R171" s="187">
        <f t="shared" si="69"/>
        <v>0</v>
      </c>
      <c r="S171" s="187">
        <f t="shared" si="70"/>
        <v>0</v>
      </c>
      <c r="T171" s="187">
        <f t="shared" si="71"/>
        <v>7529.579763361894</v>
      </c>
      <c r="V171" s="184">
        <f t="shared" si="72"/>
        <v>0</v>
      </c>
      <c r="W171" s="184">
        <f t="shared" si="73"/>
        <v>0</v>
      </c>
      <c r="X171" s="184">
        <f t="shared" si="74"/>
        <v>0</v>
      </c>
      <c r="Y171" s="184">
        <f t="shared" si="75"/>
        <v>0</v>
      </c>
      <c r="AA171" s="190">
        <f t="shared" si="76"/>
        <v>0</v>
      </c>
      <c r="AB171" s="190">
        <f t="shared" si="77"/>
        <v>0</v>
      </c>
      <c r="AC171" s="190">
        <f t="shared" si="78"/>
        <v>0</v>
      </c>
      <c r="AD171" s="190">
        <f t="shared" si="79"/>
        <v>0</v>
      </c>
      <c r="AE171" s="187">
        <f t="shared" si="87"/>
        <v>0</v>
      </c>
      <c r="AF171" s="156">
        <f t="shared" si="88"/>
        <v>0</v>
      </c>
      <c r="AG171" s="193">
        <f t="shared" si="89"/>
        <v>0</v>
      </c>
      <c r="AH171" s="156">
        <f t="shared" si="90"/>
        <v>0</v>
      </c>
      <c r="AI171" s="156">
        <f t="shared" si="91"/>
        <v>0</v>
      </c>
      <c r="AJ171" s="187">
        <f t="shared" si="92"/>
        <v>7529.579763361894</v>
      </c>
      <c r="AK171" s="187">
        <f t="shared" si="93"/>
        <v>0</v>
      </c>
      <c r="AL171" s="1">
        <f t="shared" si="94"/>
        <v>7529.579763361894</v>
      </c>
    </row>
    <row r="172" spans="1:38">
      <c r="A172" s="26">
        <v>1.9400000000000001E-3</v>
      </c>
      <c r="B172" s="5">
        <f t="shared" si="96"/>
        <v>7489.8558361038977</v>
      </c>
      <c r="C172" s="150" t="s">
        <v>1145</v>
      </c>
      <c r="D172" s="150" t="s">
        <v>1172</v>
      </c>
      <c r="E172" s="94" t="s">
        <v>91</v>
      </c>
      <c r="F172" s="25">
        <f t="shared" si="97"/>
        <v>1</v>
      </c>
      <c r="G172" s="25">
        <f t="shared" si="98"/>
        <v>1</v>
      </c>
      <c r="I172" s="156">
        <f t="shared" si="62"/>
        <v>0</v>
      </c>
      <c r="J172" s="156">
        <f t="shared" si="63"/>
        <v>0</v>
      </c>
      <c r="K172" s="156">
        <f t="shared" si="64"/>
        <v>0</v>
      </c>
      <c r="L172" s="156">
        <f t="shared" si="65"/>
        <v>0</v>
      </c>
      <c r="N172" s="187">
        <f t="shared" si="86"/>
        <v>0</v>
      </c>
      <c r="O172" s="187">
        <f t="shared" si="66"/>
        <v>0</v>
      </c>
      <c r="P172" s="187">
        <f t="shared" si="67"/>
        <v>0</v>
      </c>
      <c r="Q172" s="187">
        <f t="shared" si="68"/>
        <v>0</v>
      </c>
      <c r="R172" s="187">
        <f t="shared" si="69"/>
        <v>0</v>
      </c>
      <c r="S172" s="187">
        <f t="shared" si="70"/>
        <v>0</v>
      </c>
      <c r="T172" s="187">
        <f t="shared" si="71"/>
        <v>7489.8538961038976</v>
      </c>
      <c r="V172" s="184">
        <f t="shared" si="72"/>
        <v>0</v>
      </c>
      <c r="W172" s="184">
        <f t="shared" si="73"/>
        <v>0</v>
      </c>
      <c r="X172" s="184">
        <f t="shared" si="74"/>
        <v>0</v>
      </c>
      <c r="Y172" s="184">
        <f t="shared" si="75"/>
        <v>0</v>
      </c>
      <c r="AA172" s="190">
        <f t="shared" si="76"/>
        <v>0</v>
      </c>
      <c r="AB172" s="190">
        <f t="shared" si="77"/>
        <v>0</v>
      </c>
      <c r="AC172" s="190">
        <f t="shared" si="78"/>
        <v>0</v>
      </c>
      <c r="AD172" s="190">
        <f t="shared" si="79"/>
        <v>0</v>
      </c>
      <c r="AE172" s="187">
        <f t="shared" si="87"/>
        <v>0</v>
      </c>
      <c r="AF172" s="156">
        <f t="shared" si="88"/>
        <v>0</v>
      </c>
      <c r="AG172" s="193">
        <f t="shared" si="89"/>
        <v>0</v>
      </c>
      <c r="AH172" s="156">
        <f t="shared" si="90"/>
        <v>0</v>
      </c>
      <c r="AI172" s="156">
        <f t="shared" si="91"/>
        <v>0</v>
      </c>
      <c r="AJ172" s="187">
        <f t="shared" si="92"/>
        <v>7489.8538961038976</v>
      </c>
      <c r="AK172" s="187">
        <f t="shared" si="93"/>
        <v>0</v>
      </c>
      <c r="AL172" s="1">
        <f t="shared" si="94"/>
        <v>7489.8538961038976</v>
      </c>
    </row>
    <row r="173" spans="1:38">
      <c r="A173" s="26">
        <v>1.9500000000000001E-3</v>
      </c>
      <c r="B173" s="5">
        <f t="shared" si="96"/>
        <v>7307.4658185408834</v>
      </c>
      <c r="C173" s="150" t="s">
        <v>1150</v>
      </c>
      <c r="D173" s="150" t="s">
        <v>1169</v>
      </c>
      <c r="E173" s="94" t="s">
        <v>91</v>
      </c>
      <c r="F173" s="25">
        <f t="shared" si="97"/>
        <v>1</v>
      </c>
      <c r="G173" s="25">
        <f t="shared" si="98"/>
        <v>1</v>
      </c>
      <c r="I173" s="156">
        <f t="shared" si="62"/>
        <v>0</v>
      </c>
      <c r="J173" s="156">
        <f t="shared" si="63"/>
        <v>0</v>
      </c>
      <c r="K173" s="156">
        <f t="shared" si="64"/>
        <v>0</v>
      </c>
      <c r="L173" s="156">
        <f t="shared" si="65"/>
        <v>0</v>
      </c>
      <c r="N173" s="187">
        <f t="shared" si="86"/>
        <v>0</v>
      </c>
      <c r="O173" s="187">
        <f t="shared" si="66"/>
        <v>0</v>
      </c>
      <c r="P173" s="187">
        <f t="shared" si="67"/>
        <v>0</v>
      </c>
      <c r="Q173" s="187">
        <f t="shared" si="68"/>
        <v>0</v>
      </c>
      <c r="R173" s="187">
        <f t="shared" si="69"/>
        <v>0</v>
      </c>
      <c r="S173" s="187">
        <f t="shared" si="70"/>
        <v>0</v>
      </c>
      <c r="T173" s="187">
        <f t="shared" si="71"/>
        <v>7307.4638685408836</v>
      </c>
      <c r="V173" s="184">
        <f t="shared" si="72"/>
        <v>0</v>
      </c>
      <c r="W173" s="184">
        <f t="shared" si="73"/>
        <v>0</v>
      </c>
      <c r="X173" s="184">
        <f t="shared" si="74"/>
        <v>0</v>
      </c>
      <c r="Y173" s="184">
        <f t="shared" si="75"/>
        <v>0</v>
      </c>
      <c r="AA173" s="190">
        <f t="shared" si="76"/>
        <v>0</v>
      </c>
      <c r="AB173" s="190">
        <f t="shared" si="77"/>
        <v>0</v>
      </c>
      <c r="AC173" s="190">
        <f t="shared" si="78"/>
        <v>0</v>
      </c>
      <c r="AD173" s="190">
        <f t="shared" si="79"/>
        <v>0</v>
      </c>
      <c r="AE173" s="187">
        <f t="shared" si="87"/>
        <v>0</v>
      </c>
      <c r="AF173" s="156">
        <f t="shared" si="88"/>
        <v>0</v>
      </c>
      <c r="AG173" s="193">
        <f t="shared" si="89"/>
        <v>0</v>
      </c>
      <c r="AH173" s="156">
        <f t="shared" si="90"/>
        <v>0</v>
      </c>
      <c r="AI173" s="156">
        <f t="shared" si="91"/>
        <v>0</v>
      </c>
      <c r="AJ173" s="187">
        <f t="shared" si="92"/>
        <v>7307.4638685408836</v>
      </c>
      <c r="AK173" s="187">
        <f t="shared" si="93"/>
        <v>0</v>
      </c>
      <c r="AL173" s="1">
        <f t="shared" si="94"/>
        <v>7307.4638685408836</v>
      </c>
    </row>
    <row r="174" spans="1:38">
      <c r="A174" s="26">
        <v>1.9599999999999999E-3</v>
      </c>
      <c r="B174" s="5">
        <f t="shared" si="96"/>
        <v>5017.6746081783576</v>
      </c>
      <c r="C174" s="150" t="s">
        <v>1167</v>
      </c>
      <c r="D174" s="150" t="s">
        <v>584</v>
      </c>
      <c r="E174" s="94" t="s">
        <v>91</v>
      </c>
      <c r="F174" s="25">
        <f t="shared" si="97"/>
        <v>1</v>
      </c>
      <c r="G174" s="25">
        <f t="shared" si="98"/>
        <v>1</v>
      </c>
      <c r="I174" s="156">
        <f t="shared" si="62"/>
        <v>0</v>
      </c>
      <c r="J174" s="156">
        <f t="shared" si="63"/>
        <v>0</v>
      </c>
      <c r="K174" s="156">
        <f t="shared" si="64"/>
        <v>0</v>
      </c>
      <c r="L174" s="156">
        <f t="shared" si="65"/>
        <v>0</v>
      </c>
      <c r="N174" s="187">
        <f t="shared" si="86"/>
        <v>0</v>
      </c>
      <c r="O174" s="187">
        <f t="shared" si="66"/>
        <v>0</v>
      </c>
      <c r="P174" s="187">
        <f t="shared" si="67"/>
        <v>0</v>
      </c>
      <c r="Q174" s="187">
        <f t="shared" si="68"/>
        <v>0</v>
      </c>
      <c r="R174" s="187">
        <f t="shared" si="69"/>
        <v>0</v>
      </c>
      <c r="S174" s="187">
        <f t="shared" si="70"/>
        <v>0</v>
      </c>
      <c r="T174" s="187">
        <f t="shared" si="71"/>
        <v>5017.672648178358</v>
      </c>
      <c r="V174" s="184">
        <f t="shared" si="72"/>
        <v>0</v>
      </c>
      <c r="W174" s="184">
        <f t="shared" si="73"/>
        <v>0</v>
      </c>
      <c r="X174" s="184">
        <f t="shared" si="74"/>
        <v>0</v>
      </c>
      <c r="Y174" s="184">
        <f t="shared" si="75"/>
        <v>0</v>
      </c>
      <c r="AA174" s="190">
        <f t="shared" si="76"/>
        <v>0</v>
      </c>
      <c r="AB174" s="190">
        <f t="shared" si="77"/>
        <v>0</v>
      </c>
      <c r="AC174" s="190">
        <f t="shared" si="78"/>
        <v>0</v>
      </c>
      <c r="AD174" s="190">
        <f t="shared" si="79"/>
        <v>0</v>
      </c>
      <c r="AE174" s="187">
        <f t="shared" si="87"/>
        <v>0</v>
      </c>
      <c r="AF174" s="156">
        <f t="shared" si="88"/>
        <v>0</v>
      </c>
      <c r="AG174" s="193">
        <f t="shared" si="89"/>
        <v>0</v>
      </c>
      <c r="AH174" s="156">
        <f t="shared" si="90"/>
        <v>0</v>
      </c>
      <c r="AI174" s="156">
        <f t="shared" si="91"/>
        <v>0</v>
      </c>
      <c r="AJ174" s="187">
        <f t="shared" si="92"/>
        <v>5017.672648178358</v>
      </c>
      <c r="AK174" s="187">
        <f t="shared" si="93"/>
        <v>0</v>
      </c>
      <c r="AL174" s="1">
        <f t="shared" si="94"/>
        <v>5017.672648178358</v>
      </c>
    </row>
    <row r="175" spans="1:38">
      <c r="A175" s="26">
        <v>1.9700000000000004E-3</v>
      </c>
      <c r="B175" s="5">
        <f t="shared" si="96"/>
        <v>1.9700000000000004E-3</v>
      </c>
      <c r="C175" s="150"/>
      <c r="D175" s="150"/>
      <c r="E175" s="94" t="s">
        <v>91</v>
      </c>
      <c r="F175" s="25">
        <f t="shared" si="97"/>
        <v>0</v>
      </c>
      <c r="G175" s="25">
        <f t="shared" si="98"/>
        <v>0</v>
      </c>
      <c r="I175" s="156">
        <f t="shared" si="62"/>
        <v>0</v>
      </c>
      <c r="J175" s="156">
        <f t="shared" si="63"/>
        <v>0</v>
      </c>
      <c r="K175" s="156">
        <f t="shared" si="64"/>
        <v>0</v>
      </c>
      <c r="L175" s="156">
        <f t="shared" si="65"/>
        <v>0</v>
      </c>
      <c r="N175" s="187">
        <f t="shared" si="86"/>
        <v>0</v>
      </c>
      <c r="O175" s="187">
        <f t="shared" si="66"/>
        <v>0</v>
      </c>
      <c r="P175" s="187">
        <f t="shared" si="67"/>
        <v>0</v>
      </c>
      <c r="Q175" s="187">
        <f t="shared" si="68"/>
        <v>0</v>
      </c>
      <c r="R175" s="187">
        <f t="shared" si="69"/>
        <v>0</v>
      </c>
      <c r="S175" s="187">
        <f t="shared" si="70"/>
        <v>0</v>
      </c>
      <c r="T175" s="187">
        <f t="shared" si="71"/>
        <v>0</v>
      </c>
      <c r="V175" s="184">
        <f t="shared" si="72"/>
        <v>0</v>
      </c>
      <c r="W175" s="184">
        <f t="shared" si="73"/>
        <v>0</v>
      </c>
      <c r="X175" s="184">
        <f t="shared" si="74"/>
        <v>0</v>
      </c>
      <c r="Y175" s="184">
        <f t="shared" si="75"/>
        <v>0</v>
      </c>
      <c r="AA175" s="190">
        <f t="shared" si="76"/>
        <v>0</v>
      </c>
      <c r="AB175" s="190">
        <f t="shared" si="77"/>
        <v>0</v>
      </c>
      <c r="AC175" s="190">
        <f t="shared" si="78"/>
        <v>0</v>
      </c>
      <c r="AD175" s="190">
        <f t="shared" si="79"/>
        <v>0</v>
      </c>
      <c r="AE175" s="187">
        <f t="shared" si="87"/>
        <v>0</v>
      </c>
      <c r="AF175" s="156">
        <f t="shared" si="88"/>
        <v>0</v>
      </c>
      <c r="AG175" s="193">
        <f t="shared" si="89"/>
        <v>0</v>
      </c>
      <c r="AH175" s="156">
        <f t="shared" si="90"/>
        <v>0</v>
      </c>
      <c r="AI175" s="156">
        <f t="shared" si="91"/>
        <v>0</v>
      </c>
      <c r="AJ175" s="187">
        <f t="shared" si="92"/>
        <v>0</v>
      </c>
      <c r="AK175" s="187">
        <f t="shared" si="93"/>
        <v>0</v>
      </c>
      <c r="AL175" s="1">
        <f t="shared" si="94"/>
        <v>0</v>
      </c>
    </row>
    <row r="176" spans="1:38">
      <c r="A176" s="26">
        <v>1.98E-3</v>
      </c>
      <c r="B176" s="5">
        <f t="shared" si="96"/>
        <v>1.98E-3</v>
      </c>
      <c r="C176" s="150"/>
      <c r="D176" s="150"/>
      <c r="E176" s="94" t="s">
        <v>91</v>
      </c>
      <c r="F176" s="25">
        <f t="shared" si="97"/>
        <v>0</v>
      </c>
      <c r="G176" s="25">
        <f t="shared" si="98"/>
        <v>0</v>
      </c>
      <c r="I176" s="156">
        <f t="shared" si="62"/>
        <v>0</v>
      </c>
      <c r="J176" s="156">
        <f t="shared" si="63"/>
        <v>0</v>
      </c>
      <c r="K176" s="156">
        <f t="shared" si="64"/>
        <v>0</v>
      </c>
      <c r="L176" s="156">
        <f t="shared" si="65"/>
        <v>0</v>
      </c>
      <c r="N176" s="187">
        <f t="shared" si="86"/>
        <v>0</v>
      </c>
      <c r="O176" s="187">
        <f t="shared" si="66"/>
        <v>0</v>
      </c>
      <c r="P176" s="187">
        <f t="shared" si="67"/>
        <v>0</v>
      </c>
      <c r="Q176" s="187">
        <f t="shared" si="68"/>
        <v>0</v>
      </c>
      <c r="R176" s="187">
        <f t="shared" si="69"/>
        <v>0</v>
      </c>
      <c r="S176" s="187">
        <f t="shared" si="70"/>
        <v>0</v>
      </c>
      <c r="T176" s="187">
        <f t="shared" si="71"/>
        <v>0</v>
      </c>
      <c r="V176" s="184">
        <f t="shared" si="72"/>
        <v>0</v>
      </c>
      <c r="W176" s="184">
        <f t="shared" si="73"/>
        <v>0</v>
      </c>
      <c r="X176" s="184">
        <f t="shared" si="74"/>
        <v>0</v>
      </c>
      <c r="Y176" s="184">
        <f t="shared" si="75"/>
        <v>0</v>
      </c>
      <c r="AA176" s="190">
        <f t="shared" si="76"/>
        <v>0</v>
      </c>
      <c r="AB176" s="190">
        <f t="shared" si="77"/>
        <v>0</v>
      </c>
      <c r="AC176" s="190">
        <f t="shared" si="78"/>
        <v>0</v>
      </c>
      <c r="AD176" s="190">
        <f t="shared" si="79"/>
        <v>0</v>
      </c>
      <c r="AE176" s="187">
        <f t="shared" si="87"/>
        <v>0</v>
      </c>
      <c r="AF176" s="156">
        <f t="shared" si="88"/>
        <v>0</v>
      </c>
      <c r="AG176" s="193">
        <f t="shared" si="89"/>
        <v>0</v>
      </c>
      <c r="AH176" s="156">
        <f t="shared" si="90"/>
        <v>0</v>
      </c>
      <c r="AI176" s="156">
        <f t="shared" si="91"/>
        <v>0</v>
      </c>
      <c r="AJ176" s="187">
        <f t="shared" si="92"/>
        <v>0</v>
      </c>
      <c r="AK176" s="187">
        <f t="shared" si="93"/>
        <v>0</v>
      </c>
      <c r="AL176" s="1">
        <f t="shared" si="94"/>
        <v>0</v>
      </c>
    </row>
    <row r="177" spans="1:38">
      <c r="A177" s="26">
        <v>1.99E-3</v>
      </c>
      <c r="B177" s="5">
        <f t="shared" si="96"/>
        <v>1.99E-3</v>
      </c>
      <c r="C177" s="150"/>
      <c r="D177" s="150"/>
      <c r="E177" s="94" t="s">
        <v>91</v>
      </c>
      <c r="F177" s="25">
        <f t="shared" si="97"/>
        <v>0</v>
      </c>
      <c r="G177" s="25">
        <f t="shared" si="98"/>
        <v>0</v>
      </c>
      <c r="I177" s="156">
        <f t="shared" si="62"/>
        <v>0</v>
      </c>
      <c r="J177" s="156">
        <f t="shared" si="63"/>
        <v>0</v>
      </c>
      <c r="K177" s="156">
        <f t="shared" si="64"/>
        <v>0</v>
      </c>
      <c r="L177" s="156">
        <f t="shared" si="65"/>
        <v>0</v>
      </c>
      <c r="N177" s="187">
        <f t="shared" si="86"/>
        <v>0</v>
      </c>
      <c r="O177" s="187">
        <f t="shared" si="66"/>
        <v>0</v>
      </c>
      <c r="P177" s="187">
        <f t="shared" si="67"/>
        <v>0</v>
      </c>
      <c r="Q177" s="187">
        <f t="shared" si="68"/>
        <v>0</v>
      </c>
      <c r="R177" s="187">
        <f t="shared" si="69"/>
        <v>0</v>
      </c>
      <c r="S177" s="187">
        <f t="shared" si="70"/>
        <v>0</v>
      </c>
      <c r="T177" s="187">
        <f t="shared" si="71"/>
        <v>0</v>
      </c>
      <c r="V177" s="184">
        <f t="shared" si="72"/>
        <v>0</v>
      </c>
      <c r="W177" s="184">
        <f t="shared" si="73"/>
        <v>0</v>
      </c>
      <c r="X177" s="184">
        <f t="shared" si="74"/>
        <v>0</v>
      </c>
      <c r="Y177" s="184">
        <f t="shared" si="75"/>
        <v>0</v>
      </c>
      <c r="AA177" s="190">
        <f t="shared" si="76"/>
        <v>0</v>
      </c>
      <c r="AB177" s="190">
        <f t="shared" si="77"/>
        <v>0</v>
      </c>
      <c r="AC177" s="190">
        <f t="shared" si="78"/>
        <v>0</v>
      </c>
      <c r="AD177" s="190">
        <f t="shared" si="79"/>
        <v>0</v>
      </c>
      <c r="AE177" s="187">
        <f t="shared" si="87"/>
        <v>0</v>
      </c>
      <c r="AF177" s="156">
        <f t="shared" si="88"/>
        <v>0</v>
      </c>
      <c r="AG177" s="193">
        <f t="shared" si="89"/>
        <v>0</v>
      </c>
      <c r="AH177" s="156">
        <f t="shared" si="90"/>
        <v>0</v>
      </c>
      <c r="AI177" s="156">
        <f t="shared" si="91"/>
        <v>0</v>
      </c>
      <c r="AJ177" s="187">
        <f t="shared" si="92"/>
        <v>0</v>
      </c>
      <c r="AK177" s="187">
        <f t="shared" si="93"/>
        <v>0</v>
      </c>
      <c r="AL177" s="1">
        <f t="shared" si="94"/>
        <v>0</v>
      </c>
    </row>
    <row r="178" spans="1:38">
      <c r="A178" s="26">
        <v>2E-3</v>
      </c>
      <c r="B178" s="5">
        <f t="shared" si="96"/>
        <v>2E-3</v>
      </c>
      <c r="C178" s="150"/>
      <c r="D178" s="150"/>
      <c r="E178" s="94" t="s">
        <v>91</v>
      </c>
      <c r="F178" s="25">
        <f t="shared" si="97"/>
        <v>0</v>
      </c>
      <c r="G178" s="25">
        <f t="shared" si="98"/>
        <v>0</v>
      </c>
      <c r="I178" s="156">
        <f t="shared" si="62"/>
        <v>0</v>
      </c>
      <c r="J178" s="156">
        <f t="shared" si="63"/>
        <v>0</v>
      </c>
      <c r="K178" s="156">
        <f t="shared" si="64"/>
        <v>0</v>
      </c>
      <c r="L178" s="156">
        <f t="shared" si="65"/>
        <v>0</v>
      </c>
      <c r="N178" s="187">
        <f t="shared" si="86"/>
        <v>0</v>
      </c>
      <c r="O178" s="187">
        <f t="shared" si="66"/>
        <v>0</v>
      </c>
      <c r="P178" s="187">
        <f t="shared" si="67"/>
        <v>0</v>
      </c>
      <c r="Q178" s="187">
        <f t="shared" si="68"/>
        <v>0</v>
      </c>
      <c r="R178" s="187">
        <f t="shared" si="69"/>
        <v>0</v>
      </c>
      <c r="S178" s="187">
        <f t="shared" si="70"/>
        <v>0</v>
      </c>
      <c r="T178" s="187">
        <f t="shared" si="71"/>
        <v>0</v>
      </c>
      <c r="V178" s="184">
        <f t="shared" si="72"/>
        <v>0</v>
      </c>
      <c r="W178" s="184">
        <f t="shared" si="73"/>
        <v>0</v>
      </c>
      <c r="X178" s="184">
        <f t="shared" si="74"/>
        <v>0</v>
      </c>
      <c r="Y178" s="184">
        <f t="shared" si="75"/>
        <v>0</v>
      </c>
      <c r="AA178" s="190">
        <f t="shared" si="76"/>
        <v>0</v>
      </c>
      <c r="AB178" s="190">
        <f t="shared" si="77"/>
        <v>0</v>
      </c>
      <c r="AC178" s="190">
        <f t="shared" si="78"/>
        <v>0</v>
      </c>
      <c r="AD178" s="190">
        <f t="shared" si="79"/>
        <v>0</v>
      </c>
      <c r="AE178" s="187">
        <f t="shared" si="87"/>
        <v>0</v>
      </c>
      <c r="AF178" s="156">
        <f t="shared" si="88"/>
        <v>0</v>
      </c>
      <c r="AG178" s="193">
        <f t="shared" si="89"/>
        <v>0</v>
      </c>
      <c r="AH178" s="156">
        <f t="shared" si="90"/>
        <v>0</v>
      </c>
      <c r="AI178" s="156">
        <f t="shared" si="91"/>
        <v>0</v>
      </c>
      <c r="AJ178" s="187">
        <f t="shared" si="92"/>
        <v>0</v>
      </c>
      <c r="AK178" s="187">
        <f t="shared" si="93"/>
        <v>0</v>
      </c>
      <c r="AL178" s="1">
        <f t="shared" si="94"/>
        <v>0</v>
      </c>
    </row>
    <row r="179" spans="1:38">
      <c r="A179" s="26">
        <v>2.0100000000000001E-3</v>
      </c>
      <c r="B179" s="5">
        <f t="shared" si="96"/>
        <v>2.0100000000000001E-3</v>
      </c>
      <c r="C179" s="150"/>
      <c r="D179" s="150"/>
      <c r="E179" s="94" t="s">
        <v>91</v>
      </c>
      <c r="F179" s="25">
        <f t="shared" si="97"/>
        <v>0</v>
      </c>
      <c r="G179" s="25">
        <f t="shared" si="98"/>
        <v>0</v>
      </c>
      <c r="I179" s="156">
        <f t="shared" si="62"/>
        <v>0</v>
      </c>
      <c r="J179" s="156">
        <f t="shared" si="63"/>
        <v>0</v>
      </c>
      <c r="K179" s="156">
        <f t="shared" si="64"/>
        <v>0</v>
      </c>
      <c r="L179" s="156">
        <f t="shared" si="65"/>
        <v>0</v>
      </c>
      <c r="N179" s="187">
        <f t="shared" si="86"/>
        <v>0</v>
      </c>
      <c r="O179" s="187">
        <f t="shared" si="66"/>
        <v>0</v>
      </c>
      <c r="P179" s="187">
        <f t="shared" si="67"/>
        <v>0</v>
      </c>
      <c r="Q179" s="187">
        <f t="shared" si="68"/>
        <v>0</v>
      </c>
      <c r="R179" s="187">
        <f t="shared" si="69"/>
        <v>0</v>
      </c>
      <c r="S179" s="187">
        <f t="shared" si="70"/>
        <v>0</v>
      </c>
      <c r="T179" s="187">
        <f t="shared" si="71"/>
        <v>0</v>
      </c>
      <c r="V179" s="184">
        <f t="shared" si="72"/>
        <v>0</v>
      </c>
      <c r="W179" s="184">
        <f t="shared" si="73"/>
        <v>0</v>
      </c>
      <c r="X179" s="184">
        <f t="shared" si="74"/>
        <v>0</v>
      </c>
      <c r="Y179" s="184">
        <f t="shared" si="75"/>
        <v>0</v>
      </c>
      <c r="AA179" s="190">
        <f t="shared" si="76"/>
        <v>0</v>
      </c>
      <c r="AB179" s="190">
        <f t="shared" si="77"/>
        <v>0</v>
      </c>
      <c r="AC179" s="190">
        <f t="shared" si="78"/>
        <v>0</v>
      </c>
      <c r="AD179" s="190">
        <f t="shared" si="79"/>
        <v>0</v>
      </c>
      <c r="AE179" s="187">
        <f t="shared" si="87"/>
        <v>0</v>
      </c>
      <c r="AF179" s="156">
        <f t="shared" si="88"/>
        <v>0</v>
      </c>
      <c r="AG179" s="193">
        <f t="shared" si="89"/>
        <v>0</v>
      </c>
      <c r="AH179" s="156">
        <f t="shared" si="90"/>
        <v>0</v>
      </c>
      <c r="AI179" s="156">
        <f t="shared" si="91"/>
        <v>0</v>
      </c>
      <c r="AJ179" s="187">
        <f t="shared" si="92"/>
        <v>0</v>
      </c>
      <c r="AK179" s="187">
        <f t="shared" si="93"/>
        <v>0</v>
      </c>
      <c r="AL179" s="1">
        <f t="shared" si="94"/>
        <v>0</v>
      </c>
    </row>
    <row r="180" spans="1:38">
      <c r="A180" s="26">
        <v>2.0200000000000001E-3</v>
      </c>
      <c r="B180" s="5">
        <f t="shared" si="96"/>
        <v>2.0200000000000001E-3</v>
      </c>
      <c r="C180" s="150"/>
      <c r="D180" s="150"/>
      <c r="E180" s="94" t="s">
        <v>91</v>
      </c>
      <c r="F180" s="25">
        <f t="shared" si="97"/>
        <v>0</v>
      </c>
      <c r="G180" s="25">
        <f t="shared" si="98"/>
        <v>0</v>
      </c>
      <c r="I180" s="156">
        <f t="shared" si="62"/>
        <v>0</v>
      </c>
      <c r="J180" s="156">
        <f t="shared" si="63"/>
        <v>0</v>
      </c>
      <c r="K180" s="156">
        <f t="shared" si="64"/>
        <v>0</v>
      </c>
      <c r="L180" s="156">
        <f t="shared" si="65"/>
        <v>0</v>
      </c>
      <c r="N180" s="187">
        <f t="shared" si="86"/>
        <v>0</v>
      </c>
      <c r="O180" s="187">
        <f t="shared" si="66"/>
        <v>0</v>
      </c>
      <c r="P180" s="187">
        <f t="shared" si="67"/>
        <v>0</v>
      </c>
      <c r="Q180" s="187">
        <f t="shared" si="68"/>
        <v>0</v>
      </c>
      <c r="R180" s="187">
        <f t="shared" si="69"/>
        <v>0</v>
      </c>
      <c r="S180" s="187">
        <f t="shared" si="70"/>
        <v>0</v>
      </c>
      <c r="T180" s="187">
        <f t="shared" si="71"/>
        <v>0</v>
      </c>
      <c r="V180" s="184">
        <f t="shared" si="72"/>
        <v>0</v>
      </c>
      <c r="W180" s="184">
        <f t="shared" si="73"/>
        <v>0</v>
      </c>
      <c r="X180" s="184">
        <f t="shared" si="74"/>
        <v>0</v>
      </c>
      <c r="Y180" s="184">
        <f t="shared" si="75"/>
        <v>0</v>
      </c>
      <c r="AA180" s="190">
        <f t="shared" si="76"/>
        <v>0</v>
      </c>
      <c r="AB180" s="190">
        <f t="shared" si="77"/>
        <v>0</v>
      </c>
      <c r="AC180" s="190">
        <f t="shared" si="78"/>
        <v>0</v>
      </c>
      <c r="AD180" s="190">
        <f t="shared" si="79"/>
        <v>0</v>
      </c>
      <c r="AE180" s="187">
        <f t="shared" si="87"/>
        <v>0</v>
      </c>
      <c r="AF180" s="156">
        <f t="shared" si="88"/>
        <v>0</v>
      </c>
      <c r="AG180" s="193">
        <f t="shared" si="89"/>
        <v>0</v>
      </c>
      <c r="AH180" s="156">
        <f t="shared" si="90"/>
        <v>0</v>
      </c>
      <c r="AI180" s="156">
        <f t="shared" si="91"/>
        <v>0</v>
      </c>
      <c r="AJ180" s="187">
        <f t="shared" si="92"/>
        <v>0</v>
      </c>
      <c r="AK180" s="187">
        <f t="shared" si="93"/>
        <v>0</v>
      </c>
      <c r="AL180" s="1">
        <f t="shared" si="94"/>
        <v>0</v>
      </c>
    </row>
    <row r="181" spans="1:38">
      <c r="A181" s="26">
        <v>2.0300000000000001E-3</v>
      </c>
      <c r="B181" s="5">
        <f t="shared" si="96"/>
        <v>2.0300000000000001E-3</v>
      </c>
      <c r="C181" s="150"/>
      <c r="D181" s="150"/>
      <c r="E181" s="94" t="s">
        <v>91</v>
      </c>
      <c r="F181" s="25">
        <f t="shared" si="97"/>
        <v>0</v>
      </c>
      <c r="G181" s="25">
        <f t="shared" si="98"/>
        <v>0</v>
      </c>
      <c r="I181" s="156">
        <f t="shared" si="62"/>
        <v>0</v>
      </c>
      <c r="J181" s="156">
        <f t="shared" si="63"/>
        <v>0</v>
      </c>
      <c r="K181" s="156">
        <f t="shared" si="64"/>
        <v>0</v>
      </c>
      <c r="L181" s="156">
        <f t="shared" si="65"/>
        <v>0</v>
      </c>
      <c r="N181" s="187">
        <f t="shared" si="86"/>
        <v>0</v>
      </c>
      <c r="O181" s="187">
        <f t="shared" si="66"/>
        <v>0</v>
      </c>
      <c r="P181" s="187">
        <f t="shared" si="67"/>
        <v>0</v>
      </c>
      <c r="Q181" s="187">
        <f t="shared" si="68"/>
        <v>0</v>
      </c>
      <c r="R181" s="187">
        <f t="shared" si="69"/>
        <v>0</v>
      </c>
      <c r="S181" s="187">
        <f t="shared" si="70"/>
        <v>0</v>
      </c>
      <c r="T181" s="187">
        <f t="shared" si="71"/>
        <v>0</v>
      </c>
      <c r="V181" s="184">
        <f t="shared" si="72"/>
        <v>0</v>
      </c>
      <c r="W181" s="184">
        <f t="shared" si="73"/>
        <v>0</v>
      </c>
      <c r="X181" s="184">
        <f t="shared" si="74"/>
        <v>0</v>
      </c>
      <c r="Y181" s="184">
        <f t="shared" si="75"/>
        <v>0</v>
      </c>
      <c r="AA181" s="190">
        <f t="shared" si="76"/>
        <v>0</v>
      </c>
      <c r="AB181" s="190">
        <f t="shared" si="77"/>
        <v>0</v>
      </c>
      <c r="AC181" s="190">
        <f t="shared" si="78"/>
        <v>0</v>
      </c>
      <c r="AD181" s="190">
        <f t="shared" si="79"/>
        <v>0</v>
      </c>
      <c r="AE181" s="187">
        <f t="shared" si="87"/>
        <v>0</v>
      </c>
      <c r="AF181" s="156">
        <f t="shared" si="88"/>
        <v>0</v>
      </c>
      <c r="AG181" s="193">
        <f t="shared" si="89"/>
        <v>0</v>
      </c>
      <c r="AH181" s="156">
        <f t="shared" si="90"/>
        <v>0</v>
      </c>
      <c r="AI181" s="156">
        <f t="shared" si="91"/>
        <v>0</v>
      </c>
      <c r="AJ181" s="187">
        <f t="shared" si="92"/>
        <v>0</v>
      </c>
      <c r="AK181" s="187">
        <f t="shared" si="93"/>
        <v>0</v>
      </c>
      <c r="AL181" s="1">
        <f t="shared" si="94"/>
        <v>0</v>
      </c>
    </row>
    <row r="182" spans="1:38">
      <c r="A182" s="26">
        <v>2.0400000000000001E-3</v>
      </c>
      <c r="B182" s="5">
        <f t="shared" si="96"/>
        <v>2.0400000000000001E-3</v>
      </c>
      <c r="C182" s="150"/>
      <c r="D182" s="150"/>
      <c r="E182" s="94" t="s">
        <v>91</v>
      </c>
      <c r="F182" s="25">
        <f t="shared" si="97"/>
        <v>0</v>
      </c>
      <c r="G182" s="25">
        <f t="shared" si="98"/>
        <v>0</v>
      </c>
      <c r="I182" s="156">
        <f t="shared" si="62"/>
        <v>0</v>
      </c>
      <c r="J182" s="156">
        <f t="shared" si="63"/>
        <v>0</v>
      </c>
      <c r="K182" s="156">
        <f t="shared" si="64"/>
        <v>0</v>
      </c>
      <c r="L182" s="156">
        <f t="shared" si="65"/>
        <v>0</v>
      </c>
      <c r="N182" s="187">
        <f t="shared" si="86"/>
        <v>0</v>
      </c>
      <c r="O182" s="187">
        <f t="shared" si="66"/>
        <v>0</v>
      </c>
      <c r="P182" s="187">
        <f t="shared" si="67"/>
        <v>0</v>
      </c>
      <c r="Q182" s="187">
        <f t="shared" si="68"/>
        <v>0</v>
      </c>
      <c r="R182" s="187">
        <f t="shared" si="69"/>
        <v>0</v>
      </c>
      <c r="S182" s="187">
        <f t="shared" si="70"/>
        <v>0</v>
      </c>
      <c r="T182" s="187">
        <f t="shared" si="71"/>
        <v>0</v>
      </c>
      <c r="V182" s="184">
        <f t="shared" si="72"/>
        <v>0</v>
      </c>
      <c r="W182" s="184">
        <f t="shared" si="73"/>
        <v>0</v>
      </c>
      <c r="X182" s="184">
        <f t="shared" si="74"/>
        <v>0</v>
      </c>
      <c r="Y182" s="184">
        <f t="shared" si="75"/>
        <v>0</v>
      </c>
      <c r="AA182" s="190">
        <f t="shared" si="76"/>
        <v>0</v>
      </c>
      <c r="AB182" s="190">
        <f t="shared" si="77"/>
        <v>0</v>
      </c>
      <c r="AC182" s="190">
        <f t="shared" si="78"/>
        <v>0</v>
      </c>
      <c r="AD182" s="190">
        <f t="shared" si="79"/>
        <v>0</v>
      </c>
      <c r="AE182" s="187">
        <f t="shared" si="87"/>
        <v>0</v>
      </c>
      <c r="AF182" s="156">
        <f t="shared" si="88"/>
        <v>0</v>
      </c>
      <c r="AG182" s="193">
        <f t="shared" si="89"/>
        <v>0</v>
      </c>
      <c r="AH182" s="156">
        <f t="shared" si="90"/>
        <v>0</v>
      </c>
      <c r="AI182" s="156">
        <f t="shared" si="91"/>
        <v>0</v>
      </c>
      <c r="AJ182" s="187">
        <f t="shared" si="92"/>
        <v>0</v>
      </c>
      <c r="AK182" s="187">
        <f t="shared" si="93"/>
        <v>0</v>
      </c>
      <c r="AL182" s="1">
        <f t="shared" si="94"/>
        <v>0</v>
      </c>
    </row>
    <row r="183" spans="1:38">
      <c r="A183" s="26">
        <v>2.0500000000000002E-3</v>
      </c>
      <c r="B183" s="5">
        <f t="shared" si="96"/>
        <v>2.0500000000000002E-3</v>
      </c>
      <c r="C183" s="150"/>
      <c r="D183" s="150"/>
      <c r="E183" s="94" t="s">
        <v>91</v>
      </c>
      <c r="F183" s="25">
        <f t="shared" si="97"/>
        <v>0</v>
      </c>
      <c r="G183" s="25">
        <f t="shared" si="98"/>
        <v>0</v>
      </c>
      <c r="I183" s="156">
        <f t="shared" si="62"/>
        <v>0</v>
      </c>
      <c r="J183" s="156">
        <f t="shared" si="63"/>
        <v>0</v>
      </c>
      <c r="K183" s="156">
        <f t="shared" si="64"/>
        <v>0</v>
      </c>
      <c r="L183" s="156">
        <f t="shared" si="65"/>
        <v>0</v>
      </c>
      <c r="N183" s="187">
        <f t="shared" si="86"/>
        <v>0</v>
      </c>
      <c r="O183" s="187">
        <f t="shared" si="66"/>
        <v>0</v>
      </c>
      <c r="P183" s="187">
        <f t="shared" si="67"/>
        <v>0</v>
      </c>
      <c r="Q183" s="187">
        <f t="shared" si="68"/>
        <v>0</v>
      </c>
      <c r="R183" s="187">
        <f t="shared" si="69"/>
        <v>0</v>
      </c>
      <c r="S183" s="187">
        <f t="shared" si="70"/>
        <v>0</v>
      </c>
      <c r="T183" s="187">
        <f t="shared" si="71"/>
        <v>0</v>
      </c>
      <c r="V183" s="184">
        <f t="shared" si="72"/>
        <v>0</v>
      </c>
      <c r="W183" s="184">
        <f t="shared" si="73"/>
        <v>0</v>
      </c>
      <c r="X183" s="184">
        <f t="shared" si="74"/>
        <v>0</v>
      </c>
      <c r="Y183" s="184">
        <f t="shared" si="75"/>
        <v>0</v>
      </c>
      <c r="AA183" s="190">
        <f t="shared" si="76"/>
        <v>0</v>
      </c>
      <c r="AB183" s="190">
        <f t="shared" si="77"/>
        <v>0</v>
      </c>
      <c r="AC183" s="190">
        <f t="shared" si="78"/>
        <v>0</v>
      </c>
      <c r="AD183" s="190">
        <f t="shared" si="79"/>
        <v>0</v>
      </c>
      <c r="AE183" s="187">
        <f t="shared" si="87"/>
        <v>0</v>
      </c>
      <c r="AF183" s="156">
        <f t="shared" si="88"/>
        <v>0</v>
      </c>
      <c r="AG183" s="193">
        <f t="shared" si="89"/>
        <v>0</v>
      </c>
      <c r="AH183" s="156">
        <f t="shared" si="90"/>
        <v>0</v>
      </c>
      <c r="AI183" s="156">
        <f t="shared" si="91"/>
        <v>0</v>
      </c>
      <c r="AJ183" s="187">
        <f t="shared" si="92"/>
        <v>0</v>
      </c>
      <c r="AK183" s="187">
        <f t="shared" si="93"/>
        <v>0</v>
      </c>
      <c r="AL183" s="1">
        <f t="shared" si="94"/>
        <v>0</v>
      </c>
    </row>
    <row r="184" spans="1:38">
      <c r="A184" s="26">
        <v>2.0600000000000002E-3</v>
      </c>
      <c r="B184" s="5">
        <f t="shared" si="96"/>
        <v>2.0600000000000002E-3</v>
      </c>
      <c r="C184" s="150"/>
      <c r="D184" s="150"/>
      <c r="E184" s="94" t="s">
        <v>91</v>
      </c>
      <c r="F184" s="25">
        <f t="shared" si="97"/>
        <v>0</v>
      </c>
      <c r="G184" s="25">
        <f t="shared" si="98"/>
        <v>0</v>
      </c>
      <c r="I184" s="156">
        <f t="shared" si="62"/>
        <v>0</v>
      </c>
      <c r="J184" s="156">
        <f t="shared" si="63"/>
        <v>0</v>
      </c>
      <c r="K184" s="156">
        <f t="shared" si="64"/>
        <v>0</v>
      </c>
      <c r="L184" s="156">
        <f t="shared" si="65"/>
        <v>0</v>
      </c>
      <c r="N184" s="187">
        <f t="shared" si="86"/>
        <v>0</v>
      </c>
      <c r="O184" s="187">
        <f t="shared" si="66"/>
        <v>0</v>
      </c>
      <c r="P184" s="187">
        <f t="shared" si="67"/>
        <v>0</v>
      </c>
      <c r="Q184" s="187">
        <f t="shared" si="68"/>
        <v>0</v>
      </c>
      <c r="R184" s="187">
        <f t="shared" si="69"/>
        <v>0</v>
      </c>
      <c r="S184" s="187">
        <f t="shared" si="70"/>
        <v>0</v>
      </c>
      <c r="T184" s="187">
        <f t="shared" si="71"/>
        <v>0</v>
      </c>
      <c r="V184" s="184">
        <f t="shared" si="72"/>
        <v>0</v>
      </c>
      <c r="W184" s="184">
        <f t="shared" si="73"/>
        <v>0</v>
      </c>
      <c r="X184" s="184">
        <f t="shared" si="74"/>
        <v>0</v>
      </c>
      <c r="Y184" s="184">
        <f t="shared" si="75"/>
        <v>0</v>
      </c>
      <c r="AA184" s="190">
        <f t="shared" si="76"/>
        <v>0</v>
      </c>
      <c r="AB184" s="190">
        <f t="shared" si="77"/>
        <v>0</v>
      </c>
      <c r="AC184" s="190">
        <f t="shared" si="78"/>
        <v>0</v>
      </c>
      <c r="AD184" s="190">
        <f t="shared" si="79"/>
        <v>0</v>
      </c>
      <c r="AE184" s="187">
        <f t="shared" si="87"/>
        <v>0</v>
      </c>
      <c r="AF184" s="156">
        <f t="shared" si="88"/>
        <v>0</v>
      </c>
      <c r="AG184" s="193">
        <f t="shared" si="89"/>
        <v>0</v>
      </c>
      <c r="AH184" s="156">
        <f t="shared" si="90"/>
        <v>0</v>
      </c>
      <c r="AI184" s="156">
        <f t="shared" si="91"/>
        <v>0</v>
      </c>
      <c r="AJ184" s="187">
        <f t="shared" si="92"/>
        <v>0</v>
      </c>
      <c r="AK184" s="187">
        <f t="shared" si="93"/>
        <v>0</v>
      </c>
      <c r="AL184" s="1">
        <f t="shared" si="94"/>
        <v>0</v>
      </c>
    </row>
    <row r="185" spans="1:38">
      <c r="A185" s="26">
        <v>2.0700000000000002E-3</v>
      </c>
      <c r="B185" s="5">
        <f t="shared" si="96"/>
        <v>2.0700000000000002E-3</v>
      </c>
      <c r="C185" s="150"/>
      <c r="D185" s="150"/>
      <c r="E185" s="94" t="s">
        <v>91</v>
      </c>
      <c r="F185" s="25">
        <f t="shared" si="97"/>
        <v>0</v>
      </c>
      <c r="G185" s="25">
        <f t="shared" si="98"/>
        <v>0</v>
      </c>
      <c r="I185" s="156">
        <f t="shared" si="62"/>
        <v>0</v>
      </c>
      <c r="J185" s="156">
        <f t="shared" si="63"/>
        <v>0</v>
      </c>
      <c r="K185" s="156">
        <f t="shared" si="64"/>
        <v>0</v>
      </c>
      <c r="L185" s="156">
        <f t="shared" si="65"/>
        <v>0</v>
      </c>
      <c r="N185" s="187">
        <f t="shared" si="86"/>
        <v>0</v>
      </c>
      <c r="O185" s="187">
        <f t="shared" si="66"/>
        <v>0</v>
      </c>
      <c r="P185" s="187">
        <f t="shared" si="67"/>
        <v>0</v>
      </c>
      <c r="Q185" s="187">
        <f t="shared" si="68"/>
        <v>0</v>
      </c>
      <c r="R185" s="187">
        <f t="shared" si="69"/>
        <v>0</v>
      </c>
      <c r="S185" s="187">
        <f t="shared" si="70"/>
        <v>0</v>
      </c>
      <c r="T185" s="187">
        <f t="shared" si="71"/>
        <v>0</v>
      </c>
      <c r="V185" s="184">
        <f t="shared" si="72"/>
        <v>0</v>
      </c>
      <c r="W185" s="184">
        <f t="shared" si="73"/>
        <v>0</v>
      </c>
      <c r="X185" s="184">
        <f t="shared" si="74"/>
        <v>0</v>
      </c>
      <c r="Y185" s="184">
        <f t="shared" si="75"/>
        <v>0</v>
      </c>
      <c r="AA185" s="190">
        <f t="shared" si="76"/>
        <v>0</v>
      </c>
      <c r="AB185" s="190">
        <f t="shared" si="77"/>
        <v>0</v>
      </c>
      <c r="AC185" s="190">
        <f t="shared" si="78"/>
        <v>0</v>
      </c>
      <c r="AD185" s="190">
        <f t="shared" si="79"/>
        <v>0</v>
      </c>
      <c r="AE185" s="187">
        <f t="shared" si="87"/>
        <v>0</v>
      </c>
      <c r="AF185" s="156">
        <f t="shared" si="88"/>
        <v>0</v>
      </c>
      <c r="AG185" s="193">
        <f t="shared" si="89"/>
        <v>0</v>
      </c>
      <c r="AH185" s="156">
        <f t="shared" si="90"/>
        <v>0</v>
      </c>
      <c r="AI185" s="156">
        <f t="shared" si="91"/>
        <v>0</v>
      </c>
      <c r="AJ185" s="187">
        <f t="shared" si="92"/>
        <v>0</v>
      </c>
      <c r="AK185" s="187">
        <f t="shared" si="93"/>
        <v>0</v>
      </c>
      <c r="AL185" s="1">
        <f t="shared" si="94"/>
        <v>0</v>
      </c>
    </row>
    <row r="186" spans="1:38">
      <c r="A186" s="26">
        <v>2.0800000000000003E-3</v>
      </c>
      <c r="B186" s="5">
        <f t="shared" si="96"/>
        <v>2.0800000000000003E-3</v>
      </c>
      <c r="C186" s="150"/>
      <c r="D186" s="150"/>
      <c r="E186" s="94" t="s">
        <v>91</v>
      </c>
      <c r="F186" s="25">
        <f t="shared" si="97"/>
        <v>0</v>
      </c>
      <c r="G186" s="25">
        <f t="shared" si="98"/>
        <v>0</v>
      </c>
      <c r="I186" s="156">
        <f t="shared" si="62"/>
        <v>0</v>
      </c>
      <c r="J186" s="156">
        <f t="shared" si="63"/>
        <v>0</v>
      </c>
      <c r="K186" s="156">
        <f t="shared" si="64"/>
        <v>0</v>
      </c>
      <c r="L186" s="156">
        <f t="shared" si="65"/>
        <v>0</v>
      </c>
      <c r="N186" s="187">
        <f t="shared" si="86"/>
        <v>0</v>
      </c>
      <c r="O186" s="187">
        <f t="shared" si="66"/>
        <v>0</v>
      </c>
      <c r="P186" s="187">
        <f t="shared" si="67"/>
        <v>0</v>
      </c>
      <c r="Q186" s="187">
        <f t="shared" si="68"/>
        <v>0</v>
      </c>
      <c r="R186" s="187">
        <f t="shared" si="69"/>
        <v>0</v>
      </c>
      <c r="S186" s="187">
        <f t="shared" si="70"/>
        <v>0</v>
      </c>
      <c r="T186" s="187">
        <f t="shared" si="71"/>
        <v>0</v>
      </c>
      <c r="V186" s="184">
        <f t="shared" si="72"/>
        <v>0</v>
      </c>
      <c r="W186" s="184">
        <f t="shared" si="73"/>
        <v>0</v>
      </c>
      <c r="X186" s="184">
        <f t="shared" si="74"/>
        <v>0</v>
      </c>
      <c r="Y186" s="184">
        <f t="shared" si="75"/>
        <v>0</v>
      </c>
      <c r="AA186" s="190">
        <f t="shared" si="76"/>
        <v>0</v>
      </c>
      <c r="AB186" s="190">
        <f t="shared" si="77"/>
        <v>0</v>
      </c>
      <c r="AC186" s="190">
        <f t="shared" si="78"/>
        <v>0</v>
      </c>
      <c r="AD186" s="190">
        <f t="shared" si="79"/>
        <v>0</v>
      </c>
      <c r="AE186" s="187">
        <f t="shared" si="87"/>
        <v>0</v>
      </c>
      <c r="AF186" s="156">
        <f t="shared" si="88"/>
        <v>0</v>
      </c>
      <c r="AG186" s="193">
        <f t="shared" si="89"/>
        <v>0</v>
      </c>
      <c r="AH186" s="156">
        <f t="shared" si="90"/>
        <v>0</v>
      </c>
      <c r="AI186" s="156">
        <f t="shared" si="91"/>
        <v>0</v>
      </c>
      <c r="AJ186" s="187">
        <f t="shared" si="92"/>
        <v>0</v>
      </c>
      <c r="AK186" s="187">
        <f t="shared" si="93"/>
        <v>0</v>
      </c>
      <c r="AL186" s="1">
        <f t="shared" si="94"/>
        <v>0</v>
      </c>
    </row>
    <row r="187" spans="1:38">
      <c r="A187" s="26">
        <v>2.0900000000000003E-3</v>
      </c>
      <c r="B187" s="5">
        <f t="shared" si="96"/>
        <v>2.0900000000000003E-3</v>
      </c>
      <c r="C187" s="150"/>
      <c r="D187" s="150"/>
      <c r="E187" s="94" t="s">
        <v>91</v>
      </c>
      <c r="F187" s="25">
        <f t="shared" si="97"/>
        <v>0</v>
      </c>
      <c r="G187" s="25">
        <f t="shared" si="98"/>
        <v>0</v>
      </c>
      <c r="I187" s="156">
        <f t="shared" si="62"/>
        <v>0</v>
      </c>
      <c r="J187" s="156">
        <f t="shared" si="63"/>
        <v>0</v>
      </c>
      <c r="K187" s="156">
        <f t="shared" si="64"/>
        <v>0</v>
      </c>
      <c r="L187" s="156">
        <f t="shared" si="65"/>
        <v>0</v>
      </c>
      <c r="N187" s="187">
        <f t="shared" si="86"/>
        <v>0</v>
      </c>
      <c r="O187" s="187">
        <f t="shared" si="66"/>
        <v>0</v>
      </c>
      <c r="P187" s="187">
        <f t="shared" si="67"/>
        <v>0</v>
      </c>
      <c r="Q187" s="187">
        <f t="shared" si="68"/>
        <v>0</v>
      </c>
      <c r="R187" s="187">
        <f t="shared" si="69"/>
        <v>0</v>
      </c>
      <c r="S187" s="187">
        <f t="shared" si="70"/>
        <v>0</v>
      </c>
      <c r="T187" s="187">
        <f t="shared" si="71"/>
        <v>0</v>
      </c>
      <c r="V187" s="184">
        <f t="shared" si="72"/>
        <v>0</v>
      </c>
      <c r="W187" s="184">
        <f t="shared" si="73"/>
        <v>0</v>
      </c>
      <c r="X187" s="184">
        <f t="shared" si="74"/>
        <v>0</v>
      </c>
      <c r="Y187" s="184">
        <f t="shared" si="75"/>
        <v>0</v>
      </c>
      <c r="AA187" s="190">
        <f t="shared" si="76"/>
        <v>0</v>
      </c>
      <c r="AB187" s="190">
        <f t="shared" si="77"/>
        <v>0</v>
      </c>
      <c r="AC187" s="190">
        <f t="shared" si="78"/>
        <v>0</v>
      </c>
      <c r="AD187" s="190">
        <f t="shared" si="79"/>
        <v>0</v>
      </c>
      <c r="AE187" s="187">
        <f t="shared" si="87"/>
        <v>0</v>
      </c>
      <c r="AF187" s="156">
        <f t="shared" si="88"/>
        <v>0</v>
      </c>
      <c r="AG187" s="193">
        <f t="shared" si="89"/>
        <v>0</v>
      </c>
      <c r="AH187" s="156">
        <f t="shared" si="90"/>
        <v>0</v>
      </c>
      <c r="AI187" s="156">
        <f t="shared" si="91"/>
        <v>0</v>
      </c>
      <c r="AJ187" s="187">
        <f t="shared" si="92"/>
        <v>0</v>
      </c>
      <c r="AK187" s="187">
        <f t="shared" si="93"/>
        <v>0</v>
      </c>
      <c r="AL187" s="1">
        <f t="shared" si="94"/>
        <v>0</v>
      </c>
    </row>
    <row r="188" spans="1:38">
      <c r="A188" s="26">
        <v>2.1000000000000003E-3</v>
      </c>
      <c r="B188" s="5">
        <f t="shared" si="96"/>
        <v>2.1000000000000003E-3</v>
      </c>
      <c r="C188" s="150"/>
      <c r="D188" s="150"/>
      <c r="E188" s="94" t="s">
        <v>91</v>
      </c>
      <c r="F188" s="25">
        <f t="shared" si="97"/>
        <v>0</v>
      </c>
      <c r="G188" s="25">
        <f t="shared" si="98"/>
        <v>0</v>
      </c>
      <c r="I188" s="156">
        <f t="shared" si="62"/>
        <v>0</v>
      </c>
      <c r="J188" s="156">
        <f t="shared" si="63"/>
        <v>0</v>
      </c>
      <c r="K188" s="156">
        <f t="shared" si="64"/>
        <v>0</v>
      </c>
      <c r="L188" s="156">
        <f t="shared" si="65"/>
        <v>0</v>
      </c>
      <c r="N188" s="187">
        <f t="shared" si="86"/>
        <v>0</v>
      </c>
      <c r="O188" s="187">
        <f t="shared" si="66"/>
        <v>0</v>
      </c>
      <c r="P188" s="187">
        <f t="shared" si="67"/>
        <v>0</v>
      </c>
      <c r="Q188" s="187">
        <f t="shared" si="68"/>
        <v>0</v>
      </c>
      <c r="R188" s="187">
        <f t="shared" si="69"/>
        <v>0</v>
      </c>
      <c r="S188" s="187">
        <f t="shared" si="70"/>
        <v>0</v>
      </c>
      <c r="T188" s="187">
        <f t="shared" si="71"/>
        <v>0</v>
      </c>
      <c r="V188" s="184">
        <f t="shared" si="72"/>
        <v>0</v>
      </c>
      <c r="W188" s="184">
        <f t="shared" si="73"/>
        <v>0</v>
      </c>
      <c r="X188" s="184">
        <f t="shared" si="74"/>
        <v>0</v>
      </c>
      <c r="Y188" s="184">
        <f t="shared" si="75"/>
        <v>0</v>
      </c>
      <c r="AA188" s="190">
        <f t="shared" si="76"/>
        <v>0</v>
      </c>
      <c r="AB188" s="190">
        <f t="shared" si="77"/>
        <v>0</v>
      </c>
      <c r="AC188" s="190">
        <f t="shared" si="78"/>
        <v>0</v>
      </c>
      <c r="AD188" s="190">
        <f t="shared" si="79"/>
        <v>0</v>
      </c>
      <c r="AE188" s="187">
        <f t="shared" si="87"/>
        <v>0</v>
      </c>
      <c r="AF188" s="156">
        <f t="shared" si="88"/>
        <v>0</v>
      </c>
      <c r="AG188" s="193">
        <f t="shared" si="89"/>
        <v>0</v>
      </c>
      <c r="AH188" s="156">
        <f t="shared" si="90"/>
        <v>0</v>
      </c>
      <c r="AI188" s="156">
        <f t="shared" si="91"/>
        <v>0</v>
      </c>
      <c r="AJ188" s="187">
        <f t="shared" si="92"/>
        <v>0</v>
      </c>
      <c r="AK188" s="187">
        <f t="shared" si="93"/>
        <v>0</v>
      </c>
      <c r="AL188" s="1">
        <f t="shared" si="94"/>
        <v>0</v>
      </c>
    </row>
    <row r="189" spans="1:38">
      <c r="A189" s="26">
        <v>2.1100000000000003E-3</v>
      </c>
      <c r="B189" s="5">
        <f t="shared" si="96"/>
        <v>2.1100000000000003E-3</v>
      </c>
      <c r="C189" s="150"/>
      <c r="D189" s="150"/>
      <c r="E189" s="94" t="s">
        <v>91</v>
      </c>
      <c r="F189" s="25">
        <f t="shared" si="97"/>
        <v>0</v>
      </c>
      <c r="G189" s="25">
        <f t="shared" ref="G189:G194" si="99">COUNTIF(AG189:AK189,"&gt;1")</f>
        <v>0</v>
      </c>
      <c r="I189" s="156">
        <f t="shared" si="62"/>
        <v>0</v>
      </c>
      <c r="J189" s="156">
        <f t="shared" si="63"/>
        <v>0</v>
      </c>
      <c r="K189" s="156">
        <f t="shared" si="64"/>
        <v>0</v>
      </c>
      <c r="L189" s="156">
        <f t="shared" si="65"/>
        <v>0</v>
      </c>
      <c r="N189" s="187">
        <f t="shared" si="86"/>
        <v>0</v>
      </c>
      <c r="O189" s="187">
        <f t="shared" si="66"/>
        <v>0</v>
      </c>
      <c r="P189" s="187">
        <f t="shared" si="67"/>
        <v>0</v>
      </c>
      <c r="Q189" s="187">
        <f t="shared" si="68"/>
        <v>0</v>
      </c>
      <c r="R189" s="187">
        <f t="shared" si="69"/>
        <v>0</v>
      </c>
      <c r="S189" s="187">
        <f t="shared" si="70"/>
        <v>0</v>
      </c>
      <c r="T189" s="187">
        <f t="shared" si="71"/>
        <v>0</v>
      </c>
      <c r="V189" s="184">
        <f t="shared" si="72"/>
        <v>0</v>
      </c>
      <c r="W189" s="184">
        <f t="shared" si="73"/>
        <v>0</v>
      </c>
      <c r="X189" s="184">
        <f t="shared" si="74"/>
        <v>0</v>
      </c>
      <c r="Y189" s="184">
        <f t="shared" si="75"/>
        <v>0</v>
      </c>
      <c r="AA189" s="190">
        <f t="shared" si="76"/>
        <v>0</v>
      </c>
      <c r="AB189" s="190">
        <f t="shared" si="77"/>
        <v>0</v>
      </c>
      <c r="AC189" s="190">
        <f t="shared" si="78"/>
        <v>0</v>
      </c>
      <c r="AD189" s="190">
        <f t="shared" si="79"/>
        <v>0</v>
      </c>
      <c r="AE189" s="187">
        <f t="shared" si="87"/>
        <v>0</v>
      </c>
      <c r="AF189" s="156">
        <f t="shared" si="88"/>
        <v>0</v>
      </c>
      <c r="AG189" s="193">
        <f t="shared" si="89"/>
        <v>0</v>
      </c>
      <c r="AH189" s="156">
        <f t="shared" si="90"/>
        <v>0</v>
      </c>
      <c r="AI189" s="156">
        <f t="shared" si="91"/>
        <v>0</v>
      </c>
      <c r="AJ189" s="187">
        <f t="shared" si="92"/>
        <v>0</v>
      </c>
      <c r="AK189" s="187">
        <f t="shared" si="93"/>
        <v>0</v>
      </c>
      <c r="AL189" s="1">
        <f t="shared" si="94"/>
        <v>0</v>
      </c>
    </row>
    <row r="190" spans="1:38">
      <c r="A190" s="26">
        <v>2.1200000000000004E-3</v>
      </c>
      <c r="B190" s="5">
        <f t="shared" si="96"/>
        <v>2.1200000000000004E-3</v>
      </c>
      <c r="C190" s="150"/>
      <c r="D190" s="150"/>
      <c r="E190" s="94" t="s">
        <v>91</v>
      </c>
      <c r="F190" s="25">
        <f t="shared" si="97"/>
        <v>0</v>
      </c>
      <c r="G190" s="25">
        <f t="shared" si="99"/>
        <v>0</v>
      </c>
      <c r="I190" s="156">
        <f t="shared" si="62"/>
        <v>0</v>
      </c>
      <c r="J190" s="156">
        <f t="shared" si="63"/>
        <v>0</v>
      </c>
      <c r="K190" s="156">
        <f t="shared" si="64"/>
        <v>0</v>
      </c>
      <c r="L190" s="156">
        <f t="shared" si="65"/>
        <v>0</v>
      </c>
      <c r="N190" s="187">
        <f t="shared" si="86"/>
        <v>0</v>
      </c>
      <c r="O190" s="187">
        <f t="shared" si="66"/>
        <v>0</v>
      </c>
      <c r="P190" s="187">
        <f t="shared" si="67"/>
        <v>0</v>
      </c>
      <c r="Q190" s="187">
        <f t="shared" si="68"/>
        <v>0</v>
      </c>
      <c r="R190" s="187">
        <f t="shared" si="69"/>
        <v>0</v>
      </c>
      <c r="S190" s="187">
        <f t="shared" si="70"/>
        <v>0</v>
      </c>
      <c r="T190" s="187">
        <f t="shared" si="71"/>
        <v>0</v>
      </c>
      <c r="V190" s="184">
        <f t="shared" si="72"/>
        <v>0</v>
      </c>
      <c r="W190" s="184">
        <f t="shared" si="73"/>
        <v>0</v>
      </c>
      <c r="X190" s="184">
        <f t="shared" si="74"/>
        <v>0</v>
      </c>
      <c r="Y190" s="184">
        <f t="shared" si="75"/>
        <v>0</v>
      </c>
      <c r="AA190" s="190">
        <f t="shared" si="76"/>
        <v>0</v>
      </c>
      <c r="AB190" s="190">
        <f t="shared" si="77"/>
        <v>0</v>
      </c>
      <c r="AC190" s="190">
        <f t="shared" si="78"/>
        <v>0</v>
      </c>
      <c r="AD190" s="190">
        <f t="shared" si="79"/>
        <v>0</v>
      </c>
      <c r="AE190" s="187">
        <f t="shared" si="87"/>
        <v>0</v>
      </c>
      <c r="AF190" s="156">
        <f t="shared" si="88"/>
        <v>0</v>
      </c>
      <c r="AG190" s="193">
        <f t="shared" si="89"/>
        <v>0</v>
      </c>
      <c r="AH190" s="156">
        <f t="shared" si="90"/>
        <v>0</v>
      </c>
      <c r="AI190" s="156">
        <f t="shared" si="91"/>
        <v>0</v>
      </c>
      <c r="AJ190" s="187">
        <f t="shared" si="92"/>
        <v>0</v>
      </c>
      <c r="AK190" s="187">
        <f t="shared" si="93"/>
        <v>0</v>
      </c>
      <c r="AL190" s="1">
        <f t="shared" si="94"/>
        <v>0</v>
      </c>
    </row>
    <row r="191" spans="1:38">
      <c r="A191" s="26">
        <v>2.1300000000000004E-3</v>
      </c>
      <c r="B191" s="5">
        <f t="shared" si="96"/>
        <v>2.1300000000000004E-3</v>
      </c>
      <c r="C191" s="150"/>
      <c r="D191" s="150"/>
      <c r="E191" s="94" t="s">
        <v>91</v>
      </c>
      <c r="F191" s="25">
        <f t="shared" si="97"/>
        <v>0</v>
      </c>
      <c r="G191" s="25">
        <f t="shared" si="99"/>
        <v>0</v>
      </c>
      <c r="I191" s="156">
        <f t="shared" si="62"/>
        <v>0</v>
      </c>
      <c r="J191" s="156">
        <f t="shared" si="63"/>
        <v>0</v>
      </c>
      <c r="K191" s="156">
        <f t="shared" si="64"/>
        <v>0</v>
      </c>
      <c r="L191" s="156">
        <f t="shared" si="65"/>
        <v>0</v>
      </c>
      <c r="N191" s="187">
        <f t="shared" si="86"/>
        <v>0</v>
      </c>
      <c r="O191" s="187">
        <f t="shared" si="66"/>
        <v>0</v>
      </c>
      <c r="P191" s="187">
        <f t="shared" si="67"/>
        <v>0</v>
      </c>
      <c r="Q191" s="187">
        <f t="shared" si="68"/>
        <v>0</v>
      </c>
      <c r="R191" s="187">
        <f t="shared" si="69"/>
        <v>0</v>
      </c>
      <c r="S191" s="187">
        <f t="shared" si="70"/>
        <v>0</v>
      </c>
      <c r="T191" s="187">
        <f t="shared" si="71"/>
        <v>0</v>
      </c>
      <c r="V191" s="184">
        <f t="shared" si="72"/>
        <v>0</v>
      </c>
      <c r="W191" s="184">
        <f t="shared" si="73"/>
        <v>0</v>
      </c>
      <c r="X191" s="184">
        <f t="shared" si="74"/>
        <v>0</v>
      </c>
      <c r="Y191" s="184">
        <f t="shared" si="75"/>
        <v>0</v>
      </c>
      <c r="AA191" s="190">
        <f t="shared" si="76"/>
        <v>0</v>
      </c>
      <c r="AB191" s="190">
        <f t="shared" si="77"/>
        <v>0</v>
      </c>
      <c r="AC191" s="190">
        <f t="shared" si="78"/>
        <v>0</v>
      </c>
      <c r="AD191" s="190">
        <f t="shared" si="79"/>
        <v>0</v>
      </c>
      <c r="AE191" s="187">
        <f t="shared" si="87"/>
        <v>0</v>
      </c>
      <c r="AF191" s="156">
        <f t="shared" si="88"/>
        <v>0</v>
      </c>
      <c r="AG191" s="193">
        <f t="shared" si="89"/>
        <v>0</v>
      </c>
      <c r="AH191" s="156">
        <f t="shared" si="90"/>
        <v>0</v>
      </c>
      <c r="AI191" s="156">
        <f t="shared" si="91"/>
        <v>0</v>
      </c>
      <c r="AJ191" s="187">
        <f t="shared" si="92"/>
        <v>0</v>
      </c>
      <c r="AK191" s="187">
        <f t="shared" si="93"/>
        <v>0</v>
      </c>
      <c r="AL191" s="1">
        <f t="shared" si="94"/>
        <v>0</v>
      </c>
    </row>
    <row r="192" spans="1:38">
      <c r="A192" s="26">
        <v>2.1400000000000004E-3</v>
      </c>
      <c r="B192" s="5">
        <f t="shared" si="96"/>
        <v>2.1400000000000004E-3</v>
      </c>
      <c r="C192" s="150"/>
      <c r="D192" s="150"/>
      <c r="E192" s="94" t="s">
        <v>91</v>
      </c>
      <c r="F192" s="25">
        <f t="shared" si="97"/>
        <v>0</v>
      </c>
      <c r="G192" s="25">
        <f t="shared" si="99"/>
        <v>0</v>
      </c>
      <c r="I192" s="156">
        <f t="shared" si="62"/>
        <v>0</v>
      </c>
      <c r="J192" s="156">
        <f t="shared" si="63"/>
        <v>0</v>
      </c>
      <c r="K192" s="156">
        <f t="shared" si="64"/>
        <v>0</v>
      </c>
      <c r="L192" s="156">
        <f t="shared" si="65"/>
        <v>0</v>
      </c>
      <c r="N192" s="187">
        <f t="shared" si="86"/>
        <v>0</v>
      </c>
      <c r="O192" s="187">
        <f t="shared" si="66"/>
        <v>0</v>
      </c>
      <c r="P192" s="187">
        <f t="shared" si="67"/>
        <v>0</v>
      </c>
      <c r="Q192" s="187">
        <f t="shared" si="68"/>
        <v>0</v>
      </c>
      <c r="R192" s="187">
        <f t="shared" si="69"/>
        <v>0</v>
      </c>
      <c r="S192" s="187">
        <f t="shared" si="70"/>
        <v>0</v>
      </c>
      <c r="T192" s="187">
        <f t="shared" si="71"/>
        <v>0</v>
      </c>
      <c r="V192" s="184">
        <f t="shared" si="72"/>
        <v>0</v>
      </c>
      <c r="W192" s="184">
        <f t="shared" si="73"/>
        <v>0</v>
      </c>
      <c r="X192" s="184">
        <f t="shared" si="74"/>
        <v>0</v>
      </c>
      <c r="Y192" s="184">
        <f t="shared" si="75"/>
        <v>0</v>
      </c>
      <c r="AA192" s="190">
        <f t="shared" si="76"/>
        <v>0</v>
      </c>
      <c r="AB192" s="190">
        <f t="shared" si="77"/>
        <v>0</v>
      </c>
      <c r="AC192" s="190">
        <f t="shared" si="78"/>
        <v>0</v>
      </c>
      <c r="AD192" s="190">
        <f t="shared" si="79"/>
        <v>0</v>
      </c>
      <c r="AE192" s="187">
        <f t="shared" si="87"/>
        <v>0</v>
      </c>
      <c r="AF192" s="156">
        <f t="shared" si="88"/>
        <v>0</v>
      </c>
      <c r="AG192" s="193">
        <f t="shared" si="89"/>
        <v>0</v>
      </c>
      <c r="AH192" s="156">
        <f t="shared" si="90"/>
        <v>0</v>
      </c>
      <c r="AI192" s="156">
        <f t="shared" si="91"/>
        <v>0</v>
      </c>
      <c r="AJ192" s="187">
        <f t="shared" si="92"/>
        <v>0</v>
      </c>
      <c r="AK192" s="187">
        <f t="shared" si="93"/>
        <v>0</v>
      </c>
      <c r="AL192" s="1">
        <f t="shared" si="94"/>
        <v>0</v>
      </c>
    </row>
    <row r="193" spans="1:38">
      <c r="A193" s="26">
        <v>2.15E-3</v>
      </c>
      <c r="B193" s="5">
        <f t="shared" si="96"/>
        <v>2.15E-3</v>
      </c>
      <c r="C193" s="150"/>
      <c r="D193" s="150"/>
      <c r="E193" s="94" t="s">
        <v>91</v>
      </c>
      <c r="F193" s="25">
        <f t="shared" si="97"/>
        <v>0</v>
      </c>
      <c r="G193" s="25">
        <f t="shared" si="99"/>
        <v>0</v>
      </c>
      <c r="I193" s="156">
        <f t="shared" si="62"/>
        <v>0</v>
      </c>
      <c r="J193" s="156">
        <f t="shared" si="63"/>
        <v>0</v>
      </c>
      <c r="K193" s="156">
        <f t="shared" si="64"/>
        <v>0</v>
      </c>
      <c r="L193" s="156">
        <f t="shared" si="65"/>
        <v>0</v>
      </c>
      <c r="N193" s="187">
        <f t="shared" si="86"/>
        <v>0</v>
      </c>
      <c r="O193" s="187">
        <f t="shared" si="66"/>
        <v>0</v>
      </c>
      <c r="P193" s="187">
        <f t="shared" si="67"/>
        <v>0</v>
      </c>
      <c r="Q193" s="187">
        <f t="shared" si="68"/>
        <v>0</v>
      </c>
      <c r="R193" s="187">
        <f t="shared" si="69"/>
        <v>0</v>
      </c>
      <c r="S193" s="187">
        <f t="shared" si="70"/>
        <v>0</v>
      </c>
      <c r="T193" s="187">
        <f t="shared" si="71"/>
        <v>0</v>
      </c>
      <c r="V193" s="184">
        <f t="shared" si="72"/>
        <v>0</v>
      </c>
      <c r="W193" s="184">
        <f t="shared" si="73"/>
        <v>0</v>
      </c>
      <c r="X193" s="184">
        <f t="shared" si="74"/>
        <v>0</v>
      </c>
      <c r="Y193" s="184">
        <f t="shared" si="75"/>
        <v>0</v>
      </c>
      <c r="AA193" s="190">
        <f t="shared" si="76"/>
        <v>0</v>
      </c>
      <c r="AB193" s="190">
        <f t="shared" si="77"/>
        <v>0</v>
      </c>
      <c r="AC193" s="190">
        <f t="shared" si="78"/>
        <v>0</v>
      </c>
      <c r="AD193" s="190">
        <f t="shared" si="79"/>
        <v>0</v>
      </c>
      <c r="AE193" s="187">
        <f t="shared" si="87"/>
        <v>0</v>
      </c>
      <c r="AF193" s="156">
        <f t="shared" si="88"/>
        <v>0</v>
      </c>
      <c r="AG193" s="193">
        <f t="shared" si="89"/>
        <v>0</v>
      </c>
      <c r="AH193" s="156">
        <f t="shared" si="90"/>
        <v>0</v>
      </c>
      <c r="AI193" s="156">
        <f t="shared" si="91"/>
        <v>0</v>
      </c>
      <c r="AJ193" s="187">
        <f t="shared" si="92"/>
        <v>0</v>
      </c>
      <c r="AK193" s="187">
        <f t="shared" si="93"/>
        <v>0</v>
      </c>
      <c r="AL193" s="1">
        <f t="shared" si="94"/>
        <v>0</v>
      </c>
    </row>
    <row r="194" spans="1:38">
      <c r="A194" s="26">
        <v>2.16E-3</v>
      </c>
      <c r="B194" s="5">
        <f t="shared" si="96"/>
        <v>2.16E-3</v>
      </c>
      <c r="C194" s="150"/>
      <c r="D194" s="150"/>
      <c r="E194" s="94" t="s">
        <v>91</v>
      </c>
      <c r="F194" s="25">
        <f t="shared" si="97"/>
        <v>0</v>
      </c>
      <c r="G194" s="25">
        <f t="shared" si="99"/>
        <v>0</v>
      </c>
      <c r="I194" s="156">
        <f t="shared" si="62"/>
        <v>0</v>
      </c>
      <c r="J194" s="156">
        <f t="shared" si="63"/>
        <v>0</v>
      </c>
      <c r="K194" s="156">
        <f t="shared" si="64"/>
        <v>0</v>
      </c>
      <c r="L194" s="156">
        <f t="shared" si="65"/>
        <v>0</v>
      </c>
      <c r="N194" s="187">
        <f t="shared" si="86"/>
        <v>0</v>
      </c>
      <c r="O194" s="187">
        <f t="shared" si="66"/>
        <v>0</v>
      </c>
      <c r="P194" s="187">
        <f t="shared" si="67"/>
        <v>0</v>
      </c>
      <c r="Q194" s="187">
        <f t="shared" si="68"/>
        <v>0</v>
      </c>
      <c r="R194" s="187">
        <f t="shared" si="69"/>
        <v>0</v>
      </c>
      <c r="S194" s="187">
        <f t="shared" si="70"/>
        <v>0</v>
      </c>
      <c r="T194" s="187">
        <f t="shared" si="71"/>
        <v>0</v>
      </c>
      <c r="V194" s="184">
        <f t="shared" si="72"/>
        <v>0</v>
      </c>
      <c r="W194" s="184">
        <f t="shared" si="73"/>
        <v>0</v>
      </c>
      <c r="X194" s="184">
        <f t="shared" si="74"/>
        <v>0</v>
      </c>
      <c r="Y194" s="184">
        <f t="shared" si="75"/>
        <v>0</v>
      </c>
      <c r="AA194" s="190">
        <f t="shared" si="76"/>
        <v>0</v>
      </c>
      <c r="AB194" s="190">
        <f t="shared" si="77"/>
        <v>0</v>
      </c>
      <c r="AC194" s="190">
        <f t="shared" si="78"/>
        <v>0</v>
      </c>
      <c r="AD194" s="190">
        <f t="shared" si="79"/>
        <v>0</v>
      </c>
      <c r="AE194" s="187">
        <f t="shared" si="87"/>
        <v>0</v>
      </c>
      <c r="AF194" s="156">
        <f t="shared" si="88"/>
        <v>0</v>
      </c>
      <c r="AG194" s="193">
        <f t="shared" si="89"/>
        <v>0</v>
      </c>
      <c r="AH194" s="156">
        <f t="shared" si="90"/>
        <v>0</v>
      </c>
      <c r="AI194" s="156">
        <f t="shared" si="91"/>
        <v>0</v>
      </c>
      <c r="AJ194" s="187">
        <f t="shared" si="92"/>
        <v>0</v>
      </c>
      <c r="AK194" s="187">
        <f t="shared" si="93"/>
        <v>0</v>
      </c>
      <c r="AL194" s="1">
        <f t="shared" si="94"/>
        <v>0</v>
      </c>
    </row>
    <row r="195" spans="1:38" s="24" customFormat="1">
      <c r="A195" s="26">
        <v>2.1700000000000001E-3</v>
      </c>
      <c r="C195" s="147" t="s">
        <v>99</v>
      </c>
      <c r="D195" s="148"/>
      <c r="H195" s="180"/>
      <c r="I195" s="155"/>
      <c r="J195" s="155"/>
      <c r="K195" s="155"/>
      <c r="L195" s="155"/>
      <c r="M195" s="180"/>
      <c r="N195" s="186"/>
      <c r="O195" s="186"/>
      <c r="P195" s="186"/>
      <c r="Q195" s="186"/>
      <c r="R195" s="186"/>
      <c r="S195" s="186"/>
      <c r="T195" s="186"/>
      <c r="U195" s="180"/>
      <c r="V195" s="183"/>
      <c r="W195" s="183"/>
      <c r="X195" s="183"/>
      <c r="Y195" s="183"/>
      <c r="Z195" s="180"/>
      <c r="AA195" s="189"/>
      <c r="AB195" s="189"/>
      <c r="AC195" s="189"/>
      <c r="AD195" s="189"/>
      <c r="AE195" s="187" t="e">
        <f t="shared" si="87"/>
        <v>#NUM!</v>
      </c>
      <c r="AF195" s="156" t="e">
        <f t="shared" si="88"/>
        <v>#NUM!</v>
      </c>
      <c r="AG195" s="193" t="e">
        <f t="shared" si="89"/>
        <v>#NUM!</v>
      </c>
      <c r="AH195" s="156" t="e">
        <f t="shared" si="90"/>
        <v>#NUM!</v>
      </c>
      <c r="AI195" s="156" t="e">
        <f t="shared" si="91"/>
        <v>#NUM!</v>
      </c>
      <c r="AJ195" s="187" t="e">
        <f t="shared" si="92"/>
        <v>#NUM!</v>
      </c>
      <c r="AK195" s="187" t="e">
        <f t="shared" si="93"/>
        <v>#NUM!</v>
      </c>
      <c r="AL195" s="1" t="e">
        <f t="shared" si="94"/>
        <v>#NUM!</v>
      </c>
    </row>
    <row r="196" spans="1:38">
      <c r="A196" s="26">
        <v>2.1800000000000001E-3</v>
      </c>
      <c r="B196" s="5">
        <f t="shared" ref="B196:B259" si="100">AL196+A196</f>
        <v>10000.002180000001</v>
      </c>
      <c r="C196" t="s">
        <v>448</v>
      </c>
      <c r="D196" t="s">
        <v>449</v>
      </c>
      <c r="E196" s="94" t="s">
        <v>91</v>
      </c>
      <c r="F196" s="25">
        <f t="shared" ref="F196:F259" si="101">COUNTIF(H196:AD196,"&gt;1")</f>
        <v>1</v>
      </c>
      <c r="G196" s="25">
        <f t="shared" ref="G196:G258" si="102">COUNTIF(AG196:AK196,"&gt;1")</f>
        <v>1</v>
      </c>
      <c r="I196" s="156">
        <f t="shared" ref="I196:I255" si="103">IF(ISERROR(VLOOKUP($C196,_tri5,5,FALSE)),0,(VLOOKUP($C196,_tri5,5,FALSE)))</f>
        <v>0</v>
      </c>
      <c r="J196" s="156">
        <f t="shared" ref="J196:J255" si="104">IF(ISERROR(VLOOKUP($C196,_tri7,5,FALSE)),0,(VLOOKUP($C196,_tri7,5,FALSE)))</f>
        <v>0</v>
      </c>
      <c r="K196" s="156">
        <f t="shared" ref="K196:K255" si="105">IF(ISERROR(VLOOKUP($C196,_tri8,5,FALSE)),0,(VLOOKUP($C196,_tri8,5,FALSE)))</f>
        <v>0</v>
      </c>
      <c r="L196" s="156">
        <f t="shared" ref="L196:L255" si="106">IF(ISERROR(VLOOKUP($C196,_tri9,5,FALSE)),0,(VLOOKUP($C196,_tri9,5,FALSE)))</f>
        <v>0</v>
      </c>
      <c r="N196" s="187">
        <f t="shared" ref="N196:N259" si="107">IF(ISERROR(VLOOKUP($C196,_tri1,5,FALSE)),0,(VLOOKUP($C196,_tri1,5,FALSE)))</f>
        <v>10000.000000000002</v>
      </c>
      <c r="O196" s="187">
        <f t="shared" ref="O196:O255" si="108">IF(ISERROR(VLOOKUP($C196,_tri2,5,FALSE)),0,(VLOOKUP($C196,_tri2,5,FALSE)))</f>
        <v>0</v>
      </c>
      <c r="P196" s="187">
        <f t="shared" ref="P196:P255" si="109">IF(ISERROR(VLOOKUP($C196,_tri3,5,FALSE)),0,(VLOOKUP($C196,_tri3,5,FALSE)))</f>
        <v>0</v>
      </c>
      <c r="Q196" s="187">
        <f t="shared" ref="Q196:Q255" si="110">IF(ISERROR(VLOOKUP($C196,_tri4,5,FALSE)),0,(VLOOKUP($C196,_tri4,5,FALSE)))</f>
        <v>0</v>
      </c>
      <c r="R196" s="187">
        <f t="shared" ref="R196:R255" si="111">IF(ISERROR(VLOOKUP($C196,_tri6,5,FALSE)),0,(VLOOKUP($C196,_tri6,5,FALSE)))</f>
        <v>0</v>
      </c>
      <c r="S196" s="187">
        <f t="shared" ref="S196:S255" si="112">IF(ISERROR(VLOOKUP($C196,_tri10,5,FALSE)),0,(VLOOKUP($C196,_tri10,5,FALSE)))</f>
        <v>0</v>
      </c>
      <c r="T196" s="187">
        <f t="shared" ref="T196:T255" si="113">IF(ISERROR(VLOOKUP($C196,_tri11,5,FALSE)),0,(VLOOKUP($C196,_tri11,5,FALSE)))</f>
        <v>0</v>
      </c>
      <c r="V196" s="184">
        <f t="shared" ref="V196:V255" si="114">IF(ISERROR(VLOOKUP($C196,aqua1,5,FALSE)),0,(VLOOKUP($C196,aqua1,5,FALSE)))</f>
        <v>0</v>
      </c>
      <c r="W196" s="184">
        <f t="shared" ref="W196:W255" si="115">IF(ISERROR(VLOOKUP($C196,aqua2,5,FALSE)),0,(VLOOKUP($C196,aqua2,5,FALSE)))</f>
        <v>0</v>
      </c>
      <c r="X196" s="184">
        <f t="shared" ref="X196:X255" si="116">IF(ISERROR(VLOOKUP($C196,aqua3,5,FALSE)),0,(VLOOKUP($C196,aqua3,5,FALSE)))</f>
        <v>0</v>
      </c>
      <c r="Y196" s="184">
        <f t="shared" ref="Y196:Y255" si="117">IF(ISERROR(VLOOKUP($C196,aqua4,5,FALSE)),0,(VLOOKUP($C196,aqua4,5,FALSE)))</f>
        <v>0</v>
      </c>
      <c r="AA196" s="190">
        <f t="shared" ref="AA196:AA255" si="118">IF(ISERROR(VLOOKUP($C196,_dua1,5,FALSE)),0,(VLOOKUP($C196,_dua1,5,FALSE)))</f>
        <v>0</v>
      </c>
      <c r="AB196" s="190">
        <f t="shared" ref="AB196:AB255" si="119">IF(ISERROR(VLOOKUP($C196,_dua2,5,FALSE)),0,(VLOOKUP($C196,_dua2,5,FALSE)))</f>
        <v>0</v>
      </c>
      <c r="AC196" s="190">
        <f t="shared" ref="AC196:AC255" si="120">IF(ISERROR(VLOOKUP($C196,_dua3,5,FALSE)),0,(VLOOKUP($C196,_dua3,5,FALSE)))</f>
        <v>0</v>
      </c>
      <c r="AD196" s="190">
        <f t="shared" ref="AD196:AD255" si="121">IF(ISERROR(VLOOKUP($C196,_dua4,5,FALSE)),0,(VLOOKUP($C196,_dua4,5,FALSE)))</f>
        <v>0</v>
      </c>
      <c r="AE196" s="187">
        <f t="shared" ref="AE196:AE259" si="122">LARGE(N196:T196,3)</f>
        <v>0</v>
      </c>
      <c r="AF196" s="156">
        <f t="shared" ref="AF196:AF259" si="123">LARGE(I196:L196,3)</f>
        <v>0</v>
      </c>
      <c r="AG196" s="193">
        <f t="shared" ref="AG196:AG259" si="124">LARGE(AE196:AF196,1)</f>
        <v>0</v>
      </c>
      <c r="AH196" s="156">
        <f t="shared" ref="AH196:AH259" si="125">LARGE(I196:L196,1)</f>
        <v>0</v>
      </c>
      <c r="AI196" s="156">
        <f t="shared" ref="AI196:AI259" si="126">LARGE(I196:L196,2)</f>
        <v>0</v>
      </c>
      <c r="AJ196" s="187">
        <f t="shared" ref="AJ196:AJ259" si="127">LARGE(N196:T196,1)</f>
        <v>10000.000000000002</v>
      </c>
      <c r="AK196" s="187">
        <f t="shared" ref="AK196:AK259" si="128">LARGE(N196:T196,2)</f>
        <v>0</v>
      </c>
      <c r="AL196" s="1">
        <f t="shared" ref="AL196:AL259" si="129">SUM(AG196:AK196)</f>
        <v>10000.000000000002</v>
      </c>
    </row>
    <row r="197" spans="1:38">
      <c r="A197" s="26">
        <v>2.1900000000000001E-3</v>
      </c>
      <c r="B197" s="5">
        <f t="shared" si="100"/>
        <v>18548.177540983757</v>
      </c>
      <c r="C197" t="s">
        <v>188</v>
      </c>
      <c r="D197" t="s">
        <v>80</v>
      </c>
      <c r="E197" s="94" t="s">
        <v>91</v>
      </c>
      <c r="F197" s="25">
        <f t="shared" si="101"/>
        <v>2</v>
      </c>
      <c r="G197" s="25">
        <f t="shared" si="102"/>
        <v>2</v>
      </c>
      <c r="I197" s="156">
        <f t="shared" si="103"/>
        <v>0</v>
      </c>
      <c r="J197" s="156">
        <f t="shared" si="104"/>
        <v>0</v>
      </c>
      <c r="K197" s="156">
        <f t="shared" si="105"/>
        <v>0</v>
      </c>
      <c r="L197" s="156">
        <f t="shared" si="106"/>
        <v>8958.9350747205808</v>
      </c>
      <c r="N197" s="187">
        <f t="shared" si="107"/>
        <v>9589.2402762631791</v>
      </c>
      <c r="O197" s="187">
        <f t="shared" si="108"/>
        <v>0</v>
      </c>
      <c r="P197" s="187">
        <f t="shared" si="109"/>
        <v>0</v>
      </c>
      <c r="Q197" s="187">
        <f t="shared" si="110"/>
        <v>0</v>
      </c>
      <c r="R197" s="187">
        <f t="shared" si="111"/>
        <v>0</v>
      </c>
      <c r="S197" s="187">
        <f t="shared" si="112"/>
        <v>0</v>
      </c>
      <c r="T197" s="187">
        <f t="shared" si="113"/>
        <v>0</v>
      </c>
      <c r="V197" s="184">
        <f t="shared" si="114"/>
        <v>0</v>
      </c>
      <c r="W197" s="184">
        <f t="shared" si="115"/>
        <v>0</v>
      </c>
      <c r="X197" s="184">
        <f t="shared" si="116"/>
        <v>0</v>
      </c>
      <c r="Y197" s="184">
        <f t="shared" si="117"/>
        <v>0</v>
      </c>
      <c r="AA197" s="190">
        <f t="shared" si="118"/>
        <v>0</v>
      </c>
      <c r="AB197" s="190">
        <f t="shared" si="119"/>
        <v>0</v>
      </c>
      <c r="AC197" s="190">
        <f t="shared" si="120"/>
        <v>0</v>
      </c>
      <c r="AD197" s="190">
        <f t="shared" si="121"/>
        <v>0</v>
      </c>
      <c r="AE197" s="187">
        <f t="shared" si="122"/>
        <v>0</v>
      </c>
      <c r="AF197" s="156">
        <f t="shared" si="123"/>
        <v>0</v>
      </c>
      <c r="AG197" s="193">
        <f t="shared" si="124"/>
        <v>0</v>
      </c>
      <c r="AH197" s="156">
        <f t="shared" si="125"/>
        <v>8958.9350747205808</v>
      </c>
      <c r="AI197" s="156">
        <f t="shared" si="126"/>
        <v>0</v>
      </c>
      <c r="AJ197" s="187">
        <f t="shared" si="127"/>
        <v>9589.2402762631791</v>
      </c>
      <c r="AK197" s="187">
        <f t="shared" si="128"/>
        <v>0</v>
      </c>
      <c r="AL197" s="1">
        <f t="shared" si="129"/>
        <v>18548.175350983758</v>
      </c>
    </row>
    <row r="198" spans="1:38">
      <c r="A198" s="26">
        <v>2.2000000000000001E-3</v>
      </c>
      <c r="B198" s="5">
        <f t="shared" si="100"/>
        <v>9364.5744399716023</v>
      </c>
      <c r="C198" t="s">
        <v>450</v>
      </c>
      <c r="D198" t="s">
        <v>442</v>
      </c>
      <c r="E198" s="94" t="s">
        <v>91</v>
      </c>
      <c r="F198" s="25">
        <f t="shared" si="101"/>
        <v>1</v>
      </c>
      <c r="G198" s="25">
        <f t="shared" si="102"/>
        <v>1</v>
      </c>
      <c r="I198" s="156">
        <f t="shared" si="103"/>
        <v>0</v>
      </c>
      <c r="J198" s="156">
        <f t="shared" si="104"/>
        <v>0</v>
      </c>
      <c r="K198" s="156">
        <f t="shared" si="105"/>
        <v>0</v>
      </c>
      <c r="L198" s="156">
        <f t="shared" si="106"/>
        <v>0</v>
      </c>
      <c r="N198" s="187">
        <f t="shared" si="107"/>
        <v>9364.5722399716014</v>
      </c>
      <c r="O198" s="187">
        <f t="shared" si="108"/>
        <v>0</v>
      </c>
      <c r="P198" s="187">
        <f t="shared" si="109"/>
        <v>0</v>
      </c>
      <c r="Q198" s="187">
        <f t="shared" si="110"/>
        <v>0</v>
      </c>
      <c r="R198" s="187">
        <f t="shared" si="111"/>
        <v>0</v>
      </c>
      <c r="S198" s="187">
        <f t="shared" si="112"/>
        <v>0</v>
      </c>
      <c r="T198" s="187">
        <f t="shared" si="113"/>
        <v>0</v>
      </c>
      <c r="V198" s="184">
        <f t="shared" si="114"/>
        <v>0</v>
      </c>
      <c r="W198" s="184">
        <f t="shared" si="115"/>
        <v>0</v>
      </c>
      <c r="X198" s="184">
        <f t="shared" si="116"/>
        <v>0</v>
      </c>
      <c r="Y198" s="184">
        <f t="shared" si="117"/>
        <v>0</v>
      </c>
      <c r="AA198" s="190">
        <f t="shared" si="118"/>
        <v>0</v>
      </c>
      <c r="AB198" s="190">
        <f t="shared" si="119"/>
        <v>0</v>
      </c>
      <c r="AC198" s="190">
        <f t="shared" si="120"/>
        <v>0</v>
      </c>
      <c r="AD198" s="190">
        <f t="shared" si="121"/>
        <v>0</v>
      </c>
      <c r="AE198" s="187">
        <f t="shared" si="122"/>
        <v>0</v>
      </c>
      <c r="AF198" s="156">
        <f t="shared" si="123"/>
        <v>0</v>
      </c>
      <c r="AG198" s="193">
        <f t="shared" si="124"/>
        <v>0</v>
      </c>
      <c r="AH198" s="156">
        <f t="shared" si="125"/>
        <v>0</v>
      </c>
      <c r="AI198" s="156">
        <f t="shared" si="126"/>
        <v>0</v>
      </c>
      <c r="AJ198" s="187">
        <f t="shared" si="127"/>
        <v>9364.5722399716014</v>
      </c>
      <c r="AK198" s="187">
        <f t="shared" si="128"/>
        <v>0</v>
      </c>
      <c r="AL198" s="1">
        <f t="shared" si="129"/>
        <v>9364.5722399716014</v>
      </c>
    </row>
    <row r="199" spans="1:38">
      <c r="A199" s="26">
        <v>2.2100000000000002E-3</v>
      </c>
      <c r="B199" s="5">
        <f t="shared" si="100"/>
        <v>9124.872497097891</v>
      </c>
      <c r="C199" t="s">
        <v>199</v>
      </c>
      <c r="D199" t="s">
        <v>80</v>
      </c>
      <c r="E199" s="94" t="s">
        <v>91</v>
      </c>
      <c r="F199" s="25">
        <f t="shared" si="101"/>
        <v>1</v>
      </c>
      <c r="G199" s="25">
        <f t="shared" si="102"/>
        <v>1</v>
      </c>
      <c r="I199" s="156">
        <f t="shared" si="103"/>
        <v>0</v>
      </c>
      <c r="J199" s="156">
        <f t="shared" si="104"/>
        <v>0</v>
      </c>
      <c r="K199" s="156">
        <f t="shared" si="105"/>
        <v>0</v>
      </c>
      <c r="L199" s="156">
        <f t="shared" si="106"/>
        <v>0</v>
      </c>
      <c r="N199" s="187">
        <f t="shared" si="107"/>
        <v>9124.8702870978905</v>
      </c>
      <c r="O199" s="187">
        <f t="shared" si="108"/>
        <v>0</v>
      </c>
      <c r="P199" s="187">
        <f t="shared" si="109"/>
        <v>0</v>
      </c>
      <c r="Q199" s="187">
        <f t="shared" si="110"/>
        <v>0</v>
      </c>
      <c r="R199" s="187">
        <f t="shared" si="111"/>
        <v>0</v>
      </c>
      <c r="S199" s="187">
        <f t="shared" si="112"/>
        <v>0</v>
      </c>
      <c r="T199" s="187">
        <f t="shared" si="113"/>
        <v>0</v>
      </c>
      <c r="V199" s="184">
        <f t="shared" si="114"/>
        <v>0</v>
      </c>
      <c r="W199" s="184">
        <f t="shared" si="115"/>
        <v>0</v>
      </c>
      <c r="X199" s="184">
        <f t="shared" si="116"/>
        <v>0</v>
      </c>
      <c r="Y199" s="184">
        <f t="shared" si="117"/>
        <v>0</v>
      </c>
      <c r="AA199" s="190">
        <f t="shared" si="118"/>
        <v>0</v>
      </c>
      <c r="AB199" s="190">
        <f t="shared" si="119"/>
        <v>0</v>
      </c>
      <c r="AC199" s="190">
        <f t="shared" si="120"/>
        <v>0</v>
      </c>
      <c r="AD199" s="190">
        <f t="shared" si="121"/>
        <v>0</v>
      </c>
      <c r="AE199" s="187">
        <f t="shared" si="122"/>
        <v>0</v>
      </c>
      <c r="AF199" s="156">
        <f t="shared" si="123"/>
        <v>0</v>
      </c>
      <c r="AG199" s="193">
        <f t="shared" si="124"/>
        <v>0</v>
      </c>
      <c r="AH199" s="156">
        <f t="shared" si="125"/>
        <v>0</v>
      </c>
      <c r="AI199" s="156">
        <f t="shared" si="126"/>
        <v>0</v>
      </c>
      <c r="AJ199" s="187">
        <f t="shared" si="127"/>
        <v>9124.8702870978905</v>
      </c>
      <c r="AK199" s="187">
        <f t="shared" si="128"/>
        <v>0</v>
      </c>
      <c r="AL199" s="1">
        <f t="shared" si="129"/>
        <v>9124.8702870978905</v>
      </c>
    </row>
    <row r="200" spans="1:38">
      <c r="A200" s="26">
        <v>2.2200000000000002E-3</v>
      </c>
      <c r="B200" s="5">
        <f t="shared" si="100"/>
        <v>8972.7913356462614</v>
      </c>
      <c r="C200" t="s">
        <v>451</v>
      </c>
      <c r="D200" t="s">
        <v>80</v>
      </c>
      <c r="E200" s="94" t="s">
        <v>91</v>
      </c>
      <c r="F200" s="25">
        <f t="shared" si="101"/>
        <v>1</v>
      </c>
      <c r="G200" s="25">
        <f t="shared" si="102"/>
        <v>1</v>
      </c>
      <c r="I200" s="156">
        <f t="shared" si="103"/>
        <v>0</v>
      </c>
      <c r="J200" s="156">
        <f t="shared" si="104"/>
        <v>0</v>
      </c>
      <c r="K200" s="156">
        <f t="shared" si="105"/>
        <v>0</v>
      </c>
      <c r="L200" s="156">
        <f t="shared" si="106"/>
        <v>0</v>
      </c>
      <c r="N200" s="187">
        <f t="shared" si="107"/>
        <v>8972.7891156462611</v>
      </c>
      <c r="O200" s="187">
        <f t="shared" si="108"/>
        <v>0</v>
      </c>
      <c r="P200" s="187">
        <f t="shared" si="109"/>
        <v>0</v>
      </c>
      <c r="Q200" s="187">
        <f t="shared" si="110"/>
        <v>0</v>
      </c>
      <c r="R200" s="187">
        <f t="shared" si="111"/>
        <v>0</v>
      </c>
      <c r="S200" s="187">
        <f t="shared" si="112"/>
        <v>0</v>
      </c>
      <c r="T200" s="187">
        <f t="shared" si="113"/>
        <v>0</v>
      </c>
      <c r="V200" s="184">
        <f t="shared" si="114"/>
        <v>0</v>
      </c>
      <c r="W200" s="184">
        <f t="shared" si="115"/>
        <v>0</v>
      </c>
      <c r="X200" s="184">
        <f t="shared" si="116"/>
        <v>0</v>
      </c>
      <c r="Y200" s="184">
        <f t="shared" si="117"/>
        <v>0</v>
      </c>
      <c r="AA200" s="190">
        <f t="shared" si="118"/>
        <v>0</v>
      </c>
      <c r="AB200" s="190">
        <f t="shared" si="119"/>
        <v>0</v>
      </c>
      <c r="AC200" s="190">
        <f t="shared" si="120"/>
        <v>0</v>
      </c>
      <c r="AD200" s="190">
        <f t="shared" si="121"/>
        <v>0</v>
      </c>
      <c r="AE200" s="187">
        <f t="shared" si="122"/>
        <v>0</v>
      </c>
      <c r="AF200" s="156">
        <f t="shared" si="123"/>
        <v>0</v>
      </c>
      <c r="AG200" s="193">
        <f t="shared" si="124"/>
        <v>0</v>
      </c>
      <c r="AH200" s="156">
        <f t="shared" si="125"/>
        <v>0</v>
      </c>
      <c r="AI200" s="156">
        <f t="shared" si="126"/>
        <v>0</v>
      </c>
      <c r="AJ200" s="187">
        <f t="shared" si="127"/>
        <v>8972.7891156462611</v>
      </c>
      <c r="AK200" s="187">
        <f t="shared" si="128"/>
        <v>0</v>
      </c>
      <c r="AL200" s="1">
        <f t="shared" si="129"/>
        <v>8972.7891156462611</v>
      </c>
    </row>
    <row r="201" spans="1:38">
      <c r="A201" s="26">
        <v>2.2300000000000002E-3</v>
      </c>
      <c r="B201" s="5">
        <f t="shared" si="100"/>
        <v>8808.015585592655</v>
      </c>
      <c r="C201" t="s">
        <v>452</v>
      </c>
      <c r="D201" t="s">
        <v>80</v>
      </c>
      <c r="E201" s="94" t="s">
        <v>91</v>
      </c>
      <c r="F201" s="25">
        <f t="shared" si="101"/>
        <v>1</v>
      </c>
      <c r="G201" s="25">
        <f t="shared" si="102"/>
        <v>1</v>
      </c>
      <c r="I201" s="156">
        <f t="shared" si="103"/>
        <v>0</v>
      </c>
      <c r="J201" s="156">
        <f t="shared" si="104"/>
        <v>0</v>
      </c>
      <c r="K201" s="156">
        <f t="shared" si="105"/>
        <v>0</v>
      </c>
      <c r="L201" s="156">
        <f t="shared" si="106"/>
        <v>0</v>
      </c>
      <c r="N201" s="187">
        <f t="shared" si="107"/>
        <v>8808.013355592655</v>
      </c>
      <c r="O201" s="187">
        <f t="shared" si="108"/>
        <v>0</v>
      </c>
      <c r="P201" s="187">
        <f t="shared" si="109"/>
        <v>0</v>
      </c>
      <c r="Q201" s="187">
        <f t="shared" si="110"/>
        <v>0</v>
      </c>
      <c r="R201" s="187">
        <f t="shared" si="111"/>
        <v>0</v>
      </c>
      <c r="S201" s="187">
        <f t="shared" si="112"/>
        <v>0</v>
      </c>
      <c r="T201" s="187">
        <f t="shared" si="113"/>
        <v>0</v>
      </c>
      <c r="V201" s="184">
        <f t="shared" si="114"/>
        <v>0</v>
      </c>
      <c r="W201" s="184">
        <f t="shared" si="115"/>
        <v>0</v>
      </c>
      <c r="X201" s="184">
        <f t="shared" si="116"/>
        <v>0</v>
      </c>
      <c r="Y201" s="184">
        <f t="shared" si="117"/>
        <v>0</v>
      </c>
      <c r="AA201" s="190">
        <f t="shared" si="118"/>
        <v>0</v>
      </c>
      <c r="AB201" s="190">
        <f t="shared" si="119"/>
        <v>0</v>
      </c>
      <c r="AC201" s="190">
        <f t="shared" si="120"/>
        <v>0</v>
      </c>
      <c r="AD201" s="190">
        <f t="shared" si="121"/>
        <v>0</v>
      </c>
      <c r="AE201" s="187">
        <f t="shared" si="122"/>
        <v>0</v>
      </c>
      <c r="AF201" s="156">
        <f t="shared" si="123"/>
        <v>0</v>
      </c>
      <c r="AG201" s="193">
        <f t="shared" si="124"/>
        <v>0</v>
      </c>
      <c r="AH201" s="156">
        <f t="shared" si="125"/>
        <v>0</v>
      </c>
      <c r="AI201" s="156">
        <f t="shared" si="126"/>
        <v>0</v>
      </c>
      <c r="AJ201" s="187">
        <f t="shared" si="127"/>
        <v>8808.013355592655</v>
      </c>
      <c r="AK201" s="187">
        <f t="shared" si="128"/>
        <v>0</v>
      </c>
      <c r="AL201" s="1">
        <f t="shared" si="129"/>
        <v>8808.013355592655</v>
      </c>
    </row>
    <row r="202" spans="1:38">
      <c r="A202" s="26">
        <v>2.2400000000000002E-3</v>
      </c>
      <c r="B202" s="5">
        <f t="shared" si="100"/>
        <v>12094.049506839763</v>
      </c>
      <c r="C202" t="s">
        <v>453</v>
      </c>
      <c r="D202" t="s">
        <v>442</v>
      </c>
      <c r="E202" s="94" t="s">
        <v>91</v>
      </c>
      <c r="F202" s="25">
        <f t="shared" si="101"/>
        <v>2</v>
      </c>
      <c r="G202" s="25">
        <f t="shared" si="102"/>
        <v>2</v>
      </c>
      <c r="I202" s="156">
        <f t="shared" si="103"/>
        <v>0</v>
      </c>
      <c r="J202" s="156">
        <f t="shared" si="104"/>
        <v>0</v>
      </c>
      <c r="K202" s="156">
        <f t="shared" si="105"/>
        <v>0</v>
      </c>
      <c r="L202" s="156">
        <f t="shared" si="106"/>
        <v>0</v>
      </c>
      <c r="N202" s="187">
        <f t="shared" si="107"/>
        <v>8632.1989528795839</v>
      </c>
      <c r="O202" s="187">
        <f t="shared" si="108"/>
        <v>0</v>
      </c>
      <c r="P202" s="187">
        <f t="shared" si="109"/>
        <v>0</v>
      </c>
      <c r="Q202" s="187">
        <f t="shared" si="110"/>
        <v>0</v>
      </c>
      <c r="R202" s="187">
        <f t="shared" si="111"/>
        <v>3461.8483139601799</v>
      </c>
      <c r="S202" s="187">
        <f t="shared" si="112"/>
        <v>0</v>
      </c>
      <c r="T202" s="187">
        <f t="shared" si="113"/>
        <v>0</v>
      </c>
      <c r="V202" s="184">
        <f t="shared" si="114"/>
        <v>0</v>
      </c>
      <c r="W202" s="184">
        <f t="shared" si="115"/>
        <v>0</v>
      </c>
      <c r="X202" s="184">
        <f t="shared" si="116"/>
        <v>0</v>
      </c>
      <c r="Y202" s="184">
        <f t="shared" si="117"/>
        <v>0</v>
      </c>
      <c r="AA202" s="190">
        <f t="shared" si="118"/>
        <v>0</v>
      </c>
      <c r="AB202" s="190">
        <f t="shared" si="119"/>
        <v>0</v>
      </c>
      <c r="AC202" s="190">
        <f t="shared" si="120"/>
        <v>0</v>
      </c>
      <c r="AD202" s="190">
        <f t="shared" si="121"/>
        <v>0</v>
      </c>
      <c r="AE202" s="187">
        <f t="shared" si="122"/>
        <v>0</v>
      </c>
      <c r="AF202" s="156">
        <f t="shared" si="123"/>
        <v>0</v>
      </c>
      <c r="AG202" s="193">
        <f t="shared" si="124"/>
        <v>0</v>
      </c>
      <c r="AH202" s="156">
        <f t="shared" si="125"/>
        <v>0</v>
      </c>
      <c r="AI202" s="156">
        <f t="shared" si="126"/>
        <v>0</v>
      </c>
      <c r="AJ202" s="187">
        <f t="shared" si="127"/>
        <v>8632.1989528795839</v>
      </c>
      <c r="AK202" s="187">
        <f t="shared" si="128"/>
        <v>3461.8483139601799</v>
      </c>
      <c r="AL202" s="1">
        <f t="shared" si="129"/>
        <v>12094.047266839763</v>
      </c>
    </row>
    <row r="203" spans="1:38">
      <c r="A203" s="26">
        <v>2.2500000000000003E-3</v>
      </c>
      <c r="B203" s="5">
        <f t="shared" si="100"/>
        <v>17095.828371130385</v>
      </c>
      <c r="C203" t="s">
        <v>454</v>
      </c>
      <c r="D203" t="s">
        <v>449</v>
      </c>
      <c r="E203" s="94" t="s">
        <v>91</v>
      </c>
      <c r="F203" s="25">
        <f t="shared" si="101"/>
        <v>2</v>
      </c>
      <c r="G203" s="25">
        <f t="shared" si="102"/>
        <v>2</v>
      </c>
      <c r="I203" s="156">
        <f t="shared" si="103"/>
        <v>0</v>
      </c>
      <c r="J203" s="156">
        <f t="shared" si="104"/>
        <v>0</v>
      </c>
      <c r="K203" s="156">
        <f t="shared" si="105"/>
        <v>0</v>
      </c>
      <c r="L203" s="156">
        <f t="shared" si="106"/>
        <v>0</v>
      </c>
      <c r="N203" s="187">
        <f t="shared" si="107"/>
        <v>8545.513443472626</v>
      </c>
      <c r="O203" s="187">
        <f t="shared" si="108"/>
        <v>0</v>
      </c>
      <c r="P203" s="187">
        <f t="shared" si="109"/>
        <v>0</v>
      </c>
      <c r="Q203" s="187">
        <f t="shared" si="110"/>
        <v>0</v>
      </c>
      <c r="R203" s="187">
        <f t="shared" si="111"/>
        <v>8550.3126776577592</v>
      </c>
      <c r="S203" s="187">
        <f t="shared" si="112"/>
        <v>0</v>
      </c>
      <c r="T203" s="187">
        <f t="shared" si="113"/>
        <v>0</v>
      </c>
      <c r="V203" s="184">
        <f t="shared" si="114"/>
        <v>0</v>
      </c>
      <c r="W203" s="184">
        <f t="shared" si="115"/>
        <v>0</v>
      </c>
      <c r="X203" s="184">
        <f t="shared" si="116"/>
        <v>0</v>
      </c>
      <c r="Y203" s="184">
        <f t="shared" si="117"/>
        <v>0</v>
      </c>
      <c r="AA203" s="190">
        <f t="shared" si="118"/>
        <v>0</v>
      </c>
      <c r="AB203" s="190">
        <f t="shared" si="119"/>
        <v>0</v>
      </c>
      <c r="AC203" s="190">
        <f t="shared" si="120"/>
        <v>0</v>
      </c>
      <c r="AD203" s="190">
        <f t="shared" si="121"/>
        <v>0</v>
      </c>
      <c r="AE203" s="187">
        <f t="shared" si="122"/>
        <v>0</v>
      </c>
      <c r="AF203" s="156">
        <f t="shared" si="123"/>
        <v>0</v>
      </c>
      <c r="AG203" s="193">
        <f t="shared" si="124"/>
        <v>0</v>
      </c>
      <c r="AH203" s="156">
        <f t="shared" si="125"/>
        <v>0</v>
      </c>
      <c r="AI203" s="156">
        <f t="shared" si="126"/>
        <v>0</v>
      </c>
      <c r="AJ203" s="187">
        <f t="shared" si="127"/>
        <v>8550.3126776577592</v>
      </c>
      <c r="AK203" s="187">
        <f t="shared" si="128"/>
        <v>8545.513443472626</v>
      </c>
      <c r="AL203" s="1">
        <f t="shared" si="129"/>
        <v>17095.826121130383</v>
      </c>
    </row>
    <row r="204" spans="1:38">
      <c r="A204" s="26">
        <v>2.2600000000000003E-3</v>
      </c>
      <c r="B204" s="5">
        <f t="shared" si="100"/>
        <v>8109.439702360899</v>
      </c>
      <c r="C204" t="s">
        <v>431</v>
      </c>
      <c r="D204" t="s">
        <v>449</v>
      </c>
      <c r="E204" s="94" t="s">
        <v>91</v>
      </c>
      <c r="F204" s="25">
        <f t="shared" si="101"/>
        <v>1</v>
      </c>
      <c r="G204" s="25">
        <f t="shared" si="102"/>
        <v>1</v>
      </c>
      <c r="I204" s="156">
        <f t="shared" si="103"/>
        <v>0</v>
      </c>
      <c r="J204" s="156">
        <f t="shared" si="104"/>
        <v>0</v>
      </c>
      <c r="K204" s="156">
        <f t="shared" si="105"/>
        <v>0</v>
      </c>
      <c r="L204" s="156">
        <f t="shared" si="106"/>
        <v>0</v>
      </c>
      <c r="N204" s="187">
        <f t="shared" si="107"/>
        <v>8109.4374423608988</v>
      </c>
      <c r="O204" s="187">
        <f t="shared" si="108"/>
        <v>0</v>
      </c>
      <c r="P204" s="187">
        <f t="shared" si="109"/>
        <v>0</v>
      </c>
      <c r="Q204" s="187">
        <f t="shared" si="110"/>
        <v>0</v>
      </c>
      <c r="R204" s="187">
        <f t="shared" si="111"/>
        <v>0</v>
      </c>
      <c r="S204" s="187">
        <f t="shared" si="112"/>
        <v>0</v>
      </c>
      <c r="T204" s="187">
        <f t="shared" si="113"/>
        <v>0</v>
      </c>
      <c r="V204" s="184">
        <f t="shared" si="114"/>
        <v>0</v>
      </c>
      <c r="W204" s="184">
        <f t="shared" si="115"/>
        <v>0</v>
      </c>
      <c r="X204" s="184">
        <f t="shared" si="116"/>
        <v>0</v>
      </c>
      <c r="Y204" s="184">
        <f t="shared" si="117"/>
        <v>0</v>
      </c>
      <c r="AA204" s="190">
        <f t="shared" si="118"/>
        <v>0</v>
      </c>
      <c r="AB204" s="190">
        <f t="shared" si="119"/>
        <v>0</v>
      </c>
      <c r="AC204" s="190">
        <f t="shared" si="120"/>
        <v>0</v>
      </c>
      <c r="AD204" s="190">
        <f t="shared" si="121"/>
        <v>0</v>
      </c>
      <c r="AE204" s="187">
        <f t="shared" si="122"/>
        <v>0</v>
      </c>
      <c r="AF204" s="156">
        <f t="shared" si="123"/>
        <v>0</v>
      </c>
      <c r="AG204" s="193">
        <f t="shared" si="124"/>
        <v>0</v>
      </c>
      <c r="AH204" s="156">
        <f t="shared" si="125"/>
        <v>0</v>
      </c>
      <c r="AI204" s="156">
        <f t="shared" si="126"/>
        <v>0</v>
      </c>
      <c r="AJ204" s="187">
        <f t="shared" si="127"/>
        <v>8109.4374423608988</v>
      </c>
      <c r="AK204" s="187">
        <f t="shared" si="128"/>
        <v>0</v>
      </c>
      <c r="AL204" s="1">
        <f t="shared" si="129"/>
        <v>8109.4374423608988</v>
      </c>
    </row>
    <row r="205" spans="1:38">
      <c r="A205" s="26">
        <v>2.2700000000000003E-3</v>
      </c>
      <c r="B205" s="5">
        <f t="shared" si="100"/>
        <v>7977.0207157211989</v>
      </c>
      <c r="C205" t="s">
        <v>455</v>
      </c>
      <c r="D205" t="s">
        <v>456</v>
      </c>
      <c r="E205" s="94" t="s">
        <v>91</v>
      </c>
      <c r="F205" s="25">
        <f t="shared" si="101"/>
        <v>1</v>
      </c>
      <c r="G205" s="25">
        <f t="shared" si="102"/>
        <v>1</v>
      </c>
      <c r="I205" s="156">
        <f t="shared" si="103"/>
        <v>0</v>
      </c>
      <c r="J205" s="156">
        <f t="shared" si="104"/>
        <v>0</v>
      </c>
      <c r="K205" s="156">
        <f t="shared" si="105"/>
        <v>0</v>
      </c>
      <c r="L205" s="156">
        <f t="shared" si="106"/>
        <v>0</v>
      </c>
      <c r="N205" s="187">
        <f t="shared" si="107"/>
        <v>7977.018445721199</v>
      </c>
      <c r="O205" s="187">
        <f t="shared" si="108"/>
        <v>0</v>
      </c>
      <c r="P205" s="187">
        <f t="shared" si="109"/>
        <v>0</v>
      </c>
      <c r="Q205" s="187">
        <f t="shared" si="110"/>
        <v>0</v>
      </c>
      <c r="R205" s="187">
        <f t="shared" si="111"/>
        <v>0</v>
      </c>
      <c r="S205" s="187">
        <f t="shared" si="112"/>
        <v>0</v>
      </c>
      <c r="T205" s="187">
        <f t="shared" si="113"/>
        <v>0</v>
      </c>
      <c r="V205" s="184">
        <f t="shared" si="114"/>
        <v>0</v>
      </c>
      <c r="W205" s="184">
        <f t="shared" si="115"/>
        <v>0</v>
      </c>
      <c r="X205" s="184">
        <f t="shared" si="116"/>
        <v>0</v>
      </c>
      <c r="Y205" s="184">
        <f t="shared" si="117"/>
        <v>0</v>
      </c>
      <c r="AA205" s="190">
        <f t="shared" si="118"/>
        <v>0</v>
      </c>
      <c r="AB205" s="190">
        <f t="shared" si="119"/>
        <v>0</v>
      </c>
      <c r="AC205" s="190">
        <f t="shared" si="120"/>
        <v>0</v>
      </c>
      <c r="AD205" s="190">
        <f t="shared" si="121"/>
        <v>0</v>
      </c>
      <c r="AE205" s="187">
        <f t="shared" si="122"/>
        <v>0</v>
      </c>
      <c r="AF205" s="156">
        <f t="shared" si="123"/>
        <v>0</v>
      </c>
      <c r="AG205" s="193">
        <f t="shared" si="124"/>
        <v>0</v>
      </c>
      <c r="AH205" s="156">
        <f t="shared" si="125"/>
        <v>0</v>
      </c>
      <c r="AI205" s="156">
        <f t="shared" si="126"/>
        <v>0</v>
      </c>
      <c r="AJ205" s="187">
        <f t="shared" si="127"/>
        <v>7977.018445721199</v>
      </c>
      <c r="AK205" s="187">
        <f t="shared" si="128"/>
        <v>0</v>
      </c>
      <c r="AL205" s="1">
        <f t="shared" si="129"/>
        <v>7977.018445721199</v>
      </c>
    </row>
    <row r="206" spans="1:38">
      <c r="A206" s="26">
        <v>2.2800000000000003E-3</v>
      </c>
      <c r="B206" s="5">
        <f t="shared" si="100"/>
        <v>7955.3701931483693</v>
      </c>
      <c r="C206" t="s">
        <v>457</v>
      </c>
      <c r="D206" t="s">
        <v>456</v>
      </c>
      <c r="E206" s="94" t="s">
        <v>91</v>
      </c>
      <c r="F206" s="25">
        <f t="shared" si="101"/>
        <v>1</v>
      </c>
      <c r="G206" s="25">
        <f t="shared" si="102"/>
        <v>1</v>
      </c>
      <c r="I206" s="156">
        <f t="shared" si="103"/>
        <v>0</v>
      </c>
      <c r="J206" s="156">
        <f t="shared" si="104"/>
        <v>0</v>
      </c>
      <c r="K206" s="156">
        <f t="shared" si="105"/>
        <v>0</v>
      </c>
      <c r="L206" s="156">
        <f t="shared" si="106"/>
        <v>0</v>
      </c>
      <c r="N206" s="187">
        <f t="shared" si="107"/>
        <v>7955.3679131483696</v>
      </c>
      <c r="O206" s="187">
        <f t="shared" si="108"/>
        <v>0</v>
      </c>
      <c r="P206" s="187">
        <f t="shared" si="109"/>
        <v>0</v>
      </c>
      <c r="Q206" s="187">
        <f t="shared" si="110"/>
        <v>0</v>
      </c>
      <c r="R206" s="187">
        <f t="shared" si="111"/>
        <v>0</v>
      </c>
      <c r="S206" s="187">
        <f t="shared" si="112"/>
        <v>0</v>
      </c>
      <c r="T206" s="187">
        <f t="shared" si="113"/>
        <v>0</v>
      </c>
      <c r="V206" s="184">
        <f t="shared" si="114"/>
        <v>0</v>
      </c>
      <c r="W206" s="184">
        <f t="shared" si="115"/>
        <v>0</v>
      </c>
      <c r="X206" s="184">
        <f t="shared" si="116"/>
        <v>0</v>
      </c>
      <c r="Y206" s="184">
        <f t="shared" si="117"/>
        <v>0</v>
      </c>
      <c r="AA206" s="190">
        <f t="shared" si="118"/>
        <v>0</v>
      </c>
      <c r="AB206" s="190">
        <f t="shared" si="119"/>
        <v>0</v>
      </c>
      <c r="AC206" s="190">
        <f t="shared" si="120"/>
        <v>0</v>
      </c>
      <c r="AD206" s="190">
        <f t="shared" si="121"/>
        <v>0</v>
      </c>
      <c r="AE206" s="187">
        <f t="shared" si="122"/>
        <v>0</v>
      </c>
      <c r="AF206" s="156">
        <f t="shared" si="123"/>
        <v>0</v>
      </c>
      <c r="AG206" s="193">
        <f t="shared" si="124"/>
        <v>0</v>
      </c>
      <c r="AH206" s="156">
        <f t="shared" si="125"/>
        <v>0</v>
      </c>
      <c r="AI206" s="156">
        <f t="shared" si="126"/>
        <v>0</v>
      </c>
      <c r="AJ206" s="187">
        <f t="shared" si="127"/>
        <v>7955.3679131483696</v>
      </c>
      <c r="AK206" s="187">
        <f t="shared" si="128"/>
        <v>0</v>
      </c>
      <c r="AL206" s="1">
        <f t="shared" si="129"/>
        <v>7955.3679131483696</v>
      </c>
    </row>
    <row r="207" spans="1:38">
      <c r="A207" s="26">
        <v>2.2900000000000004E-3</v>
      </c>
      <c r="B207" s="5">
        <f t="shared" si="100"/>
        <v>7809.3569377205449</v>
      </c>
      <c r="C207" t="s">
        <v>458</v>
      </c>
      <c r="D207" t="s">
        <v>459</v>
      </c>
      <c r="E207" s="94" t="s">
        <v>91</v>
      </c>
      <c r="F207" s="25">
        <f t="shared" si="101"/>
        <v>1</v>
      </c>
      <c r="G207" s="25">
        <f t="shared" si="102"/>
        <v>1</v>
      </c>
      <c r="I207" s="156">
        <f t="shared" si="103"/>
        <v>0</v>
      </c>
      <c r="J207" s="156">
        <f t="shared" si="104"/>
        <v>0</v>
      </c>
      <c r="K207" s="156">
        <f t="shared" si="105"/>
        <v>0</v>
      </c>
      <c r="L207" s="156">
        <f t="shared" si="106"/>
        <v>0</v>
      </c>
      <c r="N207" s="187">
        <f t="shared" si="107"/>
        <v>7809.3546477205446</v>
      </c>
      <c r="O207" s="187">
        <f t="shared" si="108"/>
        <v>0</v>
      </c>
      <c r="P207" s="187">
        <f t="shared" si="109"/>
        <v>0</v>
      </c>
      <c r="Q207" s="187">
        <f t="shared" si="110"/>
        <v>0</v>
      </c>
      <c r="R207" s="187">
        <f t="shared" si="111"/>
        <v>0</v>
      </c>
      <c r="S207" s="187">
        <f t="shared" si="112"/>
        <v>0</v>
      </c>
      <c r="T207" s="187">
        <f t="shared" si="113"/>
        <v>0</v>
      </c>
      <c r="V207" s="184">
        <f t="shared" si="114"/>
        <v>0</v>
      </c>
      <c r="W207" s="184">
        <f t="shared" si="115"/>
        <v>0</v>
      </c>
      <c r="X207" s="184">
        <f t="shared" si="116"/>
        <v>0</v>
      </c>
      <c r="Y207" s="184">
        <f t="shared" si="117"/>
        <v>0</v>
      </c>
      <c r="AA207" s="190">
        <f t="shared" si="118"/>
        <v>0</v>
      </c>
      <c r="AB207" s="190">
        <f t="shared" si="119"/>
        <v>0</v>
      </c>
      <c r="AC207" s="190">
        <f t="shared" si="120"/>
        <v>0</v>
      </c>
      <c r="AD207" s="190">
        <f t="shared" si="121"/>
        <v>0</v>
      </c>
      <c r="AE207" s="187">
        <f t="shared" si="122"/>
        <v>0</v>
      </c>
      <c r="AF207" s="156">
        <f t="shared" si="123"/>
        <v>0</v>
      </c>
      <c r="AG207" s="193">
        <f t="shared" si="124"/>
        <v>0</v>
      </c>
      <c r="AH207" s="156">
        <f t="shared" si="125"/>
        <v>0</v>
      </c>
      <c r="AI207" s="156">
        <f t="shared" si="126"/>
        <v>0</v>
      </c>
      <c r="AJ207" s="187">
        <f t="shared" si="127"/>
        <v>7809.3546477205446</v>
      </c>
      <c r="AK207" s="187">
        <f t="shared" si="128"/>
        <v>0</v>
      </c>
      <c r="AL207" s="1">
        <f t="shared" si="129"/>
        <v>7809.3546477205446</v>
      </c>
    </row>
    <row r="208" spans="1:38">
      <c r="A208" s="26">
        <v>2.3000000000000004E-3</v>
      </c>
      <c r="B208" s="5">
        <f t="shared" si="100"/>
        <v>7670.8368449258496</v>
      </c>
      <c r="C208" t="s">
        <v>460</v>
      </c>
      <c r="D208" t="s">
        <v>461</v>
      </c>
      <c r="E208" s="94" t="s">
        <v>91</v>
      </c>
      <c r="F208" s="25">
        <f t="shared" si="101"/>
        <v>1</v>
      </c>
      <c r="G208" s="25">
        <f t="shared" si="102"/>
        <v>1</v>
      </c>
      <c r="I208" s="156">
        <f t="shared" si="103"/>
        <v>0</v>
      </c>
      <c r="J208" s="156">
        <f t="shared" si="104"/>
        <v>0</v>
      </c>
      <c r="K208" s="156">
        <f t="shared" si="105"/>
        <v>0</v>
      </c>
      <c r="L208" s="156">
        <f t="shared" si="106"/>
        <v>0</v>
      </c>
      <c r="N208" s="187">
        <f t="shared" si="107"/>
        <v>7670.8345449258495</v>
      </c>
      <c r="O208" s="187">
        <f t="shared" si="108"/>
        <v>0</v>
      </c>
      <c r="P208" s="187">
        <f t="shared" si="109"/>
        <v>0</v>
      </c>
      <c r="Q208" s="187">
        <f t="shared" si="110"/>
        <v>0</v>
      </c>
      <c r="R208" s="187">
        <f t="shared" si="111"/>
        <v>0</v>
      </c>
      <c r="S208" s="187">
        <f t="shared" si="112"/>
        <v>0</v>
      </c>
      <c r="T208" s="187">
        <f t="shared" si="113"/>
        <v>0</v>
      </c>
      <c r="V208" s="184">
        <f t="shared" si="114"/>
        <v>0</v>
      </c>
      <c r="W208" s="184">
        <f t="shared" si="115"/>
        <v>0</v>
      </c>
      <c r="X208" s="184">
        <f t="shared" si="116"/>
        <v>0</v>
      </c>
      <c r="Y208" s="184">
        <f t="shared" si="117"/>
        <v>0</v>
      </c>
      <c r="AA208" s="190">
        <f t="shared" si="118"/>
        <v>0</v>
      </c>
      <c r="AB208" s="190">
        <f t="shared" si="119"/>
        <v>0</v>
      </c>
      <c r="AC208" s="190">
        <f t="shared" si="120"/>
        <v>0</v>
      </c>
      <c r="AD208" s="190">
        <f t="shared" si="121"/>
        <v>0</v>
      </c>
      <c r="AE208" s="187">
        <f t="shared" si="122"/>
        <v>0</v>
      </c>
      <c r="AF208" s="156">
        <f t="shared" si="123"/>
        <v>0</v>
      </c>
      <c r="AG208" s="193">
        <f t="shared" si="124"/>
        <v>0</v>
      </c>
      <c r="AH208" s="156">
        <f t="shared" si="125"/>
        <v>0</v>
      </c>
      <c r="AI208" s="156">
        <f t="shared" si="126"/>
        <v>0</v>
      </c>
      <c r="AJ208" s="187">
        <f t="shared" si="127"/>
        <v>7670.8345449258495</v>
      </c>
      <c r="AK208" s="187">
        <f t="shared" si="128"/>
        <v>0</v>
      </c>
      <c r="AL208" s="1">
        <f t="shared" si="129"/>
        <v>7670.8345449258495</v>
      </c>
    </row>
    <row r="209" spans="1:38">
      <c r="A209" s="26">
        <v>2.3100000000000004E-3</v>
      </c>
      <c r="B209" s="5">
        <f t="shared" si="100"/>
        <v>7637.5240239548348</v>
      </c>
      <c r="C209" t="s">
        <v>462</v>
      </c>
      <c r="D209" t="s">
        <v>434</v>
      </c>
      <c r="E209" s="94" t="s">
        <v>91</v>
      </c>
      <c r="F209" s="25">
        <f t="shared" si="101"/>
        <v>1</v>
      </c>
      <c r="G209" s="25">
        <f t="shared" si="102"/>
        <v>1</v>
      </c>
      <c r="I209" s="156">
        <f t="shared" si="103"/>
        <v>0</v>
      </c>
      <c r="J209" s="156">
        <f t="shared" si="104"/>
        <v>0</v>
      </c>
      <c r="K209" s="156">
        <f t="shared" si="105"/>
        <v>0</v>
      </c>
      <c r="L209" s="156">
        <f t="shared" si="106"/>
        <v>0</v>
      </c>
      <c r="N209" s="187">
        <f t="shared" si="107"/>
        <v>7637.5217139548349</v>
      </c>
      <c r="O209" s="187">
        <f t="shared" si="108"/>
        <v>0</v>
      </c>
      <c r="P209" s="187">
        <f t="shared" si="109"/>
        <v>0</v>
      </c>
      <c r="Q209" s="187">
        <f t="shared" si="110"/>
        <v>0</v>
      </c>
      <c r="R209" s="187">
        <f t="shared" si="111"/>
        <v>0</v>
      </c>
      <c r="S209" s="187">
        <f t="shared" si="112"/>
        <v>0</v>
      </c>
      <c r="T209" s="187">
        <f t="shared" si="113"/>
        <v>0</v>
      </c>
      <c r="V209" s="184">
        <f t="shared" si="114"/>
        <v>0</v>
      </c>
      <c r="W209" s="184">
        <f t="shared" si="115"/>
        <v>0</v>
      </c>
      <c r="X209" s="184">
        <f t="shared" si="116"/>
        <v>0</v>
      </c>
      <c r="Y209" s="184">
        <f t="shared" si="117"/>
        <v>0</v>
      </c>
      <c r="AA209" s="190">
        <f t="shared" si="118"/>
        <v>0</v>
      </c>
      <c r="AB209" s="190">
        <f t="shared" si="119"/>
        <v>0</v>
      </c>
      <c r="AC209" s="190">
        <f t="shared" si="120"/>
        <v>0</v>
      </c>
      <c r="AD209" s="190">
        <f t="shared" si="121"/>
        <v>0</v>
      </c>
      <c r="AE209" s="187">
        <f t="shared" si="122"/>
        <v>0</v>
      </c>
      <c r="AF209" s="156">
        <f t="shared" si="123"/>
        <v>0</v>
      </c>
      <c r="AG209" s="193">
        <f t="shared" si="124"/>
        <v>0</v>
      </c>
      <c r="AH209" s="156">
        <f t="shared" si="125"/>
        <v>0</v>
      </c>
      <c r="AI209" s="156">
        <f t="shared" si="126"/>
        <v>0</v>
      </c>
      <c r="AJ209" s="187">
        <f t="shared" si="127"/>
        <v>7637.5217139548349</v>
      </c>
      <c r="AK209" s="187">
        <f t="shared" si="128"/>
        <v>0</v>
      </c>
      <c r="AL209" s="1">
        <f t="shared" si="129"/>
        <v>7637.5217139548349</v>
      </c>
    </row>
    <row r="210" spans="1:38">
      <c r="A210" s="26">
        <v>2.32E-3</v>
      </c>
      <c r="B210" s="5">
        <f t="shared" si="100"/>
        <v>7255.2278425522554</v>
      </c>
      <c r="C210" t="s">
        <v>463</v>
      </c>
      <c r="D210" t="s">
        <v>430</v>
      </c>
      <c r="E210" s="94" t="s">
        <v>91</v>
      </c>
      <c r="F210" s="25">
        <f t="shared" si="101"/>
        <v>1</v>
      </c>
      <c r="G210" s="25">
        <f t="shared" si="102"/>
        <v>1</v>
      </c>
      <c r="I210" s="156">
        <f t="shared" si="103"/>
        <v>0</v>
      </c>
      <c r="J210" s="156">
        <f t="shared" si="104"/>
        <v>0</v>
      </c>
      <c r="K210" s="156">
        <f t="shared" si="105"/>
        <v>0</v>
      </c>
      <c r="L210" s="156">
        <f t="shared" si="106"/>
        <v>0</v>
      </c>
      <c r="N210" s="187">
        <f t="shared" si="107"/>
        <v>7255.2255225522558</v>
      </c>
      <c r="O210" s="187">
        <f t="shared" si="108"/>
        <v>0</v>
      </c>
      <c r="P210" s="187">
        <f t="shared" si="109"/>
        <v>0</v>
      </c>
      <c r="Q210" s="187">
        <f t="shared" si="110"/>
        <v>0</v>
      </c>
      <c r="R210" s="187">
        <f t="shared" si="111"/>
        <v>0</v>
      </c>
      <c r="S210" s="187">
        <f t="shared" si="112"/>
        <v>0</v>
      </c>
      <c r="T210" s="187">
        <f t="shared" si="113"/>
        <v>0</v>
      </c>
      <c r="V210" s="184">
        <f t="shared" si="114"/>
        <v>0</v>
      </c>
      <c r="W210" s="184">
        <f t="shared" si="115"/>
        <v>0</v>
      </c>
      <c r="X210" s="184">
        <f t="shared" si="116"/>
        <v>0</v>
      </c>
      <c r="Y210" s="184">
        <f t="shared" si="117"/>
        <v>0</v>
      </c>
      <c r="AA210" s="190">
        <f t="shared" si="118"/>
        <v>0</v>
      </c>
      <c r="AB210" s="190">
        <f t="shared" si="119"/>
        <v>0</v>
      </c>
      <c r="AC210" s="190">
        <f t="shared" si="120"/>
        <v>0</v>
      </c>
      <c r="AD210" s="190">
        <f t="shared" si="121"/>
        <v>0</v>
      </c>
      <c r="AE210" s="187">
        <f t="shared" si="122"/>
        <v>0</v>
      </c>
      <c r="AF210" s="156">
        <f t="shared" si="123"/>
        <v>0</v>
      </c>
      <c r="AG210" s="193">
        <f t="shared" si="124"/>
        <v>0</v>
      </c>
      <c r="AH210" s="156">
        <f t="shared" si="125"/>
        <v>0</v>
      </c>
      <c r="AI210" s="156">
        <f t="shared" si="126"/>
        <v>0</v>
      </c>
      <c r="AJ210" s="187">
        <f t="shared" si="127"/>
        <v>7255.2255225522558</v>
      </c>
      <c r="AK210" s="187">
        <f t="shared" si="128"/>
        <v>0</v>
      </c>
      <c r="AL210" s="1">
        <f t="shared" si="129"/>
        <v>7255.2255225522558</v>
      </c>
    </row>
    <row r="211" spans="1:38">
      <c r="A211" s="26">
        <v>2.33E-3</v>
      </c>
      <c r="B211" s="5">
        <f t="shared" si="100"/>
        <v>7227.3995902739753</v>
      </c>
      <c r="C211" t="s">
        <v>464</v>
      </c>
      <c r="D211" t="s">
        <v>434</v>
      </c>
      <c r="E211" s="94" t="s">
        <v>91</v>
      </c>
      <c r="F211" s="25">
        <f t="shared" si="101"/>
        <v>1</v>
      </c>
      <c r="G211" s="25">
        <f t="shared" si="102"/>
        <v>1</v>
      </c>
      <c r="I211" s="156">
        <f t="shared" si="103"/>
        <v>0</v>
      </c>
      <c r="J211" s="156">
        <f t="shared" si="104"/>
        <v>0</v>
      </c>
      <c r="K211" s="156">
        <f t="shared" si="105"/>
        <v>0</v>
      </c>
      <c r="L211" s="156">
        <f t="shared" si="106"/>
        <v>0</v>
      </c>
      <c r="N211" s="187">
        <f t="shared" si="107"/>
        <v>7227.397260273975</v>
      </c>
      <c r="O211" s="187">
        <f t="shared" si="108"/>
        <v>0</v>
      </c>
      <c r="P211" s="187">
        <f t="shared" si="109"/>
        <v>0</v>
      </c>
      <c r="Q211" s="187">
        <f t="shared" si="110"/>
        <v>0</v>
      </c>
      <c r="R211" s="187">
        <f t="shared" si="111"/>
        <v>0</v>
      </c>
      <c r="S211" s="187">
        <f t="shared" si="112"/>
        <v>0</v>
      </c>
      <c r="T211" s="187">
        <f t="shared" si="113"/>
        <v>0</v>
      </c>
      <c r="V211" s="184">
        <f t="shared" si="114"/>
        <v>0</v>
      </c>
      <c r="W211" s="184">
        <f t="shared" si="115"/>
        <v>0</v>
      </c>
      <c r="X211" s="184">
        <f t="shared" si="116"/>
        <v>0</v>
      </c>
      <c r="Y211" s="184">
        <f t="shared" si="117"/>
        <v>0</v>
      </c>
      <c r="AA211" s="190">
        <f t="shared" si="118"/>
        <v>0</v>
      </c>
      <c r="AB211" s="190">
        <f t="shared" si="119"/>
        <v>0</v>
      </c>
      <c r="AC211" s="190">
        <f t="shared" si="120"/>
        <v>0</v>
      </c>
      <c r="AD211" s="190">
        <f t="shared" si="121"/>
        <v>0</v>
      </c>
      <c r="AE211" s="187">
        <f t="shared" si="122"/>
        <v>0</v>
      </c>
      <c r="AF211" s="156">
        <f t="shared" si="123"/>
        <v>0</v>
      </c>
      <c r="AG211" s="193">
        <f t="shared" si="124"/>
        <v>0</v>
      </c>
      <c r="AH211" s="156">
        <f t="shared" si="125"/>
        <v>0</v>
      </c>
      <c r="AI211" s="156">
        <f t="shared" si="126"/>
        <v>0</v>
      </c>
      <c r="AJ211" s="187">
        <f t="shared" si="127"/>
        <v>7227.397260273975</v>
      </c>
      <c r="AK211" s="187">
        <f t="shared" si="128"/>
        <v>0</v>
      </c>
      <c r="AL211" s="1">
        <f t="shared" si="129"/>
        <v>7227.397260273975</v>
      </c>
    </row>
    <row r="212" spans="1:38">
      <c r="A212" s="26">
        <v>2.3400000000000001E-3</v>
      </c>
      <c r="B212" s="5">
        <f t="shared" si="100"/>
        <v>20764.169209310639</v>
      </c>
      <c r="C212" t="s">
        <v>432</v>
      </c>
      <c r="D212" t="s">
        <v>449</v>
      </c>
      <c r="E212" s="94" t="s">
        <v>91</v>
      </c>
      <c r="F212" s="25">
        <f t="shared" si="101"/>
        <v>3</v>
      </c>
      <c r="G212" s="25">
        <f t="shared" si="102"/>
        <v>3</v>
      </c>
      <c r="I212" s="156">
        <f t="shared" si="103"/>
        <v>0</v>
      </c>
      <c r="J212" s="156">
        <f t="shared" si="104"/>
        <v>0</v>
      </c>
      <c r="K212" s="156">
        <f t="shared" si="105"/>
        <v>0</v>
      </c>
      <c r="L212" s="156">
        <f t="shared" si="106"/>
        <v>0</v>
      </c>
      <c r="N212" s="187">
        <f t="shared" si="107"/>
        <v>6986.2288135593235</v>
      </c>
      <c r="O212" s="187">
        <f t="shared" si="108"/>
        <v>0</v>
      </c>
      <c r="P212" s="187">
        <f t="shared" si="109"/>
        <v>0</v>
      </c>
      <c r="Q212" s="187">
        <f t="shared" si="110"/>
        <v>0</v>
      </c>
      <c r="R212" s="187">
        <f t="shared" si="111"/>
        <v>6907.003444316877</v>
      </c>
      <c r="S212" s="187">
        <f t="shared" si="112"/>
        <v>6870.9346114344398</v>
      </c>
      <c r="T212" s="187">
        <f t="shared" si="113"/>
        <v>0</v>
      </c>
      <c r="V212" s="184">
        <f t="shared" si="114"/>
        <v>0</v>
      </c>
      <c r="W212" s="184">
        <f t="shared" si="115"/>
        <v>0</v>
      </c>
      <c r="X212" s="184">
        <f t="shared" si="116"/>
        <v>0</v>
      </c>
      <c r="Y212" s="184">
        <f t="shared" si="117"/>
        <v>0</v>
      </c>
      <c r="AA212" s="190">
        <f t="shared" si="118"/>
        <v>0</v>
      </c>
      <c r="AB212" s="190">
        <f t="shared" si="119"/>
        <v>0</v>
      </c>
      <c r="AC212" s="190">
        <f t="shared" si="120"/>
        <v>0</v>
      </c>
      <c r="AD212" s="190">
        <f t="shared" si="121"/>
        <v>0</v>
      </c>
      <c r="AE212" s="187">
        <f t="shared" si="122"/>
        <v>6870.9346114344398</v>
      </c>
      <c r="AF212" s="156">
        <f t="shared" si="123"/>
        <v>0</v>
      </c>
      <c r="AG212" s="193">
        <f t="shared" si="124"/>
        <v>6870.9346114344398</v>
      </c>
      <c r="AH212" s="156">
        <f t="shared" si="125"/>
        <v>0</v>
      </c>
      <c r="AI212" s="156">
        <f t="shared" si="126"/>
        <v>0</v>
      </c>
      <c r="AJ212" s="187">
        <f t="shared" si="127"/>
        <v>6986.2288135593235</v>
      </c>
      <c r="AK212" s="187">
        <f t="shared" si="128"/>
        <v>6907.003444316877</v>
      </c>
      <c r="AL212" s="1">
        <f t="shared" si="129"/>
        <v>20764.16686931064</v>
      </c>
    </row>
    <row r="213" spans="1:38">
      <c r="A213" s="26">
        <v>2.3500000000000001E-3</v>
      </c>
      <c r="B213" s="5">
        <f t="shared" si="100"/>
        <v>19152.353736679775</v>
      </c>
      <c r="C213" s="150" t="s">
        <v>510</v>
      </c>
      <c r="D213" s="150" t="s">
        <v>581</v>
      </c>
      <c r="E213" s="94" t="s">
        <v>91</v>
      </c>
      <c r="F213" s="25">
        <f t="shared" si="101"/>
        <v>2</v>
      </c>
      <c r="G213" s="25">
        <f t="shared" si="102"/>
        <v>2</v>
      </c>
      <c r="I213" s="156">
        <f t="shared" si="103"/>
        <v>0</v>
      </c>
      <c r="J213" s="156">
        <f t="shared" si="104"/>
        <v>0</v>
      </c>
      <c r="K213" s="156">
        <f t="shared" si="105"/>
        <v>0</v>
      </c>
      <c r="L213" s="156">
        <f t="shared" si="106"/>
        <v>0</v>
      </c>
      <c r="N213" s="187">
        <f t="shared" si="107"/>
        <v>0</v>
      </c>
      <c r="O213" s="187">
        <f t="shared" si="108"/>
        <v>9569.6817466670345</v>
      </c>
      <c r="P213" s="187">
        <f t="shared" si="109"/>
        <v>0</v>
      </c>
      <c r="Q213" s="187">
        <f t="shared" si="110"/>
        <v>0</v>
      </c>
      <c r="R213" s="187">
        <f t="shared" si="111"/>
        <v>9582.6696400127421</v>
      </c>
      <c r="S213" s="187">
        <f t="shared" si="112"/>
        <v>0</v>
      </c>
      <c r="T213" s="187">
        <f t="shared" si="113"/>
        <v>0</v>
      </c>
      <c r="V213" s="184">
        <f t="shared" si="114"/>
        <v>0</v>
      </c>
      <c r="W213" s="184">
        <f t="shared" si="115"/>
        <v>0</v>
      </c>
      <c r="X213" s="184">
        <f t="shared" si="116"/>
        <v>0</v>
      </c>
      <c r="Y213" s="184">
        <f t="shared" si="117"/>
        <v>0</v>
      </c>
      <c r="AA213" s="190">
        <f t="shared" si="118"/>
        <v>0</v>
      </c>
      <c r="AB213" s="190">
        <f t="shared" si="119"/>
        <v>0</v>
      </c>
      <c r="AC213" s="190">
        <f t="shared" si="120"/>
        <v>0</v>
      </c>
      <c r="AD213" s="190">
        <f t="shared" si="121"/>
        <v>0</v>
      </c>
      <c r="AE213" s="187">
        <f t="shared" si="122"/>
        <v>0</v>
      </c>
      <c r="AF213" s="156">
        <f t="shared" si="123"/>
        <v>0</v>
      </c>
      <c r="AG213" s="193">
        <f t="shared" si="124"/>
        <v>0</v>
      </c>
      <c r="AH213" s="156">
        <f t="shared" si="125"/>
        <v>0</v>
      </c>
      <c r="AI213" s="156">
        <f t="shared" si="126"/>
        <v>0</v>
      </c>
      <c r="AJ213" s="187">
        <f t="shared" si="127"/>
        <v>9582.6696400127421</v>
      </c>
      <c r="AK213" s="187">
        <f t="shared" si="128"/>
        <v>9569.6817466670345</v>
      </c>
      <c r="AL213" s="1">
        <f t="shared" si="129"/>
        <v>19152.351386679777</v>
      </c>
    </row>
    <row r="214" spans="1:38">
      <c r="A214" s="26">
        <v>2.3600000000000001E-3</v>
      </c>
      <c r="B214" s="5">
        <f t="shared" si="100"/>
        <v>9027.7078073492357</v>
      </c>
      <c r="C214" s="150" t="s">
        <v>511</v>
      </c>
      <c r="D214" s="150" t="s">
        <v>583</v>
      </c>
      <c r="E214" s="94" t="s">
        <v>91</v>
      </c>
      <c r="F214" s="25">
        <f t="shared" si="101"/>
        <v>1</v>
      </c>
      <c r="G214" s="25">
        <f t="shared" si="102"/>
        <v>1</v>
      </c>
      <c r="I214" s="156">
        <f t="shared" si="103"/>
        <v>0</v>
      </c>
      <c r="J214" s="156">
        <f t="shared" si="104"/>
        <v>0</v>
      </c>
      <c r="K214" s="156">
        <f t="shared" si="105"/>
        <v>0</v>
      </c>
      <c r="L214" s="156">
        <f t="shared" si="106"/>
        <v>0</v>
      </c>
      <c r="N214" s="187">
        <f t="shared" si="107"/>
        <v>0</v>
      </c>
      <c r="O214" s="187">
        <f t="shared" si="108"/>
        <v>9027.7054473492353</v>
      </c>
      <c r="P214" s="187">
        <f t="shared" si="109"/>
        <v>0</v>
      </c>
      <c r="Q214" s="187">
        <f t="shared" si="110"/>
        <v>0</v>
      </c>
      <c r="R214" s="187">
        <f t="shared" si="111"/>
        <v>0</v>
      </c>
      <c r="S214" s="187">
        <f t="shared" si="112"/>
        <v>0</v>
      </c>
      <c r="T214" s="187">
        <f t="shared" si="113"/>
        <v>0</v>
      </c>
      <c r="V214" s="184">
        <f t="shared" si="114"/>
        <v>0</v>
      </c>
      <c r="W214" s="184">
        <f t="shared" si="115"/>
        <v>0</v>
      </c>
      <c r="X214" s="184">
        <f t="shared" si="116"/>
        <v>0</v>
      </c>
      <c r="Y214" s="184">
        <f t="shared" si="117"/>
        <v>0</v>
      </c>
      <c r="AA214" s="190">
        <f t="shared" si="118"/>
        <v>0</v>
      </c>
      <c r="AB214" s="190">
        <f t="shared" si="119"/>
        <v>0</v>
      </c>
      <c r="AC214" s="190">
        <f t="shared" si="120"/>
        <v>0</v>
      </c>
      <c r="AD214" s="190">
        <f t="shared" si="121"/>
        <v>0</v>
      </c>
      <c r="AE214" s="187">
        <f t="shared" si="122"/>
        <v>0</v>
      </c>
      <c r="AF214" s="156">
        <f t="shared" si="123"/>
        <v>0</v>
      </c>
      <c r="AG214" s="193">
        <f t="shared" si="124"/>
        <v>0</v>
      </c>
      <c r="AH214" s="156">
        <f t="shared" si="125"/>
        <v>0</v>
      </c>
      <c r="AI214" s="156">
        <f t="shared" si="126"/>
        <v>0</v>
      </c>
      <c r="AJ214" s="187">
        <f t="shared" si="127"/>
        <v>9027.7054473492353</v>
      </c>
      <c r="AK214" s="187">
        <f t="shared" si="128"/>
        <v>0</v>
      </c>
      <c r="AL214" s="1">
        <f t="shared" si="129"/>
        <v>9027.7054473492353</v>
      </c>
    </row>
    <row r="215" spans="1:38">
      <c r="A215" s="26">
        <v>2.3700000000000001E-3</v>
      </c>
      <c r="B215" s="5">
        <f t="shared" si="100"/>
        <v>18219.965291530851</v>
      </c>
      <c r="C215" s="150" t="s">
        <v>144</v>
      </c>
      <c r="D215" s="150" t="s">
        <v>597</v>
      </c>
      <c r="E215" s="94" t="s">
        <v>91</v>
      </c>
      <c r="F215" s="25">
        <f t="shared" si="101"/>
        <v>2</v>
      </c>
      <c r="G215" s="25">
        <f t="shared" si="102"/>
        <v>2</v>
      </c>
      <c r="I215" s="156">
        <f t="shared" si="103"/>
        <v>0</v>
      </c>
      <c r="J215" s="156">
        <f t="shared" si="104"/>
        <v>0</v>
      </c>
      <c r="K215" s="156">
        <f t="shared" si="105"/>
        <v>0</v>
      </c>
      <c r="L215" s="156">
        <f t="shared" si="106"/>
        <v>0</v>
      </c>
      <c r="N215" s="187">
        <f t="shared" si="107"/>
        <v>0</v>
      </c>
      <c r="O215" s="187">
        <f t="shared" si="108"/>
        <v>9017.1395875055277</v>
      </c>
      <c r="P215" s="187">
        <f t="shared" si="109"/>
        <v>0</v>
      </c>
      <c r="Q215" s="187">
        <f t="shared" si="110"/>
        <v>9202.8233340253264</v>
      </c>
      <c r="R215" s="187">
        <f t="shared" si="111"/>
        <v>0</v>
      </c>
      <c r="S215" s="187">
        <f t="shared" si="112"/>
        <v>0</v>
      </c>
      <c r="T215" s="187">
        <f t="shared" si="113"/>
        <v>0</v>
      </c>
      <c r="V215" s="184">
        <f t="shared" si="114"/>
        <v>0</v>
      </c>
      <c r="W215" s="184">
        <f t="shared" si="115"/>
        <v>0</v>
      </c>
      <c r="X215" s="184">
        <f t="shared" si="116"/>
        <v>0</v>
      </c>
      <c r="Y215" s="184">
        <f t="shared" si="117"/>
        <v>0</v>
      </c>
      <c r="AA215" s="190">
        <f t="shared" si="118"/>
        <v>0</v>
      </c>
      <c r="AB215" s="190">
        <f t="shared" si="119"/>
        <v>0</v>
      </c>
      <c r="AC215" s="190">
        <f t="shared" si="120"/>
        <v>0</v>
      </c>
      <c r="AD215" s="190">
        <f t="shared" si="121"/>
        <v>0</v>
      </c>
      <c r="AE215" s="187">
        <f t="shared" si="122"/>
        <v>0</v>
      </c>
      <c r="AF215" s="156">
        <f t="shared" si="123"/>
        <v>0</v>
      </c>
      <c r="AG215" s="193">
        <f t="shared" si="124"/>
        <v>0</v>
      </c>
      <c r="AH215" s="156">
        <f t="shared" si="125"/>
        <v>0</v>
      </c>
      <c r="AI215" s="156">
        <f t="shared" si="126"/>
        <v>0</v>
      </c>
      <c r="AJ215" s="187">
        <f t="shared" si="127"/>
        <v>9202.8233340253264</v>
      </c>
      <c r="AK215" s="187">
        <f t="shared" si="128"/>
        <v>9017.1395875055277</v>
      </c>
      <c r="AL215" s="1">
        <f t="shared" si="129"/>
        <v>18219.962921530852</v>
      </c>
    </row>
    <row r="216" spans="1:38">
      <c r="A216" s="26">
        <v>2.3800000000000002E-3</v>
      </c>
      <c r="B216" s="5">
        <f t="shared" si="100"/>
        <v>26817.659134907914</v>
      </c>
      <c r="C216" s="150" t="s">
        <v>513</v>
      </c>
      <c r="D216" s="150" t="s">
        <v>577</v>
      </c>
      <c r="E216" s="94" t="s">
        <v>91</v>
      </c>
      <c r="F216" s="25">
        <f t="shared" si="101"/>
        <v>3</v>
      </c>
      <c r="G216" s="25">
        <f t="shared" si="102"/>
        <v>3</v>
      </c>
      <c r="I216" s="156">
        <f t="shared" si="103"/>
        <v>0</v>
      </c>
      <c r="J216" s="156">
        <f t="shared" si="104"/>
        <v>0</v>
      </c>
      <c r="K216" s="156">
        <f t="shared" si="105"/>
        <v>0</v>
      </c>
      <c r="L216" s="156">
        <f t="shared" si="106"/>
        <v>0</v>
      </c>
      <c r="N216" s="187">
        <f t="shared" si="107"/>
        <v>0</v>
      </c>
      <c r="O216" s="187">
        <f t="shared" si="108"/>
        <v>8902.7553090414203</v>
      </c>
      <c r="P216" s="187">
        <f t="shared" si="109"/>
        <v>8742.5447316103364</v>
      </c>
      <c r="Q216" s="187">
        <f t="shared" si="110"/>
        <v>9172.3567142561551</v>
      </c>
      <c r="R216" s="187">
        <f t="shared" si="111"/>
        <v>0</v>
      </c>
      <c r="S216" s="187">
        <f t="shared" si="112"/>
        <v>0</v>
      </c>
      <c r="T216" s="187">
        <f t="shared" si="113"/>
        <v>0</v>
      </c>
      <c r="V216" s="184">
        <f t="shared" si="114"/>
        <v>0</v>
      </c>
      <c r="W216" s="184">
        <f t="shared" si="115"/>
        <v>0</v>
      </c>
      <c r="X216" s="184">
        <f t="shared" si="116"/>
        <v>0</v>
      </c>
      <c r="Y216" s="184">
        <f t="shared" si="117"/>
        <v>0</v>
      </c>
      <c r="AA216" s="190">
        <f t="shared" si="118"/>
        <v>0</v>
      </c>
      <c r="AB216" s="190">
        <f t="shared" si="119"/>
        <v>0</v>
      </c>
      <c r="AC216" s="190">
        <f t="shared" si="120"/>
        <v>0</v>
      </c>
      <c r="AD216" s="190">
        <f t="shared" si="121"/>
        <v>0</v>
      </c>
      <c r="AE216" s="187">
        <f t="shared" si="122"/>
        <v>8742.5447316103364</v>
      </c>
      <c r="AF216" s="156">
        <f t="shared" si="123"/>
        <v>0</v>
      </c>
      <c r="AG216" s="193">
        <f t="shared" si="124"/>
        <v>8742.5447316103364</v>
      </c>
      <c r="AH216" s="156">
        <f t="shared" si="125"/>
        <v>0</v>
      </c>
      <c r="AI216" s="156">
        <f t="shared" si="126"/>
        <v>0</v>
      </c>
      <c r="AJ216" s="187">
        <f t="shared" si="127"/>
        <v>9172.3567142561551</v>
      </c>
      <c r="AK216" s="187">
        <f t="shared" si="128"/>
        <v>8902.7553090414203</v>
      </c>
      <c r="AL216" s="1">
        <f t="shared" si="129"/>
        <v>26817.656754907912</v>
      </c>
    </row>
    <row r="217" spans="1:38">
      <c r="A217" s="26">
        <v>2.3900000000000002E-3</v>
      </c>
      <c r="B217" s="5">
        <f t="shared" si="100"/>
        <v>34856.904775367737</v>
      </c>
      <c r="C217" s="150" t="s">
        <v>516</v>
      </c>
      <c r="D217" s="150" t="s">
        <v>591</v>
      </c>
      <c r="E217" s="94" t="s">
        <v>91</v>
      </c>
      <c r="F217" s="25">
        <f t="shared" si="101"/>
        <v>4</v>
      </c>
      <c r="G217" s="25">
        <f t="shared" si="102"/>
        <v>4</v>
      </c>
      <c r="I217" s="156">
        <f t="shared" si="103"/>
        <v>8355.819803338667</v>
      </c>
      <c r="J217" s="156">
        <f t="shared" si="104"/>
        <v>0</v>
      </c>
      <c r="K217" s="156">
        <f t="shared" si="105"/>
        <v>0</v>
      </c>
      <c r="L217" s="156">
        <f t="shared" si="106"/>
        <v>0</v>
      </c>
      <c r="N217" s="187">
        <f t="shared" si="107"/>
        <v>0</v>
      </c>
      <c r="O217" s="187">
        <f t="shared" si="108"/>
        <v>8678.7824171422872</v>
      </c>
      <c r="P217" s="187">
        <f t="shared" si="109"/>
        <v>0</v>
      </c>
      <c r="Q217" s="187">
        <f t="shared" si="110"/>
        <v>0</v>
      </c>
      <c r="R217" s="187">
        <f t="shared" si="111"/>
        <v>9000.5984440454813</v>
      </c>
      <c r="S217" s="187">
        <f t="shared" si="112"/>
        <v>0</v>
      </c>
      <c r="T217" s="187">
        <f t="shared" si="113"/>
        <v>8821.7017208412999</v>
      </c>
      <c r="V217" s="184">
        <f t="shared" si="114"/>
        <v>0</v>
      </c>
      <c r="W217" s="184">
        <f t="shared" si="115"/>
        <v>0</v>
      </c>
      <c r="X217" s="184">
        <f t="shared" si="116"/>
        <v>0</v>
      </c>
      <c r="Y217" s="184">
        <f t="shared" si="117"/>
        <v>0</v>
      </c>
      <c r="AA217" s="190">
        <f t="shared" si="118"/>
        <v>0</v>
      </c>
      <c r="AB217" s="190">
        <f t="shared" si="119"/>
        <v>0</v>
      </c>
      <c r="AC217" s="190">
        <f t="shared" si="120"/>
        <v>0</v>
      </c>
      <c r="AD217" s="190">
        <f t="shared" si="121"/>
        <v>0</v>
      </c>
      <c r="AE217" s="187">
        <f t="shared" si="122"/>
        <v>8678.7824171422872</v>
      </c>
      <c r="AF217" s="156">
        <f t="shared" si="123"/>
        <v>0</v>
      </c>
      <c r="AG217" s="193">
        <f t="shared" si="124"/>
        <v>8678.7824171422872</v>
      </c>
      <c r="AH217" s="156">
        <f t="shared" si="125"/>
        <v>8355.819803338667</v>
      </c>
      <c r="AI217" s="156">
        <f t="shared" si="126"/>
        <v>0</v>
      </c>
      <c r="AJ217" s="187">
        <f t="shared" si="127"/>
        <v>9000.5984440454813</v>
      </c>
      <c r="AK217" s="187">
        <f t="shared" si="128"/>
        <v>8821.7017208412999</v>
      </c>
      <c r="AL217" s="1">
        <f t="shared" si="129"/>
        <v>34856.902385367735</v>
      </c>
    </row>
    <row r="218" spans="1:38">
      <c r="A218" s="26">
        <v>2.4000000000000002E-3</v>
      </c>
      <c r="B218" s="5">
        <f t="shared" si="100"/>
        <v>8637.9175406432987</v>
      </c>
      <c r="C218" s="150" t="s">
        <v>517</v>
      </c>
      <c r="D218" s="150" t="s">
        <v>577</v>
      </c>
      <c r="E218" s="94" t="s">
        <v>91</v>
      </c>
      <c r="F218" s="25">
        <f t="shared" si="101"/>
        <v>1</v>
      </c>
      <c r="G218" s="25">
        <f t="shared" si="102"/>
        <v>1</v>
      </c>
      <c r="I218" s="156">
        <f t="shared" si="103"/>
        <v>0</v>
      </c>
      <c r="J218" s="156">
        <f t="shared" si="104"/>
        <v>0</v>
      </c>
      <c r="K218" s="156">
        <f t="shared" si="105"/>
        <v>0</v>
      </c>
      <c r="L218" s="156">
        <f t="shared" si="106"/>
        <v>0</v>
      </c>
      <c r="N218" s="187">
        <f t="shared" si="107"/>
        <v>0</v>
      </c>
      <c r="O218" s="187">
        <f t="shared" si="108"/>
        <v>8637.9151406432993</v>
      </c>
      <c r="P218" s="187">
        <f t="shared" si="109"/>
        <v>0</v>
      </c>
      <c r="Q218" s="187">
        <f t="shared" si="110"/>
        <v>0</v>
      </c>
      <c r="R218" s="187">
        <f t="shared" si="111"/>
        <v>0</v>
      </c>
      <c r="S218" s="187">
        <f t="shared" si="112"/>
        <v>0</v>
      </c>
      <c r="T218" s="187">
        <f t="shared" si="113"/>
        <v>0</v>
      </c>
      <c r="V218" s="184">
        <f t="shared" si="114"/>
        <v>0</v>
      </c>
      <c r="W218" s="184">
        <f t="shared" si="115"/>
        <v>0</v>
      </c>
      <c r="X218" s="184">
        <f t="shared" si="116"/>
        <v>0</v>
      </c>
      <c r="Y218" s="184">
        <f t="shared" si="117"/>
        <v>0</v>
      </c>
      <c r="AA218" s="190">
        <f t="shared" si="118"/>
        <v>0</v>
      </c>
      <c r="AB218" s="190">
        <f t="shared" si="119"/>
        <v>0</v>
      </c>
      <c r="AC218" s="190">
        <f t="shared" si="120"/>
        <v>0</v>
      </c>
      <c r="AD218" s="190">
        <f t="shared" si="121"/>
        <v>0</v>
      </c>
      <c r="AE218" s="187">
        <f t="shared" si="122"/>
        <v>0</v>
      </c>
      <c r="AF218" s="156">
        <f t="shared" si="123"/>
        <v>0</v>
      </c>
      <c r="AG218" s="193">
        <f t="shared" si="124"/>
        <v>0</v>
      </c>
      <c r="AH218" s="156">
        <f t="shared" si="125"/>
        <v>0</v>
      </c>
      <c r="AI218" s="156">
        <f t="shared" si="126"/>
        <v>0</v>
      </c>
      <c r="AJ218" s="187">
        <f t="shared" si="127"/>
        <v>8637.9151406432993</v>
      </c>
      <c r="AK218" s="187">
        <f t="shared" si="128"/>
        <v>0</v>
      </c>
      <c r="AL218" s="1">
        <f t="shared" si="129"/>
        <v>8637.9151406432993</v>
      </c>
    </row>
    <row r="219" spans="1:38">
      <c r="A219" s="26">
        <v>2.4100000000000002E-3</v>
      </c>
      <c r="B219" s="5">
        <f t="shared" si="100"/>
        <v>17084.967289381086</v>
      </c>
      <c r="C219" s="150" t="s">
        <v>518</v>
      </c>
      <c r="D219" s="150" t="s">
        <v>580</v>
      </c>
      <c r="E219" s="94" t="s">
        <v>91</v>
      </c>
      <c r="F219" s="25">
        <f t="shared" si="101"/>
        <v>2</v>
      </c>
      <c r="G219" s="25">
        <f t="shared" si="102"/>
        <v>2</v>
      </c>
      <c r="I219" s="156">
        <f t="shared" si="103"/>
        <v>0</v>
      </c>
      <c r="J219" s="156">
        <f t="shared" si="104"/>
        <v>0</v>
      </c>
      <c r="K219" s="156">
        <f t="shared" si="105"/>
        <v>0</v>
      </c>
      <c r="L219" s="156">
        <f t="shared" si="106"/>
        <v>0</v>
      </c>
      <c r="N219" s="187">
        <f t="shared" si="107"/>
        <v>0</v>
      </c>
      <c r="O219" s="187">
        <f t="shared" si="108"/>
        <v>8616.0192847734779</v>
      </c>
      <c r="P219" s="187">
        <f t="shared" si="109"/>
        <v>8468.9455946076068</v>
      </c>
      <c r="Q219" s="187">
        <f t="shared" si="110"/>
        <v>0</v>
      </c>
      <c r="R219" s="187">
        <f t="shared" si="111"/>
        <v>0</v>
      </c>
      <c r="S219" s="187">
        <f t="shared" si="112"/>
        <v>0</v>
      </c>
      <c r="T219" s="187">
        <f t="shared" si="113"/>
        <v>0</v>
      </c>
      <c r="V219" s="184">
        <f t="shared" si="114"/>
        <v>0</v>
      </c>
      <c r="W219" s="184">
        <f t="shared" si="115"/>
        <v>0</v>
      </c>
      <c r="X219" s="184">
        <f t="shared" si="116"/>
        <v>0</v>
      </c>
      <c r="Y219" s="184">
        <f t="shared" si="117"/>
        <v>0</v>
      </c>
      <c r="AA219" s="190">
        <f t="shared" si="118"/>
        <v>0</v>
      </c>
      <c r="AB219" s="190">
        <f t="shared" si="119"/>
        <v>0</v>
      </c>
      <c r="AC219" s="190">
        <f t="shared" si="120"/>
        <v>0</v>
      </c>
      <c r="AD219" s="190">
        <f t="shared" si="121"/>
        <v>0</v>
      </c>
      <c r="AE219" s="187">
        <f t="shared" si="122"/>
        <v>0</v>
      </c>
      <c r="AF219" s="156">
        <f t="shared" si="123"/>
        <v>0</v>
      </c>
      <c r="AG219" s="193">
        <f t="shared" si="124"/>
        <v>0</v>
      </c>
      <c r="AH219" s="156">
        <f t="shared" si="125"/>
        <v>0</v>
      </c>
      <c r="AI219" s="156">
        <f t="shared" si="126"/>
        <v>0</v>
      </c>
      <c r="AJ219" s="187">
        <f t="shared" si="127"/>
        <v>8616.0192847734779</v>
      </c>
      <c r="AK219" s="187">
        <f t="shared" si="128"/>
        <v>8468.9455946076068</v>
      </c>
      <c r="AL219" s="1">
        <f t="shared" si="129"/>
        <v>17084.964879381085</v>
      </c>
    </row>
    <row r="220" spans="1:38">
      <c r="A220" s="26">
        <v>2.4200000000000003E-3</v>
      </c>
      <c r="B220" s="5">
        <f t="shared" si="100"/>
        <v>17352.639585321009</v>
      </c>
      <c r="C220" s="150" t="s">
        <v>519</v>
      </c>
      <c r="D220" s="150" t="s">
        <v>577</v>
      </c>
      <c r="E220" s="94" t="s">
        <v>91</v>
      </c>
      <c r="F220" s="25">
        <f t="shared" si="101"/>
        <v>2</v>
      </c>
      <c r="G220" s="25">
        <f t="shared" si="102"/>
        <v>2</v>
      </c>
      <c r="I220" s="156">
        <f t="shared" si="103"/>
        <v>0</v>
      </c>
      <c r="J220" s="156">
        <f t="shared" si="104"/>
        <v>0</v>
      </c>
      <c r="K220" s="156">
        <f t="shared" si="105"/>
        <v>0</v>
      </c>
      <c r="L220" s="156">
        <f t="shared" si="106"/>
        <v>0</v>
      </c>
      <c r="N220" s="187">
        <f t="shared" si="107"/>
        <v>0</v>
      </c>
      <c r="O220" s="187">
        <f t="shared" si="108"/>
        <v>8582.9578650294607</v>
      </c>
      <c r="P220" s="187">
        <f t="shared" si="109"/>
        <v>0</v>
      </c>
      <c r="Q220" s="187">
        <f t="shared" si="110"/>
        <v>0</v>
      </c>
      <c r="R220" s="187">
        <f t="shared" si="111"/>
        <v>8769.6793002915456</v>
      </c>
      <c r="S220" s="187">
        <f t="shared" si="112"/>
        <v>0</v>
      </c>
      <c r="T220" s="187">
        <f t="shared" si="113"/>
        <v>0</v>
      </c>
      <c r="V220" s="184">
        <f t="shared" si="114"/>
        <v>0</v>
      </c>
      <c r="W220" s="184">
        <f t="shared" si="115"/>
        <v>0</v>
      </c>
      <c r="X220" s="184">
        <f t="shared" si="116"/>
        <v>0</v>
      </c>
      <c r="Y220" s="184">
        <f t="shared" si="117"/>
        <v>0</v>
      </c>
      <c r="AA220" s="190">
        <f t="shared" si="118"/>
        <v>0</v>
      </c>
      <c r="AB220" s="190">
        <f t="shared" si="119"/>
        <v>0</v>
      </c>
      <c r="AC220" s="190">
        <f t="shared" si="120"/>
        <v>0</v>
      </c>
      <c r="AD220" s="190">
        <f t="shared" si="121"/>
        <v>0</v>
      </c>
      <c r="AE220" s="187">
        <f t="shared" si="122"/>
        <v>0</v>
      </c>
      <c r="AF220" s="156">
        <f t="shared" si="123"/>
        <v>0</v>
      </c>
      <c r="AG220" s="193">
        <f t="shared" si="124"/>
        <v>0</v>
      </c>
      <c r="AH220" s="156">
        <f t="shared" si="125"/>
        <v>0</v>
      </c>
      <c r="AI220" s="156">
        <f t="shared" si="126"/>
        <v>0</v>
      </c>
      <c r="AJ220" s="187">
        <f t="shared" si="127"/>
        <v>8769.6793002915456</v>
      </c>
      <c r="AK220" s="187">
        <f t="shared" si="128"/>
        <v>8582.9578650294607</v>
      </c>
      <c r="AL220" s="1">
        <f t="shared" si="129"/>
        <v>17352.637165321008</v>
      </c>
    </row>
    <row r="221" spans="1:38">
      <c r="A221" s="26">
        <v>2.4300000000000003E-3</v>
      </c>
      <c r="B221" s="5">
        <f t="shared" si="100"/>
        <v>33786.879481595002</v>
      </c>
      <c r="C221" s="150" t="s">
        <v>114</v>
      </c>
      <c r="D221" s="150" t="s">
        <v>577</v>
      </c>
      <c r="E221" s="94" t="s">
        <v>91</v>
      </c>
      <c r="F221" s="25">
        <f t="shared" si="101"/>
        <v>4</v>
      </c>
      <c r="G221" s="25">
        <f t="shared" si="102"/>
        <v>4</v>
      </c>
      <c r="I221" s="156">
        <f t="shared" si="103"/>
        <v>0</v>
      </c>
      <c r="J221" s="156">
        <f t="shared" si="104"/>
        <v>0</v>
      </c>
      <c r="K221" s="156">
        <f t="shared" si="105"/>
        <v>8322.3722164532137</v>
      </c>
      <c r="L221" s="156">
        <f t="shared" si="106"/>
        <v>0</v>
      </c>
      <c r="N221" s="187">
        <f t="shared" si="107"/>
        <v>0</v>
      </c>
      <c r="O221" s="187">
        <f t="shared" si="108"/>
        <v>8478.8456835412107</v>
      </c>
      <c r="P221" s="187">
        <f t="shared" si="109"/>
        <v>8406.21266427718</v>
      </c>
      <c r="Q221" s="187">
        <f t="shared" si="110"/>
        <v>8579.4464873233974</v>
      </c>
      <c r="R221" s="187">
        <f t="shared" si="111"/>
        <v>0</v>
      </c>
      <c r="S221" s="187">
        <f t="shared" si="112"/>
        <v>0</v>
      </c>
      <c r="T221" s="187">
        <f t="shared" si="113"/>
        <v>0</v>
      </c>
      <c r="V221" s="184">
        <f t="shared" si="114"/>
        <v>0</v>
      </c>
      <c r="W221" s="184">
        <f t="shared" si="115"/>
        <v>0</v>
      </c>
      <c r="X221" s="184">
        <f t="shared" si="116"/>
        <v>0</v>
      </c>
      <c r="Y221" s="184">
        <f t="shared" si="117"/>
        <v>0</v>
      </c>
      <c r="AA221" s="190">
        <f t="shared" si="118"/>
        <v>0</v>
      </c>
      <c r="AB221" s="190">
        <f t="shared" si="119"/>
        <v>0</v>
      </c>
      <c r="AC221" s="190">
        <f t="shared" si="120"/>
        <v>0</v>
      </c>
      <c r="AD221" s="190">
        <f t="shared" si="121"/>
        <v>0</v>
      </c>
      <c r="AE221" s="187">
        <f t="shared" si="122"/>
        <v>8406.21266427718</v>
      </c>
      <c r="AF221" s="156">
        <f t="shared" si="123"/>
        <v>0</v>
      </c>
      <c r="AG221" s="193">
        <f t="shared" si="124"/>
        <v>8406.21266427718</v>
      </c>
      <c r="AH221" s="156">
        <f t="shared" si="125"/>
        <v>8322.3722164532137</v>
      </c>
      <c r="AI221" s="156">
        <f t="shared" si="126"/>
        <v>0</v>
      </c>
      <c r="AJ221" s="187">
        <f t="shared" si="127"/>
        <v>8579.4464873233974</v>
      </c>
      <c r="AK221" s="187">
        <f t="shared" si="128"/>
        <v>8478.8456835412107</v>
      </c>
      <c r="AL221" s="1">
        <f t="shared" si="129"/>
        <v>33786.877051595002</v>
      </c>
    </row>
    <row r="222" spans="1:38">
      <c r="A222" s="26">
        <v>2.4400000000000003E-3</v>
      </c>
      <c r="B222" s="5">
        <f t="shared" si="100"/>
        <v>8272.4911061894545</v>
      </c>
      <c r="C222" s="150" t="s">
        <v>522</v>
      </c>
      <c r="D222" s="150" t="s">
        <v>580</v>
      </c>
      <c r="E222" s="94" t="s">
        <v>91</v>
      </c>
      <c r="F222" s="25">
        <f t="shared" si="101"/>
        <v>1</v>
      </c>
      <c r="G222" s="25">
        <f t="shared" si="102"/>
        <v>1</v>
      </c>
      <c r="I222" s="156">
        <f t="shared" si="103"/>
        <v>0</v>
      </c>
      <c r="J222" s="156">
        <f t="shared" si="104"/>
        <v>0</v>
      </c>
      <c r="K222" s="156">
        <f t="shared" si="105"/>
        <v>0</v>
      </c>
      <c r="L222" s="156">
        <f t="shared" si="106"/>
        <v>0</v>
      </c>
      <c r="N222" s="187">
        <f t="shared" si="107"/>
        <v>0</v>
      </c>
      <c r="O222" s="187">
        <f t="shared" si="108"/>
        <v>8272.4886661894543</v>
      </c>
      <c r="P222" s="187">
        <f t="shared" si="109"/>
        <v>0</v>
      </c>
      <c r="Q222" s="187">
        <f t="shared" si="110"/>
        <v>0</v>
      </c>
      <c r="R222" s="187">
        <f t="shared" si="111"/>
        <v>0</v>
      </c>
      <c r="S222" s="187">
        <f t="shared" si="112"/>
        <v>0</v>
      </c>
      <c r="T222" s="187">
        <f t="shared" si="113"/>
        <v>0</v>
      </c>
      <c r="V222" s="184">
        <f t="shared" si="114"/>
        <v>0</v>
      </c>
      <c r="W222" s="184">
        <f t="shared" si="115"/>
        <v>0</v>
      </c>
      <c r="X222" s="184">
        <f t="shared" si="116"/>
        <v>0</v>
      </c>
      <c r="Y222" s="184">
        <f t="shared" si="117"/>
        <v>0</v>
      </c>
      <c r="AA222" s="190">
        <f t="shared" si="118"/>
        <v>0</v>
      </c>
      <c r="AB222" s="190">
        <f t="shared" si="119"/>
        <v>0</v>
      </c>
      <c r="AC222" s="190">
        <f t="shared" si="120"/>
        <v>0</v>
      </c>
      <c r="AD222" s="190">
        <f t="shared" si="121"/>
        <v>0</v>
      </c>
      <c r="AE222" s="187">
        <f t="shared" si="122"/>
        <v>0</v>
      </c>
      <c r="AF222" s="156">
        <f t="shared" si="123"/>
        <v>0</v>
      </c>
      <c r="AG222" s="193">
        <f t="shared" si="124"/>
        <v>0</v>
      </c>
      <c r="AH222" s="156">
        <f t="shared" si="125"/>
        <v>0</v>
      </c>
      <c r="AI222" s="156">
        <f t="shared" si="126"/>
        <v>0</v>
      </c>
      <c r="AJ222" s="187">
        <f t="shared" si="127"/>
        <v>8272.4886661894543</v>
      </c>
      <c r="AK222" s="187">
        <f t="shared" si="128"/>
        <v>0</v>
      </c>
      <c r="AL222" s="1">
        <f t="shared" si="129"/>
        <v>8272.4886661894543</v>
      </c>
    </row>
    <row r="223" spans="1:38">
      <c r="A223" s="26">
        <v>2.4500000000000004E-3</v>
      </c>
      <c r="B223" s="5">
        <f t="shared" si="100"/>
        <v>16528.966659260113</v>
      </c>
      <c r="C223" s="150" t="s">
        <v>525</v>
      </c>
      <c r="D223" s="150" t="s">
        <v>580</v>
      </c>
      <c r="E223" s="94" t="s">
        <v>91</v>
      </c>
      <c r="F223" s="25">
        <f t="shared" si="101"/>
        <v>2</v>
      </c>
      <c r="G223" s="25">
        <f t="shared" si="102"/>
        <v>2</v>
      </c>
      <c r="I223" s="156">
        <f t="shared" si="103"/>
        <v>0</v>
      </c>
      <c r="J223" s="156">
        <f t="shared" si="104"/>
        <v>0</v>
      </c>
      <c r="K223" s="156">
        <f t="shared" si="105"/>
        <v>0</v>
      </c>
      <c r="L223" s="156">
        <f t="shared" si="106"/>
        <v>8332.1653819201128</v>
      </c>
      <c r="N223" s="187">
        <f t="shared" si="107"/>
        <v>0</v>
      </c>
      <c r="O223" s="187">
        <f t="shared" si="108"/>
        <v>8196.7988273400024</v>
      </c>
      <c r="P223" s="187">
        <f t="shared" si="109"/>
        <v>0</v>
      </c>
      <c r="Q223" s="187">
        <f t="shared" si="110"/>
        <v>0</v>
      </c>
      <c r="R223" s="187">
        <f t="shared" si="111"/>
        <v>0</v>
      </c>
      <c r="S223" s="187">
        <f t="shared" si="112"/>
        <v>0</v>
      </c>
      <c r="T223" s="187">
        <f t="shared" si="113"/>
        <v>0</v>
      </c>
      <c r="V223" s="184">
        <f t="shared" si="114"/>
        <v>0</v>
      </c>
      <c r="W223" s="184">
        <f t="shared" si="115"/>
        <v>0</v>
      </c>
      <c r="X223" s="184">
        <f t="shared" si="116"/>
        <v>0</v>
      </c>
      <c r="Y223" s="184">
        <f t="shared" si="117"/>
        <v>0</v>
      </c>
      <c r="AA223" s="190">
        <f t="shared" si="118"/>
        <v>0</v>
      </c>
      <c r="AB223" s="190">
        <f t="shared" si="119"/>
        <v>0</v>
      </c>
      <c r="AC223" s="190">
        <f t="shared" si="120"/>
        <v>0</v>
      </c>
      <c r="AD223" s="190">
        <f t="shared" si="121"/>
        <v>0</v>
      </c>
      <c r="AE223" s="187">
        <f t="shared" si="122"/>
        <v>0</v>
      </c>
      <c r="AF223" s="156">
        <f t="shared" si="123"/>
        <v>0</v>
      </c>
      <c r="AG223" s="193">
        <f t="shared" si="124"/>
        <v>0</v>
      </c>
      <c r="AH223" s="156">
        <f t="shared" si="125"/>
        <v>8332.1653819201128</v>
      </c>
      <c r="AI223" s="156">
        <f t="shared" si="126"/>
        <v>0</v>
      </c>
      <c r="AJ223" s="187">
        <f t="shared" si="127"/>
        <v>8196.7988273400024</v>
      </c>
      <c r="AK223" s="187">
        <f t="shared" si="128"/>
        <v>0</v>
      </c>
      <c r="AL223" s="1">
        <f t="shared" si="129"/>
        <v>16528.964209260113</v>
      </c>
    </row>
    <row r="224" spans="1:38">
      <c r="A224" s="26">
        <v>2.4600000000000004E-3</v>
      </c>
      <c r="B224" s="5">
        <f t="shared" si="100"/>
        <v>8138.5001125821609</v>
      </c>
      <c r="C224" s="150" t="s">
        <v>208</v>
      </c>
      <c r="D224" s="150" t="s">
        <v>598</v>
      </c>
      <c r="E224" s="94" t="s">
        <v>91</v>
      </c>
      <c r="F224" s="25">
        <f t="shared" si="101"/>
        <v>1</v>
      </c>
      <c r="G224" s="25">
        <f t="shared" si="102"/>
        <v>1</v>
      </c>
      <c r="I224" s="156">
        <f t="shared" si="103"/>
        <v>0</v>
      </c>
      <c r="J224" s="156">
        <f t="shared" si="104"/>
        <v>0</v>
      </c>
      <c r="K224" s="156">
        <f t="shared" si="105"/>
        <v>0</v>
      </c>
      <c r="L224" s="156">
        <f t="shared" si="106"/>
        <v>0</v>
      </c>
      <c r="N224" s="187">
        <f t="shared" si="107"/>
        <v>0</v>
      </c>
      <c r="O224" s="187">
        <f t="shared" si="108"/>
        <v>8138.4976525821612</v>
      </c>
      <c r="P224" s="187">
        <f t="shared" si="109"/>
        <v>0</v>
      </c>
      <c r="Q224" s="187">
        <f t="shared" si="110"/>
        <v>0</v>
      </c>
      <c r="R224" s="187">
        <f t="shared" si="111"/>
        <v>0</v>
      </c>
      <c r="S224" s="187">
        <f t="shared" si="112"/>
        <v>0</v>
      </c>
      <c r="T224" s="187">
        <f t="shared" si="113"/>
        <v>0</v>
      </c>
      <c r="V224" s="184">
        <f t="shared" si="114"/>
        <v>0</v>
      </c>
      <c r="W224" s="184">
        <f t="shared" si="115"/>
        <v>0</v>
      </c>
      <c r="X224" s="184">
        <f t="shared" si="116"/>
        <v>0</v>
      </c>
      <c r="Y224" s="184">
        <f t="shared" si="117"/>
        <v>0</v>
      </c>
      <c r="AA224" s="190">
        <f t="shared" si="118"/>
        <v>0</v>
      </c>
      <c r="AB224" s="190">
        <f t="shared" si="119"/>
        <v>0</v>
      </c>
      <c r="AC224" s="190">
        <f t="shared" si="120"/>
        <v>0</v>
      </c>
      <c r="AD224" s="190">
        <f t="shared" si="121"/>
        <v>0</v>
      </c>
      <c r="AE224" s="187">
        <f t="shared" si="122"/>
        <v>0</v>
      </c>
      <c r="AF224" s="156">
        <f t="shared" si="123"/>
        <v>0</v>
      </c>
      <c r="AG224" s="193">
        <f t="shared" si="124"/>
        <v>0</v>
      </c>
      <c r="AH224" s="156">
        <f t="shared" si="125"/>
        <v>0</v>
      </c>
      <c r="AI224" s="156">
        <f t="shared" si="126"/>
        <v>0</v>
      </c>
      <c r="AJ224" s="187">
        <f t="shared" si="127"/>
        <v>8138.4976525821612</v>
      </c>
      <c r="AK224" s="187">
        <f t="shared" si="128"/>
        <v>0</v>
      </c>
      <c r="AL224" s="1">
        <f t="shared" si="129"/>
        <v>8138.4976525821612</v>
      </c>
    </row>
    <row r="225" spans="1:38">
      <c r="A225" s="26">
        <v>2.4700000000000004E-3</v>
      </c>
      <c r="B225" s="5">
        <f t="shared" si="100"/>
        <v>16426.237201318327</v>
      </c>
      <c r="C225" s="150" t="s">
        <v>529</v>
      </c>
      <c r="D225" s="150" t="s">
        <v>599</v>
      </c>
      <c r="E225" s="94" t="s">
        <v>91</v>
      </c>
      <c r="F225" s="25">
        <f t="shared" si="101"/>
        <v>2</v>
      </c>
      <c r="G225" s="25">
        <f t="shared" si="102"/>
        <v>2</v>
      </c>
      <c r="I225" s="156">
        <f t="shared" si="103"/>
        <v>0</v>
      </c>
      <c r="J225" s="156">
        <f t="shared" si="104"/>
        <v>0</v>
      </c>
      <c r="K225" s="156">
        <f t="shared" si="105"/>
        <v>0</v>
      </c>
      <c r="L225" s="156">
        <f t="shared" si="106"/>
        <v>0</v>
      </c>
      <c r="N225" s="187">
        <f t="shared" si="107"/>
        <v>0</v>
      </c>
      <c r="O225" s="187">
        <f t="shared" si="108"/>
        <v>8110.5106791119861</v>
      </c>
      <c r="P225" s="187">
        <f t="shared" si="109"/>
        <v>0</v>
      </c>
      <c r="Q225" s="187">
        <f t="shared" si="110"/>
        <v>0</v>
      </c>
      <c r="R225" s="187">
        <f t="shared" si="111"/>
        <v>0</v>
      </c>
      <c r="S225" s="187">
        <f t="shared" si="112"/>
        <v>8315.7240522063403</v>
      </c>
      <c r="T225" s="187">
        <f t="shared" si="113"/>
        <v>0</v>
      </c>
      <c r="V225" s="184">
        <f t="shared" si="114"/>
        <v>0</v>
      </c>
      <c r="W225" s="184">
        <f t="shared" si="115"/>
        <v>0</v>
      </c>
      <c r="X225" s="184">
        <f t="shared" si="116"/>
        <v>0</v>
      </c>
      <c r="Y225" s="184">
        <f t="shared" si="117"/>
        <v>0</v>
      </c>
      <c r="AA225" s="190">
        <f t="shared" si="118"/>
        <v>0</v>
      </c>
      <c r="AB225" s="190">
        <f t="shared" si="119"/>
        <v>0</v>
      </c>
      <c r="AC225" s="190">
        <f t="shared" si="120"/>
        <v>0</v>
      </c>
      <c r="AD225" s="190">
        <f t="shared" si="121"/>
        <v>0</v>
      </c>
      <c r="AE225" s="187">
        <f t="shared" si="122"/>
        <v>0</v>
      </c>
      <c r="AF225" s="156">
        <f t="shared" si="123"/>
        <v>0</v>
      </c>
      <c r="AG225" s="193">
        <f t="shared" si="124"/>
        <v>0</v>
      </c>
      <c r="AH225" s="156">
        <f t="shared" si="125"/>
        <v>0</v>
      </c>
      <c r="AI225" s="156">
        <f t="shared" si="126"/>
        <v>0</v>
      </c>
      <c r="AJ225" s="187">
        <f t="shared" si="127"/>
        <v>8315.7240522063403</v>
      </c>
      <c r="AK225" s="187">
        <f t="shared" si="128"/>
        <v>8110.5106791119861</v>
      </c>
      <c r="AL225" s="1">
        <f t="shared" si="129"/>
        <v>16426.234731318327</v>
      </c>
    </row>
    <row r="226" spans="1:38">
      <c r="A226" s="26">
        <v>2.4800000000000004E-3</v>
      </c>
      <c r="B226" s="5">
        <f t="shared" si="100"/>
        <v>41681.982705089133</v>
      </c>
      <c r="C226" s="150" t="s">
        <v>530</v>
      </c>
      <c r="D226" s="150" t="s">
        <v>600</v>
      </c>
      <c r="E226" s="94" t="s">
        <v>91</v>
      </c>
      <c r="F226" s="25">
        <f t="shared" si="101"/>
        <v>6</v>
      </c>
      <c r="G226" s="25">
        <f t="shared" si="102"/>
        <v>5</v>
      </c>
      <c r="I226" s="156">
        <f t="shared" si="103"/>
        <v>0</v>
      </c>
      <c r="J226" s="156">
        <f t="shared" si="104"/>
        <v>0</v>
      </c>
      <c r="K226" s="156">
        <f t="shared" si="105"/>
        <v>8153.9678950938278</v>
      </c>
      <c r="L226" s="156">
        <f t="shared" si="106"/>
        <v>8377.1723813997178</v>
      </c>
      <c r="N226" s="187">
        <f t="shared" si="107"/>
        <v>0</v>
      </c>
      <c r="O226" s="187">
        <f t="shared" si="108"/>
        <v>8087.9951476694823</v>
      </c>
      <c r="P226" s="187">
        <f t="shared" si="109"/>
        <v>0</v>
      </c>
      <c r="Q226" s="187">
        <f t="shared" si="110"/>
        <v>8500.4793863854284</v>
      </c>
      <c r="R226" s="187">
        <f t="shared" si="111"/>
        <v>0</v>
      </c>
      <c r="S226" s="187">
        <f t="shared" si="112"/>
        <v>8509.645961416154</v>
      </c>
      <c r="T226" s="187">
        <f t="shared" si="113"/>
        <v>8140.7146007940019</v>
      </c>
      <c r="V226" s="184">
        <f t="shared" si="114"/>
        <v>0</v>
      </c>
      <c r="W226" s="184">
        <f t="shared" si="115"/>
        <v>0</v>
      </c>
      <c r="X226" s="184">
        <f t="shared" si="116"/>
        <v>0</v>
      </c>
      <c r="Y226" s="184">
        <f t="shared" si="117"/>
        <v>0</v>
      </c>
      <c r="AA226" s="190">
        <f t="shared" si="118"/>
        <v>0</v>
      </c>
      <c r="AB226" s="190">
        <f t="shared" si="119"/>
        <v>0</v>
      </c>
      <c r="AC226" s="190">
        <f t="shared" si="120"/>
        <v>0</v>
      </c>
      <c r="AD226" s="190">
        <f t="shared" si="121"/>
        <v>0</v>
      </c>
      <c r="AE226" s="187">
        <f t="shared" si="122"/>
        <v>8140.7146007940019</v>
      </c>
      <c r="AF226" s="156">
        <f t="shared" si="123"/>
        <v>0</v>
      </c>
      <c r="AG226" s="193">
        <f t="shared" si="124"/>
        <v>8140.7146007940019</v>
      </c>
      <c r="AH226" s="156">
        <f t="shared" si="125"/>
        <v>8377.1723813997178</v>
      </c>
      <c r="AI226" s="156">
        <f t="shared" si="126"/>
        <v>8153.9678950938278</v>
      </c>
      <c r="AJ226" s="187">
        <f t="shared" si="127"/>
        <v>8509.645961416154</v>
      </c>
      <c r="AK226" s="187">
        <f t="shared" si="128"/>
        <v>8500.4793863854284</v>
      </c>
      <c r="AL226" s="1">
        <f t="shared" si="129"/>
        <v>41681.98022508913</v>
      </c>
    </row>
    <row r="227" spans="1:38">
      <c r="A227" s="26">
        <v>2.49E-3</v>
      </c>
      <c r="B227" s="5">
        <f t="shared" si="100"/>
        <v>8047.6336963322574</v>
      </c>
      <c r="C227" s="150" t="s">
        <v>531</v>
      </c>
      <c r="D227" s="150" t="s">
        <v>601</v>
      </c>
      <c r="E227" s="94" t="s">
        <v>91</v>
      </c>
      <c r="F227" s="25">
        <f t="shared" si="101"/>
        <v>1</v>
      </c>
      <c r="G227" s="25">
        <f t="shared" si="102"/>
        <v>1</v>
      </c>
      <c r="I227" s="156">
        <f t="shared" si="103"/>
        <v>0</v>
      </c>
      <c r="J227" s="156">
        <f t="shared" si="104"/>
        <v>0</v>
      </c>
      <c r="K227" s="156">
        <f t="shared" si="105"/>
        <v>0</v>
      </c>
      <c r="L227" s="156">
        <f t="shared" si="106"/>
        <v>0</v>
      </c>
      <c r="N227" s="187">
        <f t="shared" si="107"/>
        <v>0</v>
      </c>
      <c r="O227" s="187">
        <f t="shared" si="108"/>
        <v>8047.6312063322575</v>
      </c>
      <c r="P227" s="187">
        <f t="shared" si="109"/>
        <v>0</v>
      </c>
      <c r="Q227" s="187">
        <f t="shared" si="110"/>
        <v>0</v>
      </c>
      <c r="R227" s="187">
        <f t="shared" si="111"/>
        <v>0</v>
      </c>
      <c r="S227" s="187">
        <f t="shared" si="112"/>
        <v>0</v>
      </c>
      <c r="T227" s="187">
        <f t="shared" si="113"/>
        <v>0</v>
      </c>
      <c r="V227" s="184">
        <f t="shared" si="114"/>
        <v>0</v>
      </c>
      <c r="W227" s="184">
        <f t="shared" si="115"/>
        <v>0</v>
      </c>
      <c r="X227" s="184">
        <f t="shared" si="116"/>
        <v>0</v>
      </c>
      <c r="Y227" s="184">
        <f t="shared" si="117"/>
        <v>0</v>
      </c>
      <c r="AA227" s="190">
        <f t="shared" si="118"/>
        <v>0</v>
      </c>
      <c r="AB227" s="190">
        <f t="shared" si="119"/>
        <v>0</v>
      </c>
      <c r="AC227" s="190">
        <f t="shared" si="120"/>
        <v>0</v>
      </c>
      <c r="AD227" s="190">
        <f t="shared" si="121"/>
        <v>0</v>
      </c>
      <c r="AE227" s="187">
        <f t="shared" si="122"/>
        <v>0</v>
      </c>
      <c r="AF227" s="156">
        <f t="shared" si="123"/>
        <v>0</v>
      </c>
      <c r="AG227" s="193">
        <f t="shared" si="124"/>
        <v>0</v>
      </c>
      <c r="AH227" s="156">
        <f t="shared" si="125"/>
        <v>0</v>
      </c>
      <c r="AI227" s="156">
        <f t="shared" si="126"/>
        <v>0</v>
      </c>
      <c r="AJ227" s="187">
        <f t="shared" si="127"/>
        <v>8047.6312063322575</v>
      </c>
      <c r="AK227" s="187">
        <f t="shared" si="128"/>
        <v>0</v>
      </c>
      <c r="AL227" s="1">
        <f t="shared" si="129"/>
        <v>8047.6312063322575</v>
      </c>
    </row>
    <row r="228" spans="1:38">
      <c r="A228" s="26">
        <v>2.5000000000000001E-3</v>
      </c>
      <c r="B228" s="5">
        <f t="shared" si="100"/>
        <v>24233.583127529924</v>
      </c>
      <c r="C228" s="150" t="s">
        <v>269</v>
      </c>
      <c r="D228" s="150" t="s">
        <v>577</v>
      </c>
      <c r="E228" s="94" t="s">
        <v>91</v>
      </c>
      <c r="F228" s="25">
        <f t="shared" si="101"/>
        <v>3</v>
      </c>
      <c r="G228" s="25">
        <f t="shared" si="102"/>
        <v>3</v>
      </c>
      <c r="I228" s="156">
        <f t="shared" si="103"/>
        <v>0</v>
      </c>
      <c r="J228" s="156">
        <f t="shared" si="104"/>
        <v>0</v>
      </c>
      <c r="K228" s="156">
        <f t="shared" si="105"/>
        <v>0</v>
      </c>
      <c r="L228" s="156">
        <f t="shared" si="106"/>
        <v>8032.8791802724918</v>
      </c>
      <c r="N228" s="187">
        <f t="shared" si="107"/>
        <v>0</v>
      </c>
      <c r="O228" s="187">
        <f t="shared" si="108"/>
        <v>8028.808299754528</v>
      </c>
      <c r="P228" s="187">
        <f t="shared" si="109"/>
        <v>8171.893147502904</v>
      </c>
      <c r="Q228" s="187">
        <f t="shared" si="110"/>
        <v>0</v>
      </c>
      <c r="R228" s="187">
        <f t="shared" si="111"/>
        <v>0</v>
      </c>
      <c r="S228" s="187">
        <f t="shared" si="112"/>
        <v>0</v>
      </c>
      <c r="T228" s="187">
        <f t="shared" si="113"/>
        <v>0</v>
      </c>
      <c r="V228" s="184">
        <f t="shared" si="114"/>
        <v>0</v>
      </c>
      <c r="W228" s="184">
        <f t="shared" si="115"/>
        <v>0</v>
      </c>
      <c r="X228" s="184">
        <f t="shared" si="116"/>
        <v>0</v>
      </c>
      <c r="Y228" s="184">
        <f t="shared" si="117"/>
        <v>0</v>
      </c>
      <c r="AA228" s="190">
        <f t="shared" si="118"/>
        <v>0</v>
      </c>
      <c r="AB228" s="190">
        <f t="shared" si="119"/>
        <v>0</v>
      </c>
      <c r="AC228" s="190">
        <f t="shared" si="120"/>
        <v>0</v>
      </c>
      <c r="AD228" s="190">
        <f t="shared" si="121"/>
        <v>0</v>
      </c>
      <c r="AE228" s="187">
        <f t="shared" si="122"/>
        <v>0</v>
      </c>
      <c r="AF228" s="156">
        <f t="shared" si="123"/>
        <v>0</v>
      </c>
      <c r="AG228" s="193">
        <f t="shared" si="124"/>
        <v>0</v>
      </c>
      <c r="AH228" s="156">
        <f t="shared" si="125"/>
        <v>8032.8791802724918</v>
      </c>
      <c r="AI228" s="156">
        <f t="shared" si="126"/>
        <v>0</v>
      </c>
      <c r="AJ228" s="187">
        <f t="shared" si="127"/>
        <v>8171.893147502904</v>
      </c>
      <c r="AK228" s="187">
        <f t="shared" si="128"/>
        <v>8028.808299754528</v>
      </c>
      <c r="AL228" s="1">
        <f t="shared" si="129"/>
        <v>24233.580627529926</v>
      </c>
    </row>
    <row r="229" spans="1:38">
      <c r="A229" s="26">
        <v>2.5100000000000001E-3</v>
      </c>
      <c r="B229" s="5">
        <f t="shared" si="100"/>
        <v>7991.2437224005989</v>
      </c>
      <c r="C229" s="150" t="s">
        <v>534</v>
      </c>
      <c r="D229" s="150" t="s">
        <v>580</v>
      </c>
      <c r="E229" s="94" t="s">
        <v>91</v>
      </c>
      <c r="F229" s="25">
        <f t="shared" si="101"/>
        <v>1</v>
      </c>
      <c r="G229" s="25">
        <f t="shared" si="102"/>
        <v>1</v>
      </c>
      <c r="I229" s="156">
        <f t="shared" si="103"/>
        <v>0</v>
      </c>
      <c r="J229" s="156">
        <f t="shared" si="104"/>
        <v>0</v>
      </c>
      <c r="K229" s="156">
        <f t="shared" si="105"/>
        <v>0</v>
      </c>
      <c r="L229" s="156">
        <f t="shared" si="106"/>
        <v>0</v>
      </c>
      <c r="N229" s="187">
        <f t="shared" si="107"/>
        <v>0</v>
      </c>
      <c r="O229" s="187">
        <f t="shared" si="108"/>
        <v>7991.2412124005987</v>
      </c>
      <c r="P229" s="187">
        <f t="shared" si="109"/>
        <v>0</v>
      </c>
      <c r="Q229" s="187">
        <f t="shared" si="110"/>
        <v>0</v>
      </c>
      <c r="R229" s="187">
        <f t="shared" si="111"/>
        <v>0</v>
      </c>
      <c r="S229" s="187">
        <f t="shared" si="112"/>
        <v>0</v>
      </c>
      <c r="T229" s="187">
        <f t="shared" si="113"/>
        <v>0</v>
      </c>
      <c r="V229" s="184">
        <f t="shared" si="114"/>
        <v>0</v>
      </c>
      <c r="W229" s="184">
        <f t="shared" si="115"/>
        <v>0</v>
      </c>
      <c r="X229" s="184">
        <f t="shared" si="116"/>
        <v>0</v>
      </c>
      <c r="Y229" s="184">
        <f t="shared" si="117"/>
        <v>0</v>
      </c>
      <c r="AA229" s="190">
        <f t="shared" si="118"/>
        <v>0</v>
      </c>
      <c r="AB229" s="190">
        <f t="shared" si="119"/>
        <v>0</v>
      </c>
      <c r="AC229" s="190">
        <f t="shared" si="120"/>
        <v>0</v>
      </c>
      <c r="AD229" s="190">
        <f t="shared" si="121"/>
        <v>0</v>
      </c>
      <c r="AE229" s="187">
        <f t="shared" si="122"/>
        <v>0</v>
      </c>
      <c r="AF229" s="156">
        <f t="shared" si="123"/>
        <v>0</v>
      </c>
      <c r="AG229" s="193">
        <f t="shared" si="124"/>
        <v>0</v>
      </c>
      <c r="AH229" s="156">
        <f t="shared" si="125"/>
        <v>0</v>
      </c>
      <c r="AI229" s="156">
        <f t="shared" si="126"/>
        <v>0</v>
      </c>
      <c r="AJ229" s="187">
        <f t="shared" si="127"/>
        <v>7991.2412124005987</v>
      </c>
      <c r="AK229" s="187">
        <f t="shared" si="128"/>
        <v>0</v>
      </c>
      <c r="AL229" s="1">
        <f t="shared" si="129"/>
        <v>7991.2412124005987</v>
      </c>
    </row>
    <row r="230" spans="1:38">
      <c r="A230" s="26">
        <v>2.5200000000000001E-3</v>
      </c>
      <c r="B230" s="5">
        <f t="shared" si="100"/>
        <v>16576.05767156756</v>
      </c>
      <c r="C230" s="150" t="s">
        <v>393</v>
      </c>
      <c r="D230" s="150" t="s">
        <v>602</v>
      </c>
      <c r="E230" s="94" t="s">
        <v>91</v>
      </c>
      <c r="F230" s="25">
        <f t="shared" si="101"/>
        <v>2</v>
      </c>
      <c r="G230" s="25">
        <f t="shared" si="102"/>
        <v>2</v>
      </c>
      <c r="I230" s="156">
        <f t="shared" si="103"/>
        <v>0</v>
      </c>
      <c r="J230" s="156">
        <f t="shared" si="104"/>
        <v>0</v>
      </c>
      <c r="K230" s="156">
        <f t="shared" si="105"/>
        <v>0</v>
      </c>
      <c r="L230" s="156">
        <f t="shared" si="106"/>
        <v>0</v>
      </c>
      <c r="N230" s="187">
        <f t="shared" si="107"/>
        <v>0</v>
      </c>
      <c r="O230" s="187">
        <f t="shared" si="108"/>
        <v>7977.0834292025229</v>
      </c>
      <c r="P230" s="187">
        <f t="shared" si="109"/>
        <v>0</v>
      </c>
      <c r="Q230" s="187">
        <f t="shared" si="110"/>
        <v>0</v>
      </c>
      <c r="R230" s="187">
        <f t="shared" si="111"/>
        <v>0</v>
      </c>
      <c r="S230" s="187">
        <f t="shared" si="112"/>
        <v>8598.9717223650368</v>
      </c>
      <c r="T230" s="187">
        <f t="shared" si="113"/>
        <v>0</v>
      </c>
      <c r="V230" s="184">
        <f t="shared" si="114"/>
        <v>0</v>
      </c>
      <c r="W230" s="184">
        <f t="shared" si="115"/>
        <v>0</v>
      </c>
      <c r="X230" s="184">
        <f t="shared" si="116"/>
        <v>0</v>
      </c>
      <c r="Y230" s="184">
        <f t="shared" si="117"/>
        <v>0</v>
      </c>
      <c r="AA230" s="190">
        <f t="shared" si="118"/>
        <v>0</v>
      </c>
      <c r="AB230" s="190">
        <f t="shared" si="119"/>
        <v>0</v>
      </c>
      <c r="AC230" s="190">
        <f t="shared" si="120"/>
        <v>0</v>
      </c>
      <c r="AD230" s="190">
        <f t="shared" si="121"/>
        <v>0</v>
      </c>
      <c r="AE230" s="187">
        <f t="shared" si="122"/>
        <v>0</v>
      </c>
      <c r="AF230" s="156">
        <f t="shared" si="123"/>
        <v>0</v>
      </c>
      <c r="AG230" s="193">
        <f t="shared" si="124"/>
        <v>0</v>
      </c>
      <c r="AH230" s="156">
        <f t="shared" si="125"/>
        <v>0</v>
      </c>
      <c r="AI230" s="156">
        <f t="shared" si="126"/>
        <v>0</v>
      </c>
      <c r="AJ230" s="187">
        <f t="shared" si="127"/>
        <v>8598.9717223650368</v>
      </c>
      <c r="AK230" s="187">
        <f t="shared" si="128"/>
        <v>7977.0834292025229</v>
      </c>
      <c r="AL230" s="1">
        <f t="shared" si="129"/>
        <v>16576.055151567562</v>
      </c>
    </row>
    <row r="231" spans="1:38">
      <c r="A231" s="26">
        <v>2.5300000000000001E-3</v>
      </c>
      <c r="B231" s="5">
        <f t="shared" si="100"/>
        <v>7937.818771958011</v>
      </c>
      <c r="C231" s="150" t="s">
        <v>148</v>
      </c>
      <c r="D231" s="150" t="s">
        <v>583</v>
      </c>
      <c r="E231" s="94" t="s">
        <v>91</v>
      </c>
      <c r="F231" s="25">
        <f t="shared" si="101"/>
        <v>1</v>
      </c>
      <c r="G231" s="25">
        <f t="shared" si="102"/>
        <v>1</v>
      </c>
      <c r="I231" s="156">
        <f t="shared" si="103"/>
        <v>0</v>
      </c>
      <c r="J231" s="156">
        <f t="shared" si="104"/>
        <v>0</v>
      </c>
      <c r="K231" s="156">
        <f t="shared" si="105"/>
        <v>0</v>
      </c>
      <c r="L231" s="156">
        <f t="shared" si="106"/>
        <v>0</v>
      </c>
      <c r="N231" s="187">
        <f t="shared" si="107"/>
        <v>0</v>
      </c>
      <c r="O231" s="187">
        <f t="shared" si="108"/>
        <v>7937.8162419580112</v>
      </c>
      <c r="P231" s="187">
        <f t="shared" si="109"/>
        <v>0</v>
      </c>
      <c r="Q231" s="187">
        <f t="shared" si="110"/>
        <v>0</v>
      </c>
      <c r="R231" s="187">
        <f t="shared" si="111"/>
        <v>0</v>
      </c>
      <c r="S231" s="187">
        <f t="shared" si="112"/>
        <v>0</v>
      </c>
      <c r="T231" s="187">
        <f t="shared" si="113"/>
        <v>0</v>
      </c>
      <c r="V231" s="184">
        <f t="shared" si="114"/>
        <v>0</v>
      </c>
      <c r="W231" s="184">
        <f t="shared" si="115"/>
        <v>0</v>
      </c>
      <c r="X231" s="184">
        <f t="shared" si="116"/>
        <v>0</v>
      </c>
      <c r="Y231" s="184">
        <f t="shared" si="117"/>
        <v>0</v>
      </c>
      <c r="AA231" s="190">
        <f t="shared" si="118"/>
        <v>0</v>
      </c>
      <c r="AB231" s="190">
        <f t="shared" si="119"/>
        <v>0</v>
      </c>
      <c r="AC231" s="190">
        <f t="shared" si="120"/>
        <v>0</v>
      </c>
      <c r="AD231" s="190">
        <f t="shared" si="121"/>
        <v>0</v>
      </c>
      <c r="AE231" s="187">
        <f t="shared" si="122"/>
        <v>0</v>
      </c>
      <c r="AF231" s="156">
        <f t="shared" si="123"/>
        <v>0</v>
      </c>
      <c r="AG231" s="193">
        <f t="shared" si="124"/>
        <v>0</v>
      </c>
      <c r="AH231" s="156">
        <f t="shared" si="125"/>
        <v>0</v>
      </c>
      <c r="AI231" s="156">
        <f t="shared" si="126"/>
        <v>0</v>
      </c>
      <c r="AJ231" s="187">
        <f t="shared" si="127"/>
        <v>7937.8162419580112</v>
      </c>
      <c r="AK231" s="187">
        <f t="shared" si="128"/>
        <v>0</v>
      </c>
      <c r="AL231" s="1">
        <f t="shared" si="129"/>
        <v>7937.8162419580112</v>
      </c>
    </row>
    <row r="232" spans="1:38">
      <c r="A232" s="26">
        <v>2.5400000000000002E-3</v>
      </c>
      <c r="B232" s="5">
        <f t="shared" si="100"/>
        <v>7784.0169091064226</v>
      </c>
      <c r="C232" s="150" t="s">
        <v>538</v>
      </c>
      <c r="D232" s="150" t="s">
        <v>603</v>
      </c>
      <c r="E232" s="94" t="s">
        <v>91</v>
      </c>
      <c r="F232" s="25">
        <f t="shared" si="101"/>
        <v>1</v>
      </c>
      <c r="G232" s="25">
        <f t="shared" si="102"/>
        <v>1</v>
      </c>
      <c r="I232" s="156">
        <f t="shared" si="103"/>
        <v>0</v>
      </c>
      <c r="J232" s="156">
        <f t="shared" si="104"/>
        <v>0</v>
      </c>
      <c r="K232" s="156">
        <f t="shared" si="105"/>
        <v>0</v>
      </c>
      <c r="L232" s="156">
        <f t="shared" si="106"/>
        <v>0</v>
      </c>
      <c r="N232" s="187">
        <f t="shared" si="107"/>
        <v>0</v>
      </c>
      <c r="O232" s="187">
        <f t="shared" si="108"/>
        <v>7784.0143691064222</v>
      </c>
      <c r="P232" s="187">
        <f t="shared" si="109"/>
        <v>0</v>
      </c>
      <c r="Q232" s="187">
        <f t="shared" si="110"/>
        <v>0</v>
      </c>
      <c r="R232" s="187">
        <f t="shared" si="111"/>
        <v>0</v>
      </c>
      <c r="S232" s="187">
        <f t="shared" si="112"/>
        <v>0</v>
      </c>
      <c r="T232" s="187">
        <f t="shared" si="113"/>
        <v>0</v>
      </c>
      <c r="V232" s="184">
        <f t="shared" si="114"/>
        <v>0</v>
      </c>
      <c r="W232" s="184">
        <f t="shared" si="115"/>
        <v>0</v>
      </c>
      <c r="X232" s="184">
        <f t="shared" si="116"/>
        <v>0</v>
      </c>
      <c r="Y232" s="184">
        <f t="shared" si="117"/>
        <v>0</v>
      </c>
      <c r="AA232" s="190">
        <f t="shared" si="118"/>
        <v>0</v>
      </c>
      <c r="AB232" s="190">
        <f t="shared" si="119"/>
        <v>0</v>
      </c>
      <c r="AC232" s="190">
        <f t="shared" si="120"/>
        <v>0</v>
      </c>
      <c r="AD232" s="190">
        <f t="shared" si="121"/>
        <v>0</v>
      </c>
      <c r="AE232" s="187">
        <f t="shared" si="122"/>
        <v>0</v>
      </c>
      <c r="AF232" s="156">
        <f t="shared" si="123"/>
        <v>0</v>
      </c>
      <c r="AG232" s="193">
        <f t="shared" si="124"/>
        <v>0</v>
      </c>
      <c r="AH232" s="156">
        <f t="shared" si="125"/>
        <v>0</v>
      </c>
      <c r="AI232" s="156">
        <f t="shared" si="126"/>
        <v>0</v>
      </c>
      <c r="AJ232" s="187">
        <f t="shared" si="127"/>
        <v>7784.0143691064222</v>
      </c>
      <c r="AK232" s="187">
        <f t="shared" si="128"/>
        <v>0</v>
      </c>
      <c r="AL232" s="1">
        <f t="shared" si="129"/>
        <v>7784.0143691064222</v>
      </c>
    </row>
    <row r="233" spans="1:38">
      <c r="A233" s="26">
        <v>2.5500000000000002E-3</v>
      </c>
      <c r="B233" s="5">
        <f t="shared" si="100"/>
        <v>7731.4210545603546</v>
      </c>
      <c r="C233" s="150" t="s">
        <v>542</v>
      </c>
      <c r="D233" s="150" t="s">
        <v>581</v>
      </c>
      <c r="E233" s="94" t="s">
        <v>91</v>
      </c>
      <c r="F233" s="25">
        <f t="shared" si="101"/>
        <v>1</v>
      </c>
      <c r="G233" s="25">
        <f t="shared" si="102"/>
        <v>1</v>
      </c>
      <c r="I233" s="156">
        <f t="shared" si="103"/>
        <v>0</v>
      </c>
      <c r="J233" s="156">
        <f t="shared" si="104"/>
        <v>0</v>
      </c>
      <c r="K233" s="156">
        <f t="shared" si="105"/>
        <v>0</v>
      </c>
      <c r="L233" s="156">
        <f t="shared" si="106"/>
        <v>0</v>
      </c>
      <c r="N233" s="187">
        <f t="shared" si="107"/>
        <v>0</v>
      </c>
      <c r="O233" s="187">
        <f t="shared" si="108"/>
        <v>7731.4185045603544</v>
      </c>
      <c r="P233" s="187">
        <f t="shared" si="109"/>
        <v>0</v>
      </c>
      <c r="Q233" s="187">
        <f t="shared" si="110"/>
        <v>0</v>
      </c>
      <c r="R233" s="187">
        <f t="shared" si="111"/>
        <v>0</v>
      </c>
      <c r="S233" s="187">
        <f t="shared" si="112"/>
        <v>0</v>
      </c>
      <c r="T233" s="187">
        <f t="shared" si="113"/>
        <v>0</v>
      </c>
      <c r="V233" s="184">
        <f t="shared" si="114"/>
        <v>0</v>
      </c>
      <c r="W233" s="184">
        <f t="shared" si="115"/>
        <v>0</v>
      </c>
      <c r="X233" s="184">
        <f t="shared" si="116"/>
        <v>0</v>
      </c>
      <c r="Y233" s="184">
        <f t="shared" si="117"/>
        <v>0</v>
      </c>
      <c r="AA233" s="190">
        <f t="shared" si="118"/>
        <v>0</v>
      </c>
      <c r="AB233" s="190">
        <f t="shared" si="119"/>
        <v>0</v>
      </c>
      <c r="AC233" s="190">
        <f t="shared" si="120"/>
        <v>0</v>
      </c>
      <c r="AD233" s="190">
        <f t="shared" si="121"/>
        <v>0</v>
      </c>
      <c r="AE233" s="187">
        <f t="shared" si="122"/>
        <v>0</v>
      </c>
      <c r="AF233" s="156">
        <f t="shared" si="123"/>
        <v>0</v>
      </c>
      <c r="AG233" s="193">
        <f t="shared" si="124"/>
        <v>0</v>
      </c>
      <c r="AH233" s="156">
        <f t="shared" si="125"/>
        <v>0</v>
      </c>
      <c r="AI233" s="156">
        <f t="shared" si="126"/>
        <v>0</v>
      </c>
      <c r="AJ233" s="187">
        <f t="shared" si="127"/>
        <v>7731.4185045603544</v>
      </c>
      <c r="AK233" s="187">
        <f t="shared" si="128"/>
        <v>0</v>
      </c>
      <c r="AL233" s="1">
        <f t="shared" si="129"/>
        <v>7731.4185045603544</v>
      </c>
    </row>
    <row r="234" spans="1:38">
      <c r="A234" s="26">
        <v>2.5600000000000002E-3</v>
      </c>
      <c r="B234" s="5">
        <f t="shared" si="100"/>
        <v>15378.733718794845</v>
      </c>
      <c r="C234" s="150" t="s">
        <v>543</v>
      </c>
      <c r="D234" s="150" t="s">
        <v>577</v>
      </c>
      <c r="E234" s="94" t="s">
        <v>91</v>
      </c>
      <c r="F234" s="25">
        <f t="shared" si="101"/>
        <v>2</v>
      </c>
      <c r="G234" s="25">
        <f t="shared" si="102"/>
        <v>2</v>
      </c>
      <c r="I234" s="156">
        <f t="shared" si="103"/>
        <v>0</v>
      </c>
      <c r="J234" s="156">
        <f t="shared" si="104"/>
        <v>0</v>
      </c>
      <c r="K234" s="156">
        <f t="shared" si="105"/>
        <v>0</v>
      </c>
      <c r="L234" s="156">
        <f t="shared" si="106"/>
        <v>7669.3184261449151</v>
      </c>
      <c r="N234" s="187">
        <f t="shared" si="107"/>
        <v>0</v>
      </c>
      <c r="O234" s="187">
        <f t="shared" si="108"/>
        <v>7709.4127326499292</v>
      </c>
      <c r="P234" s="187">
        <f t="shared" si="109"/>
        <v>0</v>
      </c>
      <c r="Q234" s="187">
        <f t="shared" si="110"/>
        <v>0</v>
      </c>
      <c r="R234" s="187">
        <f t="shared" si="111"/>
        <v>0</v>
      </c>
      <c r="S234" s="187">
        <f t="shared" si="112"/>
        <v>0</v>
      </c>
      <c r="T234" s="187">
        <f t="shared" si="113"/>
        <v>0</v>
      </c>
      <c r="V234" s="184">
        <f t="shared" si="114"/>
        <v>0</v>
      </c>
      <c r="W234" s="184">
        <f t="shared" si="115"/>
        <v>0</v>
      </c>
      <c r="X234" s="184">
        <f t="shared" si="116"/>
        <v>0</v>
      </c>
      <c r="Y234" s="184">
        <f t="shared" si="117"/>
        <v>0</v>
      </c>
      <c r="AA234" s="190">
        <f t="shared" si="118"/>
        <v>0</v>
      </c>
      <c r="AB234" s="190">
        <f t="shared" si="119"/>
        <v>0</v>
      </c>
      <c r="AC234" s="190">
        <f t="shared" si="120"/>
        <v>0</v>
      </c>
      <c r="AD234" s="190">
        <f t="shared" si="121"/>
        <v>0</v>
      </c>
      <c r="AE234" s="187">
        <f t="shared" si="122"/>
        <v>0</v>
      </c>
      <c r="AF234" s="156">
        <f t="shared" si="123"/>
        <v>0</v>
      </c>
      <c r="AG234" s="193">
        <f t="shared" si="124"/>
        <v>0</v>
      </c>
      <c r="AH234" s="156">
        <f t="shared" si="125"/>
        <v>7669.3184261449151</v>
      </c>
      <c r="AI234" s="156">
        <f t="shared" si="126"/>
        <v>0</v>
      </c>
      <c r="AJ234" s="187">
        <f t="shared" si="127"/>
        <v>7709.4127326499292</v>
      </c>
      <c r="AK234" s="187">
        <f t="shared" si="128"/>
        <v>0</v>
      </c>
      <c r="AL234" s="1">
        <f t="shared" si="129"/>
        <v>15378.731158794844</v>
      </c>
    </row>
    <row r="235" spans="1:38">
      <c r="A235" s="26">
        <v>2.5700000000000002E-3</v>
      </c>
      <c r="B235" s="5">
        <f t="shared" si="100"/>
        <v>16097.51571158546</v>
      </c>
      <c r="C235" s="150" t="s">
        <v>545</v>
      </c>
      <c r="D235" s="150" t="s">
        <v>581</v>
      </c>
      <c r="E235" s="94" t="s">
        <v>91</v>
      </c>
      <c r="F235" s="25">
        <f t="shared" si="101"/>
        <v>2</v>
      </c>
      <c r="G235" s="25">
        <f t="shared" si="102"/>
        <v>2</v>
      </c>
      <c r="I235" s="156">
        <f t="shared" si="103"/>
        <v>0</v>
      </c>
      <c r="J235" s="156">
        <f t="shared" si="104"/>
        <v>0</v>
      </c>
      <c r="K235" s="156">
        <f t="shared" si="105"/>
        <v>0</v>
      </c>
      <c r="L235" s="156">
        <f t="shared" si="106"/>
        <v>0</v>
      </c>
      <c r="N235" s="187">
        <f t="shared" si="107"/>
        <v>0</v>
      </c>
      <c r="O235" s="187">
        <f t="shared" si="108"/>
        <v>7657.6477084483704</v>
      </c>
      <c r="P235" s="187">
        <f t="shared" si="109"/>
        <v>0</v>
      </c>
      <c r="Q235" s="187">
        <f t="shared" si="110"/>
        <v>0</v>
      </c>
      <c r="R235" s="187">
        <f t="shared" si="111"/>
        <v>0</v>
      </c>
      <c r="S235" s="187">
        <f t="shared" si="112"/>
        <v>8439.865433137089</v>
      </c>
      <c r="T235" s="187">
        <f t="shared" si="113"/>
        <v>0</v>
      </c>
      <c r="V235" s="184">
        <f t="shared" si="114"/>
        <v>0</v>
      </c>
      <c r="W235" s="184">
        <f t="shared" si="115"/>
        <v>0</v>
      </c>
      <c r="X235" s="184">
        <f t="shared" si="116"/>
        <v>0</v>
      </c>
      <c r="Y235" s="184">
        <f t="shared" si="117"/>
        <v>0</v>
      </c>
      <c r="AA235" s="190">
        <f t="shared" si="118"/>
        <v>0</v>
      </c>
      <c r="AB235" s="190">
        <f t="shared" si="119"/>
        <v>0</v>
      </c>
      <c r="AC235" s="190">
        <f t="shared" si="120"/>
        <v>0</v>
      </c>
      <c r="AD235" s="190">
        <f t="shared" si="121"/>
        <v>0</v>
      </c>
      <c r="AE235" s="187">
        <f t="shared" si="122"/>
        <v>0</v>
      </c>
      <c r="AF235" s="156">
        <f t="shared" si="123"/>
        <v>0</v>
      </c>
      <c r="AG235" s="193">
        <f t="shared" si="124"/>
        <v>0</v>
      </c>
      <c r="AH235" s="156">
        <f t="shared" si="125"/>
        <v>0</v>
      </c>
      <c r="AI235" s="156">
        <f t="shared" si="126"/>
        <v>0</v>
      </c>
      <c r="AJ235" s="187">
        <f t="shared" si="127"/>
        <v>8439.865433137089</v>
      </c>
      <c r="AK235" s="187">
        <f t="shared" si="128"/>
        <v>7657.6477084483704</v>
      </c>
      <c r="AL235" s="1">
        <f t="shared" si="129"/>
        <v>16097.513141585459</v>
      </c>
    </row>
    <row r="236" spans="1:38">
      <c r="A236" s="26">
        <v>2.5800000000000003E-3</v>
      </c>
      <c r="B236" s="5">
        <f t="shared" si="100"/>
        <v>7584.776152522425</v>
      </c>
      <c r="C236" s="150" t="s">
        <v>218</v>
      </c>
      <c r="D236" s="150" t="s">
        <v>583</v>
      </c>
      <c r="E236" s="94" t="s">
        <v>91</v>
      </c>
      <c r="F236" s="25">
        <f t="shared" si="101"/>
        <v>1</v>
      </c>
      <c r="G236" s="25">
        <f t="shared" si="102"/>
        <v>1</v>
      </c>
      <c r="I236" s="156">
        <f t="shared" si="103"/>
        <v>0</v>
      </c>
      <c r="J236" s="156">
        <f t="shared" si="104"/>
        <v>0</v>
      </c>
      <c r="K236" s="156">
        <f t="shared" si="105"/>
        <v>0</v>
      </c>
      <c r="L236" s="156">
        <f t="shared" si="106"/>
        <v>0</v>
      </c>
      <c r="N236" s="187">
        <f t="shared" si="107"/>
        <v>0</v>
      </c>
      <c r="O236" s="187">
        <f t="shared" si="108"/>
        <v>7584.7735725224247</v>
      </c>
      <c r="P236" s="187">
        <f t="shared" si="109"/>
        <v>0</v>
      </c>
      <c r="Q236" s="187">
        <f t="shared" si="110"/>
        <v>0</v>
      </c>
      <c r="R236" s="187">
        <f t="shared" si="111"/>
        <v>0</v>
      </c>
      <c r="S236" s="187">
        <f t="shared" si="112"/>
        <v>0</v>
      </c>
      <c r="T236" s="187">
        <f t="shared" si="113"/>
        <v>0</v>
      </c>
      <c r="V236" s="184">
        <f t="shared" si="114"/>
        <v>0</v>
      </c>
      <c r="W236" s="184">
        <f t="shared" si="115"/>
        <v>0</v>
      </c>
      <c r="X236" s="184">
        <f t="shared" si="116"/>
        <v>0</v>
      </c>
      <c r="Y236" s="184">
        <f t="shared" si="117"/>
        <v>0</v>
      </c>
      <c r="AA236" s="190">
        <f t="shared" si="118"/>
        <v>0</v>
      </c>
      <c r="AB236" s="190">
        <f t="shared" si="119"/>
        <v>0</v>
      </c>
      <c r="AC236" s="190">
        <f t="shared" si="120"/>
        <v>0</v>
      </c>
      <c r="AD236" s="190">
        <f t="shared" si="121"/>
        <v>0</v>
      </c>
      <c r="AE236" s="187">
        <f t="shared" si="122"/>
        <v>0</v>
      </c>
      <c r="AF236" s="156">
        <f t="shared" si="123"/>
        <v>0</v>
      </c>
      <c r="AG236" s="193">
        <f t="shared" si="124"/>
        <v>0</v>
      </c>
      <c r="AH236" s="156">
        <f t="shared" si="125"/>
        <v>0</v>
      </c>
      <c r="AI236" s="156">
        <f t="shared" si="126"/>
        <v>0</v>
      </c>
      <c r="AJ236" s="187">
        <f t="shared" si="127"/>
        <v>7584.7735725224247</v>
      </c>
      <c r="AK236" s="187">
        <f t="shared" si="128"/>
        <v>0</v>
      </c>
      <c r="AL236" s="1">
        <f t="shared" si="129"/>
        <v>7584.7735725224247</v>
      </c>
    </row>
    <row r="237" spans="1:38">
      <c r="A237" s="26">
        <v>2.5900000000000003E-3</v>
      </c>
      <c r="B237" s="5">
        <f t="shared" si="100"/>
        <v>15478.731726287206</v>
      </c>
      <c r="C237" s="150" t="s">
        <v>547</v>
      </c>
      <c r="D237" s="150" t="s">
        <v>577</v>
      </c>
      <c r="E237" s="94" t="s">
        <v>91</v>
      </c>
      <c r="F237" s="25">
        <f t="shared" si="101"/>
        <v>2</v>
      </c>
      <c r="G237" s="25">
        <f t="shared" si="102"/>
        <v>2</v>
      </c>
      <c r="I237" s="156">
        <f t="shared" si="103"/>
        <v>0</v>
      </c>
      <c r="J237" s="156">
        <f t="shared" si="104"/>
        <v>0</v>
      </c>
      <c r="K237" s="156">
        <f t="shared" si="105"/>
        <v>0</v>
      </c>
      <c r="L237" s="156">
        <f t="shared" si="106"/>
        <v>0</v>
      </c>
      <c r="N237" s="187">
        <f t="shared" si="107"/>
        <v>0</v>
      </c>
      <c r="O237" s="187">
        <f t="shared" si="108"/>
        <v>7573.3414884554059</v>
      </c>
      <c r="P237" s="187">
        <f t="shared" si="109"/>
        <v>0</v>
      </c>
      <c r="Q237" s="187">
        <f t="shared" si="110"/>
        <v>0</v>
      </c>
      <c r="R237" s="187">
        <f t="shared" si="111"/>
        <v>7905.3876478318007</v>
      </c>
      <c r="S237" s="187">
        <f t="shared" si="112"/>
        <v>0</v>
      </c>
      <c r="T237" s="187">
        <f t="shared" si="113"/>
        <v>0</v>
      </c>
      <c r="V237" s="184">
        <f t="shared" si="114"/>
        <v>0</v>
      </c>
      <c r="W237" s="184">
        <f t="shared" si="115"/>
        <v>0</v>
      </c>
      <c r="X237" s="184">
        <f t="shared" si="116"/>
        <v>0</v>
      </c>
      <c r="Y237" s="184">
        <f t="shared" si="117"/>
        <v>0</v>
      </c>
      <c r="AA237" s="190">
        <f t="shared" si="118"/>
        <v>0</v>
      </c>
      <c r="AB237" s="190">
        <f t="shared" si="119"/>
        <v>0</v>
      </c>
      <c r="AC237" s="190">
        <f t="shared" si="120"/>
        <v>0</v>
      </c>
      <c r="AD237" s="190">
        <f t="shared" si="121"/>
        <v>0</v>
      </c>
      <c r="AE237" s="187">
        <f t="shared" si="122"/>
        <v>0</v>
      </c>
      <c r="AF237" s="156">
        <f t="shared" si="123"/>
        <v>0</v>
      </c>
      <c r="AG237" s="193">
        <f t="shared" si="124"/>
        <v>0</v>
      </c>
      <c r="AH237" s="156">
        <f t="shared" si="125"/>
        <v>0</v>
      </c>
      <c r="AI237" s="156">
        <f t="shared" si="126"/>
        <v>0</v>
      </c>
      <c r="AJ237" s="187">
        <f t="shared" si="127"/>
        <v>7905.3876478318007</v>
      </c>
      <c r="AK237" s="187">
        <f t="shared" si="128"/>
        <v>7573.3414884554059</v>
      </c>
      <c r="AL237" s="1">
        <f t="shared" si="129"/>
        <v>15478.729136287206</v>
      </c>
    </row>
    <row r="238" spans="1:38">
      <c r="A238" s="26">
        <v>2.6000000000000003E-3</v>
      </c>
      <c r="B238" s="5">
        <f t="shared" si="100"/>
        <v>7525.6706197095664</v>
      </c>
      <c r="C238" s="150" t="s">
        <v>548</v>
      </c>
      <c r="D238" s="150" t="s">
        <v>577</v>
      </c>
      <c r="E238" s="94" t="s">
        <v>91</v>
      </c>
      <c r="F238" s="25">
        <f t="shared" si="101"/>
        <v>1</v>
      </c>
      <c r="G238" s="25">
        <f t="shared" si="102"/>
        <v>1</v>
      </c>
      <c r="I238" s="156">
        <f t="shared" si="103"/>
        <v>0</v>
      </c>
      <c r="J238" s="156">
        <f t="shared" si="104"/>
        <v>0</v>
      </c>
      <c r="K238" s="156">
        <f t="shared" si="105"/>
        <v>0</v>
      </c>
      <c r="L238" s="156">
        <f t="shared" si="106"/>
        <v>0</v>
      </c>
      <c r="N238" s="187">
        <f t="shared" si="107"/>
        <v>0</v>
      </c>
      <c r="O238" s="187">
        <f t="shared" si="108"/>
        <v>7525.6680197095666</v>
      </c>
      <c r="P238" s="187">
        <f t="shared" si="109"/>
        <v>0</v>
      </c>
      <c r="Q238" s="187">
        <f t="shared" si="110"/>
        <v>0</v>
      </c>
      <c r="R238" s="187">
        <f t="shared" si="111"/>
        <v>0</v>
      </c>
      <c r="S238" s="187">
        <f t="shared" si="112"/>
        <v>0</v>
      </c>
      <c r="T238" s="187">
        <f t="shared" si="113"/>
        <v>0</v>
      </c>
      <c r="V238" s="184">
        <f t="shared" si="114"/>
        <v>0</v>
      </c>
      <c r="W238" s="184">
        <f t="shared" si="115"/>
        <v>0</v>
      </c>
      <c r="X238" s="184">
        <f t="shared" si="116"/>
        <v>0</v>
      </c>
      <c r="Y238" s="184">
        <f t="shared" si="117"/>
        <v>0</v>
      </c>
      <c r="AA238" s="190">
        <f t="shared" si="118"/>
        <v>0</v>
      </c>
      <c r="AB238" s="190">
        <f t="shared" si="119"/>
        <v>0</v>
      </c>
      <c r="AC238" s="190">
        <f t="shared" si="120"/>
        <v>0</v>
      </c>
      <c r="AD238" s="190">
        <f t="shared" si="121"/>
        <v>0</v>
      </c>
      <c r="AE238" s="187">
        <f t="shared" si="122"/>
        <v>0</v>
      </c>
      <c r="AF238" s="156">
        <f t="shared" si="123"/>
        <v>0</v>
      </c>
      <c r="AG238" s="193">
        <f t="shared" si="124"/>
        <v>0</v>
      </c>
      <c r="AH238" s="156">
        <f t="shared" si="125"/>
        <v>0</v>
      </c>
      <c r="AI238" s="156">
        <f t="shared" si="126"/>
        <v>0</v>
      </c>
      <c r="AJ238" s="187">
        <f t="shared" si="127"/>
        <v>7525.6680197095666</v>
      </c>
      <c r="AK238" s="187">
        <f t="shared" si="128"/>
        <v>0</v>
      </c>
      <c r="AL238" s="1">
        <f t="shared" si="129"/>
        <v>7525.6680197095666</v>
      </c>
    </row>
    <row r="239" spans="1:38">
      <c r="A239" s="26">
        <v>2.6100000000000003E-3</v>
      </c>
      <c r="B239" s="5">
        <f t="shared" si="100"/>
        <v>14728.295576473452</v>
      </c>
      <c r="C239" s="150" t="s">
        <v>550</v>
      </c>
      <c r="D239" s="150" t="s">
        <v>604</v>
      </c>
      <c r="E239" s="94" t="s">
        <v>91</v>
      </c>
      <c r="F239" s="25">
        <f t="shared" si="101"/>
        <v>2</v>
      </c>
      <c r="G239" s="25">
        <f t="shared" si="102"/>
        <v>2</v>
      </c>
      <c r="I239" s="156">
        <f t="shared" si="103"/>
        <v>0</v>
      </c>
      <c r="J239" s="156">
        <f t="shared" si="104"/>
        <v>0</v>
      </c>
      <c r="K239" s="156">
        <f t="shared" si="105"/>
        <v>0</v>
      </c>
      <c r="L239" s="156">
        <f t="shared" si="106"/>
        <v>7267.7261613691935</v>
      </c>
      <c r="N239" s="187">
        <f t="shared" si="107"/>
        <v>0</v>
      </c>
      <c r="O239" s="187">
        <f t="shared" si="108"/>
        <v>7460.5668051042594</v>
      </c>
      <c r="P239" s="187">
        <f t="shared" si="109"/>
        <v>0</v>
      </c>
      <c r="Q239" s="187">
        <f t="shared" si="110"/>
        <v>0</v>
      </c>
      <c r="R239" s="187">
        <f t="shared" si="111"/>
        <v>0</v>
      </c>
      <c r="S239" s="187">
        <f t="shared" si="112"/>
        <v>0</v>
      </c>
      <c r="T239" s="187">
        <f t="shared" si="113"/>
        <v>0</v>
      </c>
      <c r="V239" s="184">
        <f t="shared" si="114"/>
        <v>0</v>
      </c>
      <c r="W239" s="184">
        <f t="shared" si="115"/>
        <v>0</v>
      </c>
      <c r="X239" s="184">
        <f t="shared" si="116"/>
        <v>0</v>
      </c>
      <c r="Y239" s="184">
        <f t="shared" si="117"/>
        <v>0</v>
      </c>
      <c r="AA239" s="190">
        <f t="shared" si="118"/>
        <v>0</v>
      </c>
      <c r="AB239" s="190">
        <f t="shared" si="119"/>
        <v>0</v>
      </c>
      <c r="AC239" s="190">
        <f t="shared" si="120"/>
        <v>0</v>
      </c>
      <c r="AD239" s="190">
        <f t="shared" si="121"/>
        <v>0</v>
      </c>
      <c r="AE239" s="187">
        <f t="shared" si="122"/>
        <v>0</v>
      </c>
      <c r="AF239" s="156">
        <f t="shared" si="123"/>
        <v>0</v>
      </c>
      <c r="AG239" s="193">
        <f t="shared" si="124"/>
        <v>0</v>
      </c>
      <c r="AH239" s="156">
        <f t="shared" si="125"/>
        <v>7267.7261613691935</v>
      </c>
      <c r="AI239" s="156">
        <f t="shared" si="126"/>
        <v>0</v>
      </c>
      <c r="AJ239" s="187">
        <f t="shared" si="127"/>
        <v>7460.5668051042594</v>
      </c>
      <c r="AK239" s="187">
        <f t="shared" si="128"/>
        <v>0</v>
      </c>
      <c r="AL239" s="1">
        <f t="shared" si="129"/>
        <v>14728.292966473453</v>
      </c>
    </row>
    <row r="240" spans="1:38">
      <c r="A240" s="26">
        <v>2.6200000000000004E-3</v>
      </c>
      <c r="B240" s="5">
        <f t="shared" si="100"/>
        <v>15467.121708822595</v>
      </c>
      <c r="C240" s="150" t="s">
        <v>551</v>
      </c>
      <c r="D240" s="150" t="s">
        <v>581</v>
      </c>
      <c r="E240" s="94" t="s">
        <v>91</v>
      </c>
      <c r="F240" s="25">
        <f t="shared" si="101"/>
        <v>2</v>
      </c>
      <c r="G240" s="25">
        <f t="shared" si="102"/>
        <v>2</v>
      </c>
      <c r="I240" s="156">
        <f t="shared" si="103"/>
        <v>0</v>
      </c>
      <c r="J240" s="156">
        <f t="shared" si="104"/>
        <v>0</v>
      </c>
      <c r="K240" s="156">
        <f t="shared" si="105"/>
        <v>0</v>
      </c>
      <c r="L240" s="156">
        <f t="shared" si="106"/>
        <v>0</v>
      </c>
      <c r="N240" s="187">
        <f t="shared" si="107"/>
        <v>0</v>
      </c>
      <c r="O240" s="187">
        <f t="shared" si="108"/>
        <v>7413.3470181965922</v>
      </c>
      <c r="P240" s="187">
        <f t="shared" si="109"/>
        <v>0</v>
      </c>
      <c r="Q240" s="187">
        <f t="shared" si="110"/>
        <v>0</v>
      </c>
      <c r="R240" s="187">
        <f t="shared" si="111"/>
        <v>0</v>
      </c>
      <c r="S240" s="187">
        <f t="shared" si="112"/>
        <v>8053.7720706260034</v>
      </c>
      <c r="T240" s="187">
        <f t="shared" si="113"/>
        <v>0</v>
      </c>
      <c r="V240" s="184">
        <f t="shared" si="114"/>
        <v>0</v>
      </c>
      <c r="W240" s="184">
        <f t="shared" si="115"/>
        <v>0</v>
      </c>
      <c r="X240" s="184">
        <f t="shared" si="116"/>
        <v>0</v>
      </c>
      <c r="Y240" s="184">
        <f t="shared" si="117"/>
        <v>0</v>
      </c>
      <c r="AA240" s="190">
        <f t="shared" si="118"/>
        <v>0</v>
      </c>
      <c r="AB240" s="190">
        <f t="shared" si="119"/>
        <v>0</v>
      </c>
      <c r="AC240" s="190">
        <f t="shared" si="120"/>
        <v>0</v>
      </c>
      <c r="AD240" s="190">
        <f t="shared" si="121"/>
        <v>0</v>
      </c>
      <c r="AE240" s="187">
        <f t="shared" si="122"/>
        <v>0</v>
      </c>
      <c r="AF240" s="156">
        <f t="shared" si="123"/>
        <v>0</v>
      </c>
      <c r="AG240" s="193">
        <f t="shared" si="124"/>
        <v>0</v>
      </c>
      <c r="AH240" s="156">
        <f t="shared" si="125"/>
        <v>0</v>
      </c>
      <c r="AI240" s="156">
        <f t="shared" si="126"/>
        <v>0</v>
      </c>
      <c r="AJ240" s="187">
        <f t="shared" si="127"/>
        <v>8053.7720706260034</v>
      </c>
      <c r="AK240" s="187">
        <f t="shared" si="128"/>
        <v>7413.3470181965922</v>
      </c>
      <c r="AL240" s="1">
        <f t="shared" si="129"/>
        <v>15467.119088822596</v>
      </c>
    </row>
    <row r="241" spans="1:38">
      <c r="A241" s="26">
        <v>2.6300000000000004E-3</v>
      </c>
      <c r="B241" s="5">
        <f t="shared" si="100"/>
        <v>14978.764441331923</v>
      </c>
      <c r="C241" s="150" t="s">
        <v>552</v>
      </c>
      <c r="D241" s="150" t="s">
        <v>577</v>
      </c>
      <c r="E241" s="94" t="s">
        <v>91</v>
      </c>
      <c r="F241" s="25">
        <f t="shared" si="101"/>
        <v>2</v>
      </c>
      <c r="G241" s="25">
        <f t="shared" si="102"/>
        <v>2</v>
      </c>
      <c r="I241" s="156">
        <f t="shared" si="103"/>
        <v>0</v>
      </c>
      <c r="J241" s="156">
        <f t="shared" si="104"/>
        <v>0</v>
      </c>
      <c r="K241" s="156">
        <f t="shared" si="105"/>
        <v>0</v>
      </c>
      <c r="L241" s="156">
        <f t="shared" si="106"/>
        <v>0</v>
      </c>
      <c r="N241" s="187">
        <f t="shared" si="107"/>
        <v>0</v>
      </c>
      <c r="O241" s="187">
        <f t="shared" si="108"/>
        <v>7332.6001438179437</v>
      </c>
      <c r="P241" s="187">
        <f t="shared" si="109"/>
        <v>0</v>
      </c>
      <c r="Q241" s="187">
        <f t="shared" si="110"/>
        <v>0</v>
      </c>
      <c r="R241" s="187">
        <f t="shared" si="111"/>
        <v>7646.1616675139794</v>
      </c>
      <c r="S241" s="187">
        <f t="shared" si="112"/>
        <v>0</v>
      </c>
      <c r="T241" s="187">
        <f t="shared" si="113"/>
        <v>0</v>
      </c>
      <c r="V241" s="184">
        <f t="shared" si="114"/>
        <v>0</v>
      </c>
      <c r="W241" s="184">
        <f t="shared" si="115"/>
        <v>0</v>
      </c>
      <c r="X241" s="184">
        <f t="shared" si="116"/>
        <v>0</v>
      </c>
      <c r="Y241" s="184">
        <f t="shared" si="117"/>
        <v>0</v>
      </c>
      <c r="AA241" s="190">
        <f t="shared" si="118"/>
        <v>0</v>
      </c>
      <c r="AB241" s="190">
        <f t="shared" si="119"/>
        <v>0</v>
      </c>
      <c r="AC241" s="190">
        <f t="shared" si="120"/>
        <v>0</v>
      </c>
      <c r="AD241" s="190">
        <f t="shared" si="121"/>
        <v>0</v>
      </c>
      <c r="AE241" s="187">
        <f t="shared" si="122"/>
        <v>0</v>
      </c>
      <c r="AF241" s="156">
        <f t="shared" si="123"/>
        <v>0</v>
      </c>
      <c r="AG241" s="193">
        <f t="shared" si="124"/>
        <v>0</v>
      </c>
      <c r="AH241" s="156">
        <f t="shared" si="125"/>
        <v>0</v>
      </c>
      <c r="AI241" s="156">
        <f t="shared" si="126"/>
        <v>0</v>
      </c>
      <c r="AJ241" s="187">
        <f t="shared" si="127"/>
        <v>7646.1616675139794</v>
      </c>
      <c r="AK241" s="187">
        <f t="shared" si="128"/>
        <v>7332.6001438179437</v>
      </c>
      <c r="AL241" s="1">
        <f t="shared" si="129"/>
        <v>14978.761811331922</v>
      </c>
    </row>
    <row r="242" spans="1:38">
      <c r="A242" s="26">
        <v>2.6400000000000004E-3</v>
      </c>
      <c r="B242" s="5">
        <f t="shared" si="100"/>
        <v>7296.9529483366659</v>
      </c>
      <c r="C242" s="150" t="s">
        <v>553</v>
      </c>
      <c r="D242" s="150" t="s">
        <v>580</v>
      </c>
      <c r="E242" s="94" t="s">
        <v>91</v>
      </c>
      <c r="F242" s="25">
        <f t="shared" si="101"/>
        <v>1</v>
      </c>
      <c r="G242" s="25">
        <f t="shared" si="102"/>
        <v>1</v>
      </c>
      <c r="I242" s="156">
        <f t="shared" si="103"/>
        <v>0</v>
      </c>
      <c r="J242" s="156">
        <f t="shared" si="104"/>
        <v>0</v>
      </c>
      <c r="K242" s="156">
        <f t="shared" si="105"/>
        <v>0</v>
      </c>
      <c r="L242" s="156">
        <f t="shared" si="106"/>
        <v>0</v>
      </c>
      <c r="N242" s="187">
        <f t="shared" si="107"/>
        <v>0</v>
      </c>
      <c r="O242" s="187">
        <f t="shared" si="108"/>
        <v>7296.9503083366662</v>
      </c>
      <c r="P242" s="187">
        <f t="shared" si="109"/>
        <v>0</v>
      </c>
      <c r="Q242" s="187">
        <f t="shared" si="110"/>
        <v>0</v>
      </c>
      <c r="R242" s="187">
        <f t="shared" si="111"/>
        <v>0</v>
      </c>
      <c r="S242" s="187">
        <f t="shared" si="112"/>
        <v>0</v>
      </c>
      <c r="T242" s="187">
        <f t="shared" si="113"/>
        <v>0</v>
      </c>
      <c r="V242" s="184">
        <f t="shared" si="114"/>
        <v>0</v>
      </c>
      <c r="W242" s="184">
        <f t="shared" si="115"/>
        <v>0</v>
      </c>
      <c r="X242" s="184">
        <f t="shared" si="116"/>
        <v>0</v>
      </c>
      <c r="Y242" s="184">
        <f t="shared" si="117"/>
        <v>0</v>
      </c>
      <c r="AA242" s="190">
        <f t="shared" si="118"/>
        <v>0</v>
      </c>
      <c r="AB242" s="190">
        <f t="shared" si="119"/>
        <v>0</v>
      </c>
      <c r="AC242" s="190">
        <f t="shared" si="120"/>
        <v>0</v>
      </c>
      <c r="AD242" s="190">
        <f t="shared" si="121"/>
        <v>0</v>
      </c>
      <c r="AE242" s="187">
        <f t="shared" si="122"/>
        <v>0</v>
      </c>
      <c r="AF242" s="156">
        <f t="shared" si="123"/>
        <v>0</v>
      </c>
      <c r="AG242" s="193">
        <f t="shared" si="124"/>
        <v>0</v>
      </c>
      <c r="AH242" s="156">
        <f t="shared" si="125"/>
        <v>0</v>
      </c>
      <c r="AI242" s="156">
        <f t="shared" si="126"/>
        <v>0</v>
      </c>
      <c r="AJ242" s="187">
        <f t="shared" si="127"/>
        <v>7296.9503083366662</v>
      </c>
      <c r="AK242" s="187">
        <f t="shared" si="128"/>
        <v>0</v>
      </c>
      <c r="AL242" s="1">
        <f t="shared" si="129"/>
        <v>7296.9503083366662</v>
      </c>
    </row>
    <row r="243" spans="1:38">
      <c r="A243" s="26">
        <v>2.6500000000000004E-3</v>
      </c>
      <c r="B243" s="5">
        <f t="shared" si="100"/>
        <v>7227.4364627996674</v>
      </c>
      <c r="C243" s="150" t="s">
        <v>246</v>
      </c>
      <c r="D243" s="150" t="s">
        <v>583</v>
      </c>
      <c r="E243" s="94" t="s">
        <v>91</v>
      </c>
      <c r="F243" s="25">
        <f t="shared" si="101"/>
        <v>1</v>
      </c>
      <c r="G243" s="25">
        <f t="shared" si="102"/>
        <v>1</v>
      </c>
      <c r="I243" s="156">
        <f t="shared" si="103"/>
        <v>0</v>
      </c>
      <c r="J243" s="156">
        <f t="shared" si="104"/>
        <v>0</v>
      </c>
      <c r="K243" s="156">
        <f t="shared" si="105"/>
        <v>0</v>
      </c>
      <c r="L243" s="156">
        <f t="shared" si="106"/>
        <v>0</v>
      </c>
      <c r="N243" s="187">
        <f t="shared" si="107"/>
        <v>0</v>
      </c>
      <c r="O243" s="187">
        <f t="shared" si="108"/>
        <v>7227.4338127996671</v>
      </c>
      <c r="P243" s="187">
        <f t="shared" si="109"/>
        <v>0</v>
      </c>
      <c r="Q243" s="187">
        <f t="shared" si="110"/>
        <v>0</v>
      </c>
      <c r="R243" s="187">
        <f t="shared" si="111"/>
        <v>0</v>
      </c>
      <c r="S243" s="187">
        <f t="shared" si="112"/>
        <v>0</v>
      </c>
      <c r="T243" s="187">
        <f t="shared" si="113"/>
        <v>0</v>
      </c>
      <c r="V243" s="184">
        <f t="shared" si="114"/>
        <v>0</v>
      </c>
      <c r="W243" s="184">
        <f t="shared" si="115"/>
        <v>0</v>
      </c>
      <c r="X243" s="184">
        <f t="shared" si="116"/>
        <v>0</v>
      </c>
      <c r="Y243" s="184">
        <f t="shared" si="117"/>
        <v>0</v>
      </c>
      <c r="AA243" s="190">
        <f t="shared" si="118"/>
        <v>0</v>
      </c>
      <c r="AB243" s="190">
        <f t="shared" si="119"/>
        <v>0</v>
      </c>
      <c r="AC243" s="190">
        <f t="shared" si="120"/>
        <v>0</v>
      </c>
      <c r="AD243" s="190">
        <f t="shared" si="121"/>
        <v>0</v>
      </c>
      <c r="AE243" s="187">
        <f t="shared" si="122"/>
        <v>0</v>
      </c>
      <c r="AF243" s="156">
        <f t="shared" si="123"/>
        <v>0</v>
      </c>
      <c r="AG243" s="193">
        <f t="shared" si="124"/>
        <v>0</v>
      </c>
      <c r="AH243" s="156">
        <f t="shared" si="125"/>
        <v>0</v>
      </c>
      <c r="AI243" s="156">
        <f t="shared" si="126"/>
        <v>0</v>
      </c>
      <c r="AJ243" s="187">
        <f t="shared" si="127"/>
        <v>7227.4338127996671</v>
      </c>
      <c r="AK243" s="187">
        <f t="shared" si="128"/>
        <v>0</v>
      </c>
      <c r="AL243" s="1">
        <f t="shared" si="129"/>
        <v>7227.4338127996671</v>
      </c>
    </row>
    <row r="244" spans="1:38">
      <c r="A244" s="26">
        <v>2.66E-3</v>
      </c>
      <c r="B244" s="5">
        <f t="shared" si="100"/>
        <v>7198.6239797126373</v>
      </c>
      <c r="C244" s="150" t="s">
        <v>402</v>
      </c>
      <c r="D244" s="150" t="s">
        <v>582</v>
      </c>
      <c r="E244" s="94" t="s">
        <v>91</v>
      </c>
      <c r="F244" s="25">
        <f t="shared" si="101"/>
        <v>1</v>
      </c>
      <c r="G244" s="25">
        <f t="shared" si="102"/>
        <v>1</v>
      </c>
      <c r="I244" s="156">
        <f t="shared" si="103"/>
        <v>0</v>
      </c>
      <c r="J244" s="156">
        <f t="shared" si="104"/>
        <v>0</v>
      </c>
      <c r="K244" s="156">
        <f t="shared" si="105"/>
        <v>0</v>
      </c>
      <c r="L244" s="156">
        <f t="shared" si="106"/>
        <v>0</v>
      </c>
      <c r="N244" s="187">
        <f t="shared" si="107"/>
        <v>0</v>
      </c>
      <c r="O244" s="187">
        <f t="shared" si="108"/>
        <v>7198.6213197126372</v>
      </c>
      <c r="P244" s="187">
        <f t="shared" si="109"/>
        <v>0</v>
      </c>
      <c r="Q244" s="187">
        <f t="shared" si="110"/>
        <v>0</v>
      </c>
      <c r="R244" s="187">
        <f t="shared" si="111"/>
        <v>0</v>
      </c>
      <c r="S244" s="187">
        <f t="shared" si="112"/>
        <v>0</v>
      </c>
      <c r="T244" s="187">
        <f t="shared" si="113"/>
        <v>0</v>
      </c>
      <c r="V244" s="184">
        <f t="shared" si="114"/>
        <v>0</v>
      </c>
      <c r="W244" s="184">
        <f t="shared" si="115"/>
        <v>0</v>
      </c>
      <c r="X244" s="184">
        <f t="shared" si="116"/>
        <v>0</v>
      </c>
      <c r="Y244" s="184">
        <f t="shared" si="117"/>
        <v>0</v>
      </c>
      <c r="AA244" s="190">
        <f t="shared" si="118"/>
        <v>0</v>
      </c>
      <c r="AB244" s="190">
        <f t="shared" si="119"/>
        <v>0</v>
      </c>
      <c r="AC244" s="190">
        <f t="shared" si="120"/>
        <v>0</v>
      </c>
      <c r="AD244" s="190">
        <f t="shared" si="121"/>
        <v>0</v>
      </c>
      <c r="AE244" s="187">
        <f t="shared" si="122"/>
        <v>0</v>
      </c>
      <c r="AF244" s="156">
        <f t="shared" si="123"/>
        <v>0</v>
      </c>
      <c r="AG244" s="193">
        <f t="shared" si="124"/>
        <v>0</v>
      </c>
      <c r="AH244" s="156">
        <f t="shared" si="125"/>
        <v>0</v>
      </c>
      <c r="AI244" s="156">
        <f t="shared" si="126"/>
        <v>0</v>
      </c>
      <c r="AJ244" s="187">
        <f t="shared" si="127"/>
        <v>7198.6213197126372</v>
      </c>
      <c r="AK244" s="187">
        <f t="shared" si="128"/>
        <v>0</v>
      </c>
      <c r="AL244" s="1">
        <f t="shared" si="129"/>
        <v>7198.6213197126372</v>
      </c>
    </row>
    <row r="245" spans="1:38">
      <c r="A245" s="26">
        <v>2.6700000000000001E-3</v>
      </c>
      <c r="B245" s="5">
        <f t="shared" si="100"/>
        <v>7162.7818365805842</v>
      </c>
      <c r="C245" s="150" t="s">
        <v>556</v>
      </c>
      <c r="D245" s="150" t="s">
        <v>579</v>
      </c>
      <c r="E245" s="94" t="s">
        <v>91</v>
      </c>
      <c r="F245" s="25">
        <f t="shared" si="101"/>
        <v>1</v>
      </c>
      <c r="G245" s="25">
        <f t="shared" si="102"/>
        <v>1</v>
      </c>
      <c r="I245" s="156">
        <f t="shared" si="103"/>
        <v>0</v>
      </c>
      <c r="J245" s="156">
        <f t="shared" si="104"/>
        <v>0</v>
      </c>
      <c r="K245" s="156">
        <f t="shared" si="105"/>
        <v>0</v>
      </c>
      <c r="L245" s="156">
        <f t="shared" si="106"/>
        <v>0</v>
      </c>
      <c r="N245" s="187">
        <f t="shared" si="107"/>
        <v>0</v>
      </c>
      <c r="O245" s="187">
        <f t="shared" si="108"/>
        <v>7162.7791665805844</v>
      </c>
      <c r="P245" s="187">
        <f t="shared" si="109"/>
        <v>0</v>
      </c>
      <c r="Q245" s="187">
        <f t="shared" si="110"/>
        <v>0</v>
      </c>
      <c r="R245" s="187">
        <f t="shared" si="111"/>
        <v>0</v>
      </c>
      <c r="S245" s="187">
        <f t="shared" si="112"/>
        <v>0</v>
      </c>
      <c r="T245" s="187">
        <f t="shared" si="113"/>
        <v>0</v>
      </c>
      <c r="V245" s="184">
        <f t="shared" si="114"/>
        <v>0</v>
      </c>
      <c r="W245" s="184">
        <f t="shared" si="115"/>
        <v>0</v>
      </c>
      <c r="X245" s="184">
        <f t="shared" si="116"/>
        <v>0</v>
      </c>
      <c r="Y245" s="184">
        <f t="shared" si="117"/>
        <v>0</v>
      </c>
      <c r="AA245" s="190">
        <f t="shared" si="118"/>
        <v>0</v>
      </c>
      <c r="AB245" s="190">
        <f t="shared" si="119"/>
        <v>0</v>
      </c>
      <c r="AC245" s="190">
        <f t="shared" si="120"/>
        <v>0</v>
      </c>
      <c r="AD245" s="190">
        <f t="shared" si="121"/>
        <v>0</v>
      </c>
      <c r="AE245" s="187">
        <f t="shared" si="122"/>
        <v>0</v>
      </c>
      <c r="AF245" s="156">
        <f t="shared" si="123"/>
        <v>0</v>
      </c>
      <c r="AG245" s="193">
        <f t="shared" si="124"/>
        <v>0</v>
      </c>
      <c r="AH245" s="156">
        <f t="shared" si="125"/>
        <v>0</v>
      </c>
      <c r="AI245" s="156">
        <f t="shared" si="126"/>
        <v>0</v>
      </c>
      <c r="AJ245" s="187">
        <f t="shared" si="127"/>
        <v>7162.7791665805844</v>
      </c>
      <c r="AK245" s="187">
        <f t="shared" si="128"/>
        <v>0</v>
      </c>
      <c r="AL245" s="1">
        <f t="shared" si="129"/>
        <v>7162.7791665805844</v>
      </c>
    </row>
    <row r="246" spans="1:38">
      <c r="A246" s="26">
        <v>2.6800000000000001E-3</v>
      </c>
      <c r="B246" s="5">
        <f t="shared" si="100"/>
        <v>7162.0420123417616</v>
      </c>
      <c r="C246" s="150" t="s">
        <v>557</v>
      </c>
      <c r="D246" s="150" t="s">
        <v>581</v>
      </c>
      <c r="E246" s="94" t="s">
        <v>91</v>
      </c>
      <c r="F246" s="25">
        <f t="shared" si="101"/>
        <v>1</v>
      </c>
      <c r="G246" s="25">
        <f t="shared" si="102"/>
        <v>1</v>
      </c>
      <c r="I246" s="156">
        <f t="shared" si="103"/>
        <v>0</v>
      </c>
      <c r="J246" s="156">
        <f t="shared" si="104"/>
        <v>0</v>
      </c>
      <c r="K246" s="156">
        <f t="shared" si="105"/>
        <v>0</v>
      </c>
      <c r="L246" s="156">
        <f t="shared" si="106"/>
        <v>0</v>
      </c>
      <c r="N246" s="187">
        <f t="shared" si="107"/>
        <v>0</v>
      </c>
      <c r="O246" s="187">
        <f t="shared" si="108"/>
        <v>7162.039332341762</v>
      </c>
      <c r="P246" s="187">
        <f t="shared" si="109"/>
        <v>0</v>
      </c>
      <c r="Q246" s="187">
        <f t="shared" si="110"/>
        <v>0</v>
      </c>
      <c r="R246" s="187">
        <f t="shared" si="111"/>
        <v>0</v>
      </c>
      <c r="S246" s="187">
        <f t="shared" si="112"/>
        <v>0</v>
      </c>
      <c r="T246" s="187">
        <f t="shared" si="113"/>
        <v>0</v>
      </c>
      <c r="V246" s="184">
        <f t="shared" si="114"/>
        <v>0</v>
      </c>
      <c r="W246" s="184">
        <f t="shared" si="115"/>
        <v>0</v>
      </c>
      <c r="X246" s="184">
        <f t="shared" si="116"/>
        <v>0</v>
      </c>
      <c r="Y246" s="184">
        <f t="shared" si="117"/>
        <v>0</v>
      </c>
      <c r="AA246" s="190">
        <f t="shared" si="118"/>
        <v>0</v>
      </c>
      <c r="AB246" s="190">
        <f t="shared" si="119"/>
        <v>0</v>
      </c>
      <c r="AC246" s="190">
        <f t="shared" si="120"/>
        <v>0</v>
      </c>
      <c r="AD246" s="190">
        <f t="shared" si="121"/>
        <v>0</v>
      </c>
      <c r="AE246" s="187">
        <f t="shared" si="122"/>
        <v>0</v>
      </c>
      <c r="AF246" s="156">
        <f t="shared" si="123"/>
        <v>0</v>
      </c>
      <c r="AG246" s="193">
        <f t="shared" si="124"/>
        <v>0</v>
      </c>
      <c r="AH246" s="156">
        <f t="shared" si="125"/>
        <v>0</v>
      </c>
      <c r="AI246" s="156">
        <f t="shared" si="126"/>
        <v>0</v>
      </c>
      <c r="AJ246" s="187">
        <f t="shared" si="127"/>
        <v>7162.039332341762</v>
      </c>
      <c r="AK246" s="187">
        <f t="shared" si="128"/>
        <v>0</v>
      </c>
      <c r="AL246" s="1">
        <f t="shared" si="129"/>
        <v>7162.039332341762</v>
      </c>
    </row>
    <row r="247" spans="1:38">
      <c r="A247" s="26">
        <v>2.6900000000000001E-3</v>
      </c>
      <c r="B247" s="5">
        <f t="shared" si="100"/>
        <v>7149.7830616153515</v>
      </c>
      <c r="C247" s="150" t="s">
        <v>558</v>
      </c>
      <c r="D247" s="150" t="s">
        <v>577</v>
      </c>
      <c r="E247" s="94" t="s">
        <v>91</v>
      </c>
      <c r="F247" s="25">
        <f t="shared" si="101"/>
        <v>1</v>
      </c>
      <c r="G247" s="25">
        <f t="shared" si="102"/>
        <v>1</v>
      </c>
      <c r="I247" s="156">
        <f t="shared" si="103"/>
        <v>0</v>
      </c>
      <c r="J247" s="156">
        <f t="shared" si="104"/>
        <v>0</v>
      </c>
      <c r="K247" s="156">
        <f t="shared" si="105"/>
        <v>0</v>
      </c>
      <c r="L247" s="156">
        <f t="shared" si="106"/>
        <v>0</v>
      </c>
      <c r="N247" s="187">
        <f t="shared" si="107"/>
        <v>0</v>
      </c>
      <c r="O247" s="187">
        <f t="shared" si="108"/>
        <v>7149.7803716153512</v>
      </c>
      <c r="P247" s="187">
        <f t="shared" si="109"/>
        <v>0</v>
      </c>
      <c r="Q247" s="187">
        <f t="shared" si="110"/>
        <v>0</v>
      </c>
      <c r="R247" s="187">
        <f t="shared" si="111"/>
        <v>0</v>
      </c>
      <c r="S247" s="187">
        <f t="shared" si="112"/>
        <v>0</v>
      </c>
      <c r="T247" s="187">
        <f t="shared" si="113"/>
        <v>0</v>
      </c>
      <c r="V247" s="184">
        <f t="shared" si="114"/>
        <v>0</v>
      </c>
      <c r="W247" s="184">
        <f t="shared" si="115"/>
        <v>0</v>
      </c>
      <c r="X247" s="184">
        <f t="shared" si="116"/>
        <v>0</v>
      </c>
      <c r="Y247" s="184">
        <f t="shared" si="117"/>
        <v>0</v>
      </c>
      <c r="AA247" s="190">
        <f t="shared" si="118"/>
        <v>0</v>
      </c>
      <c r="AB247" s="190">
        <f t="shared" si="119"/>
        <v>0</v>
      </c>
      <c r="AC247" s="190">
        <f t="shared" si="120"/>
        <v>0</v>
      </c>
      <c r="AD247" s="190">
        <f t="shared" si="121"/>
        <v>0</v>
      </c>
      <c r="AE247" s="187">
        <f t="shared" si="122"/>
        <v>0</v>
      </c>
      <c r="AF247" s="156">
        <f t="shared" si="123"/>
        <v>0</v>
      </c>
      <c r="AG247" s="193">
        <f t="shared" si="124"/>
        <v>0</v>
      </c>
      <c r="AH247" s="156">
        <f t="shared" si="125"/>
        <v>0</v>
      </c>
      <c r="AI247" s="156">
        <f t="shared" si="126"/>
        <v>0</v>
      </c>
      <c r="AJ247" s="187">
        <f t="shared" si="127"/>
        <v>7149.7803716153512</v>
      </c>
      <c r="AK247" s="187">
        <f t="shared" si="128"/>
        <v>0</v>
      </c>
      <c r="AL247" s="1">
        <f t="shared" si="129"/>
        <v>7149.7803716153512</v>
      </c>
    </row>
    <row r="248" spans="1:38">
      <c r="A248" s="26">
        <v>2.7000000000000001E-3</v>
      </c>
      <c r="B248" s="5">
        <f t="shared" si="100"/>
        <v>7140.2119429359918</v>
      </c>
      <c r="C248" s="150" t="s">
        <v>559</v>
      </c>
      <c r="D248" s="150" t="s">
        <v>580</v>
      </c>
      <c r="E248" s="94" t="s">
        <v>91</v>
      </c>
      <c r="F248" s="25">
        <f t="shared" si="101"/>
        <v>1</v>
      </c>
      <c r="G248" s="25">
        <f t="shared" si="102"/>
        <v>1</v>
      </c>
      <c r="I248" s="156">
        <f t="shared" si="103"/>
        <v>0</v>
      </c>
      <c r="J248" s="156">
        <f t="shared" si="104"/>
        <v>0</v>
      </c>
      <c r="K248" s="156">
        <f t="shared" si="105"/>
        <v>0</v>
      </c>
      <c r="L248" s="156">
        <f t="shared" si="106"/>
        <v>0</v>
      </c>
      <c r="N248" s="187">
        <f t="shared" si="107"/>
        <v>0</v>
      </c>
      <c r="O248" s="187">
        <f t="shared" si="108"/>
        <v>7140.2092429359918</v>
      </c>
      <c r="P248" s="187">
        <f t="shared" si="109"/>
        <v>0</v>
      </c>
      <c r="Q248" s="187">
        <f t="shared" si="110"/>
        <v>0</v>
      </c>
      <c r="R248" s="187">
        <f t="shared" si="111"/>
        <v>0</v>
      </c>
      <c r="S248" s="187">
        <f t="shared" si="112"/>
        <v>0</v>
      </c>
      <c r="T248" s="187">
        <f t="shared" si="113"/>
        <v>0</v>
      </c>
      <c r="V248" s="184">
        <f t="shared" si="114"/>
        <v>0</v>
      </c>
      <c r="W248" s="184">
        <f t="shared" si="115"/>
        <v>0</v>
      </c>
      <c r="X248" s="184">
        <f t="shared" si="116"/>
        <v>0</v>
      </c>
      <c r="Y248" s="184">
        <f t="shared" si="117"/>
        <v>0</v>
      </c>
      <c r="AA248" s="190">
        <f t="shared" si="118"/>
        <v>0</v>
      </c>
      <c r="AB248" s="190">
        <f t="shared" si="119"/>
        <v>0</v>
      </c>
      <c r="AC248" s="190">
        <f t="shared" si="120"/>
        <v>0</v>
      </c>
      <c r="AD248" s="190">
        <f t="shared" si="121"/>
        <v>0</v>
      </c>
      <c r="AE248" s="187">
        <f t="shared" si="122"/>
        <v>0</v>
      </c>
      <c r="AF248" s="156">
        <f t="shared" si="123"/>
        <v>0</v>
      </c>
      <c r="AG248" s="193">
        <f t="shared" si="124"/>
        <v>0</v>
      </c>
      <c r="AH248" s="156">
        <f t="shared" si="125"/>
        <v>0</v>
      </c>
      <c r="AI248" s="156">
        <f t="shared" si="126"/>
        <v>0</v>
      </c>
      <c r="AJ248" s="187">
        <f t="shared" si="127"/>
        <v>7140.2092429359918</v>
      </c>
      <c r="AK248" s="187">
        <f t="shared" si="128"/>
        <v>0</v>
      </c>
      <c r="AL248" s="1">
        <f t="shared" si="129"/>
        <v>7140.2092429359918</v>
      </c>
    </row>
    <row r="249" spans="1:38">
      <c r="A249" s="26">
        <v>2.7100000000000002E-3</v>
      </c>
      <c r="B249" s="5">
        <f t="shared" si="100"/>
        <v>7087.3734119910878</v>
      </c>
      <c r="C249" s="150" t="s">
        <v>560</v>
      </c>
      <c r="D249" s="150" t="s">
        <v>605</v>
      </c>
      <c r="E249" s="94" t="s">
        <v>91</v>
      </c>
      <c r="F249" s="25">
        <f t="shared" si="101"/>
        <v>1</v>
      </c>
      <c r="G249" s="25">
        <f t="shared" si="102"/>
        <v>1</v>
      </c>
      <c r="I249" s="156">
        <f t="shared" si="103"/>
        <v>0</v>
      </c>
      <c r="J249" s="156">
        <f t="shared" si="104"/>
        <v>0</v>
      </c>
      <c r="K249" s="156">
        <f t="shared" si="105"/>
        <v>0</v>
      </c>
      <c r="L249" s="156">
        <f t="shared" si="106"/>
        <v>0</v>
      </c>
      <c r="N249" s="187">
        <f t="shared" si="107"/>
        <v>0</v>
      </c>
      <c r="O249" s="187">
        <f t="shared" si="108"/>
        <v>7087.370701991088</v>
      </c>
      <c r="P249" s="187">
        <f t="shared" si="109"/>
        <v>0</v>
      </c>
      <c r="Q249" s="187">
        <f t="shared" si="110"/>
        <v>0</v>
      </c>
      <c r="R249" s="187">
        <f t="shared" si="111"/>
        <v>0</v>
      </c>
      <c r="S249" s="187">
        <f t="shared" si="112"/>
        <v>0</v>
      </c>
      <c r="T249" s="187">
        <f t="shared" si="113"/>
        <v>0</v>
      </c>
      <c r="V249" s="184">
        <f t="shared" si="114"/>
        <v>0</v>
      </c>
      <c r="W249" s="184">
        <f t="shared" si="115"/>
        <v>0</v>
      </c>
      <c r="X249" s="184">
        <f t="shared" si="116"/>
        <v>0</v>
      </c>
      <c r="Y249" s="184">
        <f t="shared" si="117"/>
        <v>0</v>
      </c>
      <c r="AA249" s="190">
        <f t="shared" si="118"/>
        <v>0</v>
      </c>
      <c r="AB249" s="190">
        <f t="shared" si="119"/>
        <v>0</v>
      </c>
      <c r="AC249" s="190">
        <f t="shared" si="120"/>
        <v>0</v>
      </c>
      <c r="AD249" s="190">
        <f t="shared" si="121"/>
        <v>0</v>
      </c>
      <c r="AE249" s="187">
        <f t="shared" si="122"/>
        <v>0</v>
      </c>
      <c r="AF249" s="156">
        <f t="shared" si="123"/>
        <v>0</v>
      </c>
      <c r="AG249" s="193">
        <f t="shared" si="124"/>
        <v>0</v>
      </c>
      <c r="AH249" s="156">
        <f t="shared" si="125"/>
        <v>0</v>
      </c>
      <c r="AI249" s="156">
        <f t="shared" si="126"/>
        <v>0</v>
      </c>
      <c r="AJ249" s="187">
        <f t="shared" si="127"/>
        <v>7087.370701991088</v>
      </c>
      <c r="AK249" s="187">
        <f t="shared" si="128"/>
        <v>0</v>
      </c>
      <c r="AL249" s="1">
        <f t="shared" si="129"/>
        <v>7087.370701991088</v>
      </c>
    </row>
    <row r="250" spans="1:38">
      <c r="A250" s="26">
        <v>2.7200000000000002E-3</v>
      </c>
      <c r="B250" s="5">
        <f t="shared" si="100"/>
        <v>6866.9810118713376</v>
      </c>
      <c r="C250" s="150" t="s">
        <v>561</v>
      </c>
      <c r="D250" s="150" t="s">
        <v>577</v>
      </c>
      <c r="E250" s="94" t="s">
        <v>91</v>
      </c>
      <c r="F250" s="25">
        <f t="shared" si="101"/>
        <v>1</v>
      </c>
      <c r="G250" s="25">
        <f t="shared" si="102"/>
        <v>1</v>
      </c>
      <c r="I250" s="156">
        <f t="shared" si="103"/>
        <v>0</v>
      </c>
      <c r="J250" s="156">
        <f t="shared" si="104"/>
        <v>0</v>
      </c>
      <c r="K250" s="156">
        <f t="shared" si="105"/>
        <v>0</v>
      </c>
      <c r="L250" s="156">
        <f t="shared" si="106"/>
        <v>0</v>
      </c>
      <c r="N250" s="187">
        <f t="shared" si="107"/>
        <v>0</v>
      </c>
      <c r="O250" s="187">
        <f t="shared" si="108"/>
        <v>6866.9782918713372</v>
      </c>
      <c r="P250" s="187">
        <f t="shared" si="109"/>
        <v>0</v>
      </c>
      <c r="Q250" s="187">
        <f t="shared" si="110"/>
        <v>0</v>
      </c>
      <c r="R250" s="187">
        <f t="shared" si="111"/>
        <v>0</v>
      </c>
      <c r="S250" s="187">
        <f t="shared" si="112"/>
        <v>0</v>
      </c>
      <c r="T250" s="187">
        <f t="shared" si="113"/>
        <v>0</v>
      </c>
      <c r="V250" s="184">
        <f t="shared" si="114"/>
        <v>0</v>
      </c>
      <c r="W250" s="184">
        <f t="shared" si="115"/>
        <v>0</v>
      </c>
      <c r="X250" s="184">
        <f t="shared" si="116"/>
        <v>0</v>
      </c>
      <c r="Y250" s="184">
        <f t="shared" si="117"/>
        <v>0</v>
      </c>
      <c r="AA250" s="190">
        <f t="shared" si="118"/>
        <v>0</v>
      </c>
      <c r="AB250" s="190">
        <f t="shared" si="119"/>
        <v>0</v>
      </c>
      <c r="AC250" s="190">
        <f t="shared" si="120"/>
        <v>0</v>
      </c>
      <c r="AD250" s="190">
        <f t="shared" si="121"/>
        <v>0</v>
      </c>
      <c r="AE250" s="187">
        <f t="shared" si="122"/>
        <v>0</v>
      </c>
      <c r="AF250" s="156">
        <f t="shared" si="123"/>
        <v>0</v>
      </c>
      <c r="AG250" s="193">
        <f t="shared" si="124"/>
        <v>0</v>
      </c>
      <c r="AH250" s="156">
        <f t="shared" si="125"/>
        <v>0</v>
      </c>
      <c r="AI250" s="156">
        <f t="shared" si="126"/>
        <v>0</v>
      </c>
      <c r="AJ250" s="187">
        <f t="shared" si="127"/>
        <v>6866.9782918713372</v>
      </c>
      <c r="AK250" s="187">
        <f t="shared" si="128"/>
        <v>0</v>
      </c>
      <c r="AL250" s="1">
        <f t="shared" si="129"/>
        <v>6866.9782918713372</v>
      </c>
    </row>
    <row r="251" spans="1:38">
      <c r="A251" s="26">
        <v>2.7300000000000002E-3</v>
      </c>
      <c r="B251" s="5">
        <f t="shared" si="100"/>
        <v>28159.098633742098</v>
      </c>
      <c r="C251" s="150" t="s">
        <v>562</v>
      </c>
      <c r="D251" s="150" t="s">
        <v>606</v>
      </c>
      <c r="E251" s="94" t="s">
        <v>91</v>
      </c>
      <c r="F251" s="25">
        <f t="shared" si="101"/>
        <v>4</v>
      </c>
      <c r="G251" s="25">
        <f t="shared" si="102"/>
        <v>4</v>
      </c>
      <c r="I251" s="156">
        <f t="shared" si="103"/>
        <v>6438.7665198237892</v>
      </c>
      <c r="J251" s="156">
        <f t="shared" si="104"/>
        <v>0</v>
      </c>
      <c r="K251" s="156">
        <f t="shared" si="105"/>
        <v>0</v>
      </c>
      <c r="L251" s="156">
        <f t="shared" si="106"/>
        <v>0</v>
      </c>
      <c r="N251" s="187">
        <f t="shared" si="107"/>
        <v>0</v>
      </c>
      <c r="O251" s="187">
        <f t="shared" si="108"/>
        <v>6819.0311350628417</v>
      </c>
      <c r="P251" s="187">
        <f t="shared" si="109"/>
        <v>0</v>
      </c>
      <c r="Q251" s="187">
        <f t="shared" si="110"/>
        <v>0</v>
      </c>
      <c r="R251" s="187">
        <f t="shared" si="111"/>
        <v>7313.3965475322138</v>
      </c>
      <c r="S251" s="187">
        <f t="shared" si="112"/>
        <v>7587.9017013232515</v>
      </c>
      <c r="T251" s="187">
        <f t="shared" si="113"/>
        <v>0</v>
      </c>
      <c r="V251" s="184">
        <f t="shared" si="114"/>
        <v>0</v>
      </c>
      <c r="W251" s="184">
        <f t="shared" si="115"/>
        <v>0</v>
      </c>
      <c r="X251" s="184">
        <f t="shared" si="116"/>
        <v>0</v>
      </c>
      <c r="Y251" s="184">
        <f t="shared" si="117"/>
        <v>0</v>
      </c>
      <c r="AA251" s="190">
        <f t="shared" si="118"/>
        <v>0</v>
      </c>
      <c r="AB251" s="190">
        <f t="shared" si="119"/>
        <v>0</v>
      </c>
      <c r="AC251" s="190">
        <f t="shared" si="120"/>
        <v>0</v>
      </c>
      <c r="AD251" s="190">
        <f t="shared" si="121"/>
        <v>0</v>
      </c>
      <c r="AE251" s="187">
        <f t="shared" si="122"/>
        <v>6819.0311350628417</v>
      </c>
      <c r="AF251" s="156">
        <f t="shared" si="123"/>
        <v>0</v>
      </c>
      <c r="AG251" s="193">
        <f t="shared" si="124"/>
        <v>6819.0311350628417</v>
      </c>
      <c r="AH251" s="156">
        <f t="shared" si="125"/>
        <v>6438.7665198237892</v>
      </c>
      <c r="AI251" s="156">
        <f t="shared" si="126"/>
        <v>0</v>
      </c>
      <c r="AJ251" s="187">
        <f t="shared" si="127"/>
        <v>7587.9017013232515</v>
      </c>
      <c r="AK251" s="187">
        <f t="shared" si="128"/>
        <v>7313.3965475322138</v>
      </c>
      <c r="AL251" s="1">
        <f t="shared" si="129"/>
        <v>28159.095903742098</v>
      </c>
    </row>
    <row r="252" spans="1:38">
      <c r="A252" s="26">
        <v>2.7400000000000002E-3</v>
      </c>
      <c r="B252" s="5">
        <f t="shared" si="100"/>
        <v>6804.1790558927669</v>
      </c>
      <c r="C252" s="150" t="s">
        <v>563</v>
      </c>
      <c r="D252" s="150" t="s">
        <v>581</v>
      </c>
      <c r="E252" s="94" t="s">
        <v>91</v>
      </c>
      <c r="F252" s="25">
        <f t="shared" si="101"/>
        <v>1</v>
      </c>
      <c r="G252" s="25">
        <f t="shared" si="102"/>
        <v>1</v>
      </c>
      <c r="I252" s="156">
        <f t="shared" si="103"/>
        <v>0</v>
      </c>
      <c r="J252" s="156">
        <f t="shared" si="104"/>
        <v>0</v>
      </c>
      <c r="K252" s="156">
        <f t="shared" si="105"/>
        <v>0</v>
      </c>
      <c r="L252" s="156">
        <f t="shared" si="106"/>
        <v>0</v>
      </c>
      <c r="N252" s="187">
        <f t="shared" si="107"/>
        <v>0</v>
      </c>
      <c r="O252" s="187">
        <f t="shared" si="108"/>
        <v>6804.176315892767</v>
      </c>
      <c r="P252" s="187">
        <f t="shared" si="109"/>
        <v>0</v>
      </c>
      <c r="Q252" s="187">
        <f t="shared" si="110"/>
        <v>0</v>
      </c>
      <c r="R252" s="187">
        <f t="shared" si="111"/>
        <v>0</v>
      </c>
      <c r="S252" s="187">
        <f t="shared" si="112"/>
        <v>0</v>
      </c>
      <c r="T252" s="187">
        <f t="shared" si="113"/>
        <v>0</v>
      </c>
      <c r="V252" s="184">
        <f t="shared" si="114"/>
        <v>0</v>
      </c>
      <c r="W252" s="184">
        <f t="shared" si="115"/>
        <v>0</v>
      </c>
      <c r="X252" s="184">
        <f t="shared" si="116"/>
        <v>0</v>
      </c>
      <c r="Y252" s="184">
        <f t="shared" si="117"/>
        <v>0</v>
      </c>
      <c r="AA252" s="190">
        <f t="shared" si="118"/>
        <v>0</v>
      </c>
      <c r="AB252" s="190">
        <f t="shared" si="119"/>
        <v>0</v>
      </c>
      <c r="AC252" s="190">
        <f t="shared" si="120"/>
        <v>0</v>
      </c>
      <c r="AD252" s="190">
        <f t="shared" si="121"/>
        <v>0</v>
      </c>
      <c r="AE252" s="187">
        <f t="shared" si="122"/>
        <v>0</v>
      </c>
      <c r="AF252" s="156">
        <f t="shared" si="123"/>
        <v>0</v>
      </c>
      <c r="AG252" s="193">
        <f t="shared" si="124"/>
        <v>0</v>
      </c>
      <c r="AH252" s="156">
        <f t="shared" si="125"/>
        <v>0</v>
      </c>
      <c r="AI252" s="156">
        <f t="shared" si="126"/>
        <v>0</v>
      </c>
      <c r="AJ252" s="187">
        <f t="shared" si="127"/>
        <v>6804.176315892767</v>
      </c>
      <c r="AK252" s="187">
        <f t="shared" si="128"/>
        <v>0</v>
      </c>
      <c r="AL252" s="1">
        <f t="shared" si="129"/>
        <v>6804.176315892767</v>
      </c>
    </row>
    <row r="253" spans="1:38">
      <c r="A253" s="26">
        <v>2.7500000000000003E-3</v>
      </c>
      <c r="B253" s="5">
        <f t="shared" si="100"/>
        <v>27004.430391708895</v>
      </c>
      <c r="C253" s="150" t="s">
        <v>564</v>
      </c>
      <c r="D253" s="150" t="s">
        <v>600</v>
      </c>
      <c r="E253" s="94" t="s">
        <v>91</v>
      </c>
      <c r="F253" s="25">
        <f t="shared" si="101"/>
        <v>4</v>
      </c>
      <c r="G253" s="25">
        <f t="shared" si="102"/>
        <v>4</v>
      </c>
      <c r="I253" s="156">
        <f t="shared" si="103"/>
        <v>0</v>
      </c>
      <c r="J253" s="156">
        <f t="shared" si="104"/>
        <v>0</v>
      </c>
      <c r="K253" s="156">
        <f t="shared" si="105"/>
        <v>6799.5852187028659</v>
      </c>
      <c r="L253" s="156">
        <f t="shared" si="106"/>
        <v>0</v>
      </c>
      <c r="N253" s="187">
        <f t="shared" si="107"/>
        <v>0</v>
      </c>
      <c r="O253" s="187">
        <f t="shared" si="108"/>
        <v>6802.0404159309401</v>
      </c>
      <c r="P253" s="187">
        <f t="shared" si="109"/>
        <v>0</v>
      </c>
      <c r="Q253" s="187">
        <f t="shared" si="110"/>
        <v>6700.4232164449822</v>
      </c>
      <c r="R253" s="187">
        <f t="shared" si="111"/>
        <v>0</v>
      </c>
      <c r="S253" s="187">
        <f t="shared" si="112"/>
        <v>0</v>
      </c>
      <c r="T253" s="187">
        <f t="shared" si="113"/>
        <v>6702.3787906301077</v>
      </c>
      <c r="V253" s="184">
        <f t="shared" si="114"/>
        <v>0</v>
      </c>
      <c r="W253" s="184">
        <f t="shared" si="115"/>
        <v>0</v>
      </c>
      <c r="X253" s="184">
        <f t="shared" si="116"/>
        <v>0</v>
      </c>
      <c r="Y253" s="184">
        <f t="shared" si="117"/>
        <v>0</v>
      </c>
      <c r="AA253" s="190">
        <f t="shared" si="118"/>
        <v>0</v>
      </c>
      <c r="AB253" s="190">
        <f t="shared" si="119"/>
        <v>0</v>
      </c>
      <c r="AC253" s="190">
        <f t="shared" si="120"/>
        <v>0</v>
      </c>
      <c r="AD253" s="190">
        <f t="shared" si="121"/>
        <v>0</v>
      </c>
      <c r="AE253" s="187">
        <f t="shared" si="122"/>
        <v>6700.4232164449822</v>
      </c>
      <c r="AF253" s="156">
        <f t="shared" si="123"/>
        <v>0</v>
      </c>
      <c r="AG253" s="193">
        <f t="shared" si="124"/>
        <v>6700.4232164449822</v>
      </c>
      <c r="AH253" s="156">
        <f t="shared" si="125"/>
        <v>6799.5852187028659</v>
      </c>
      <c r="AI253" s="156">
        <f t="shared" si="126"/>
        <v>0</v>
      </c>
      <c r="AJ253" s="187">
        <f t="shared" si="127"/>
        <v>6802.0404159309401</v>
      </c>
      <c r="AK253" s="187">
        <f t="shared" si="128"/>
        <v>6702.3787906301077</v>
      </c>
      <c r="AL253" s="1">
        <f t="shared" si="129"/>
        <v>27004.427641708895</v>
      </c>
    </row>
    <row r="254" spans="1:38">
      <c r="A254" s="26">
        <v>2.7600000000000003E-3</v>
      </c>
      <c r="B254" s="5">
        <f t="shared" si="100"/>
        <v>6707.2962403637075</v>
      </c>
      <c r="C254" s="150" t="s">
        <v>289</v>
      </c>
      <c r="D254" s="150" t="s">
        <v>607</v>
      </c>
      <c r="E254" s="94" t="s">
        <v>91</v>
      </c>
      <c r="F254" s="25">
        <f t="shared" si="101"/>
        <v>1</v>
      </c>
      <c r="G254" s="25">
        <f t="shared" si="102"/>
        <v>1</v>
      </c>
      <c r="I254" s="156">
        <f t="shared" si="103"/>
        <v>0</v>
      </c>
      <c r="J254" s="156">
        <f t="shared" si="104"/>
        <v>0</v>
      </c>
      <c r="K254" s="156">
        <f t="shared" si="105"/>
        <v>0</v>
      </c>
      <c r="L254" s="156">
        <f t="shared" si="106"/>
        <v>0</v>
      </c>
      <c r="N254" s="187">
        <f t="shared" si="107"/>
        <v>0</v>
      </c>
      <c r="O254" s="187">
        <f t="shared" si="108"/>
        <v>6707.2934803637072</v>
      </c>
      <c r="P254" s="187">
        <f t="shared" si="109"/>
        <v>0</v>
      </c>
      <c r="Q254" s="187">
        <f t="shared" si="110"/>
        <v>0</v>
      </c>
      <c r="R254" s="187">
        <f t="shared" si="111"/>
        <v>0</v>
      </c>
      <c r="S254" s="187">
        <f t="shared" si="112"/>
        <v>0</v>
      </c>
      <c r="T254" s="187">
        <f t="shared" si="113"/>
        <v>0</v>
      </c>
      <c r="V254" s="184">
        <f t="shared" si="114"/>
        <v>0</v>
      </c>
      <c r="W254" s="184">
        <f t="shared" si="115"/>
        <v>0</v>
      </c>
      <c r="X254" s="184">
        <f t="shared" si="116"/>
        <v>0</v>
      </c>
      <c r="Y254" s="184">
        <f t="shared" si="117"/>
        <v>0</v>
      </c>
      <c r="AA254" s="190">
        <f t="shared" si="118"/>
        <v>0</v>
      </c>
      <c r="AB254" s="190">
        <f t="shared" si="119"/>
        <v>0</v>
      </c>
      <c r="AC254" s="190">
        <f t="shared" si="120"/>
        <v>0</v>
      </c>
      <c r="AD254" s="190">
        <f t="shared" si="121"/>
        <v>0</v>
      </c>
      <c r="AE254" s="187">
        <f t="shared" si="122"/>
        <v>0</v>
      </c>
      <c r="AF254" s="156">
        <f t="shared" si="123"/>
        <v>0</v>
      </c>
      <c r="AG254" s="193">
        <f t="shared" si="124"/>
        <v>0</v>
      </c>
      <c r="AH254" s="156">
        <f t="shared" si="125"/>
        <v>0</v>
      </c>
      <c r="AI254" s="156">
        <f t="shared" si="126"/>
        <v>0</v>
      </c>
      <c r="AJ254" s="187">
        <f t="shared" si="127"/>
        <v>6707.2934803637072</v>
      </c>
      <c r="AK254" s="187">
        <f t="shared" si="128"/>
        <v>0</v>
      </c>
      <c r="AL254" s="1">
        <f t="shared" si="129"/>
        <v>6707.2934803637072</v>
      </c>
    </row>
    <row r="255" spans="1:38">
      <c r="A255" s="26">
        <v>2.7700000000000003E-3</v>
      </c>
      <c r="B255" s="5">
        <f t="shared" si="100"/>
        <v>13251.941663705038</v>
      </c>
      <c r="C255" s="150" t="s">
        <v>566</v>
      </c>
      <c r="D255" s="150" t="s">
        <v>581</v>
      </c>
      <c r="E255" s="94" t="s">
        <v>91</v>
      </c>
      <c r="F255" s="25">
        <f t="shared" si="101"/>
        <v>2</v>
      </c>
      <c r="G255" s="25">
        <f t="shared" si="102"/>
        <v>2</v>
      </c>
      <c r="I255" s="156">
        <f t="shared" si="103"/>
        <v>0</v>
      </c>
      <c r="J255" s="156">
        <f t="shared" si="104"/>
        <v>0</v>
      </c>
      <c r="K255" s="156">
        <f t="shared" si="105"/>
        <v>0</v>
      </c>
      <c r="L255" s="156">
        <f t="shared" si="106"/>
        <v>0</v>
      </c>
      <c r="N255" s="187">
        <f t="shared" si="107"/>
        <v>0</v>
      </c>
      <c r="O255" s="187">
        <f t="shared" si="108"/>
        <v>6573.8827053982814</v>
      </c>
      <c r="P255" s="187">
        <f t="shared" si="109"/>
        <v>6678.0561883067567</v>
      </c>
      <c r="Q255" s="187">
        <f t="shared" si="110"/>
        <v>0</v>
      </c>
      <c r="R255" s="187">
        <f t="shared" si="111"/>
        <v>0</v>
      </c>
      <c r="S255" s="187">
        <f t="shared" si="112"/>
        <v>0</v>
      </c>
      <c r="T255" s="187">
        <f t="shared" si="113"/>
        <v>0</v>
      </c>
      <c r="V255" s="184">
        <f t="shared" si="114"/>
        <v>0</v>
      </c>
      <c r="W255" s="184">
        <f t="shared" si="115"/>
        <v>0</v>
      </c>
      <c r="X255" s="184">
        <f t="shared" si="116"/>
        <v>0</v>
      </c>
      <c r="Y255" s="184">
        <f t="shared" si="117"/>
        <v>0</v>
      </c>
      <c r="AA255" s="190">
        <f t="shared" si="118"/>
        <v>0</v>
      </c>
      <c r="AB255" s="190">
        <f t="shared" si="119"/>
        <v>0</v>
      </c>
      <c r="AC255" s="190">
        <f t="shared" si="120"/>
        <v>0</v>
      </c>
      <c r="AD255" s="190">
        <f t="shared" si="121"/>
        <v>0</v>
      </c>
      <c r="AE255" s="187">
        <f t="shared" si="122"/>
        <v>0</v>
      </c>
      <c r="AF255" s="156">
        <f t="shared" si="123"/>
        <v>0</v>
      </c>
      <c r="AG255" s="193">
        <f t="shared" si="124"/>
        <v>0</v>
      </c>
      <c r="AH255" s="156">
        <f t="shared" si="125"/>
        <v>0</v>
      </c>
      <c r="AI255" s="156">
        <f t="shared" si="126"/>
        <v>0</v>
      </c>
      <c r="AJ255" s="187">
        <f t="shared" si="127"/>
        <v>6678.0561883067567</v>
      </c>
      <c r="AK255" s="187">
        <f t="shared" si="128"/>
        <v>6573.8827053982814</v>
      </c>
      <c r="AL255" s="1">
        <f t="shared" si="129"/>
        <v>13251.938893705039</v>
      </c>
    </row>
    <row r="256" spans="1:38">
      <c r="A256" s="26">
        <v>2.7800000000000004E-3</v>
      </c>
      <c r="B256" s="5">
        <f t="shared" si="100"/>
        <v>6556.4807769364024</v>
      </c>
      <c r="C256" s="150" t="s">
        <v>568</v>
      </c>
      <c r="D256" s="150" t="s">
        <v>581</v>
      </c>
      <c r="E256" s="94" t="s">
        <v>91</v>
      </c>
      <c r="F256" s="25">
        <f t="shared" si="101"/>
        <v>1</v>
      </c>
      <c r="G256" s="25">
        <f t="shared" si="102"/>
        <v>1</v>
      </c>
      <c r="I256" s="156">
        <f t="shared" ref="I256:I301" si="130">IF(ISERROR(VLOOKUP($C256,_tri5,5,FALSE)),0,(VLOOKUP($C256,_tri5,5,FALSE)))</f>
        <v>0</v>
      </c>
      <c r="J256" s="156">
        <f t="shared" ref="J256:J301" si="131">IF(ISERROR(VLOOKUP($C256,_tri7,5,FALSE)),0,(VLOOKUP($C256,_tri7,5,FALSE)))</f>
        <v>0</v>
      </c>
      <c r="K256" s="156">
        <f t="shared" ref="K256:K301" si="132">IF(ISERROR(VLOOKUP($C256,_tri8,5,FALSE)),0,(VLOOKUP($C256,_tri8,5,FALSE)))</f>
        <v>0</v>
      </c>
      <c r="L256" s="156">
        <f t="shared" ref="L256:L301" si="133">IF(ISERROR(VLOOKUP($C256,_tri9,5,FALSE)),0,(VLOOKUP($C256,_tri9,5,FALSE)))</f>
        <v>0</v>
      </c>
      <c r="N256" s="187">
        <f t="shared" si="107"/>
        <v>0</v>
      </c>
      <c r="O256" s="187">
        <f t="shared" ref="O256:O301" si="134">IF(ISERROR(VLOOKUP($C256,_tri2,5,FALSE)),0,(VLOOKUP($C256,_tri2,5,FALSE)))</f>
        <v>6556.4779969364026</v>
      </c>
      <c r="P256" s="187">
        <f t="shared" ref="P256:P301" si="135">IF(ISERROR(VLOOKUP($C256,_tri3,5,FALSE)),0,(VLOOKUP($C256,_tri3,5,FALSE)))</f>
        <v>0</v>
      </c>
      <c r="Q256" s="187">
        <f t="shared" ref="Q256:Q301" si="136">IF(ISERROR(VLOOKUP($C256,_tri4,5,FALSE)),0,(VLOOKUP($C256,_tri4,5,FALSE)))</f>
        <v>0</v>
      </c>
      <c r="R256" s="187">
        <f t="shared" ref="R256:R301" si="137">IF(ISERROR(VLOOKUP($C256,_tri6,5,FALSE)),0,(VLOOKUP($C256,_tri6,5,FALSE)))</f>
        <v>0</v>
      </c>
      <c r="S256" s="187">
        <f t="shared" ref="S256:S301" si="138">IF(ISERROR(VLOOKUP($C256,_tri10,5,FALSE)),0,(VLOOKUP($C256,_tri10,5,FALSE)))</f>
        <v>0</v>
      </c>
      <c r="T256" s="187">
        <f t="shared" ref="T256:T301" si="139">IF(ISERROR(VLOOKUP($C256,_tri11,5,FALSE)),0,(VLOOKUP($C256,_tri11,5,FALSE)))</f>
        <v>0</v>
      </c>
      <c r="V256" s="184">
        <f t="shared" ref="V256:V301" si="140">IF(ISERROR(VLOOKUP($C256,aqua1,5,FALSE)),0,(VLOOKUP($C256,aqua1,5,FALSE)))</f>
        <v>0</v>
      </c>
      <c r="W256" s="184">
        <f t="shared" ref="W256:W301" si="141">IF(ISERROR(VLOOKUP($C256,aqua2,5,FALSE)),0,(VLOOKUP($C256,aqua2,5,FALSE)))</f>
        <v>0</v>
      </c>
      <c r="X256" s="184">
        <f t="shared" ref="X256:X301" si="142">IF(ISERROR(VLOOKUP($C256,aqua3,5,FALSE)),0,(VLOOKUP($C256,aqua3,5,FALSE)))</f>
        <v>0</v>
      </c>
      <c r="Y256" s="184">
        <f t="shared" ref="Y256:Y301" si="143">IF(ISERROR(VLOOKUP($C256,aqua4,5,FALSE)),0,(VLOOKUP($C256,aqua4,5,FALSE)))</f>
        <v>0</v>
      </c>
      <c r="AA256" s="190">
        <f t="shared" ref="AA256:AA301" si="144">IF(ISERROR(VLOOKUP($C256,_dua1,5,FALSE)),0,(VLOOKUP($C256,_dua1,5,FALSE)))</f>
        <v>0</v>
      </c>
      <c r="AB256" s="190">
        <f t="shared" ref="AB256:AB301" si="145">IF(ISERROR(VLOOKUP($C256,_dua2,5,FALSE)),0,(VLOOKUP($C256,_dua2,5,FALSE)))</f>
        <v>0</v>
      </c>
      <c r="AC256" s="190">
        <f t="shared" ref="AC256:AC301" si="146">IF(ISERROR(VLOOKUP($C256,_dua3,5,FALSE)),0,(VLOOKUP($C256,_dua3,5,FALSE)))</f>
        <v>0</v>
      </c>
      <c r="AD256" s="190">
        <f t="shared" ref="AD256:AD301" si="147">IF(ISERROR(VLOOKUP($C256,_dua4,5,FALSE)),0,(VLOOKUP($C256,_dua4,5,FALSE)))</f>
        <v>0</v>
      </c>
      <c r="AE256" s="187">
        <f t="shared" si="122"/>
        <v>0</v>
      </c>
      <c r="AF256" s="156">
        <f t="shared" si="123"/>
        <v>0</v>
      </c>
      <c r="AG256" s="193">
        <f t="shared" si="124"/>
        <v>0</v>
      </c>
      <c r="AH256" s="156">
        <f t="shared" si="125"/>
        <v>0</v>
      </c>
      <c r="AI256" s="156">
        <f t="shared" si="126"/>
        <v>0</v>
      </c>
      <c r="AJ256" s="187">
        <f t="shared" si="127"/>
        <v>6556.4779969364026</v>
      </c>
      <c r="AK256" s="187">
        <f t="shared" si="128"/>
        <v>0</v>
      </c>
      <c r="AL256" s="1">
        <f t="shared" si="129"/>
        <v>6556.4779969364026</v>
      </c>
    </row>
    <row r="257" spans="1:39">
      <c r="A257" s="26">
        <v>2.7900000000000004E-3</v>
      </c>
      <c r="B257" s="5">
        <f t="shared" si="100"/>
        <v>6458.7669249503533</v>
      </c>
      <c r="C257" s="150" t="s">
        <v>569</v>
      </c>
      <c r="D257" s="150" t="s">
        <v>585</v>
      </c>
      <c r="E257" s="94" t="s">
        <v>91</v>
      </c>
      <c r="F257" s="25">
        <f t="shared" si="101"/>
        <v>1</v>
      </c>
      <c r="G257" s="25">
        <f t="shared" si="102"/>
        <v>1</v>
      </c>
      <c r="I257" s="156">
        <f t="shared" si="130"/>
        <v>0</v>
      </c>
      <c r="J257" s="156">
        <f t="shared" si="131"/>
        <v>0</v>
      </c>
      <c r="K257" s="156">
        <f t="shared" si="132"/>
        <v>0</v>
      </c>
      <c r="L257" s="156">
        <f t="shared" si="133"/>
        <v>0</v>
      </c>
      <c r="N257" s="187">
        <f t="shared" si="107"/>
        <v>0</v>
      </c>
      <c r="O257" s="187">
        <f t="shared" si="134"/>
        <v>6458.7641349503538</v>
      </c>
      <c r="P257" s="187">
        <f t="shared" si="135"/>
        <v>0</v>
      </c>
      <c r="Q257" s="187">
        <f t="shared" si="136"/>
        <v>0</v>
      </c>
      <c r="R257" s="187">
        <f t="shared" si="137"/>
        <v>0</v>
      </c>
      <c r="S257" s="187">
        <f t="shared" si="138"/>
        <v>0</v>
      </c>
      <c r="T257" s="187">
        <f t="shared" si="139"/>
        <v>0</v>
      </c>
      <c r="V257" s="184">
        <f t="shared" si="140"/>
        <v>0</v>
      </c>
      <c r="W257" s="184">
        <f t="shared" si="141"/>
        <v>0</v>
      </c>
      <c r="X257" s="184">
        <f t="shared" si="142"/>
        <v>0</v>
      </c>
      <c r="Y257" s="184">
        <f t="shared" si="143"/>
        <v>0</v>
      </c>
      <c r="AA257" s="190">
        <f t="shared" si="144"/>
        <v>0</v>
      </c>
      <c r="AB257" s="190">
        <f t="shared" si="145"/>
        <v>0</v>
      </c>
      <c r="AC257" s="190">
        <f t="shared" si="146"/>
        <v>0</v>
      </c>
      <c r="AD257" s="190">
        <f t="shared" si="147"/>
        <v>0</v>
      </c>
      <c r="AE257" s="187">
        <f t="shared" si="122"/>
        <v>0</v>
      </c>
      <c r="AF257" s="156">
        <f t="shared" si="123"/>
        <v>0</v>
      </c>
      <c r="AG257" s="193">
        <f t="shared" si="124"/>
        <v>0</v>
      </c>
      <c r="AH257" s="156">
        <f t="shared" si="125"/>
        <v>0</v>
      </c>
      <c r="AI257" s="156">
        <f t="shared" si="126"/>
        <v>0</v>
      </c>
      <c r="AJ257" s="187">
        <f t="shared" si="127"/>
        <v>6458.7641349503538</v>
      </c>
      <c r="AK257" s="187">
        <f t="shared" si="128"/>
        <v>0</v>
      </c>
      <c r="AL257" s="1">
        <f t="shared" si="129"/>
        <v>6458.7641349503538</v>
      </c>
    </row>
    <row r="258" spans="1:39">
      <c r="A258" s="26">
        <v>2.8000000000000004E-3</v>
      </c>
      <c r="B258" s="5">
        <f t="shared" si="100"/>
        <v>6325.3754441772644</v>
      </c>
      <c r="C258" s="150" t="s">
        <v>571</v>
      </c>
      <c r="D258" s="150" t="s">
        <v>577</v>
      </c>
      <c r="E258" s="94" t="s">
        <v>91</v>
      </c>
      <c r="F258" s="25">
        <f t="shared" si="101"/>
        <v>1</v>
      </c>
      <c r="G258" s="25">
        <f t="shared" si="102"/>
        <v>1</v>
      </c>
      <c r="I258" s="156">
        <f t="shared" si="130"/>
        <v>0</v>
      </c>
      <c r="J258" s="156">
        <f t="shared" si="131"/>
        <v>0</v>
      </c>
      <c r="K258" s="156">
        <f t="shared" si="132"/>
        <v>0</v>
      </c>
      <c r="L258" s="156">
        <f t="shared" si="133"/>
        <v>0</v>
      </c>
      <c r="N258" s="187">
        <f t="shared" si="107"/>
        <v>0</v>
      </c>
      <c r="O258" s="187">
        <f t="shared" si="134"/>
        <v>6325.3726441772642</v>
      </c>
      <c r="P258" s="187">
        <f t="shared" si="135"/>
        <v>0</v>
      </c>
      <c r="Q258" s="187">
        <f t="shared" si="136"/>
        <v>0</v>
      </c>
      <c r="R258" s="187">
        <f t="shared" si="137"/>
        <v>0</v>
      </c>
      <c r="S258" s="187">
        <f t="shared" si="138"/>
        <v>0</v>
      </c>
      <c r="T258" s="187">
        <f t="shared" si="139"/>
        <v>0</v>
      </c>
      <c r="V258" s="184">
        <f t="shared" si="140"/>
        <v>0</v>
      </c>
      <c r="W258" s="184">
        <f t="shared" si="141"/>
        <v>0</v>
      </c>
      <c r="X258" s="184">
        <f t="shared" si="142"/>
        <v>0</v>
      </c>
      <c r="Y258" s="184">
        <f t="shared" si="143"/>
        <v>0</v>
      </c>
      <c r="AA258" s="190">
        <f t="shared" si="144"/>
        <v>0</v>
      </c>
      <c r="AB258" s="190">
        <f t="shared" si="145"/>
        <v>0</v>
      </c>
      <c r="AC258" s="190">
        <f t="shared" si="146"/>
        <v>0</v>
      </c>
      <c r="AD258" s="190">
        <f t="shared" si="147"/>
        <v>0</v>
      </c>
      <c r="AE258" s="187">
        <f t="shared" si="122"/>
        <v>0</v>
      </c>
      <c r="AF258" s="156">
        <f t="shared" si="123"/>
        <v>0</v>
      </c>
      <c r="AG258" s="193">
        <f t="shared" si="124"/>
        <v>0</v>
      </c>
      <c r="AH258" s="156">
        <f t="shared" si="125"/>
        <v>0</v>
      </c>
      <c r="AI258" s="156">
        <f t="shared" si="126"/>
        <v>0</v>
      </c>
      <c r="AJ258" s="187">
        <f t="shared" si="127"/>
        <v>6325.3726441772642</v>
      </c>
      <c r="AK258" s="187">
        <f t="shared" si="128"/>
        <v>0</v>
      </c>
      <c r="AL258" s="1">
        <f t="shared" si="129"/>
        <v>6325.3726441772642</v>
      </c>
    </row>
    <row r="259" spans="1:39">
      <c r="A259" s="26">
        <v>2.8100000000000004E-3</v>
      </c>
      <c r="B259" s="5">
        <f t="shared" si="100"/>
        <v>6126.9600078934727</v>
      </c>
      <c r="C259" s="150" t="s">
        <v>573</v>
      </c>
      <c r="D259" s="150" t="s">
        <v>589</v>
      </c>
      <c r="E259" s="94" t="s">
        <v>91</v>
      </c>
      <c r="F259" s="25">
        <f t="shared" si="101"/>
        <v>1</v>
      </c>
      <c r="G259" s="25">
        <f t="shared" ref="G259:G308" si="148">COUNTIF(AG259:AK259,"&gt;1")</f>
        <v>1</v>
      </c>
      <c r="I259" s="156">
        <f t="shared" si="130"/>
        <v>0</v>
      </c>
      <c r="J259" s="156">
        <f t="shared" si="131"/>
        <v>0</v>
      </c>
      <c r="K259" s="156">
        <f t="shared" si="132"/>
        <v>0</v>
      </c>
      <c r="L259" s="156">
        <f t="shared" si="133"/>
        <v>0</v>
      </c>
      <c r="N259" s="187">
        <f t="shared" si="107"/>
        <v>0</v>
      </c>
      <c r="O259" s="187">
        <f t="shared" si="134"/>
        <v>6126.9571978934728</v>
      </c>
      <c r="P259" s="187">
        <f t="shared" si="135"/>
        <v>0</v>
      </c>
      <c r="Q259" s="187">
        <f t="shared" si="136"/>
        <v>0</v>
      </c>
      <c r="R259" s="187">
        <f t="shared" si="137"/>
        <v>0</v>
      </c>
      <c r="S259" s="187">
        <f t="shared" si="138"/>
        <v>0</v>
      </c>
      <c r="T259" s="187">
        <f t="shared" si="139"/>
        <v>0</v>
      </c>
      <c r="V259" s="184">
        <f t="shared" si="140"/>
        <v>0</v>
      </c>
      <c r="W259" s="184">
        <f t="shared" si="141"/>
        <v>0</v>
      </c>
      <c r="X259" s="184">
        <f t="shared" si="142"/>
        <v>0</v>
      </c>
      <c r="Y259" s="184">
        <f t="shared" si="143"/>
        <v>0</v>
      </c>
      <c r="AA259" s="190">
        <f t="shared" si="144"/>
        <v>0</v>
      </c>
      <c r="AB259" s="190">
        <f t="shared" si="145"/>
        <v>0</v>
      </c>
      <c r="AC259" s="190">
        <f t="shared" si="146"/>
        <v>0</v>
      </c>
      <c r="AD259" s="190">
        <f t="shared" si="147"/>
        <v>0</v>
      </c>
      <c r="AE259" s="187">
        <f t="shared" si="122"/>
        <v>0</v>
      </c>
      <c r="AF259" s="156">
        <f t="shared" si="123"/>
        <v>0</v>
      </c>
      <c r="AG259" s="193">
        <f t="shared" si="124"/>
        <v>0</v>
      </c>
      <c r="AH259" s="156">
        <f t="shared" si="125"/>
        <v>0</v>
      </c>
      <c r="AI259" s="156">
        <f t="shared" si="126"/>
        <v>0</v>
      </c>
      <c r="AJ259" s="187">
        <f t="shared" si="127"/>
        <v>6126.9571978934728</v>
      </c>
      <c r="AK259" s="187">
        <f t="shared" si="128"/>
        <v>0</v>
      </c>
      <c r="AL259" s="1">
        <f t="shared" si="129"/>
        <v>6126.9571978934728</v>
      </c>
    </row>
    <row r="260" spans="1:39">
      <c r="A260" s="26">
        <v>2.8200000000000005E-3</v>
      </c>
      <c r="B260" s="5">
        <f t="shared" ref="B260:B323" si="149">AL260+A260</f>
        <v>5813.9953072551643</v>
      </c>
      <c r="C260" s="150" t="s">
        <v>574</v>
      </c>
      <c r="D260" s="150" t="s">
        <v>581</v>
      </c>
      <c r="E260" s="94" t="s">
        <v>91</v>
      </c>
      <c r="F260" s="25">
        <f t="shared" ref="F260:F323" si="150">COUNTIF(H260:AD260,"&gt;1")</f>
        <v>1</v>
      </c>
      <c r="G260" s="25">
        <f t="shared" si="148"/>
        <v>1</v>
      </c>
      <c r="I260" s="156">
        <f t="shared" si="130"/>
        <v>0</v>
      </c>
      <c r="J260" s="156">
        <f t="shared" si="131"/>
        <v>0</v>
      </c>
      <c r="K260" s="156">
        <f t="shared" si="132"/>
        <v>0</v>
      </c>
      <c r="L260" s="156">
        <f t="shared" si="133"/>
        <v>0</v>
      </c>
      <c r="N260" s="187">
        <f t="shared" ref="N260:N323" si="151">IF(ISERROR(VLOOKUP($C260,_tri1,5,FALSE)),0,(VLOOKUP($C260,_tri1,5,FALSE)))</f>
        <v>0</v>
      </c>
      <c r="O260" s="187">
        <f t="shared" si="134"/>
        <v>5813.9924872551646</v>
      </c>
      <c r="P260" s="187">
        <f t="shared" si="135"/>
        <v>0</v>
      </c>
      <c r="Q260" s="187">
        <f t="shared" si="136"/>
        <v>0</v>
      </c>
      <c r="R260" s="187">
        <f t="shared" si="137"/>
        <v>0</v>
      </c>
      <c r="S260" s="187">
        <f t="shared" si="138"/>
        <v>0</v>
      </c>
      <c r="T260" s="187">
        <f t="shared" si="139"/>
        <v>0</v>
      </c>
      <c r="V260" s="184">
        <f t="shared" si="140"/>
        <v>0</v>
      </c>
      <c r="W260" s="184">
        <f t="shared" si="141"/>
        <v>0</v>
      </c>
      <c r="X260" s="184">
        <f t="shared" si="142"/>
        <v>0</v>
      </c>
      <c r="Y260" s="184">
        <f t="shared" si="143"/>
        <v>0</v>
      </c>
      <c r="AA260" s="190">
        <f t="shared" si="144"/>
        <v>0</v>
      </c>
      <c r="AB260" s="190">
        <f t="shared" si="145"/>
        <v>0</v>
      </c>
      <c r="AC260" s="190">
        <f t="shared" si="146"/>
        <v>0</v>
      </c>
      <c r="AD260" s="190">
        <f t="shared" si="147"/>
        <v>0</v>
      </c>
      <c r="AE260" s="187">
        <f t="shared" ref="AE260:AE323" si="152">LARGE(N260:T260,3)</f>
        <v>0</v>
      </c>
      <c r="AF260" s="156">
        <f t="shared" ref="AF260:AF323" si="153">LARGE(I260:L260,3)</f>
        <v>0</v>
      </c>
      <c r="AG260" s="193">
        <f t="shared" ref="AG260:AG323" si="154">LARGE(AE260:AF260,1)</f>
        <v>0</v>
      </c>
      <c r="AH260" s="156">
        <f t="shared" ref="AH260:AH323" si="155">LARGE(I260:L260,1)</f>
        <v>0</v>
      </c>
      <c r="AI260" s="156">
        <f t="shared" ref="AI260:AI323" si="156">LARGE(I260:L260,2)</f>
        <v>0</v>
      </c>
      <c r="AJ260" s="187">
        <f t="shared" ref="AJ260:AJ323" si="157">LARGE(N260:T260,1)</f>
        <v>5813.9924872551646</v>
      </c>
      <c r="AK260" s="187">
        <f t="shared" ref="AK260:AK323" si="158">LARGE(N260:T260,2)</f>
        <v>0</v>
      </c>
      <c r="AL260" s="1">
        <f t="shared" ref="AL260:AL323" si="159">SUM(AG260:AK260)</f>
        <v>5813.9924872551646</v>
      </c>
    </row>
    <row r="261" spans="1:39">
      <c r="A261" s="26">
        <v>2.8300000000000001E-3</v>
      </c>
      <c r="B261" s="5">
        <f t="shared" si="149"/>
        <v>12377.937471555028</v>
      </c>
      <c r="C261" s="150" t="s">
        <v>283</v>
      </c>
      <c r="D261" s="150" t="s">
        <v>581</v>
      </c>
      <c r="E261" s="94" t="s">
        <v>91</v>
      </c>
      <c r="F261" s="25">
        <f t="shared" si="150"/>
        <v>2</v>
      </c>
      <c r="G261" s="25">
        <f t="shared" si="148"/>
        <v>2</v>
      </c>
      <c r="I261" s="156">
        <f t="shared" si="130"/>
        <v>0</v>
      </c>
      <c r="J261" s="156">
        <f t="shared" si="131"/>
        <v>0</v>
      </c>
      <c r="K261" s="156">
        <f t="shared" si="132"/>
        <v>0</v>
      </c>
      <c r="L261" s="156">
        <f t="shared" si="133"/>
        <v>0</v>
      </c>
      <c r="N261" s="187">
        <f t="shared" si="151"/>
        <v>0</v>
      </c>
      <c r="O261" s="187">
        <f t="shared" si="134"/>
        <v>5802.9960666164534</v>
      </c>
      <c r="P261" s="187">
        <f t="shared" si="135"/>
        <v>0</v>
      </c>
      <c r="Q261" s="187">
        <f t="shared" si="136"/>
        <v>0</v>
      </c>
      <c r="R261" s="187">
        <f t="shared" si="137"/>
        <v>0</v>
      </c>
      <c r="S261" s="187">
        <f t="shared" si="138"/>
        <v>6574.9385749385747</v>
      </c>
      <c r="T261" s="187">
        <f t="shared" si="139"/>
        <v>0</v>
      </c>
      <c r="V261" s="184">
        <f t="shared" si="140"/>
        <v>0</v>
      </c>
      <c r="W261" s="184">
        <f t="shared" si="141"/>
        <v>0</v>
      </c>
      <c r="X261" s="184">
        <f t="shared" si="142"/>
        <v>0</v>
      </c>
      <c r="Y261" s="184">
        <f t="shared" si="143"/>
        <v>0</v>
      </c>
      <c r="AA261" s="190">
        <f t="shared" si="144"/>
        <v>0</v>
      </c>
      <c r="AB261" s="190">
        <f t="shared" si="145"/>
        <v>0</v>
      </c>
      <c r="AC261" s="190">
        <f t="shared" si="146"/>
        <v>0</v>
      </c>
      <c r="AD261" s="190">
        <f t="shared" si="147"/>
        <v>0</v>
      </c>
      <c r="AE261" s="187">
        <f t="shared" si="152"/>
        <v>0</v>
      </c>
      <c r="AF261" s="156">
        <f t="shared" si="153"/>
        <v>0</v>
      </c>
      <c r="AG261" s="193">
        <f t="shared" si="154"/>
        <v>0</v>
      </c>
      <c r="AH261" s="156">
        <f t="shared" si="155"/>
        <v>0</v>
      </c>
      <c r="AI261" s="156">
        <f t="shared" si="156"/>
        <v>0</v>
      </c>
      <c r="AJ261" s="187">
        <f t="shared" si="157"/>
        <v>6574.9385749385747</v>
      </c>
      <c r="AK261" s="187">
        <f t="shared" si="158"/>
        <v>5802.9960666164534</v>
      </c>
      <c r="AL261" s="1">
        <f t="shared" si="159"/>
        <v>12377.934641555028</v>
      </c>
      <c r="AM261">
        <f>LARGE(AL196:AL581,40)</f>
        <v>15692.560550760591</v>
      </c>
    </row>
    <row r="262" spans="1:39">
      <c r="A262" s="26">
        <v>2.8400000000000001E-3</v>
      </c>
      <c r="B262" s="5">
        <f t="shared" si="149"/>
        <v>5204.5363534729431</v>
      </c>
      <c r="C262" s="150" t="s">
        <v>575</v>
      </c>
      <c r="D262" s="150" t="s">
        <v>581</v>
      </c>
      <c r="E262" s="94" t="s">
        <v>91</v>
      </c>
      <c r="F262" s="25">
        <f t="shared" si="150"/>
        <v>1</v>
      </c>
      <c r="G262" s="25">
        <f t="shared" si="148"/>
        <v>1</v>
      </c>
      <c r="I262" s="156">
        <f t="shared" si="130"/>
        <v>0</v>
      </c>
      <c r="J262" s="156">
        <f t="shared" si="131"/>
        <v>0</v>
      </c>
      <c r="K262" s="156">
        <f t="shared" si="132"/>
        <v>0</v>
      </c>
      <c r="L262" s="156">
        <f t="shared" si="133"/>
        <v>0</v>
      </c>
      <c r="N262" s="187">
        <f t="shared" si="151"/>
        <v>0</v>
      </c>
      <c r="O262" s="187">
        <f t="shared" si="134"/>
        <v>5204.533513472943</v>
      </c>
      <c r="P262" s="187">
        <f t="shared" si="135"/>
        <v>0</v>
      </c>
      <c r="Q262" s="187">
        <f t="shared" si="136"/>
        <v>0</v>
      </c>
      <c r="R262" s="187">
        <f t="shared" si="137"/>
        <v>0</v>
      </c>
      <c r="S262" s="187">
        <f t="shared" si="138"/>
        <v>0</v>
      </c>
      <c r="T262" s="187">
        <f t="shared" si="139"/>
        <v>0</v>
      </c>
      <c r="V262" s="184">
        <f t="shared" si="140"/>
        <v>0</v>
      </c>
      <c r="W262" s="184">
        <f t="shared" si="141"/>
        <v>0</v>
      </c>
      <c r="X262" s="184">
        <f t="shared" si="142"/>
        <v>0</v>
      </c>
      <c r="Y262" s="184">
        <f t="shared" si="143"/>
        <v>0</v>
      </c>
      <c r="AA262" s="190">
        <f t="shared" si="144"/>
        <v>0</v>
      </c>
      <c r="AB262" s="190">
        <f t="shared" si="145"/>
        <v>0</v>
      </c>
      <c r="AC262" s="190">
        <f t="shared" si="146"/>
        <v>0</v>
      </c>
      <c r="AD262" s="190">
        <f t="shared" si="147"/>
        <v>0</v>
      </c>
      <c r="AE262" s="187">
        <f t="shared" si="152"/>
        <v>0</v>
      </c>
      <c r="AF262" s="156">
        <f t="shared" si="153"/>
        <v>0</v>
      </c>
      <c r="AG262" s="193">
        <f t="shared" si="154"/>
        <v>0</v>
      </c>
      <c r="AH262" s="156">
        <f t="shared" si="155"/>
        <v>0</v>
      </c>
      <c r="AI262" s="156">
        <f t="shared" si="156"/>
        <v>0</v>
      </c>
      <c r="AJ262" s="187">
        <f t="shared" si="157"/>
        <v>5204.533513472943</v>
      </c>
      <c r="AK262" s="187">
        <f t="shared" si="158"/>
        <v>0</v>
      </c>
      <c r="AL262" s="1">
        <f t="shared" si="159"/>
        <v>5204.533513472943</v>
      </c>
    </row>
    <row r="263" spans="1:39">
      <c r="A263" s="26">
        <v>2.8500000000000001E-3</v>
      </c>
      <c r="B263" s="5">
        <f t="shared" si="149"/>
        <v>8344.4051270398504</v>
      </c>
      <c r="C263" s="150" t="s">
        <v>616</v>
      </c>
      <c r="D263" s="150" t="s">
        <v>640</v>
      </c>
      <c r="E263" s="94" t="s">
        <v>91</v>
      </c>
      <c r="F263" s="25">
        <f t="shared" si="150"/>
        <v>1</v>
      </c>
      <c r="G263" s="25">
        <f t="shared" si="148"/>
        <v>1</v>
      </c>
      <c r="I263" s="156">
        <f t="shared" si="130"/>
        <v>0</v>
      </c>
      <c r="J263" s="156">
        <f t="shared" si="131"/>
        <v>0</v>
      </c>
      <c r="K263" s="156">
        <f t="shared" si="132"/>
        <v>0</v>
      </c>
      <c r="L263" s="156">
        <f t="shared" si="133"/>
        <v>0</v>
      </c>
      <c r="N263" s="187">
        <f t="shared" si="151"/>
        <v>0</v>
      </c>
      <c r="O263" s="187">
        <f t="shared" si="134"/>
        <v>0</v>
      </c>
      <c r="P263" s="187">
        <f t="shared" si="135"/>
        <v>8344.4022770398497</v>
      </c>
      <c r="Q263" s="187">
        <f t="shared" si="136"/>
        <v>0</v>
      </c>
      <c r="R263" s="187">
        <f t="shared" si="137"/>
        <v>0</v>
      </c>
      <c r="S263" s="187">
        <f t="shared" si="138"/>
        <v>0</v>
      </c>
      <c r="T263" s="187">
        <f t="shared" si="139"/>
        <v>0</v>
      </c>
      <c r="V263" s="184">
        <f t="shared" si="140"/>
        <v>0</v>
      </c>
      <c r="W263" s="184">
        <f t="shared" si="141"/>
        <v>0</v>
      </c>
      <c r="X263" s="184">
        <f t="shared" si="142"/>
        <v>0</v>
      </c>
      <c r="Y263" s="184">
        <f t="shared" si="143"/>
        <v>0</v>
      </c>
      <c r="AA263" s="190">
        <f t="shared" si="144"/>
        <v>0</v>
      </c>
      <c r="AB263" s="190">
        <f t="shared" si="145"/>
        <v>0</v>
      </c>
      <c r="AC263" s="190">
        <f t="shared" si="146"/>
        <v>0</v>
      </c>
      <c r="AD263" s="190">
        <f t="shared" si="147"/>
        <v>0</v>
      </c>
      <c r="AE263" s="187">
        <f t="shared" si="152"/>
        <v>0</v>
      </c>
      <c r="AF263" s="156">
        <f t="shared" si="153"/>
        <v>0</v>
      </c>
      <c r="AG263" s="193">
        <f t="shared" si="154"/>
        <v>0</v>
      </c>
      <c r="AH263" s="156">
        <f t="shared" si="155"/>
        <v>0</v>
      </c>
      <c r="AI263" s="156">
        <f t="shared" si="156"/>
        <v>0</v>
      </c>
      <c r="AJ263" s="187">
        <f t="shared" si="157"/>
        <v>8344.4022770398497</v>
      </c>
      <c r="AK263" s="187">
        <f t="shared" si="158"/>
        <v>0</v>
      </c>
      <c r="AL263" s="1">
        <f t="shared" si="159"/>
        <v>8344.4022770398497</v>
      </c>
    </row>
    <row r="264" spans="1:39">
      <c r="A264" s="26">
        <v>2.8600000000000001E-3</v>
      </c>
      <c r="B264" s="5">
        <f t="shared" si="149"/>
        <v>7502.668673606312</v>
      </c>
      <c r="C264" s="150" t="s">
        <v>627</v>
      </c>
      <c r="D264" s="150" t="s">
        <v>648</v>
      </c>
      <c r="E264" s="94" t="s">
        <v>91</v>
      </c>
      <c r="F264" s="25">
        <f t="shared" si="150"/>
        <v>1</v>
      </c>
      <c r="G264" s="25">
        <f t="shared" si="148"/>
        <v>1</v>
      </c>
      <c r="I264" s="156">
        <f t="shared" si="130"/>
        <v>0</v>
      </c>
      <c r="J264" s="156">
        <f t="shared" si="131"/>
        <v>0</v>
      </c>
      <c r="K264" s="156">
        <f t="shared" si="132"/>
        <v>0</v>
      </c>
      <c r="L264" s="156">
        <f t="shared" si="133"/>
        <v>0</v>
      </c>
      <c r="N264" s="187">
        <f t="shared" si="151"/>
        <v>0</v>
      </c>
      <c r="O264" s="187">
        <f t="shared" si="134"/>
        <v>0</v>
      </c>
      <c r="P264" s="187">
        <f t="shared" si="135"/>
        <v>7502.6658136063124</v>
      </c>
      <c r="Q264" s="187">
        <f t="shared" si="136"/>
        <v>0</v>
      </c>
      <c r="R264" s="187">
        <f t="shared" si="137"/>
        <v>0</v>
      </c>
      <c r="S264" s="187">
        <f t="shared" si="138"/>
        <v>0</v>
      </c>
      <c r="T264" s="187">
        <f t="shared" si="139"/>
        <v>0</v>
      </c>
      <c r="V264" s="184">
        <f t="shared" si="140"/>
        <v>0</v>
      </c>
      <c r="W264" s="184">
        <f t="shared" si="141"/>
        <v>0</v>
      </c>
      <c r="X264" s="184">
        <f t="shared" si="142"/>
        <v>0</v>
      </c>
      <c r="Y264" s="184">
        <f t="shared" si="143"/>
        <v>0</v>
      </c>
      <c r="AA264" s="190">
        <f t="shared" si="144"/>
        <v>0</v>
      </c>
      <c r="AB264" s="190">
        <f t="shared" si="145"/>
        <v>0</v>
      </c>
      <c r="AC264" s="190">
        <f t="shared" si="146"/>
        <v>0</v>
      </c>
      <c r="AD264" s="190">
        <f t="shared" si="147"/>
        <v>0</v>
      </c>
      <c r="AE264" s="187">
        <f t="shared" si="152"/>
        <v>0</v>
      </c>
      <c r="AF264" s="156">
        <f t="shared" si="153"/>
        <v>0</v>
      </c>
      <c r="AG264" s="193">
        <f t="shared" si="154"/>
        <v>0</v>
      </c>
      <c r="AH264" s="156">
        <f t="shared" si="155"/>
        <v>0</v>
      </c>
      <c r="AI264" s="156">
        <f t="shared" si="156"/>
        <v>0</v>
      </c>
      <c r="AJ264" s="187">
        <f t="shared" si="157"/>
        <v>7502.6658136063124</v>
      </c>
      <c r="AK264" s="187">
        <f t="shared" si="158"/>
        <v>0</v>
      </c>
      <c r="AL264" s="1">
        <f t="shared" si="159"/>
        <v>7502.6658136063124</v>
      </c>
    </row>
    <row r="265" spans="1:39">
      <c r="A265" s="26">
        <v>2.8700000000000002E-3</v>
      </c>
      <c r="B265" s="5">
        <f t="shared" si="149"/>
        <v>7496.2739119774124</v>
      </c>
      <c r="C265" s="150" t="s">
        <v>628</v>
      </c>
      <c r="D265" s="150" t="s">
        <v>642</v>
      </c>
      <c r="E265" s="94" t="s">
        <v>91</v>
      </c>
      <c r="F265" s="25">
        <f t="shared" si="150"/>
        <v>1</v>
      </c>
      <c r="G265" s="25">
        <f t="shared" si="148"/>
        <v>1</v>
      </c>
      <c r="I265" s="156">
        <f t="shared" si="130"/>
        <v>0</v>
      </c>
      <c r="J265" s="156">
        <f t="shared" si="131"/>
        <v>0</v>
      </c>
      <c r="K265" s="156">
        <f t="shared" si="132"/>
        <v>0</v>
      </c>
      <c r="L265" s="156">
        <f t="shared" si="133"/>
        <v>0</v>
      </c>
      <c r="N265" s="187">
        <f t="shared" si="151"/>
        <v>0</v>
      </c>
      <c r="O265" s="187">
        <f t="shared" si="134"/>
        <v>0</v>
      </c>
      <c r="P265" s="187">
        <f t="shared" si="135"/>
        <v>7496.2710419774121</v>
      </c>
      <c r="Q265" s="187">
        <f t="shared" si="136"/>
        <v>0</v>
      </c>
      <c r="R265" s="187">
        <f t="shared" si="137"/>
        <v>0</v>
      </c>
      <c r="S265" s="187">
        <f t="shared" si="138"/>
        <v>0</v>
      </c>
      <c r="T265" s="187">
        <f t="shared" si="139"/>
        <v>0</v>
      </c>
      <c r="V265" s="184">
        <f t="shared" si="140"/>
        <v>0</v>
      </c>
      <c r="W265" s="184">
        <f t="shared" si="141"/>
        <v>0</v>
      </c>
      <c r="X265" s="184">
        <f t="shared" si="142"/>
        <v>0</v>
      </c>
      <c r="Y265" s="184">
        <f t="shared" si="143"/>
        <v>0</v>
      </c>
      <c r="AA265" s="190">
        <f t="shared" si="144"/>
        <v>0</v>
      </c>
      <c r="AB265" s="190">
        <f t="shared" si="145"/>
        <v>0</v>
      </c>
      <c r="AC265" s="190">
        <f t="shared" si="146"/>
        <v>0</v>
      </c>
      <c r="AD265" s="190">
        <f t="shared" si="147"/>
        <v>0</v>
      </c>
      <c r="AE265" s="187">
        <f t="shared" si="152"/>
        <v>0</v>
      </c>
      <c r="AF265" s="156">
        <f t="shared" si="153"/>
        <v>0</v>
      </c>
      <c r="AG265" s="193">
        <f t="shared" si="154"/>
        <v>0</v>
      </c>
      <c r="AH265" s="156">
        <f t="shared" si="155"/>
        <v>0</v>
      </c>
      <c r="AI265" s="156">
        <f t="shared" si="156"/>
        <v>0</v>
      </c>
      <c r="AJ265" s="187">
        <f t="shared" si="157"/>
        <v>7496.2710419774121</v>
      </c>
      <c r="AK265" s="187">
        <f t="shared" si="158"/>
        <v>0</v>
      </c>
      <c r="AL265" s="1">
        <f t="shared" si="159"/>
        <v>7496.2710419774121</v>
      </c>
    </row>
    <row r="266" spans="1:39">
      <c r="A266" s="26">
        <v>2.8800000000000002E-3</v>
      </c>
      <c r="B266" s="5">
        <f t="shared" si="149"/>
        <v>7324.5916786674998</v>
      </c>
      <c r="C266" s="150" t="s">
        <v>631</v>
      </c>
      <c r="D266" s="150" t="s">
        <v>642</v>
      </c>
      <c r="E266" s="94" t="s">
        <v>91</v>
      </c>
      <c r="F266" s="25">
        <f t="shared" si="150"/>
        <v>1</v>
      </c>
      <c r="G266" s="25">
        <f t="shared" si="148"/>
        <v>1</v>
      </c>
      <c r="I266" s="156">
        <f t="shared" si="130"/>
        <v>0</v>
      </c>
      <c r="J266" s="156">
        <f t="shared" si="131"/>
        <v>0</v>
      </c>
      <c r="K266" s="156">
        <f t="shared" si="132"/>
        <v>0</v>
      </c>
      <c r="L266" s="156">
        <f t="shared" si="133"/>
        <v>0</v>
      </c>
      <c r="N266" s="187">
        <f t="shared" si="151"/>
        <v>0</v>
      </c>
      <c r="O266" s="187">
        <f t="shared" si="134"/>
        <v>0</v>
      </c>
      <c r="P266" s="187">
        <f t="shared" si="135"/>
        <v>7324.5887986674998</v>
      </c>
      <c r="Q266" s="187">
        <f t="shared" si="136"/>
        <v>0</v>
      </c>
      <c r="R266" s="187">
        <f t="shared" si="137"/>
        <v>0</v>
      </c>
      <c r="S266" s="187">
        <f t="shared" si="138"/>
        <v>0</v>
      </c>
      <c r="T266" s="187">
        <f t="shared" si="139"/>
        <v>0</v>
      </c>
      <c r="V266" s="184">
        <f t="shared" si="140"/>
        <v>0</v>
      </c>
      <c r="W266" s="184">
        <f t="shared" si="141"/>
        <v>0</v>
      </c>
      <c r="X266" s="184">
        <f t="shared" si="142"/>
        <v>0</v>
      </c>
      <c r="Y266" s="184">
        <f t="shared" si="143"/>
        <v>0</v>
      </c>
      <c r="AA266" s="190">
        <f t="shared" si="144"/>
        <v>0</v>
      </c>
      <c r="AB266" s="190">
        <f t="shared" si="145"/>
        <v>0</v>
      </c>
      <c r="AC266" s="190">
        <f t="shared" si="146"/>
        <v>0</v>
      </c>
      <c r="AD266" s="190">
        <f t="shared" si="147"/>
        <v>0</v>
      </c>
      <c r="AE266" s="187">
        <f t="shared" si="152"/>
        <v>0</v>
      </c>
      <c r="AF266" s="156">
        <f t="shared" si="153"/>
        <v>0</v>
      </c>
      <c r="AG266" s="193">
        <f t="shared" si="154"/>
        <v>0</v>
      </c>
      <c r="AH266" s="156">
        <f t="shared" si="155"/>
        <v>0</v>
      </c>
      <c r="AI266" s="156">
        <f t="shared" si="156"/>
        <v>0</v>
      </c>
      <c r="AJ266" s="187">
        <f t="shared" si="157"/>
        <v>7324.5887986674998</v>
      </c>
      <c r="AK266" s="187">
        <f t="shared" si="158"/>
        <v>0</v>
      </c>
      <c r="AL266" s="1">
        <f t="shared" si="159"/>
        <v>7324.5887986674998</v>
      </c>
    </row>
    <row r="267" spans="1:39">
      <c r="A267" s="26">
        <v>2.8900000000000002E-3</v>
      </c>
      <c r="B267" s="5">
        <f t="shared" si="149"/>
        <v>8287.3998275736158</v>
      </c>
      <c r="C267" s="150" t="s">
        <v>617</v>
      </c>
      <c r="D267" s="150" t="s">
        <v>642</v>
      </c>
      <c r="E267" s="94" t="s">
        <v>91</v>
      </c>
      <c r="F267" s="25">
        <f t="shared" si="150"/>
        <v>1</v>
      </c>
      <c r="G267" s="25">
        <f t="shared" si="148"/>
        <v>1</v>
      </c>
      <c r="I267" s="156">
        <f t="shared" si="130"/>
        <v>0</v>
      </c>
      <c r="J267" s="156">
        <f t="shared" si="131"/>
        <v>0</v>
      </c>
      <c r="K267" s="156">
        <f t="shared" si="132"/>
        <v>0</v>
      </c>
      <c r="L267" s="156">
        <f t="shared" si="133"/>
        <v>0</v>
      </c>
      <c r="N267" s="187">
        <f t="shared" si="151"/>
        <v>0</v>
      </c>
      <c r="O267" s="187">
        <f t="shared" si="134"/>
        <v>0</v>
      </c>
      <c r="P267" s="187">
        <f t="shared" si="135"/>
        <v>8287.396937573616</v>
      </c>
      <c r="Q267" s="187">
        <f t="shared" si="136"/>
        <v>0</v>
      </c>
      <c r="R267" s="187">
        <f t="shared" si="137"/>
        <v>0</v>
      </c>
      <c r="S267" s="187">
        <f t="shared" si="138"/>
        <v>0</v>
      </c>
      <c r="T267" s="187">
        <f t="shared" si="139"/>
        <v>0</v>
      </c>
      <c r="V267" s="184">
        <f t="shared" si="140"/>
        <v>0</v>
      </c>
      <c r="W267" s="184">
        <f t="shared" si="141"/>
        <v>0</v>
      </c>
      <c r="X267" s="184">
        <f t="shared" si="142"/>
        <v>0</v>
      </c>
      <c r="Y267" s="184">
        <f t="shared" si="143"/>
        <v>0</v>
      </c>
      <c r="AA267" s="190">
        <f t="shared" si="144"/>
        <v>0</v>
      </c>
      <c r="AB267" s="190">
        <f t="shared" si="145"/>
        <v>0</v>
      </c>
      <c r="AC267" s="190">
        <f t="shared" si="146"/>
        <v>0</v>
      </c>
      <c r="AD267" s="190">
        <f t="shared" si="147"/>
        <v>0</v>
      </c>
      <c r="AE267" s="187">
        <f t="shared" si="152"/>
        <v>0</v>
      </c>
      <c r="AF267" s="156">
        <f t="shared" si="153"/>
        <v>0</v>
      </c>
      <c r="AG267" s="193">
        <f t="shared" si="154"/>
        <v>0</v>
      </c>
      <c r="AH267" s="156">
        <f t="shared" si="155"/>
        <v>0</v>
      </c>
      <c r="AI267" s="156">
        <f t="shared" si="156"/>
        <v>0</v>
      </c>
      <c r="AJ267" s="187">
        <f t="shared" si="157"/>
        <v>8287.396937573616</v>
      </c>
      <c r="AK267" s="187">
        <f t="shared" si="158"/>
        <v>0</v>
      </c>
      <c r="AL267" s="1">
        <f t="shared" si="159"/>
        <v>8287.396937573616</v>
      </c>
    </row>
    <row r="268" spans="1:39">
      <c r="A268" s="26">
        <v>2.9000000000000002E-3</v>
      </c>
      <c r="B268" s="5">
        <f t="shared" si="149"/>
        <v>7733.5707171026597</v>
      </c>
      <c r="C268" s="150" t="s">
        <v>623</v>
      </c>
      <c r="D268" s="150" t="s">
        <v>642</v>
      </c>
      <c r="E268" s="94" t="s">
        <v>91</v>
      </c>
      <c r="F268" s="25">
        <f t="shared" si="150"/>
        <v>1</v>
      </c>
      <c r="G268" s="25">
        <f t="shared" si="148"/>
        <v>1</v>
      </c>
      <c r="I268" s="156">
        <f t="shared" si="130"/>
        <v>0</v>
      </c>
      <c r="J268" s="156">
        <f t="shared" si="131"/>
        <v>0</v>
      </c>
      <c r="K268" s="156">
        <f t="shared" si="132"/>
        <v>0</v>
      </c>
      <c r="L268" s="156">
        <f t="shared" si="133"/>
        <v>0</v>
      </c>
      <c r="N268" s="187">
        <f t="shared" si="151"/>
        <v>0</v>
      </c>
      <c r="O268" s="187">
        <f t="shared" si="134"/>
        <v>0</v>
      </c>
      <c r="P268" s="187">
        <f t="shared" si="135"/>
        <v>7733.5678171026593</v>
      </c>
      <c r="Q268" s="187">
        <f t="shared" si="136"/>
        <v>0</v>
      </c>
      <c r="R268" s="187">
        <f t="shared" si="137"/>
        <v>0</v>
      </c>
      <c r="S268" s="187">
        <f t="shared" si="138"/>
        <v>0</v>
      </c>
      <c r="T268" s="187">
        <f t="shared" si="139"/>
        <v>0</v>
      </c>
      <c r="V268" s="184">
        <f t="shared" si="140"/>
        <v>0</v>
      </c>
      <c r="W268" s="184">
        <f t="shared" si="141"/>
        <v>0</v>
      </c>
      <c r="X268" s="184">
        <f t="shared" si="142"/>
        <v>0</v>
      </c>
      <c r="Y268" s="184">
        <f t="shared" si="143"/>
        <v>0</v>
      </c>
      <c r="AA268" s="190">
        <f t="shared" si="144"/>
        <v>0</v>
      </c>
      <c r="AB268" s="190">
        <f t="shared" si="145"/>
        <v>0</v>
      </c>
      <c r="AC268" s="190">
        <f t="shared" si="146"/>
        <v>0</v>
      </c>
      <c r="AD268" s="190">
        <f t="shared" si="147"/>
        <v>0</v>
      </c>
      <c r="AE268" s="187">
        <f t="shared" si="152"/>
        <v>0</v>
      </c>
      <c r="AF268" s="156">
        <f t="shared" si="153"/>
        <v>0</v>
      </c>
      <c r="AG268" s="193">
        <f t="shared" si="154"/>
        <v>0</v>
      </c>
      <c r="AH268" s="156">
        <f t="shared" si="155"/>
        <v>0</v>
      </c>
      <c r="AI268" s="156">
        <f t="shared" si="156"/>
        <v>0</v>
      </c>
      <c r="AJ268" s="187">
        <f t="shared" si="157"/>
        <v>7733.5678171026593</v>
      </c>
      <c r="AK268" s="187">
        <f t="shared" si="158"/>
        <v>0</v>
      </c>
      <c r="AL268" s="1">
        <f t="shared" si="159"/>
        <v>7733.5678171026593</v>
      </c>
    </row>
    <row r="269" spans="1:39">
      <c r="A269" s="26">
        <v>2.9100000000000003E-3</v>
      </c>
      <c r="B269" s="5">
        <f t="shared" si="149"/>
        <v>14363.139497444612</v>
      </c>
      <c r="C269" s="150" t="s">
        <v>632</v>
      </c>
      <c r="D269" s="150" t="s">
        <v>642</v>
      </c>
      <c r="E269" s="94" t="s">
        <v>91</v>
      </c>
      <c r="F269" s="25">
        <f t="shared" si="150"/>
        <v>2</v>
      </c>
      <c r="G269" s="25">
        <f t="shared" si="148"/>
        <v>2</v>
      </c>
      <c r="I269" s="156">
        <f t="shared" si="130"/>
        <v>7070.4334365325067</v>
      </c>
      <c r="J269" s="156">
        <f t="shared" si="131"/>
        <v>0</v>
      </c>
      <c r="K269" s="156">
        <f t="shared" si="132"/>
        <v>0</v>
      </c>
      <c r="L269" s="156">
        <f t="shared" si="133"/>
        <v>0</v>
      </c>
      <c r="N269" s="187">
        <f t="shared" si="151"/>
        <v>0</v>
      </c>
      <c r="O269" s="187">
        <f t="shared" si="134"/>
        <v>0</v>
      </c>
      <c r="P269" s="187">
        <f t="shared" si="135"/>
        <v>7292.7031509121052</v>
      </c>
      <c r="Q269" s="187">
        <f t="shared" si="136"/>
        <v>0</v>
      </c>
      <c r="R269" s="187">
        <f t="shared" si="137"/>
        <v>0</v>
      </c>
      <c r="S269" s="187">
        <f t="shared" si="138"/>
        <v>0</v>
      </c>
      <c r="T269" s="187">
        <f t="shared" si="139"/>
        <v>0</v>
      </c>
      <c r="V269" s="184">
        <f t="shared" si="140"/>
        <v>0</v>
      </c>
      <c r="W269" s="184">
        <f t="shared" si="141"/>
        <v>0</v>
      </c>
      <c r="X269" s="184">
        <f t="shared" si="142"/>
        <v>0</v>
      </c>
      <c r="Y269" s="184">
        <f t="shared" si="143"/>
        <v>0</v>
      </c>
      <c r="AA269" s="190">
        <f t="shared" si="144"/>
        <v>0</v>
      </c>
      <c r="AB269" s="190">
        <f t="shared" si="145"/>
        <v>0</v>
      </c>
      <c r="AC269" s="190">
        <f t="shared" si="146"/>
        <v>0</v>
      </c>
      <c r="AD269" s="190">
        <f t="shared" si="147"/>
        <v>0</v>
      </c>
      <c r="AE269" s="187">
        <f t="shared" si="152"/>
        <v>0</v>
      </c>
      <c r="AF269" s="156">
        <f t="shared" si="153"/>
        <v>0</v>
      </c>
      <c r="AG269" s="193">
        <f t="shared" si="154"/>
        <v>0</v>
      </c>
      <c r="AH269" s="156">
        <f t="shared" si="155"/>
        <v>7070.4334365325067</v>
      </c>
      <c r="AI269" s="156">
        <f t="shared" si="156"/>
        <v>0</v>
      </c>
      <c r="AJ269" s="187">
        <f t="shared" si="157"/>
        <v>7292.7031509121052</v>
      </c>
      <c r="AK269" s="187">
        <f t="shared" si="158"/>
        <v>0</v>
      </c>
      <c r="AL269" s="1">
        <f t="shared" si="159"/>
        <v>14363.136587444613</v>
      </c>
    </row>
    <row r="270" spans="1:39">
      <c r="A270" s="26">
        <v>2.9200000000000003E-3</v>
      </c>
      <c r="B270" s="5">
        <f t="shared" si="149"/>
        <v>7140.2505351816499</v>
      </c>
      <c r="C270" s="150" t="s">
        <v>633</v>
      </c>
      <c r="D270" s="150" t="s">
        <v>642</v>
      </c>
      <c r="E270" s="94" t="s">
        <v>91</v>
      </c>
      <c r="F270" s="25">
        <f t="shared" si="150"/>
        <v>1</v>
      </c>
      <c r="G270" s="25">
        <f t="shared" si="148"/>
        <v>1</v>
      </c>
      <c r="I270" s="156">
        <f t="shared" si="130"/>
        <v>0</v>
      </c>
      <c r="J270" s="156">
        <f t="shared" si="131"/>
        <v>0</v>
      </c>
      <c r="K270" s="156">
        <f t="shared" si="132"/>
        <v>0</v>
      </c>
      <c r="L270" s="156">
        <f t="shared" si="133"/>
        <v>0</v>
      </c>
      <c r="N270" s="187">
        <f t="shared" si="151"/>
        <v>0</v>
      </c>
      <c r="O270" s="187">
        <f t="shared" si="134"/>
        <v>0</v>
      </c>
      <c r="P270" s="187">
        <f t="shared" si="135"/>
        <v>7140.24761518165</v>
      </c>
      <c r="Q270" s="187">
        <f t="shared" si="136"/>
        <v>0</v>
      </c>
      <c r="R270" s="187">
        <f t="shared" si="137"/>
        <v>0</v>
      </c>
      <c r="S270" s="187">
        <f t="shared" si="138"/>
        <v>0</v>
      </c>
      <c r="T270" s="187">
        <f t="shared" si="139"/>
        <v>0</v>
      </c>
      <c r="V270" s="184">
        <f t="shared" si="140"/>
        <v>0</v>
      </c>
      <c r="W270" s="184">
        <f t="shared" si="141"/>
        <v>0</v>
      </c>
      <c r="X270" s="184">
        <f t="shared" si="142"/>
        <v>0</v>
      </c>
      <c r="Y270" s="184">
        <f t="shared" si="143"/>
        <v>0</v>
      </c>
      <c r="AA270" s="190">
        <f t="shared" si="144"/>
        <v>0</v>
      </c>
      <c r="AB270" s="190">
        <f t="shared" si="145"/>
        <v>0</v>
      </c>
      <c r="AC270" s="190">
        <f t="shared" si="146"/>
        <v>0</v>
      </c>
      <c r="AD270" s="190">
        <f t="shared" si="147"/>
        <v>0</v>
      </c>
      <c r="AE270" s="187">
        <f t="shared" si="152"/>
        <v>0</v>
      </c>
      <c r="AF270" s="156">
        <f t="shared" si="153"/>
        <v>0</v>
      </c>
      <c r="AG270" s="193">
        <f t="shared" si="154"/>
        <v>0</v>
      </c>
      <c r="AH270" s="156">
        <f t="shared" si="155"/>
        <v>0</v>
      </c>
      <c r="AI270" s="156">
        <f t="shared" si="156"/>
        <v>0</v>
      </c>
      <c r="AJ270" s="187">
        <f t="shared" si="157"/>
        <v>7140.24761518165</v>
      </c>
      <c r="AK270" s="187">
        <f t="shared" si="158"/>
        <v>0</v>
      </c>
      <c r="AL270" s="1">
        <f t="shared" si="159"/>
        <v>7140.24761518165</v>
      </c>
    </row>
    <row r="271" spans="1:39">
      <c r="A271" s="26">
        <v>2.9300000000000003E-3</v>
      </c>
      <c r="B271" s="5">
        <f t="shared" si="149"/>
        <v>46530.764025984965</v>
      </c>
      <c r="C271" s="150" t="s">
        <v>341</v>
      </c>
      <c r="D271" s="150" t="s">
        <v>600</v>
      </c>
      <c r="E271" s="94" t="s">
        <v>91</v>
      </c>
      <c r="F271" s="25">
        <f t="shared" si="150"/>
        <v>5</v>
      </c>
      <c r="G271" s="25">
        <f t="shared" si="148"/>
        <v>5</v>
      </c>
      <c r="I271" s="156">
        <f t="shared" si="130"/>
        <v>0</v>
      </c>
      <c r="J271" s="156">
        <f t="shared" si="131"/>
        <v>9530.3460011344305</v>
      </c>
      <c r="K271" s="156">
        <f t="shared" si="132"/>
        <v>0</v>
      </c>
      <c r="L271" s="156">
        <f t="shared" si="133"/>
        <v>8921.9609804902448</v>
      </c>
      <c r="N271" s="187">
        <f t="shared" si="151"/>
        <v>0</v>
      </c>
      <c r="O271" s="187">
        <f t="shared" si="134"/>
        <v>0</v>
      </c>
      <c r="P271" s="187">
        <f t="shared" si="135"/>
        <v>0</v>
      </c>
      <c r="Q271" s="187">
        <f t="shared" si="136"/>
        <v>9622.3138701975258</v>
      </c>
      <c r="R271" s="187">
        <f t="shared" si="137"/>
        <v>0</v>
      </c>
      <c r="S271" s="187">
        <f t="shared" si="138"/>
        <v>9600.5740253527838</v>
      </c>
      <c r="T271" s="187">
        <f t="shared" si="139"/>
        <v>8855.5662188099795</v>
      </c>
      <c r="V271" s="184">
        <f t="shared" si="140"/>
        <v>0</v>
      </c>
      <c r="W271" s="184">
        <f t="shared" si="141"/>
        <v>0</v>
      </c>
      <c r="X271" s="184">
        <f t="shared" si="142"/>
        <v>0</v>
      </c>
      <c r="Y271" s="184">
        <f t="shared" si="143"/>
        <v>0</v>
      </c>
      <c r="AA271" s="190">
        <f t="shared" si="144"/>
        <v>0</v>
      </c>
      <c r="AB271" s="190">
        <f t="shared" si="145"/>
        <v>0</v>
      </c>
      <c r="AC271" s="190">
        <f t="shared" si="146"/>
        <v>0</v>
      </c>
      <c r="AD271" s="190">
        <f t="shared" si="147"/>
        <v>0</v>
      </c>
      <c r="AE271" s="187">
        <f t="shared" si="152"/>
        <v>8855.5662188099795</v>
      </c>
      <c r="AF271" s="156">
        <f t="shared" si="153"/>
        <v>0</v>
      </c>
      <c r="AG271" s="193">
        <f t="shared" si="154"/>
        <v>8855.5662188099795</v>
      </c>
      <c r="AH271" s="156">
        <f t="shared" si="155"/>
        <v>9530.3460011344305</v>
      </c>
      <c r="AI271" s="156">
        <f t="shared" si="156"/>
        <v>8921.9609804902448</v>
      </c>
      <c r="AJ271" s="187">
        <f t="shared" si="157"/>
        <v>9622.3138701975258</v>
      </c>
      <c r="AK271" s="187">
        <f t="shared" si="158"/>
        <v>9600.5740253527838</v>
      </c>
      <c r="AL271" s="1">
        <f t="shared" si="159"/>
        <v>46530.761095984963</v>
      </c>
    </row>
    <row r="272" spans="1:39">
      <c r="A272" s="26">
        <v>2.9400000000000003E-3</v>
      </c>
      <c r="B272" s="5">
        <f t="shared" si="149"/>
        <v>19121.936493693443</v>
      </c>
      <c r="C272" s="150" t="s">
        <v>649</v>
      </c>
      <c r="D272" s="150" t="s">
        <v>700</v>
      </c>
      <c r="E272" s="94" t="s">
        <v>91</v>
      </c>
      <c r="F272" s="25">
        <f t="shared" si="150"/>
        <v>2</v>
      </c>
      <c r="G272" s="25">
        <f t="shared" si="148"/>
        <v>2</v>
      </c>
      <c r="I272" s="156">
        <f t="shared" si="130"/>
        <v>0</v>
      </c>
      <c r="J272" s="156">
        <f t="shared" si="131"/>
        <v>0</v>
      </c>
      <c r="K272" s="156">
        <f t="shared" si="132"/>
        <v>0</v>
      </c>
      <c r="L272" s="156">
        <f t="shared" si="133"/>
        <v>0</v>
      </c>
      <c r="N272" s="187">
        <f t="shared" si="151"/>
        <v>0</v>
      </c>
      <c r="O272" s="187">
        <f t="shared" si="134"/>
        <v>0</v>
      </c>
      <c r="P272" s="187">
        <f t="shared" si="135"/>
        <v>0</v>
      </c>
      <c r="Q272" s="187">
        <f t="shared" si="136"/>
        <v>9348.3762125685371</v>
      </c>
      <c r="R272" s="187">
        <f t="shared" si="137"/>
        <v>0</v>
      </c>
      <c r="S272" s="187">
        <f t="shared" si="138"/>
        <v>9773.5573411249079</v>
      </c>
      <c r="T272" s="187">
        <f t="shared" si="139"/>
        <v>0</v>
      </c>
      <c r="V272" s="184">
        <f t="shared" si="140"/>
        <v>0</v>
      </c>
      <c r="W272" s="184">
        <f t="shared" si="141"/>
        <v>0</v>
      </c>
      <c r="X272" s="184">
        <f t="shared" si="142"/>
        <v>0</v>
      </c>
      <c r="Y272" s="184">
        <f t="shared" si="143"/>
        <v>0</v>
      </c>
      <c r="AA272" s="190">
        <f t="shared" si="144"/>
        <v>0</v>
      </c>
      <c r="AB272" s="190">
        <f t="shared" si="145"/>
        <v>0</v>
      </c>
      <c r="AC272" s="190">
        <f t="shared" si="146"/>
        <v>0</v>
      </c>
      <c r="AD272" s="190">
        <f t="shared" si="147"/>
        <v>0</v>
      </c>
      <c r="AE272" s="187">
        <f t="shared" si="152"/>
        <v>0</v>
      </c>
      <c r="AF272" s="156">
        <f t="shared" si="153"/>
        <v>0</v>
      </c>
      <c r="AG272" s="193">
        <f t="shared" si="154"/>
        <v>0</v>
      </c>
      <c r="AH272" s="156">
        <f t="shared" si="155"/>
        <v>0</v>
      </c>
      <c r="AI272" s="156">
        <f t="shared" si="156"/>
        <v>0</v>
      </c>
      <c r="AJ272" s="187">
        <f t="shared" si="157"/>
        <v>9773.5573411249079</v>
      </c>
      <c r="AK272" s="187">
        <f t="shared" si="158"/>
        <v>9348.3762125685371</v>
      </c>
      <c r="AL272" s="1">
        <f t="shared" si="159"/>
        <v>19121.933553693445</v>
      </c>
    </row>
    <row r="273" spans="1:38">
      <c r="A273" s="26">
        <v>2.9500000000000004E-3</v>
      </c>
      <c r="B273" s="5">
        <f t="shared" si="149"/>
        <v>9287.6627027760314</v>
      </c>
      <c r="C273" s="150" t="s">
        <v>651</v>
      </c>
      <c r="D273" s="150" t="s">
        <v>590</v>
      </c>
      <c r="E273" s="94" t="s">
        <v>91</v>
      </c>
      <c r="F273" s="25">
        <f t="shared" si="150"/>
        <v>1</v>
      </c>
      <c r="G273" s="25">
        <f t="shared" si="148"/>
        <v>1</v>
      </c>
      <c r="I273" s="156">
        <f t="shared" si="130"/>
        <v>0</v>
      </c>
      <c r="J273" s="156">
        <f t="shared" si="131"/>
        <v>0</v>
      </c>
      <c r="K273" s="156">
        <f t="shared" si="132"/>
        <v>0</v>
      </c>
      <c r="L273" s="156">
        <f t="shared" si="133"/>
        <v>0</v>
      </c>
      <c r="N273" s="187">
        <f t="shared" si="151"/>
        <v>0</v>
      </c>
      <c r="O273" s="187">
        <f t="shared" si="134"/>
        <v>0</v>
      </c>
      <c r="P273" s="187">
        <f t="shared" si="135"/>
        <v>0</v>
      </c>
      <c r="Q273" s="187">
        <f t="shared" si="136"/>
        <v>9287.6597527760314</v>
      </c>
      <c r="R273" s="187">
        <f t="shared" si="137"/>
        <v>0</v>
      </c>
      <c r="S273" s="187">
        <f t="shared" si="138"/>
        <v>0</v>
      </c>
      <c r="T273" s="187">
        <f t="shared" si="139"/>
        <v>0</v>
      </c>
      <c r="V273" s="184">
        <f t="shared" si="140"/>
        <v>0</v>
      </c>
      <c r="W273" s="184">
        <f t="shared" si="141"/>
        <v>0</v>
      </c>
      <c r="X273" s="184">
        <f t="shared" si="142"/>
        <v>0</v>
      </c>
      <c r="Y273" s="184">
        <f t="shared" si="143"/>
        <v>0</v>
      </c>
      <c r="AA273" s="190">
        <f t="shared" si="144"/>
        <v>0</v>
      </c>
      <c r="AB273" s="190">
        <f t="shared" si="145"/>
        <v>0</v>
      </c>
      <c r="AC273" s="190">
        <f t="shared" si="146"/>
        <v>0</v>
      </c>
      <c r="AD273" s="190">
        <f t="shared" si="147"/>
        <v>0</v>
      </c>
      <c r="AE273" s="187">
        <f t="shared" si="152"/>
        <v>0</v>
      </c>
      <c r="AF273" s="156">
        <f t="shared" si="153"/>
        <v>0</v>
      </c>
      <c r="AG273" s="193">
        <f t="shared" si="154"/>
        <v>0</v>
      </c>
      <c r="AH273" s="156">
        <f t="shared" si="155"/>
        <v>0</v>
      </c>
      <c r="AI273" s="156">
        <f t="shared" si="156"/>
        <v>0</v>
      </c>
      <c r="AJ273" s="187">
        <f t="shared" si="157"/>
        <v>9287.6597527760314</v>
      </c>
      <c r="AK273" s="187">
        <f t="shared" si="158"/>
        <v>0</v>
      </c>
      <c r="AL273" s="1">
        <f t="shared" si="159"/>
        <v>9287.6597527760314</v>
      </c>
    </row>
    <row r="274" spans="1:38">
      <c r="A274" s="26">
        <v>2.9600000000000004E-3</v>
      </c>
      <c r="B274" s="5">
        <f t="shared" si="149"/>
        <v>9210.4745993102006</v>
      </c>
      <c r="C274" s="150" t="s">
        <v>653</v>
      </c>
      <c r="D274" s="150" t="s">
        <v>590</v>
      </c>
      <c r="E274" s="94" t="s">
        <v>91</v>
      </c>
      <c r="F274" s="25">
        <f t="shared" si="150"/>
        <v>1</v>
      </c>
      <c r="G274" s="25">
        <f t="shared" si="148"/>
        <v>1</v>
      </c>
      <c r="I274" s="156">
        <f t="shared" si="130"/>
        <v>0</v>
      </c>
      <c r="J274" s="156">
        <f t="shared" si="131"/>
        <v>0</v>
      </c>
      <c r="K274" s="156">
        <f t="shared" si="132"/>
        <v>0</v>
      </c>
      <c r="L274" s="156">
        <f t="shared" si="133"/>
        <v>0</v>
      </c>
      <c r="N274" s="187">
        <f t="shared" si="151"/>
        <v>0</v>
      </c>
      <c r="O274" s="187">
        <f t="shared" si="134"/>
        <v>0</v>
      </c>
      <c r="P274" s="187">
        <f t="shared" si="135"/>
        <v>0</v>
      </c>
      <c r="Q274" s="187">
        <f t="shared" si="136"/>
        <v>9210.4716393102008</v>
      </c>
      <c r="R274" s="187">
        <f t="shared" si="137"/>
        <v>0</v>
      </c>
      <c r="S274" s="187">
        <f t="shared" si="138"/>
        <v>0</v>
      </c>
      <c r="T274" s="187">
        <f t="shared" si="139"/>
        <v>0</v>
      </c>
      <c r="V274" s="184">
        <f t="shared" si="140"/>
        <v>0</v>
      </c>
      <c r="W274" s="184">
        <f t="shared" si="141"/>
        <v>0</v>
      </c>
      <c r="X274" s="184">
        <f t="shared" si="142"/>
        <v>0</v>
      </c>
      <c r="Y274" s="184">
        <f t="shared" si="143"/>
        <v>0</v>
      </c>
      <c r="AA274" s="190">
        <f t="shared" si="144"/>
        <v>0</v>
      </c>
      <c r="AB274" s="190">
        <f t="shared" si="145"/>
        <v>0</v>
      </c>
      <c r="AC274" s="190">
        <f t="shared" si="146"/>
        <v>0</v>
      </c>
      <c r="AD274" s="190">
        <f t="shared" si="147"/>
        <v>0</v>
      </c>
      <c r="AE274" s="187">
        <f t="shared" si="152"/>
        <v>0</v>
      </c>
      <c r="AF274" s="156">
        <f t="shared" si="153"/>
        <v>0</v>
      </c>
      <c r="AG274" s="193">
        <f t="shared" si="154"/>
        <v>0</v>
      </c>
      <c r="AH274" s="156">
        <f t="shared" si="155"/>
        <v>0</v>
      </c>
      <c r="AI274" s="156">
        <f t="shared" si="156"/>
        <v>0</v>
      </c>
      <c r="AJ274" s="187">
        <f t="shared" si="157"/>
        <v>9210.4716393102008</v>
      </c>
      <c r="AK274" s="187">
        <f t="shared" si="158"/>
        <v>0</v>
      </c>
      <c r="AL274" s="1">
        <f t="shared" si="159"/>
        <v>9210.4716393102008</v>
      </c>
    </row>
    <row r="275" spans="1:38">
      <c r="A275" s="26">
        <v>2.9700000000000004E-3</v>
      </c>
      <c r="B275" s="5">
        <f t="shared" si="149"/>
        <v>9181.858810927919</v>
      </c>
      <c r="C275" s="150" t="s">
        <v>654</v>
      </c>
      <c r="D275" s="150" t="s">
        <v>701</v>
      </c>
      <c r="E275" s="94" t="s">
        <v>91</v>
      </c>
      <c r="F275" s="25">
        <f t="shared" si="150"/>
        <v>1</v>
      </c>
      <c r="G275" s="25">
        <f t="shared" si="148"/>
        <v>1</v>
      </c>
      <c r="I275" s="156">
        <f t="shared" si="130"/>
        <v>0</v>
      </c>
      <c r="J275" s="156">
        <f t="shared" si="131"/>
        <v>0</v>
      </c>
      <c r="K275" s="156">
        <f t="shared" si="132"/>
        <v>0</v>
      </c>
      <c r="L275" s="156">
        <f t="shared" si="133"/>
        <v>0</v>
      </c>
      <c r="N275" s="187">
        <f t="shared" si="151"/>
        <v>0</v>
      </c>
      <c r="O275" s="187">
        <f t="shared" si="134"/>
        <v>0</v>
      </c>
      <c r="P275" s="187">
        <f t="shared" si="135"/>
        <v>0</v>
      </c>
      <c r="Q275" s="187">
        <f t="shared" si="136"/>
        <v>9181.8558409279194</v>
      </c>
      <c r="R275" s="187">
        <f t="shared" si="137"/>
        <v>0</v>
      </c>
      <c r="S275" s="187">
        <f t="shared" si="138"/>
        <v>0</v>
      </c>
      <c r="T275" s="187">
        <f t="shared" si="139"/>
        <v>0</v>
      </c>
      <c r="V275" s="184">
        <f t="shared" si="140"/>
        <v>0</v>
      </c>
      <c r="W275" s="184">
        <f t="shared" si="141"/>
        <v>0</v>
      </c>
      <c r="X275" s="184">
        <f t="shared" si="142"/>
        <v>0</v>
      </c>
      <c r="Y275" s="184">
        <f t="shared" si="143"/>
        <v>0</v>
      </c>
      <c r="AA275" s="190">
        <f t="shared" si="144"/>
        <v>0</v>
      </c>
      <c r="AB275" s="190">
        <f t="shared" si="145"/>
        <v>0</v>
      </c>
      <c r="AC275" s="190">
        <f t="shared" si="146"/>
        <v>0</v>
      </c>
      <c r="AD275" s="190">
        <f t="shared" si="147"/>
        <v>0</v>
      </c>
      <c r="AE275" s="187">
        <f t="shared" si="152"/>
        <v>0</v>
      </c>
      <c r="AF275" s="156">
        <f t="shared" si="153"/>
        <v>0</v>
      </c>
      <c r="AG275" s="193">
        <f t="shared" si="154"/>
        <v>0</v>
      </c>
      <c r="AH275" s="156">
        <f t="shared" si="155"/>
        <v>0</v>
      </c>
      <c r="AI275" s="156">
        <f t="shared" si="156"/>
        <v>0</v>
      </c>
      <c r="AJ275" s="187">
        <f t="shared" si="157"/>
        <v>9181.8558409279194</v>
      </c>
      <c r="AK275" s="187">
        <f t="shared" si="158"/>
        <v>0</v>
      </c>
      <c r="AL275" s="1">
        <f t="shared" si="159"/>
        <v>9181.8558409279194</v>
      </c>
    </row>
    <row r="276" spans="1:38">
      <c r="A276" s="26">
        <v>2.9800000000000004E-3</v>
      </c>
      <c r="B276" s="5">
        <f t="shared" si="149"/>
        <v>9023.0031835416248</v>
      </c>
      <c r="C276" s="150" t="s">
        <v>657</v>
      </c>
      <c r="D276" s="150" t="s">
        <v>76</v>
      </c>
      <c r="E276" s="94" t="s">
        <v>91</v>
      </c>
      <c r="F276" s="25">
        <f t="shared" si="150"/>
        <v>1</v>
      </c>
      <c r="G276" s="25">
        <f t="shared" si="148"/>
        <v>1</v>
      </c>
      <c r="I276" s="156">
        <f t="shared" si="130"/>
        <v>0</v>
      </c>
      <c r="J276" s="156">
        <f t="shared" si="131"/>
        <v>0</v>
      </c>
      <c r="K276" s="156">
        <f t="shared" si="132"/>
        <v>0</v>
      </c>
      <c r="L276" s="156">
        <f t="shared" si="133"/>
        <v>0</v>
      </c>
      <c r="N276" s="187">
        <f t="shared" si="151"/>
        <v>0</v>
      </c>
      <c r="O276" s="187">
        <f t="shared" si="134"/>
        <v>0</v>
      </c>
      <c r="P276" s="187">
        <f t="shared" si="135"/>
        <v>0</v>
      </c>
      <c r="Q276" s="187">
        <f t="shared" si="136"/>
        <v>9023.0002035416255</v>
      </c>
      <c r="R276" s="187">
        <f t="shared" si="137"/>
        <v>0</v>
      </c>
      <c r="S276" s="187">
        <f t="shared" si="138"/>
        <v>0</v>
      </c>
      <c r="T276" s="187">
        <f t="shared" si="139"/>
        <v>0</v>
      </c>
      <c r="V276" s="184">
        <f t="shared" si="140"/>
        <v>0</v>
      </c>
      <c r="W276" s="184">
        <f t="shared" si="141"/>
        <v>0</v>
      </c>
      <c r="X276" s="184">
        <f t="shared" si="142"/>
        <v>0</v>
      </c>
      <c r="Y276" s="184">
        <f t="shared" si="143"/>
        <v>0</v>
      </c>
      <c r="AA276" s="190">
        <f t="shared" si="144"/>
        <v>0</v>
      </c>
      <c r="AB276" s="190">
        <f t="shared" si="145"/>
        <v>0</v>
      </c>
      <c r="AC276" s="190">
        <f t="shared" si="146"/>
        <v>0</v>
      </c>
      <c r="AD276" s="190">
        <f t="shared" si="147"/>
        <v>0</v>
      </c>
      <c r="AE276" s="187">
        <f t="shared" si="152"/>
        <v>0</v>
      </c>
      <c r="AF276" s="156">
        <f t="shared" si="153"/>
        <v>0</v>
      </c>
      <c r="AG276" s="193">
        <f t="shared" si="154"/>
        <v>0</v>
      </c>
      <c r="AH276" s="156">
        <f t="shared" si="155"/>
        <v>0</v>
      </c>
      <c r="AI276" s="156">
        <f t="shared" si="156"/>
        <v>0</v>
      </c>
      <c r="AJ276" s="187">
        <f t="shared" si="157"/>
        <v>9023.0002035416255</v>
      </c>
      <c r="AK276" s="187">
        <f t="shared" si="158"/>
        <v>0</v>
      </c>
      <c r="AL276" s="1">
        <f t="shared" si="159"/>
        <v>9023.0002035416255</v>
      </c>
    </row>
    <row r="277" spans="1:38">
      <c r="A277" s="26">
        <v>2.9900000000000005E-3</v>
      </c>
      <c r="B277" s="5">
        <f t="shared" si="149"/>
        <v>28044.485814750402</v>
      </c>
      <c r="C277" s="150" t="s">
        <v>268</v>
      </c>
      <c r="D277" s="150" t="s">
        <v>702</v>
      </c>
      <c r="E277" s="94" t="s">
        <v>91</v>
      </c>
      <c r="F277" s="25">
        <f t="shared" si="150"/>
        <v>3</v>
      </c>
      <c r="G277" s="25">
        <f t="shared" si="148"/>
        <v>3</v>
      </c>
      <c r="I277" s="156">
        <f t="shared" si="130"/>
        <v>0</v>
      </c>
      <c r="J277" s="156">
        <f t="shared" si="131"/>
        <v>9881.204422488825</v>
      </c>
      <c r="K277" s="156">
        <f t="shared" si="132"/>
        <v>0</v>
      </c>
      <c r="L277" s="156">
        <f t="shared" si="133"/>
        <v>9196.8544540415114</v>
      </c>
      <c r="N277" s="187">
        <f t="shared" si="151"/>
        <v>0</v>
      </c>
      <c r="O277" s="187">
        <f t="shared" si="134"/>
        <v>0</v>
      </c>
      <c r="P277" s="187">
        <f t="shared" si="135"/>
        <v>0</v>
      </c>
      <c r="Q277" s="187">
        <f t="shared" si="136"/>
        <v>8966.4239482200646</v>
      </c>
      <c r="R277" s="187">
        <f t="shared" si="137"/>
        <v>0</v>
      </c>
      <c r="S277" s="187">
        <f t="shared" si="138"/>
        <v>0</v>
      </c>
      <c r="T277" s="187">
        <f t="shared" si="139"/>
        <v>0</v>
      </c>
      <c r="V277" s="184">
        <f t="shared" si="140"/>
        <v>0</v>
      </c>
      <c r="W277" s="184">
        <f t="shared" si="141"/>
        <v>0</v>
      </c>
      <c r="X277" s="184">
        <f t="shared" si="142"/>
        <v>0</v>
      </c>
      <c r="Y277" s="184">
        <f t="shared" si="143"/>
        <v>0</v>
      </c>
      <c r="AA277" s="190">
        <f t="shared" si="144"/>
        <v>0</v>
      </c>
      <c r="AB277" s="190">
        <f t="shared" si="145"/>
        <v>0</v>
      </c>
      <c r="AC277" s="190">
        <f t="shared" si="146"/>
        <v>0</v>
      </c>
      <c r="AD277" s="190">
        <f t="shared" si="147"/>
        <v>0</v>
      </c>
      <c r="AE277" s="187">
        <f t="shared" si="152"/>
        <v>0</v>
      </c>
      <c r="AF277" s="156">
        <f t="shared" si="153"/>
        <v>0</v>
      </c>
      <c r="AG277" s="193">
        <f t="shared" si="154"/>
        <v>0</v>
      </c>
      <c r="AH277" s="156">
        <f t="shared" si="155"/>
        <v>9881.204422488825</v>
      </c>
      <c r="AI277" s="156">
        <f t="shared" si="156"/>
        <v>9196.8544540415114</v>
      </c>
      <c r="AJ277" s="187">
        <f t="shared" si="157"/>
        <v>8966.4239482200646</v>
      </c>
      <c r="AK277" s="187">
        <f t="shared" si="158"/>
        <v>0</v>
      </c>
      <c r="AL277" s="1">
        <f t="shared" si="159"/>
        <v>28044.482824750401</v>
      </c>
    </row>
    <row r="278" spans="1:38">
      <c r="A278" s="26">
        <v>3.0000000000000001E-3</v>
      </c>
      <c r="B278" s="5">
        <f t="shared" si="149"/>
        <v>8853.607953065708</v>
      </c>
      <c r="C278" s="150" t="s">
        <v>658</v>
      </c>
      <c r="D278" s="150"/>
      <c r="E278" s="94" t="s">
        <v>91</v>
      </c>
      <c r="F278" s="25">
        <f t="shared" si="150"/>
        <v>1</v>
      </c>
      <c r="G278" s="25">
        <f t="shared" si="148"/>
        <v>1</v>
      </c>
      <c r="I278" s="156">
        <f t="shared" si="130"/>
        <v>0</v>
      </c>
      <c r="J278" s="156">
        <f t="shared" si="131"/>
        <v>0</v>
      </c>
      <c r="K278" s="156">
        <f t="shared" si="132"/>
        <v>0</v>
      </c>
      <c r="L278" s="156">
        <f t="shared" si="133"/>
        <v>0</v>
      </c>
      <c r="N278" s="187">
        <f t="shared" si="151"/>
        <v>0</v>
      </c>
      <c r="O278" s="187">
        <f t="shared" si="134"/>
        <v>0</v>
      </c>
      <c r="P278" s="187">
        <f t="shared" si="135"/>
        <v>0</v>
      </c>
      <c r="Q278" s="187">
        <f t="shared" si="136"/>
        <v>8853.6049530657074</v>
      </c>
      <c r="R278" s="187">
        <f t="shared" si="137"/>
        <v>0</v>
      </c>
      <c r="S278" s="187">
        <f t="shared" si="138"/>
        <v>0</v>
      </c>
      <c r="T278" s="187">
        <f t="shared" si="139"/>
        <v>0</v>
      </c>
      <c r="V278" s="184">
        <f t="shared" si="140"/>
        <v>0</v>
      </c>
      <c r="W278" s="184">
        <f t="shared" si="141"/>
        <v>0</v>
      </c>
      <c r="X278" s="184">
        <f t="shared" si="142"/>
        <v>0</v>
      </c>
      <c r="Y278" s="184">
        <f t="shared" si="143"/>
        <v>0</v>
      </c>
      <c r="AA278" s="190">
        <f t="shared" si="144"/>
        <v>0</v>
      </c>
      <c r="AB278" s="190">
        <f t="shared" si="145"/>
        <v>0</v>
      </c>
      <c r="AC278" s="190">
        <f t="shared" si="146"/>
        <v>0</v>
      </c>
      <c r="AD278" s="190">
        <f t="shared" si="147"/>
        <v>0</v>
      </c>
      <c r="AE278" s="187">
        <f t="shared" si="152"/>
        <v>0</v>
      </c>
      <c r="AF278" s="156">
        <f t="shared" si="153"/>
        <v>0</v>
      </c>
      <c r="AG278" s="193">
        <f t="shared" si="154"/>
        <v>0</v>
      </c>
      <c r="AH278" s="156">
        <f t="shared" si="155"/>
        <v>0</v>
      </c>
      <c r="AI278" s="156">
        <f t="shared" si="156"/>
        <v>0</v>
      </c>
      <c r="AJ278" s="187">
        <f t="shared" si="157"/>
        <v>8853.6049530657074</v>
      </c>
      <c r="AK278" s="187">
        <f t="shared" si="158"/>
        <v>0</v>
      </c>
      <c r="AL278" s="1">
        <f t="shared" si="159"/>
        <v>8853.6049530657074</v>
      </c>
    </row>
    <row r="279" spans="1:38">
      <c r="A279" s="26">
        <v>3.0100000000000001E-3</v>
      </c>
      <c r="B279" s="5">
        <f t="shared" si="149"/>
        <v>8799.1296475545842</v>
      </c>
      <c r="C279" s="150" t="s">
        <v>660</v>
      </c>
      <c r="D279" s="150" t="s">
        <v>590</v>
      </c>
      <c r="E279" s="94" t="s">
        <v>91</v>
      </c>
      <c r="F279" s="25">
        <f t="shared" si="150"/>
        <v>1</v>
      </c>
      <c r="G279" s="25">
        <f t="shared" si="148"/>
        <v>1</v>
      </c>
      <c r="I279" s="156">
        <f t="shared" si="130"/>
        <v>0</v>
      </c>
      <c r="J279" s="156">
        <f t="shared" si="131"/>
        <v>0</v>
      </c>
      <c r="K279" s="156">
        <f t="shared" si="132"/>
        <v>0</v>
      </c>
      <c r="L279" s="156">
        <f t="shared" si="133"/>
        <v>0</v>
      </c>
      <c r="N279" s="187">
        <f t="shared" si="151"/>
        <v>0</v>
      </c>
      <c r="O279" s="187">
        <f t="shared" si="134"/>
        <v>0</v>
      </c>
      <c r="P279" s="187">
        <f t="shared" si="135"/>
        <v>0</v>
      </c>
      <c r="Q279" s="187">
        <f t="shared" si="136"/>
        <v>8799.1266375545838</v>
      </c>
      <c r="R279" s="187">
        <f t="shared" si="137"/>
        <v>0</v>
      </c>
      <c r="S279" s="187">
        <f t="shared" si="138"/>
        <v>0</v>
      </c>
      <c r="T279" s="187">
        <f t="shared" si="139"/>
        <v>0</v>
      </c>
      <c r="V279" s="184">
        <f t="shared" si="140"/>
        <v>0</v>
      </c>
      <c r="W279" s="184">
        <f t="shared" si="141"/>
        <v>0</v>
      </c>
      <c r="X279" s="184">
        <f t="shared" si="142"/>
        <v>0</v>
      </c>
      <c r="Y279" s="184">
        <f t="shared" si="143"/>
        <v>0</v>
      </c>
      <c r="AA279" s="190">
        <f t="shared" si="144"/>
        <v>0</v>
      </c>
      <c r="AB279" s="190">
        <f t="shared" si="145"/>
        <v>0</v>
      </c>
      <c r="AC279" s="190">
        <f t="shared" si="146"/>
        <v>0</v>
      </c>
      <c r="AD279" s="190">
        <f t="shared" si="147"/>
        <v>0</v>
      </c>
      <c r="AE279" s="187">
        <f t="shared" si="152"/>
        <v>0</v>
      </c>
      <c r="AF279" s="156">
        <f t="shared" si="153"/>
        <v>0</v>
      </c>
      <c r="AG279" s="193">
        <f t="shared" si="154"/>
        <v>0</v>
      </c>
      <c r="AH279" s="156">
        <f t="shared" si="155"/>
        <v>0</v>
      </c>
      <c r="AI279" s="156">
        <f t="shared" si="156"/>
        <v>0</v>
      </c>
      <c r="AJ279" s="187">
        <f t="shared" si="157"/>
        <v>8799.1266375545838</v>
      </c>
      <c r="AK279" s="187">
        <f t="shared" si="158"/>
        <v>0</v>
      </c>
      <c r="AL279" s="1">
        <f t="shared" si="159"/>
        <v>8799.1266375545838</v>
      </c>
    </row>
    <row r="280" spans="1:38">
      <c r="A280" s="26">
        <v>3.0200000000000001E-3</v>
      </c>
      <c r="B280" s="5">
        <f t="shared" si="149"/>
        <v>8038.0809891749768</v>
      </c>
      <c r="C280" s="150" t="s">
        <v>672</v>
      </c>
      <c r="D280" s="150" t="s">
        <v>699</v>
      </c>
      <c r="E280" s="94" t="s">
        <v>91</v>
      </c>
      <c r="F280" s="25">
        <f t="shared" si="150"/>
        <v>1</v>
      </c>
      <c r="G280" s="25">
        <f t="shared" si="148"/>
        <v>1</v>
      </c>
      <c r="I280" s="156">
        <f t="shared" si="130"/>
        <v>0</v>
      </c>
      <c r="J280" s="156">
        <f t="shared" si="131"/>
        <v>0</v>
      </c>
      <c r="K280" s="156">
        <f t="shared" si="132"/>
        <v>0</v>
      </c>
      <c r="L280" s="156">
        <f t="shared" si="133"/>
        <v>0</v>
      </c>
      <c r="N280" s="187">
        <f t="shared" si="151"/>
        <v>0</v>
      </c>
      <c r="O280" s="187">
        <f t="shared" si="134"/>
        <v>0</v>
      </c>
      <c r="P280" s="187">
        <f t="shared" si="135"/>
        <v>0</v>
      </c>
      <c r="Q280" s="187">
        <f t="shared" si="136"/>
        <v>8038.0779691749767</v>
      </c>
      <c r="R280" s="187">
        <f t="shared" si="137"/>
        <v>0</v>
      </c>
      <c r="S280" s="187">
        <f t="shared" si="138"/>
        <v>0</v>
      </c>
      <c r="T280" s="187">
        <f t="shared" si="139"/>
        <v>0</v>
      </c>
      <c r="V280" s="184">
        <f t="shared" si="140"/>
        <v>0</v>
      </c>
      <c r="W280" s="184">
        <f t="shared" si="141"/>
        <v>0</v>
      </c>
      <c r="X280" s="184">
        <f t="shared" si="142"/>
        <v>0</v>
      </c>
      <c r="Y280" s="184">
        <f t="shared" si="143"/>
        <v>0</v>
      </c>
      <c r="AA280" s="190">
        <f t="shared" si="144"/>
        <v>0</v>
      </c>
      <c r="AB280" s="190">
        <f t="shared" si="145"/>
        <v>0</v>
      </c>
      <c r="AC280" s="190">
        <f t="shared" si="146"/>
        <v>0</v>
      </c>
      <c r="AD280" s="190">
        <f t="shared" si="147"/>
        <v>0</v>
      </c>
      <c r="AE280" s="187">
        <f t="shared" si="152"/>
        <v>0</v>
      </c>
      <c r="AF280" s="156">
        <f t="shared" si="153"/>
        <v>0</v>
      </c>
      <c r="AG280" s="193">
        <f t="shared" si="154"/>
        <v>0</v>
      </c>
      <c r="AH280" s="156">
        <f t="shared" si="155"/>
        <v>0</v>
      </c>
      <c r="AI280" s="156">
        <f t="shared" si="156"/>
        <v>0</v>
      </c>
      <c r="AJ280" s="187">
        <f t="shared" si="157"/>
        <v>8038.0779691749767</v>
      </c>
      <c r="AK280" s="187">
        <f t="shared" si="158"/>
        <v>0</v>
      </c>
      <c r="AL280" s="1">
        <f t="shared" si="159"/>
        <v>8038.0779691749767</v>
      </c>
    </row>
    <row r="281" spans="1:38">
      <c r="A281" s="26">
        <v>3.0300000000000001E-3</v>
      </c>
      <c r="B281" s="5">
        <f t="shared" si="149"/>
        <v>7610.3034591845499</v>
      </c>
      <c r="C281" s="150" t="s">
        <v>681</v>
      </c>
      <c r="D281" s="150" t="s">
        <v>590</v>
      </c>
      <c r="E281" s="94" t="s">
        <v>91</v>
      </c>
      <c r="F281" s="25">
        <f t="shared" si="150"/>
        <v>1</v>
      </c>
      <c r="G281" s="25">
        <f t="shared" si="148"/>
        <v>1</v>
      </c>
      <c r="I281" s="156">
        <f t="shared" si="130"/>
        <v>0</v>
      </c>
      <c r="J281" s="156">
        <f t="shared" si="131"/>
        <v>0</v>
      </c>
      <c r="K281" s="156">
        <f t="shared" si="132"/>
        <v>0</v>
      </c>
      <c r="L281" s="156">
        <f t="shared" si="133"/>
        <v>0</v>
      </c>
      <c r="N281" s="187">
        <f t="shared" si="151"/>
        <v>0</v>
      </c>
      <c r="O281" s="187">
        <f t="shared" si="134"/>
        <v>0</v>
      </c>
      <c r="P281" s="187">
        <f t="shared" si="135"/>
        <v>0</v>
      </c>
      <c r="Q281" s="187">
        <f t="shared" si="136"/>
        <v>7610.30042918455</v>
      </c>
      <c r="R281" s="187">
        <f t="shared" si="137"/>
        <v>0</v>
      </c>
      <c r="S281" s="187">
        <f t="shared" si="138"/>
        <v>0</v>
      </c>
      <c r="T281" s="187">
        <f t="shared" si="139"/>
        <v>0</v>
      </c>
      <c r="V281" s="184">
        <f t="shared" si="140"/>
        <v>0</v>
      </c>
      <c r="W281" s="184">
        <f t="shared" si="141"/>
        <v>0</v>
      </c>
      <c r="X281" s="184">
        <f t="shared" si="142"/>
        <v>0</v>
      </c>
      <c r="Y281" s="184">
        <f t="shared" si="143"/>
        <v>0</v>
      </c>
      <c r="AA281" s="190">
        <f t="shared" si="144"/>
        <v>0</v>
      </c>
      <c r="AB281" s="190">
        <f t="shared" si="145"/>
        <v>0</v>
      </c>
      <c r="AC281" s="190">
        <f t="shared" si="146"/>
        <v>0</v>
      </c>
      <c r="AD281" s="190">
        <f t="shared" si="147"/>
        <v>0</v>
      </c>
      <c r="AE281" s="187">
        <f t="shared" si="152"/>
        <v>0</v>
      </c>
      <c r="AF281" s="156">
        <f t="shared" si="153"/>
        <v>0</v>
      </c>
      <c r="AG281" s="193">
        <f t="shared" si="154"/>
        <v>0</v>
      </c>
      <c r="AH281" s="156">
        <f t="shared" si="155"/>
        <v>0</v>
      </c>
      <c r="AI281" s="156">
        <f t="shared" si="156"/>
        <v>0</v>
      </c>
      <c r="AJ281" s="187">
        <f t="shared" si="157"/>
        <v>7610.30042918455</v>
      </c>
      <c r="AK281" s="187">
        <f t="shared" si="158"/>
        <v>0</v>
      </c>
      <c r="AL281" s="1">
        <f t="shared" si="159"/>
        <v>7610.30042918455</v>
      </c>
    </row>
    <row r="282" spans="1:38">
      <c r="A282" s="26">
        <v>3.0400000000000002E-3</v>
      </c>
      <c r="B282" s="5">
        <f t="shared" si="149"/>
        <v>7262.4538919003944</v>
      </c>
      <c r="C282" s="150" t="s">
        <v>689</v>
      </c>
      <c r="D282" s="150" t="s">
        <v>590</v>
      </c>
      <c r="E282" s="94" t="s">
        <v>91</v>
      </c>
      <c r="F282" s="25">
        <f t="shared" si="150"/>
        <v>1</v>
      </c>
      <c r="G282" s="25">
        <f t="shared" si="148"/>
        <v>1</v>
      </c>
      <c r="I282" s="156">
        <f t="shared" si="130"/>
        <v>0</v>
      </c>
      <c r="J282" s="156">
        <f t="shared" si="131"/>
        <v>0</v>
      </c>
      <c r="K282" s="156">
        <f t="shared" si="132"/>
        <v>0</v>
      </c>
      <c r="L282" s="156">
        <f t="shared" si="133"/>
        <v>0</v>
      </c>
      <c r="N282" s="187">
        <f t="shared" si="151"/>
        <v>0</v>
      </c>
      <c r="O282" s="187">
        <f t="shared" si="134"/>
        <v>0</v>
      </c>
      <c r="P282" s="187">
        <f t="shared" si="135"/>
        <v>0</v>
      </c>
      <c r="Q282" s="187">
        <f t="shared" si="136"/>
        <v>7262.4508519003948</v>
      </c>
      <c r="R282" s="187">
        <f t="shared" si="137"/>
        <v>0</v>
      </c>
      <c r="S282" s="187">
        <f t="shared" si="138"/>
        <v>0</v>
      </c>
      <c r="T282" s="187">
        <f t="shared" si="139"/>
        <v>0</v>
      </c>
      <c r="V282" s="184">
        <f t="shared" si="140"/>
        <v>0</v>
      </c>
      <c r="W282" s="184">
        <f t="shared" si="141"/>
        <v>0</v>
      </c>
      <c r="X282" s="184">
        <f t="shared" si="142"/>
        <v>0</v>
      </c>
      <c r="Y282" s="184">
        <f t="shared" si="143"/>
        <v>0</v>
      </c>
      <c r="AA282" s="190">
        <f t="shared" si="144"/>
        <v>0</v>
      </c>
      <c r="AB282" s="190">
        <f t="shared" si="145"/>
        <v>0</v>
      </c>
      <c r="AC282" s="190">
        <f t="shared" si="146"/>
        <v>0</v>
      </c>
      <c r="AD282" s="190">
        <f t="shared" si="147"/>
        <v>0</v>
      </c>
      <c r="AE282" s="187">
        <f t="shared" si="152"/>
        <v>0</v>
      </c>
      <c r="AF282" s="156">
        <f t="shared" si="153"/>
        <v>0</v>
      </c>
      <c r="AG282" s="193">
        <f t="shared" si="154"/>
        <v>0</v>
      </c>
      <c r="AH282" s="156">
        <f t="shared" si="155"/>
        <v>0</v>
      </c>
      <c r="AI282" s="156">
        <f t="shared" si="156"/>
        <v>0</v>
      </c>
      <c r="AJ282" s="187">
        <f t="shared" si="157"/>
        <v>7262.4508519003948</v>
      </c>
      <c r="AK282" s="187">
        <f t="shared" si="158"/>
        <v>0</v>
      </c>
      <c r="AL282" s="1">
        <f t="shared" si="159"/>
        <v>7262.4508519003948</v>
      </c>
    </row>
    <row r="283" spans="1:38">
      <c r="A283" s="26">
        <v>3.0500000000000002E-3</v>
      </c>
      <c r="B283" s="5">
        <f t="shared" si="149"/>
        <v>7190.5951019059212</v>
      </c>
      <c r="C283" s="150" t="s">
        <v>691</v>
      </c>
      <c r="D283" s="150" t="s">
        <v>590</v>
      </c>
      <c r="E283" s="94" t="s">
        <v>91</v>
      </c>
      <c r="F283" s="25">
        <f t="shared" si="150"/>
        <v>1</v>
      </c>
      <c r="G283" s="25">
        <f t="shared" si="148"/>
        <v>1</v>
      </c>
      <c r="I283" s="156">
        <f t="shared" si="130"/>
        <v>0</v>
      </c>
      <c r="J283" s="156">
        <f t="shared" si="131"/>
        <v>0</v>
      </c>
      <c r="K283" s="156">
        <f t="shared" si="132"/>
        <v>0</v>
      </c>
      <c r="L283" s="156">
        <f t="shared" si="133"/>
        <v>0</v>
      </c>
      <c r="N283" s="187">
        <f t="shared" si="151"/>
        <v>0</v>
      </c>
      <c r="O283" s="187">
        <f t="shared" si="134"/>
        <v>0</v>
      </c>
      <c r="P283" s="187">
        <f t="shared" si="135"/>
        <v>0</v>
      </c>
      <c r="Q283" s="187">
        <f t="shared" si="136"/>
        <v>7190.5920519059209</v>
      </c>
      <c r="R283" s="187">
        <f t="shared" si="137"/>
        <v>0</v>
      </c>
      <c r="S283" s="187">
        <f t="shared" si="138"/>
        <v>0</v>
      </c>
      <c r="T283" s="187">
        <f t="shared" si="139"/>
        <v>0</v>
      </c>
      <c r="V283" s="184">
        <f t="shared" si="140"/>
        <v>0</v>
      </c>
      <c r="W283" s="184">
        <f t="shared" si="141"/>
        <v>0</v>
      </c>
      <c r="X283" s="184">
        <f t="shared" si="142"/>
        <v>0</v>
      </c>
      <c r="Y283" s="184">
        <f t="shared" si="143"/>
        <v>0</v>
      </c>
      <c r="AA283" s="190">
        <f t="shared" si="144"/>
        <v>0</v>
      </c>
      <c r="AB283" s="190">
        <f t="shared" si="145"/>
        <v>0</v>
      </c>
      <c r="AC283" s="190">
        <f t="shared" si="146"/>
        <v>0</v>
      </c>
      <c r="AD283" s="190">
        <f t="shared" si="147"/>
        <v>0</v>
      </c>
      <c r="AE283" s="187">
        <f t="shared" si="152"/>
        <v>0</v>
      </c>
      <c r="AF283" s="156">
        <f t="shared" si="153"/>
        <v>0</v>
      </c>
      <c r="AG283" s="193">
        <f t="shared" si="154"/>
        <v>0</v>
      </c>
      <c r="AH283" s="156">
        <f t="shared" si="155"/>
        <v>0</v>
      </c>
      <c r="AI283" s="156">
        <f t="shared" si="156"/>
        <v>0</v>
      </c>
      <c r="AJ283" s="187">
        <f t="shared" si="157"/>
        <v>7190.5920519059209</v>
      </c>
      <c r="AK283" s="187">
        <f t="shared" si="158"/>
        <v>0</v>
      </c>
      <c r="AL283" s="1">
        <f t="shared" si="159"/>
        <v>7190.5920519059209</v>
      </c>
    </row>
    <row r="284" spans="1:38">
      <c r="A284" s="26">
        <v>3.0600000000000002E-3</v>
      </c>
      <c r="B284" s="5">
        <f t="shared" si="149"/>
        <v>6594.7665232549834</v>
      </c>
      <c r="C284" s="150" t="s">
        <v>696</v>
      </c>
      <c r="D284" s="150" t="s">
        <v>76</v>
      </c>
      <c r="E284" s="94" t="s">
        <v>91</v>
      </c>
      <c r="F284" s="25">
        <f t="shared" si="150"/>
        <v>1</v>
      </c>
      <c r="G284" s="25">
        <f t="shared" si="148"/>
        <v>1</v>
      </c>
      <c r="I284" s="156">
        <f t="shared" si="130"/>
        <v>0</v>
      </c>
      <c r="J284" s="156">
        <f t="shared" si="131"/>
        <v>0</v>
      </c>
      <c r="K284" s="156">
        <f t="shared" si="132"/>
        <v>0</v>
      </c>
      <c r="L284" s="156">
        <f t="shared" si="133"/>
        <v>0</v>
      </c>
      <c r="N284" s="187">
        <f t="shared" si="151"/>
        <v>0</v>
      </c>
      <c r="O284" s="187">
        <f t="shared" si="134"/>
        <v>0</v>
      </c>
      <c r="P284" s="187">
        <f t="shared" si="135"/>
        <v>0</v>
      </c>
      <c r="Q284" s="187">
        <f t="shared" si="136"/>
        <v>6594.7634632549834</v>
      </c>
      <c r="R284" s="187">
        <f t="shared" si="137"/>
        <v>0</v>
      </c>
      <c r="S284" s="187">
        <f t="shared" si="138"/>
        <v>0</v>
      </c>
      <c r="T284" s="187">
        <f t="shared" si="139"/>
        <v>0</v>
      </c>
      <c r="V284" s="184">
        <f t="shared" si="140"/>
        <v>0</v>
      </c>
      <c r="W284" s="184">
        <f t="shared" si="141"/>
        <v>0</v>
      </c>
      <c r="X284" s="184">
        <f t="shared" si="142"/>
        <v>0</v>
      </c>
      <c r="Y284" s="184">
        <f t="shared" si="143"/>
        <v>0</v>
      </c>
      <c r="AA284" s="190">
        <f t="shared" si="144"/>
        <v>0</v>
      </c>
      <c r="AB284" s="190">
        <f t="shared" si="145"/>
        <v>0</v>
      </c>
      <c r="AC284" s="190">
        <f t="shared" si="146"/>
        <v>0</v>
      </c>
      <c r="AD284" s="190">
        <f t="shared" si="147"/>
        <v>0</v>
      </c>
      <c r="AE284" s="187">
        <f t="shared" si="152"/>
        <v>0</v>
      </c>
      <c r="AF284" s="156">
        <f t="shared" si="153"/>
        <v>0</v>
      </c>
      <c r="AG284" s="193">
        <f t="shared" si="154"/>
        <v>0</v>
      </c>
      <c r="AH284" s="156">
        <f t="shared" si="155"/>
        <v>0</v>
      </c>
      <c r="AI284" s="156">
        <f t="shared" si="156"/>
        <v>0</v>
      </c>
      <c r="AJ284" s="187">
        <f t="shared" si="157"/>
        <v>6594.7634632549834</v>
      </c>
      <c r="AK284" s="187">
        <f t="shared" si="158"/>
        <v>0</v>
      </c>
      <c r="AL284" s="1">
        <f t="shared" si="159"/>
        <v>6594.7634632549834</v>
      </c>
    </row>
    <row r="285" spans="1:38">
      <c r="A285" s="26">
        <v>3.0700000000000002E-3</v>
      </c>
      <c r="B285" s="5">
        <f t="shared" si="149"/>
        <v>9218.1357379143283</v>
      </c>
      <c r="C285" s="150" t="s">
        <v>652</v>
      </c>
      <c r="D285" s="150" t="s">
        <v>76</v>
      </c>
      <c r="E285" s="94" t="s">
        <v>91</v>
      </c>
      <c r="F285" s="25">
        <f t="shared" si="150"/>
        <v>1</v>
      </c>
      <c r="G285" s="25">
        <f t="shared" si="148"/>
        <v>1</v>
      </c>
      <c r="I285" s="156">
        <f t="shared" si="130"/>
        <v>0</v>
      </c>
      <c r="J285" s="156">
        <f t="shared" si="131"/>
        <v>0</v>
      </c>
      <c r="K285" s="156">
        <f t="shared" si="132"/>
        <v>0</v>
      </c>
      <c r="L285" s="156">
        <f t="shared" si="133"/>
        <v>0</v>
      </c>
      <c r="N285" s="187">
        <f t="shared" si="151"/>
        <v>0</v>
      </c>
      <c r="O285" s="187">
        <f t="shared" si="134"/>
        <v>0</v>
      </c>
      <c r="P285" s="187">
        <f t="shared" si="135"/>
        <v>0</v>
      </c>
      <c r="Q285" s="187">
        <f t="shared" si="136"/>
        <v>9218.1326679143276</v>
      </c>
      <c r="R285" s="187">
        <f t="shared" si="137"/>
        <v>0</v>
      </c>
      <c r="S285" s="187">
        <f t="shared" si="138"/>
        <v>0</v>
      </c>
      <c r="T285" s="187">
        <f t="shared" si="139"/>
        <v>0</v>
      </c>
      <c r="V285" s="184">
        <f t="shared" si="140"/>
        <v>0</v>
      </c>
      <c r="W285" s="184">
        <f t="shared" si="141"/>
        <v>0</v>
      </c>
      <c r="X285" s="184">
        <f t="shared" si="142"/>
        <v>0</v>
      </c>
      <c r="Y285" s="184">
        <f t="shared" si="143"/>
        <v>0</v>
      </c>
      <c r="AA285" s="190">
        <f t="shared" si="144"/>
        <v>0</v>
      </c>
      <c r="AB285" s="190">
        <f t="shared" si="145"/>
        <v>0</v>
      </c>
      <c r="AC285" s="190">
        <f t="shared" si="146"/>
        <v>0</v>
      </c>
      <c r="AD285" s="190">
        <f t="shared" si="147"/>
        <v>0</v>
      </c>
      <c r="AE285" s="187">
        <f t="shared" si="152"/>
        <v>0</v>
      </c>
      <c r="AF285" s="156">
        <f t="shared" si="153"/>
        <v>0</v>
      </c>
      <c r="AG285" s="193">
        <f t="shared" si="154"/>
        <v>0</v>
      </c>
      <c r="AH285" s="156">
        <f t="shared" si="155"/>
        <v>0</v>
      </c>
      <c r="AI285" s="156">
        <f t="shared" si="156"/>
        <v>0</v>
      </c>
      <c r="AJ285" s="187">
        <f t="shared" si="157"/>
        <v>9218.1326679143276</v>
      </c>
      <c r="AK285" s="187">
        <f t="shared" si="158"/>
        <v>0</v>
      </c>
      <c r="AL285" s="1">
        <f t="shared" si="159"/>
        <v>9218.1326679143276</v>
      </c>
    </row>
    <row r="286" spans="1:38">
      <c r="A286" s="26">
        <v>3.0800000000000003E-3</v>
      </c>
      <c r="B286" s="5">
        <f t="shared" si="149"/>
        <v>16424.661799134625</v>
      </c>
      <c r="C286" s="150" t="s">
        <v>664</v>
      </c>
      <c r="D286" s="150" t="s">
        <v>595</v>
      </c>
      <c r="E286" s="94" t="s">
        <v>91</v>
      </c>
      <c r="F286" s="25">
        <f t="shared" si="150"/>
        <v>2</v>
      </c>
      <c r="G286" s="25">
        <f t="shared" si="148"/>
        <v>2</v>
      </c>
      <c r="I286" s="156">
        <f t="shared" si="130"/>
        <v>7808.5265519820496</v>
      </c>
      <c r="J286" s="156">
        <f t="shared" si="131"/>
        <v>0</v>
      </c>
      <c r="K286" s="156">
        <f t="shared" si="132"/>
        <v>0</v>
      </c>
      <c r="L286" s="156">
        <f t="shared" si="133"/>
        <v>0</v>
      </c>
      <c r="N286" s="187">
        <f t="shared" si="151"/>
        <v>0</v>
      </c>
      <c r="O286" s="187">
        <f t="shared" si="134"/>
        <v>0</v>
      </c>
      <c r="P286" s="187">
        <f t="shared" si="135"/>
        <v>0</v>
      </c>
      <c r="Q286" s="187">
        <f t="shared" si="136"/>
        <v>8616.1321671525748</v>
      </c>
      <c r="R286" s="187">
        <f t="shared" si="137"/>
        <v>0</v>
      </c>
      <c r="S286" s="187">
        <f t="shared" si="138"/>
        <v>0</v>
      </c>
      <c r="T286" s="187">
        <f t="shared" si="139"/>
        <v>0</v>
      </c>
      <c r="V286" s="184">
        <f t="shared" si="140"/>
        <v>0</v>
      </c>
      <c r="W286" s="184">
        <f t="shared" si="141"/>
        <v>0</v>
      </c>
      <c r="X286" s="184">
        <f t="shared" si="142"/>
        <v>0</v>
      </c>
      <c r="Y286" s="184">
        <f t="shared" si="143"/>
        <v>0</v>
      </c>
      <c r="AA286" s="190">
        <f t="shared" si="144"/>
        <v>0</v>
      </c>
      <c r="AB286" s="190">
        <f t="shared" si="145"/>
        <v>0</v>
      </c>
      <c r="AC286" s="190">
        <f t="shared" si="146"/>
        <v>0</v>
      </c>
      <c r="AD286" s="190">
        <f t="shared" si="147"/>
        <v>0</v>
      </c>
      <c r="AE286" s="187">
        <f t="shared" si="152"/>
        <v>0</v>
      </c>
      <c r="AF286" s="156">
        <f t="shared" si="153"/>
        <v>0</v>
      </c>
      <c r="AG286" s="193">
        <f t="shared" si="154"/>
        <v>0</v>
      </c>
      <c r="AH286" s="156">
        <f t="shared" si="155"/>
        <v>7808.5265519820496</v>
      </c>
      <c r="AI286" s="156">
        <f t="shared" si="156"/>
        <v>0</v>
      </c>
      <c r="AJ286" s="187">
        <f t="shared" si="157"/>
        <v>8616.1321671525748</v>
      </c>
      <c r="AK286" s="187">
        <f t="shared" si="158"/>
        <v>0</v>
      </c>
      <c r="AL286" s="1">
        <f t="shared" si="159"/>
        <v>16424.658719134626</v>
      </c>
    </row>
    <row r="287" spans="1:38">
      <c r="A287" s="26">
        <v>3.0900000000000003E-3</v>
      </c>
      <c r="B287" s="5">
        <f t="shared" si="149"/>
        <v>8529.9241983317297</v>
      </c>
      <c r="C287" s="150" t="s">
        <v>665</v>
      </c>
      <c r="D287" s="150" t="s">
        <v>76</v>
      </c>
      <c r="E287" s="94" t="s">
        <v>91</v>
      </c>
      <c r="F287" s="25">
        <f t="shared" si="150"/>
        <v>1</v>
      </c>
      <c r="G287" s="25">
        <f t="shared" si="148"/>
        <v>1</v>
      </c>
      <c r="I287" s="156">
        <f t="shared" si="130"/>
        <v>0</v>
      </c>
      <c r="J287" s="156">
        <f t="shared" si="131"/>
        <v>0</v>
      </c>
      <c r="K287" s="156">
        <f t="shared" si="132"/>
        <v>0</v>
      </c>
      <c r="L287" s="156">
        <f t="shared" si="133"/>
        <v>0</v>
      </c>
      <c r="N287" s="187">
        <f t="shared" si="151"/>
        <v>0</v>
      </c>
      <c r="O287" s="187">
        <f t="shared" si="134"/>
        <v>0</v>
      </c>
      <c r="P287" s="187">
        <f t="shared" si="135"/>
        <v>0</v>
      </c>
      <c r="Q287" s="187">
        <f t="shared" si="136"/>
        <v>8529.9211083317296</v>
      </c>
      <c r="R287" s="187">
        <f t="shared" si="137"/>
        <v>0</v>
      </c>
      <c r="S287" s="187">
        <f t="shared" si="138"/>
        <v>0</v>
      </c>
      <c r="T287" s="187">
        <f t="shared" si="139"/>
        <v>0</v>
      </c>
      <c r="V287" s="184">
        <f t="shared" si="140"/>
        <v>0</v>
      </c>
      <c r="W287" s="184">
        <f t="shared" si="141"/>
        <v>0</v>
      </c>
      <c r="X287" s="184">
        <f t="shared" si="142"/>
        <v>0</v>
      </c>
      <c r="Y287" s="184">
        <f t="shared" si="143"/>
        <v>0</v>
      </c>
      <c r="AA287" s="190">
        <f t="shared" si="144"/>
        <v>0</v>
      </c>
      <c r="AB287" s="190">
        <f t="shared" si="145"/>
        <v>0</v>
      </c>
      <c r="AC287" s="190">
        <f t="shared" si="146"/>
        <v>0</v>
      </c>
      <c r="AD287" s="190">
        <f t="shared" si="147"/>
        <v>0</v>
      </c>
      <c r="AE287" s="187">
        <f t="shared" si="152"/>
        <v>0</v>
      </c>
      <c r="AF287" s="156">
        <f t="shared" si="153"/>
        <v>0</v>
      </c>
      <c r="AG287" s="193">
        <f t="shared" si="154"/>
        <v>0</v>
      </c>
      <c r="AH287" s="156">
        <f t="shared" si="155"/>
        <v>0</v>
      </c>
      <c r="AI287" s="156">
        <f t="shared" si="156"/>
        <v>0</v>
      </c>
      <c r="AJ287" s="187">
        <f t="shared" si="157"/>
        <v>8529.9211083317296</v>
      </c>
      <c r="AK287" s="187">
        <f t="shared" si="158"/>
        <v>0</v>
      </c>
      <c r="AL287" s="1">
        <f t="shared" si="159"/>
        <v>8529.9211083317296</v>
      </c>
    </row>
    <row r="288" spans="1:38">
      <c r="A288" s="26">
        <v>3.1000000000000003E-3</v>
      </c>
      <c r="B288" s="5">
        <f t="shared" si="149"/>
        <v>40480.652571123122</v>
      </c>
      <c r="C288" s="150" t="s">
        <v>666</v>
      </c>
      <c r="D288" s="150" t="s">
        <v>600</v>
      </c>
      <c r="E288" s="94" t="s">
        <v>91</v>
      </c>
      <c r="F288" s="25">
        <f t="shared" si="150"/>
        <v>5</v>
      </c>
      <c r="G288" s="25">
        <f t="shared" si="148"/>
        <v>5</v>
      </c>
      <c r="I288" s="156">
        <f t="shared" si="130"/>
        <v>0</v>
      </c>
      <c r="J288" s="156">
        <f t="shared" si="131"/>
        <v>0</v>
      </c>
      <c r="K288" s="156">
        <f t="shared" si="132"/>
        <v>8087.2295100347592</v>
      </c>
      <c r="L288" s="156">
        <f t="shared" si="133"/>
        <v>7467.0295164329073</v>
      </c>
      <c r="N288" s="187">
        <f t="shared" si="151"/>
        <v>0</v>
      </c>
      <c r="O288" s="187">
        <f t="shared" si="134"/>
        <v>0</v>
      </c>
      <c r="P288" s="187">
        <f t="shared" si="135"/>
        <v>0</v>
      </c>
      <c r="Q288" s="187">
        <f t="shared" si="136"/>
        <v>8510.2706853522759</v>
      </c>
      <c r="R288" s="187">
        <f t="shared" si="137"/>
        <v>0</v>
      </c>
      <c r="S288" s="187">
        <f t="shared" si="138"/>
        <v>8371.2200208550566</v>
      </c>
      <c r="T288" s="187">
        <f t="shared" si="139"/>
        <v>8044.8997384481254</v>
      </c>
      <c r="V288" s="184">
        <f t="shared" si="140"/>
        <v>0</v>
      </c>
      <c r="W288" s="184">
        <f t="shared" si="141"/>
        <v>0</v>
      </c>
      <c r="X288" s="184">
        <f t="shared" si="142"/>
        <v>0</v>
      </c>
      <c r="Y288" s="184">
        <f t="shared" si="143"/>
        <v>0</v>
      </c>
      <c r="AA288" s="190">
        <f t="shared" si="144"/>
        <v>0</v>
      </c>
      <c r="AB288" s="190">
        <f t="shared" si="145"/>
        <v>0</v>
      </c>
      <c r="AC288" s="190">
        <f t="shared" si="146"/>
        <v>0</v>
      </c>
      <c r="AD288" s="190">
        <f t="shared" si="147"/>
        <v>0</v>
      </c>
      <c r="AE288" s="187">
        <f t="shared" si="152"/>
        <v>8044.8997384481254</v>
      </c>
      <c r="AF288" s="156">
        <f t="shared" si="153"/>
        <v>0</v>
      </c>
      <c r="AG288" s="193">
        <f t="shared" si="154"/>
        <v>8044.8997384481254</v>
      </c>
      <c r="AH288" s="156">
        <f t="shared" si="155"/>
        <v>8087.2295100347592</v>
      </c>
      <c r="AI288" s="156">
        <f t="shared" si="156"/>
        <v>7467.0295164329073</v>
      </c>
      <c r="AJ288" s="187">
        <f t="shared" si="157"/>
        <v>8510.2706853522759</v>
      </c>
      <c r="AK288" s="187">
        <f t="shared" si="158"/>
        <v>8371.2200208550566</v>
      </c>
      <c r="AL288" s="1">
        <f t="shared" si="159"/>
        <v>40480.649471123121</v>
      </c>
    </row>
    <row r="289" spans="1:38">
      <c r="A289" s="26">
        <v>3.1100000000000004E-3</v>
      </c>
      <c r="B289" s="5">
        <f t="shared" si="149"/>
        <v>7916.074538571429</v>
      </c>
      <c r="C289" s="150" t="s">
        <v>674</v>
      </c>
      <c r="D289" s="150" t="s">
        <v>76</v>
      </c>
      <c r="E289" s="94" t="s">
        <v>91</v>
      </c>
      <c r="F289" s="25">
        <f t="shared" si="150"/>
        <v>1</v>
      </c>
      <c r="G289" s="25">
        <f t="shared" si="148"/>
        <v>1</v>
      </c>
      <c r="I289" s="156">
        <f t="shared" si="130"/>
        <v>0</v>
      </c>
      <c r="J289" s="156">
        <f t="shared" si="131"/>
        <v>0</v>
      </c>
      <c r="K289" s="156">
        <f t="shared" si="132"/>
        <v>0</v>
      </c>
      <c r="L289" s="156">
        <f t="shared" si="133"/>
        <v>0</v>
      </c>
      <c r="N289" s="187">
        <f t="shared" si="151"/>
        <v>0</v>
      </c>
      <c r="O289" s="187">
        <f t="shared" si="134"/>
        <v>0</v>
      </c>
      <c r="P289" s="187">
        <f t="shared" si="135"/>
        <v>0</v>
      </c>
      <c r="Q289" s="187">
        <f t="shared" si="136"/>
        <v>7916.0714285714294</v>
      </c>
      <c r="R289" s="187">
        <f t="shared" si="137"/>
        <v>0</v>
      </c>
      <c r="S289" s="187">
        <f t="shared" si="138"/>
        <v>0</v>
      </c>
      <c r="T289" s="187">
        <f t="shared" si="139"/>
        <v>0</v>
      </c>
      <c r="V289" s="184">
        <f t="shared" si="140"/>
        <v>0</v>
      </c>
      <c r="W289" s="184">
        <f t="shared" si="141"/>
        <v>0</v>
      </c>
      <c r="X289" s="184">
        <f t="shared" si="142"/>
        <v>0</v>
      </c>
      <c r="Y289" s="184">
        <f t="shared" si="143"/>
        <v>0</v>
      </c>
      <c r="AA289" s="190">
        <f t="shared" si="144"/>
        <v>0</v>
      </c>
      <c r="AB289" s="190">
        <f t="shared" si="145"/>
        <v>0</v>
      </c>
      <c r="AC289" s="190">
        <f t="shared" si="146"/>
        <v>0</v>
      </c>
      <c r="AD289" s="190">
        <f t="shared" si="147"/>
        <v>0</v>
      </c>
      <c r="AE289" s="187">
        <f t="shared" si="152"/>
        <v>0</v>
      </c>
      <c r="AF289" s="156">
        <f t="shared" si="153"/>
        <v>0</v>
      </c>
      <c r="AG289" s="193">
        <f t="shared" si="154"/>
        <v>0</v>
      </c>
      <c r="AH289" s="156">
        <f t="shared" si="155"/>
        <v>0</v>
      </c>
      <c r="AI289" s="156">
        <f t="shared" si="156"/>
        <v>0</v>
      </c>
      <c r="AJ289" s="187">
        <f t="shared" si="157"/>
        <v>7916.0714285714294</v>
      </c>
      <c r="AK289" s="187">
        <f t="shared" si="158"/>
        <v>0</v>
      </c>
      <c r="AL289" s="1">
        <f t="shared" si="159"/>
        <v>7916.0714285714294</v>
      </c>
    </row>
    <row r="290" spans="1:38">
      <c r="A290" s="26">
        <v>3.1200000000000004E-3</v>
      </c>
      <c r="B290" s="5">
        <f t="shared" si="149"/>
        <v>7762.2163926317635</v>
      </c>
      <c r="C290" s="150" t="s">
        <v>677</v>
      </c>
      <c r="D290" s="150" t="s">
        <v>600</v>
      </c>
      <c r="E290" s="94" t="s">
        <v>91</v>
      </c>
      <c r="F290" s="25">
        <f t="shared" si="150"/>
        <v>1</v>
      </c>
      <c r="G290" s="25">
        <f t="shared" si="148"/>
        <v>1</v>
      </c>
      <c r="I290" s="156">
        <f t="shared" si="130"/>
        <v>0</v>
      </c>
      <c r="J290" s="156">
        <f t="shared" si="131"/>
        <v>0</v>
      </c>
      <c r="K290" s="156">
        <f t="shared" si="132"/>
        <v>0</v>
      </c>
      <c r="L290" s="156">
        <f t="shared" si="133"/>
        <v>0</v>
      </c>
      <c r="N290" s="187">
        <f t="shared" si="151"/>
        <v>0</v>
      </c>
      <c r="O290" s="187">
        <f t="shared" si="134"/>
        <v>0</v>
      </c>
      <c r="P290" s="187">
        <f t="shared" si="135"/>
        <v>0</v>
      </c>
      <c r="Q290" s="187">
        <f t="shared" si="136"/>
        <v>7762.2132726317632</v>
      </c>
      <c r="R290" s="187">
        <f t="shared" si="137"/>
        <v>0</v>
      </c>
      <c r="S290" s="187">
        <f t="shared" si="138"/>
        <v>0</v>
      </c>
      <c r="T290" s="187">
        <f t="shared" si="139"/>
        <v>0</v>
      </c>
      <c r="V290" s="184">
        <f t="shared" si="140"/>
        <v>0</v>
      </c>
      <c r="W290" s="184">
        <f t="shared" si="141"/>
        <v>0</v>
      </c>
      <c r="X290" s="184">
        <f t="shared" si="142"/>
        <v>0</v>
      </c>
      <c r="Y290" s="184">
        <f t="shared" si="143"/>
        <v>0</v>
      </c>
      <c r="AA290" s="190">
        <f t="shared" si="144"/>
        <v>0</v>
      </c>
      <c r="AB290" s="190">
        <f t="shared" si="145"/>
        <v>0</v>
      </c>
      <c r="AC290" s="190">
        <f t="shared" si="146"/>
        <v>0</v>
      </c>
      <c r="AD290" s="190">
        <f t="shared" si="147"/>
        <v>0</v>
      </c>
      <c r="AE290" s="187">
        <f t="shared" si="152"/>
        <v>0</v>
      </c>
      <c r="AF290" s="156">
        <f t="shared" si="153"/>
        <v>0</v>
      </c>
      <c r="AG290" s="193">
        <f t="shared" si="154"/>
        <v>0</v>
      </c>
      <c r="AH290" s="156">
        <f t="shared" si="155"/>
        <v>0</v>
      </c>
      <c r="AI290" s="156">
        <f t="shared" si="156"/>
        <v>0</v>
      </c>
      <c r="AJ290" s="187">
        <f t="shared" si="157"/>
        <v>7762.2132726317632</v>
      </c>
      <c r="AK290" s="187">
        <f t="shared" si="158"/>
        <v>0</v>
      </c>
      <c r="AL290" s="1">
        <f t="shared" si="159"/>
        <v>7762.2132726317632</v>
      </c>
    </row>
    <row r="291" spans="1:38">
      <c r="A291" s="26">
        <v>3.1300000000000004E-3</v>
      </c>
      <c r="B291" s="5">
        <f t="shared" si="149"/>
        <v>7721.6544102647622</v>
      </c>
      <c r="C291" s="150" t="s">
        <v>678</v>
      </c>
      <c r="D291" s="150" t="s">
        <v>590</v>
      </c>
      <c r="E291" s="94" t="s">
        <v>91</v>
      </c>
      <c r="F291" s="25">
        <f t="shared" si="150"/>
        <v>1</v>
      </c>
      <c r="G291" s="25">
        <f t="shared" si="148"/>
        <v>1</v>
      </c>
      <c r="I291" s="156">
        <f t="shared" si="130"/>
        <v>0</v>
      </c>
      <c r="J291" s="156">
        <f t="shared" si="131"/>
        <v>0</v>
      </c>
      <c r="K291" s="156">
        <f t="shared" si="132"/>
        <v>0</v>
      </c>
      <c r="L291" s="156">
        <f t="shared" si="133"/>
        <v>0</v>
      </c>
      <c r="N291" s="187">
        <f t="shared" si="151"/>
        <v>0</v>
      </c>
      <c r="O291" s="187">
        <f t="shared" si="134"/>
        <v>0</v>
      </c>
      <c r="P291" s="187">
        <f t="shared" si="135"/>
        <v>0</v>
      </c>
      <c r="Q291" s="187">
        <f t="shared" si="136"/>
        <v>7721.6512802647621</v>
      </c>
      <c r="R291" s="187">
        <f t="shared" si="137"/>
        <v>0</v>
      </c>
      <c r="S291" s="187">
        <f t="shared" si="138"/>
        <v>0</v>
      </c>
      <c r="T291" s="187">
        <f t="shared" si="139"/>
        <v>0</v>
      </c>
      <c r="V291" s="184">
        <f t="shared" si="140"/>
        <v>0</v>
      </c>
      <c r="W291" s="184">
        <f t="shared" si="141"/>
        <v>0</v>
      </c>
      <c r="X291" s="184">
        <f t="shared" si="142"/>
        <v>0</v>
      </c>
      <c r="Y291" s="184">
        <f t="shared" si="143"/>
        <v>0</v>
      </c>
      <c r="AA291" s="190">
        <f t="shared" si="144"/>
        <v>0</v>
      </c>
      <c r="AB291" s="190">
        <f t="shared" si="145"/>
        <v>0</v>
      </c>
      <c r="AC291" s="190">
        <f t="shared" si="146"/>
        <v>0</v>
      </c>
      <c r="AD291" s="190">
        <f t="shared" si="147"/>
        <v>0</v>
      </c>
      <c r="AE291" s="187">
        <f t="shared" si="152"/>
        <v>0</v>
      </c>
      <c r="AF291" s="156">
        <f t="shared" si="153"/>
        <v>0</v>
      </c>
      <c r="AG291" s="193">
        <f t="shared" si="154"/>
        <v>0</v>
      </c>
      <c r="AH291" s="156">
        <f t="shared" si="155"/>
        <v>0</v>
      </c>
      <c r="AI291" s="156">
        <f t="shared" si="156"/>
        <v>0</v>
      </c>
      <c r="AJ291" s="187">
        <f t="shared" si="157"/>
        <v>7721.6512802647621</v>
      </c>
      <c r="AK291" s="187">
        <f t="shared" si="158"/>
        <v>0</v>
      </c>
      <c r="AL291" s="1">
        <f t="shared" si="159"/>
        <v>7721.6512802647621</v>
      </c>
    </row>
    <row r="292" spans="1:38">
      <c r="A292" s="26">
        <v>3.1400000000000004E-3</v>
      </c>
      <c r="B292" s="5">
        <f t="shared" si="149"/>
        <v>7705.5480730783947</v>
      </c>
      <c r="C292" s="150" t="s">
        <v>679</v>
      </c>
      <c r="D292" s="150" t="s">
        <v>698</v>
      </c>
      <c r="E292" s="94" t="s">
        <v>91</v>
      </c>
      <c r="F292" s="25">
        <f t="shared" si="150"/>
        <v>1</v>
      </c>
      <c r="G292" s="25">
        <f t="shared" si="148"/>
        <v>1</v>
      </c>
      <c r="I292" s="156">
        <f t="shared" si="130"/>
        <v>0</v>
      </c>
      <c r="J292" s="156">
        <f t="shared" si="131"/>
        <v>0</v>
      </c>
      <c r="K292" s="156">
        <f t="shared" si="132"/>
        <v>0</v>
      </c>
      <c r="L292" s="156">
        <f t="shared" si="133"/>
        <v>0</v>
      </c>
      <c r="N292" s="187">
        <f t="shared" si="151"/>
        <v>0</v>
      </c>
      <c r="O292" s="187">
        <f t="shared" si="134"/>
        <v>0</v>
      </c>
      <c r="P292" s="187">
        <f t="shared" si="135"/>
        <v>0</v>
      </c>
      <c r="Q292" s="187">
        <f t="shared" si="136"/>
        <v>7705.5449330783949</v>
      </c>
      <c r="R292" s="187">
        <f t="shared" si="137"/>
        <v>0</v>
      </c>
      <c r="S292" s="187">
        <f t="shared" si="138"/>
        <v>0</v>
      </c>
      <c r="T292" s="187">
        <f t="shared" si="139"/>
        <v>0</v>
      </c>
      <c r="V292" s="184">
        <f t="shared" si="140"/>
        <v>0</v>
      </c>
      <c r="W292" s="184">
        <f t="shared" si="141"/>
        <v>0</v>
      </c>
      <c r="X292" s="184">
        <f t="shared" si="142"/>
        <v>0</v>
      </c>
      <c r="Y292" s="184">
        <f t="shared" si="143"/>
        <v>0</v>
      </c>
      <c r="AA292" s="190">
        <f t="shared" si="144"/>
        <v>0</v>
      </c>
      <c r="AB292" s="190">
        <f t="shared" si="145"/>
        <v>0</v>
      </c>
      <c r="AC292" s="190">
        <f t="shared" si="146"/>
        <v>0</v>
      </c>
      <c r="AD292" s="190">
        <f t="shared" si="147"/>
        <v>0</v>
      </c>
      <c r="AE292" s="187">
        <f t="shared" si="152"/>
        <v>0</v>
      </c>
      <c r="AF292" s="156">
        <f t="shared" si="153"/>
        <v>0</v>
      </c>
      <c r="AG292" s="193">
        <f t="shared" si="154"/>
        <v>0</v>
      </c>
      <c r="AH292" s="156">
        <f t="shared" si="155"/>
        <v>0</v>
      </c>
      <c r="AI292" s="156">
        <f t="shared" si="156"/>
        <v>0</v>
      </c>
      <c r="AJ292" s="187">
        <f t="shared" si="157"/>
        <v>7705.5449330783949</v>
      </c>
      <c r="AK292" s="187">
        <f t="shared" si="158"/>
        <v>0</v>
      </c>
      <c r="AL292" s="1">
        <f t="shared" si="159"/>
        <v>7705.5449330783949</v>
      </c>
    </row>
    <row r="293" spans="1:38">
      <c r="A293" s="26">
        <v>3.1500000000000005E-3</v>
      </c>
      <c r="B293" s="5">
        <f t="shared" si="149"/>
        <v>14803.825569280671</v>
      </c>
      <c r="C293" s="150" t="s">
        <v>687</v>
      </c>
      <c r="D293" s="150" t="s">
        <v>76</v>
      </c>
      <c r="E293" s="94" t="s">
        <v>91</v>
      </c>
      <c r="F293" s="25">
        <f t="shared" si="150"/>
        <v>2</v>
      </c>
      <c r="G293" s="25">
        <f t="shared" si="148"/>
        <v>2</v>
      </c>
      <c r="I293" s="156">
        <f t="shared" si="130"/>
        <v>0</v>
      </c>
      <c r="J293" s="156">
        <f t="shared" si="131"/>
        <v>0</v>
      </c>
      <c r="K293" s="156">
        <f t="shared" si="132"/>
        <v>0</v>
      </c>
      <c r="L293" s="156">
        <f t="shared" si="133"/>
        <v>0</v>
      </c>
      <c r="N293" s="187">
        <f t="shared" si="151"/>
        <v>0</v>
      </c>
      <c r="O293" s="187">
        <f t="shared" si="134"/>
        <v>0</v>
      </c>
      <c r="P293" s="187">
        <f t="shared" si="135"/>
        <v>0</v>
      </c>
      <c r="Q293" s="187">
        <f t="shared" si="136"/>
        <v>7378.4953395472703</v>
      </c>
      <c r="R293" s="187">
        <f t="shared" si="137"/>
        <v>7425.3270797333989</v>
      </c>
      <c r="S293" s="187">
        <f t="shared" si="138"/>
        <v>0</v>
      </c>
      <c r="T293" s="187">
        <f t="shared" si="139"/>
        <v>0</v>
      </c>
      <c r="V293" s="184">
        <f t="shared" si="140"/>
        <v>0</v>
      </c>
      <c r="W293" s="184">
        <f t="shared" si="141"/>
        <v>0</v>
      </c>
      <c r="X293" s="184">
        <f t="shared" si="142"/>
        <v>0</v>
      </c>
      <c r="Y293" s="184">
        <f t="shared" si="143"/>
        <v>0</v>
      </c>
      <c r="AA293" s="190">
        <f t="shared" si="144"/>
        <v>0</v>
      </c>
      <c r="AB293" s="190">
        <f t="shared" si="145"/>
        <v>0</v>
      </c>
      <c r="AC293" s="190">
        <f t="shared" si="146"/>
        <v>0</v>
      </c>
      <c r="AD293" s="190">
        <f t="shared" si="147"/>
        <v>0</v>
      </c>
      <c r="AE293" s="187">
        <f t="shared" si="152"/>
        <v>0</v>
      </c>
      <c r="AF293" s="156">
        <f t="shared" si="153"/>
        <v>0</v>
      </c>
      <c r="AG293" s="193">
        <f t="shared" si="154"/>
        <v>0</v>
      </c>
      <c r="AH293" s="156">
        <f t="shared" si="155"/>
        <v>0</v>
      </c>
      <c r="AI293" s="156">
        <f t="shared" si="156"/>
        <v>0</v>
      </c>
      <c r="AJ293" s="187">
        <f t="shared" si="157"/>
        <v>7425.3270797333989</v>
      </c>
      <c r="AK293" s="187">
        <f t="shared" si="158"/>
        <v>7378.4953395472703</v>
      </c>
      <c r="AL293" s="1">
        <f t="shared" si="159"/>
        <v>14803.82241928067</v>
      </c>
    </row>
    <row r="294" spans="1:38">
      <c r="A294" s="26">
        <v>3.1600000000000005E-3</v>
      </c>
      <c r="B294" s="5">
        <f t="shared" si="149"/>
        <v>13937.764591733114</v>
      </c>
      <c r="C294" s="150" t="s">
        <v>693</v>
      </c>
      <c r="D294" s="150" t="s">
        <v>590</v>
      </c>
      <c r="E294" s="94" t="s">
        <v>91</v>
      </c>
      <c r="F294" s="25">
        <f t="shared" si="150"/>
        <v>2</v>
      </c>
      <c r="G294" s="25">
        <f t="shared" si="148"/>
        <v>2</v>
      </c>
      <c r="I294" s="156">
        <f t="shared" si="130"/>
        <v>0</v>
      </c>
      <c r="J294" s="156">
        <f t="shared" si="131"/>
        <v>0</v>
      </c>
      <c r="K294" s="156">
        <f t="shared" si="132"/>
        <v>0</v>
      </c>
      <c r="L294" s="156">
        <f t="shared" si="133"/>
        <v>0</v>
      </c>
      <c r="N294" s="187">
        <f t="shared" si="151"/>
        <v>0</v>
      </c>
      <c r="O294" s="187">
        <f t="shared" si="134"/>
        <v>0</v>
      </c>
      <c r="P294" s="187">
        <f t="shared" si="135"/>
        <v>0</v>
      </c>
      <c r="Q294" s="187">
        <f t="shared" si="136"/>
        <v>6804.2977743668453</v>
      </c>
      <c r="R294" s="187">
        <f t="shared" si="137"/>
        <v>0</v>
      </c>
      <c r="S294" s="187">
        <f t="shared" si="138"/>
        <v>7133.4636573662692</v>
      </c>
      <c r="T294" s="187">
        <f t="shared" si="139"/>
        <v>0</v>
      </c>
      <c r="V294" s="184">
        <f t="shared" si="140"/>
        <v>0</v>
      </c>
      <c r="W294" s="184">
        <f t="shared" si="141"/>
        <v>0</v>
      </c>
      <c r="X294" s="184">
        <f t="shared" si="142"/>
        <v>0</v>
      </c>
      <c r="Y294" s="184">
        <f t="shared" si="143"/>
        <v>0</v>
      </c>
      <c r="AA294" s="190">
        <f t="shared" si="144"/>
        <v>0</v>
      </c>
      <c r="AB294" s="190">
        <f t="shared" si="145"/>
        <v>0</v>
      </c>
      <c r="AC294" s="190">
        <f t="shared" si="146"/>
        <v>0</v>
      </c>
      <c r="AD294" s="190">
        <f t="shared" si="147"/>
        <v>0</v>
      </c>
      <c r="AE294" s="187">
        <f t="shared" si="152"/>
        <v>0</v>
      </c>
      <c r="AF294" s="156">
        <f t="shared" si="153"/>
        <v>0</v>
      </c>
      <c r="AG294" s="193">
        <f t="shared" si="154"/>
        <v>0</v>
      </c>
      <c r="AH294" s="156">
        <f t="shared" si="155"/>
        <v>0</v>
      </c>
      <c r="AI294" s="156">
        <f t="shared" si="156"/>
        <v>0</v>
      </c>
      <c r="AJ294" s="187">
        <f t="shared" si="157"/>
        <v>7133.4636573662692</v>
      </c>
      <c r="AK294" s="187">
        <f t="shared" si="158"/>
        <v>6804.2977743668453</v>
      </c>
      <c r="AL294" s="1">
        <f t="shared" si="159"/>
        <v>13937.761431733114</v>
      </c>
    </row>
    <row r="295" spans="1:38">
      <c r="A295" s="26">
        <v>3.1700000000000001E-3</v>
      </c>
      <c r="B295" s="5">
        <f t="shared" si="149"/>
        <v>9140.209355567009</v>
      </c>
      <c r="C295" s="150" t="s">
        <v>655</v>
      </c>
      <c r="D295" s="150" t="s">
        <v>590</v>
      </c>
      <c r="E295" s="94" t="s">
        <v>91</v>
      </c>
      <c r="F295" s="25">
        <f t="shared" si="150"/>
        <v>1</v>
      </c>
      <c r="G295" s="25">
        <f t="shared" si="148"/>
        <v>1</v>
      </c>
      <c r="I295" s="156">
        <f t="shared" si="130"/>
        <v>0</v>
      </c>
      <c r="J295" s="156">
        <f t="shared" si="131"/>
        <v>0</v>
      </c>
      <c r="K295" s="156">
        <f t="shared" si="132"/>
        <v>0</v>
      </c>
      <c r="L295" s="156">
        <f t="shared" si="133"/>
        <v>0</v>
      </c>
      <c r="N295" s="187">
        <f t="shared" si="151"/>
        <v>0</v>
      </c>
      <c r="O295" s="187">
        <f t="shared" si="134"/>
        <v>0</v>
      </c>
      <c r="P295" s="187">
        <f t="shared" si="135"/>
        <v>0</v>
      </c>
      <c r="Q295" s="187">
        <f t="shared" si="136"/>
        <v>9140.206185567009</v>
      </c>
      <c r="R295" s="187">
        <f t="shared" si="137"/>
        <v>0</v>
      </c>
      <c r="S295" s="187">
        <f t="shared" si="138"/>
        <v>0</v>
      </c>
      <c r="T295" s="187">
        <f t="shared" si="139"/>
        <v>0</v>
      </c>
      <c r="V295" s="184">
        <f t="shared" si="140"/>
        <v>0</v>
      </c>
      <c r="W295" s="184">
        <f t="shared" si="141"/>
        <v>0</v>
      </c>
      <c r="X295" s="184">
        <f t="shared" si="142"/>
        <v>0</v>
      </c>
      <c r="Y295" s="184">
        <f t="shared" si="143"/>
        <v>0</v>
      </c>
      <c r="AA295" s="190">
        <f t="shared" si="144"/>
        <v>0</v>
      </c>
      <c r="AB295" s="190">
        <f t="shared" si="145"/>
        <v>0</v>
      </c>
      <c r="AC295" s="190">
        <f t="shared" si="146"/>
        <v>0</v>
      </c>
      <c r="AD295" s="190">
        <f t="shared" si="147"/>
        <v>0</v>
      </c>
      <c r="AE295" s="187">
        <f t="shared" si="152"/>
        <v>0</v>
      </c>
      <c r="AF295" s="156">
        <f t="shared" si="153"/>
        <v>0</v>
      </c>
      <c r="AG295" s="193">
        <f t="shared" si="154"/>
        <v>0</v>
      </c>
      <c r="AH295" s="156">
        <f t="shared" si="155"/>
        <v>0</v>
      </c>
      <c r="AI295" s="156">
        <f t="shared" si="156"/>
        <v>0</v>
      </c>
      <c r="AJ295" s="187">
        <f t="shared" si="157"/>
        <v>9140.206185567009</v>
      </c>
      <c r="AK295" s="187">
        <f t="shared" si="158"/>
        <v>0</v>
      </c>
      <c r="AL295" s="1">
        <f t="shared" si="159"/>
        <v>9140.206185567009</v>
      </c>
    </row>
    <row r="296" spans="1:38">
      <c r="A296" s="26">
        <v>3.1800000000000001E-3</v>
      </c>
      <c r="B296" s="5">
        <f t="shared" si="149"/>
        <v>16588.30927809963</v>
      </c>
      <c r="C296" s="150" t="s">
        <v>668</v>
      </c>
      <c r="D296" s="150" t="s">
        <v>76</v>
      </c>
      <c r="E296" s="94" t="s">
        <v>91</v>
      </c>
      <c r="F296" s="25">
        <f t="shared" si="150"/>
        <v>2</v>
      </c>
      <c r="G296" s="25">
        <f t="shared" si="148"/>
        <v>2</v>
      </c>
      <c r="I296" s="156">
        <f t="shared" si="130"/>
        <v>0</v>
      </c>
      <c r="J296" s="156">
        <f t="shared" si="131"/>
        <v>0</v>
      </c>
      <c r="K296" s="156">
        <f t="shared" si="132"/>
        <v>0</v>
      </c>
      <c r="L296" s="156">
        <f t="shared" si="133"/>
        <v>0</v>
      </c>
      <c r="N296" s="187">
        <f t="shared" si="151"/>
        <v>0</v>
      </c>
      <c r="O296" s="187">
        <f t="shared" si="134"/>
        <v>0</v>
      </c>
      <c r="P296" s="187">
        <f t="shared" si="135"/>
        <v>0</v>
      </c>
      <c r="Q296" s="187">
        <f t="shared" si="136"/>
        <v>8442.2014854313456</v>
      </c>
      <c r="R296" s="187">
        <f t="shared" si="137"/>
        <v>0</v>
      </c>
      <c r="S296" s="187">
        <f t="shared" si="138"/>
        <v>0</v>
      </c>
      <c r="T296" s="187">
        <f t="shared" si="139"/>
        <v>8146.104612668285</v>
      </c>
      <c r="V296" s="184">
        <f t="shared" si="140"/>
        <v>0</v>
      </c>
      <c r="W296" s="184">
        <f t="shared" si="141"/>
        <v>0</v>
      </c>
      <c r="X296" s="184">
        <f t="shared" si="142"/>
        <v>0</v>
      </c>
      <c r="Y296" s="184">
        <f t="shared" si="143"/>
        <v>0</v>
      </c>
      <c r="AA296" s="190">
        <f t="shared" si="144"/>
        <v>0</v>
      </c>
      <c r="AB296" s="190">
        <f t="shared" si="145"/>
        <v>0</v>
      </c>
      <c r="AC296" s="190">
        <f t="shared" si="146"/>
        <v>0</v>
      </c>
      <c r="AD296" s="190">
        <f t="shared" si="147"/>
        <v>0</v>
      </c>
      <c r="AE296" s="187">
        <f t="shared" si="152"/>
        <v>0</v>
      </c>
      <c r="AF296" s="156">
        <f t="shared" si="153"/>
        <v>0</v>
      </c>
      <c r="AG296" s="193">
        <f t="shared" si="154"/>
        <v>0</v>
      </c>
      <c r="AH296" s="156">
        <f t="shared" si="155"/>
        <v>0</v>
      </c>
      <c r="AI296" s="156">
        <f t="shared" si="156"/>
        <v>0</v>
      </c>
      <c r="AJ296" s="187">
        <f t="shared" si="157"/>
        <v>8442.2014854313456</v>
      </c>
      <c r="AK296" s="187">
        <f t="shared" si="158"/>
        <v>8146.104612668285</v>
      </c>
      <c r="AL296" s="1">
        <f t="shared" si="159"/>
        <v>16588.306098099631</v>
      </c>
    </row>
    <row r="297" spans="1:38">
      <c r="A297" s="26">
        <v>3.1900000000000001E-3</v>
      </c>
      <c r="B297" s="5">
        <f t="shared" si="149"/>
        <v>8381.5497961637357</v>
      </c>
      <c r="C297" s="150" t="s">
        <v>669</v>
      </c>
      <c r="D297" s="150" t="s">
        <v>703</v>
      </c>
      <c r="E297" s="94" t="s">
        <v>91</v>
      </c>
      <c r="F297" s="25">
        <f t="shared" si="150"/>
        <v>1</v>
      </c>
      <c r="G297" s="25">
        <f t="shared" si="148"/>
        <v>1</v>
      </c>
      <c r="I297" s="156">
        <f t="shared" si="130"/>
        <v>0</v>
      </c>
      <c r="J297" s="156">
        <f t="shared" si="131"/>
        <v>0</v>
      </c>
      <c r="K297" s="156">
        <f t="shared" si="132"/>
        <v>0</v>
      </c>
      <c r="L297" s="156">
        <f t="shared" si="133"/>
        <v>0</v>
      </c>
      <c r="N297" s="187">
        <f t="shared" si="151"/>
        <v>0</v>
      </c>
      <c r="O297" s="187">
        <f t="shared" si="134"/>
        <v>0</v>
      </c>
      <c r="P297" s="187">
        <f t="shared" si="135"/>
        <v>0</v>
      </c>
      <c r="Q297" s="187">
        <f t="shared" si="136"/>
        <v>8381.5466061637362</v>
      </c>
      <c r="R297" s="187">
        <f t="shared" si="137"/>
        <v>0</v>
      </c>
      <c r="S297" s="187">
        <f t="shared" si="138"/>
        <v>0</v>
      </c>
      <c r="T297" s="187">
        <f t="shared" si="139"/>
        <v>0</v>
      </c>
      <c r="V297" s="184">
        <f t="shared" si="140"/>
        <v>0</v>
      </c>
      <c r="W297" s="184">
        <f t="shared" si="141"/>
        <v>0</v>
      </c>
      <c r="X297" s="184">
        <f t="shared" si="142"/>
        <v>0</v>
      </c>
      <c r="Y297" s="184">
        <f t="shared" si="143"/>
        <v>0</v>
      </c>
      <c r="AA297" s="190">
        <f t="shared" si="144"/>
        <v>0</v>
      </c>
      <c r="AB297" s="190">
        <f t="shared" si="145"/>
        <v>0</v>
      </c>
      <c r="AC297" s="190">
        <f t="shared" si="146"/>
        <v>0</v>
      </c>
      <c r="AD297" s="190">
        <f t="shared" si="147"/>
        <v>0</v>
      </c>
      <c r="AE297" s="187">
        <f t="shared" si="152"/>
        <v>0</v>
      </c>
      <c r="AF297" s="156">
        <f t="shared" si="153"/>
        <v>0</v>
      </c>
      <c r="AG297" s="193">
        <f t="shared" si="154"/>
        <v>0</v>
      </c>
      <c r="AH297" s="156">
        <f t="shared" si="155"/>
        <v>0</v>
      </c>
      <c r="AI297" s="156">
        <f t="shared" si="156"/>
        <v>0</v>
      </c>
      <c r="AJ297" s="187">
        <f t="shared" si="157"/>
        <v>8381.5466061637362</v>
      </c>
      <c r="AK297" s="187">
        <f t="shared" si="158"/>
        <v>0</v>
      </c>
      <c r="AL297" s="1">
        <f t="shared" si="159"/>
        <v>8381.5466061637362</v>
      </c>
    </row>
    <row r="298" spans="1:38">
      <c r="A298" s="26">
        <v>3.2000000000000002E-3</v>
      </c>
      <c r="B298" s="5">
        <f t="shared" si="149"/>
        <v>16565.730606494879</v>
      </c>
      <c r="C298" s="150" t="s">
        <v>123</v>
      </c>
      <c r="D298" s="150" t="s">
        <v>590</v>
      </c>
      <c r="E298" s="94" t="s">
        <v>91</v>
      </c>
      <c r="F298" s="25">
        <f t="shared" si="150"/>
        <v>2</v>
      </c>
      <c r="G298" s="25">
        <f t="shared" si="148"/>
        <v>2</v>
      </c>
      <c r="I298" s="156">
        <f t="shared" si="130"/>
        <v>0</v>
      </c>
      <c r="J298" s="156">
        <f t="shared" si="131"/>
        <v>0</v>
      </c>
      <c r="K298" s="156">
        <f t="shared" si="132"/>
        <v>0</v>
      </c>
      <c r="L298" s="156">
        <f t="shared" si="133"/>
        <v>0</v>
      </c>
      <c r="N298" s="187">
        <f t="shared" si="151"/>
        <v>0</v>
      </c>
      <c r="O298" s="187">
        <f t="shared" si="134"/>
        <v>0</v>
      </c>
      <c r="P298" s="187">
        <f t="shared" si="135"/>
        <v>0</v>
      </c>
      <c r="Q298" s="187">
        <f t="shared" si="136"/>
        <v>8120.5348965011917</v>
      </c>
      <c r="R298" s="187">
        <f t="shared" si="137"/>
        <v>0</v>
      </c>
      <c r="S298" s="187">
        <f t="shared" si="138"/>
        <v>8445.1925099936871</v>
      </c>
      <c r="T298" s="187">
        <f t="shared" si="139"/>
        <v>0</v>
      </c>
      <c r="V298" s="184">
        <f t="shared" si="140"/>
        <v>0</v>
      </c>
      <c r="W298" s="184">
        <f t="shared" si="141"/>
        <v>0</v>
      </c>
      <c r="X298" s="184">
        <f t="shared" si="142"/>
        <v>0</v>
      </c>
      <c r="Y298" s="184">
        <f t="shared" si="143"/>
        <v>0</v>
      </c>
      <c r="AA298" s="190">
        <f t="shared" si="144"/>
        <v>0</v>
      </c>
      <c r="AB298" s="190">
        <f t="shared" si="145"/>
        <v>0</v>
      </c>
      <c r="AC298" s="190">
        <f t="shared" si="146"/>
        <v>0</v>
      </c>
      <c r="AD298" s="190">
        <f t="shared" si="147"/>
        <v>0</v>
      </c>
      <c r="AE298" s="187">
        <f t="shared" si="152"/>
        <v>0</v>
      </c>
      <c r="AF298" s="156">
        <f t="shared" si="153"/>
        <v>0</v>
      </c>
      <c r="AG298" s="193">
        <f t="shared" si="154"/>
        <v>0</v>
      </c>
      <c r="AH298" s="156">
        <f t="shared" si="155"/>
        <v>0</v>
      </c>
      <c r="AI298" s="156">
        <f t="shared" si="156"/>
        <v>0</v>
      </c>
      <c r="AJ298" s="187">
        <f t="shared" si="157"/>
        <v>8445.1925099936871</v>
      </c>
      <c r="AK298" s="187">
        <f t="shared" si="158"/>
        <v>8120.5348965011917</v>
      </c>
      <c r="AL298" s="1">
        <f t="shared" si="159"/>
        <v>16565.72740649488</v>
      </c>
    </row>
    <row r="299" spans="1:38">
      <c r="A299" s="26">
        <v>3.2100000000000002E-3</v>
      </c>
      <c r="B299" s="5">
        <f t="shared" si="149"/>
        <v>24749.87955626738</v>
      </c>
      <c r="C299" s="150" t="s">
        <v>671</v>
      </c>
      <c r="D299" s="150" t="s">
        <v>604</v>
      </c>
      <c r="E299" s="94" t="s">
        <v>91</v>
      </c>
      <c r="F299" s="25">
        <f t="shared" si="150"/>
        <v>3</v>
      </c>
      <c r="G299" s="25">
        <f t="shared" si="148"/>
        <v>3</v>
      </c>
      <c r="I299" s="156">
        <f t="shared" si="130"/>
        <v>0</v>
      </c>
      <c r="J299" s="156">
        <f t="shared" si="131"/>
        <v>0</v>
      </c>
      <c r="K299" s="156">
        <f t="shared" si="132"/>
        <v>0</v>
      </c>
      <c r="L299" s="156">
        <f t="shared" si="133"/>
        <v>7946.9756043221578</v>
      </c>
      <c r="N299" s="187">
        <f t="shared" si="151"/>
        <v>0</v>
      </c>
      <c r="O299" s="187">
        <f t="shared" si="134"/>
        <v>0</v>
      </c>
      <c r="P299" s="187">
        <f t="shared" si="135"/>
        <v>0</v>
      </c>
      <c r="Q299" s="187">
        <f t="shared" si="136"/>
        <v>8114.5890536335346</v>
      </c>
      <c r="R299" s="187">
        <f t="shared" si="137"/>
        <v>0</v>
      </c>
      <c r="S299" s="187">
        <f t="shared" si="138"/>
        <v>8688.3116883116872</v>
      </c>
      <c r="T299" s="187">
        <f t="shared" si="139"/>
        <v>0</v>
      </c>
      <c r="V299" s="184">
        <f t="shared" si="140"/>
        <v>0</v>
      </c>
      <c r="W299" s="184">
        <f t="shared" si="141"/>
        <v>0</v>
      </c>
      <c r="X299" s="184">
        <f t="shared" si="142"/>
        <v>0</v>
      </c>
      <c r="Y299" s="184">
        <f t="shared" si="143"/>
        <v>0</v>
      </c>
      <c r="AA299" s="190">
        <f t="shared" si="144"/>
        <v>0</v>
      </c>
      <c r="AB299" s="190">
        <f t="shared" si="145"/>
        <v>0</v>
      </c>
      <c r="AC299" s="190">
        <f t="shared" si="146"/>
        <v>0</v>
      </c>
      <c r="AD299" s="190">
        <f t="shared" si="147"/>
        <v>0</v>
      </c>
      <c r="AE299" s="187">
        <f t="shared" si="152"/>
        <v>0</v>
      </c>
      <c r="AF299" s="156">
        <f t="shared" si="153"/>
        <v>0</v>
      </c>
      <c r="AG299" s="193">
        <f t="shared" si="154"/>
        <v>0</v>
      </c>
      <c r="AH299" s="156">
        <f t="shared" si="155"/>
        <v>7946.9756043221578</v>
      </c>
      <c r="AI299" s="156">
        <f t="shared" si="156"/>
        <v>0</v>
      </c>
      <c r="AJ299" s="187">
        <f t="shared" si="157"/>
        <v>8688.3116883116872</v>
      </c>
      <c r="AK299" s="187">
        <f t="shared" si="158"/>
        <v>8114.5890536335346</v>
      </c>
      <c r="AL299" s="1">
        <f t="shared" si="159"/>
        <v>24749.876346267381</v>
      </c>
    </row>
    <row r="300" spans="1:38">
      <c r="A300" s="26">
        <v>3.2200000000000002E-3</v>
      </c>
      <c r="B300" s="5">
        <f t="shared" si="149"/>
        <v>7920.3176741718762</v>
      </c>
      <c r="C300" s="150" t="s">
        <v>280</v>
      </c>
      <c r="D300" s="150" t="s">
        <v>582</v>
      </c>
      <c r="E300" s="94" t="s">
        <v>91</v>
      </c>
      <c r="F300" s="25">
        <f t="shared" si="150"/>
        <v>1</v>
      </c>
      <c r="G300" s="25">
        <f t="shared" si="148"/>
        <v>1</v>
      </c>
      <c r="I300" s="156">
        <f t="shared" si="130"/>
        <v>0</v>
      </c>
      <c r="J300" s="156">
        <f t="shared" si="131"/>
        <v>0</v>
      </c>
      <c r="K300" s="156">
        <f t="shared" si="132"/>
        <v>0</v>
      </c>
      <c r="L300" s="156">
        <f t="shared" si="133"/>
        <v>0</v>
      </c>
      <c r="N300" s="187">
        <f t="shared" si="151"/>
        <v>0</v>
      </c>
      <c r="O300" s="187">
        <f t="shared" si="134"/>
        <v>0</v>
      </c>
      <c r="P300" s="187">
        <f t="shared" si="135"/>
        <v>0</v>
      </c>
      <c r="Q300" s="187">
        <f t="shared" si="136"/>
        <v>7920.3144541718766</v>
      </c>
      <c r="R300" s="187">
        <f t="shared" si="137"/>
        <v>0</v>
      </c>
      <c r="S300" s="187">
        <f t="shared" si="138"/>
        <v>0</v>
      </c>
      <c r="T300" s="187">
        <f t="shared" si="139"/>
        <v>0</v>
      </c>
      <c r="V300" s="184">
        <f t="shared" si="140"/>
        <v>0</v>
      </c>
      <c r="W300" s="184">
        <f t="shared" si="141"/>
        <v>0</v>
      </c>
      <c r="X300" s="184">
        <f t="shared" si="142"/>
        <v>0</v>
      </c>
      <c r="Y300" s="184">
        <f t="shared" si="143"/>
        <v>0</v>
      </c>
      <c r="AA300" s="190">
        <f t="shared" si="144"/>
        <v>0</v>
      </c>
      <c r="AB300" s="190">
        <f t="shared" si="145"/>
        <v>0</v>
      </c>
      <c r="AC300" s="190">
        <f t="shared" si="146"/>
        <v>0</v>
      </c>
      <c r="AD300" s="190">
        <f t="shared" si="147"/>
        <v>0</v>
      </c>
      <c r="AE300" s="187">
        <f t="shared" si="152"/>
        <v>0</v>
      </c>
      <c r="AF300" s="156">
        <f t="shared" si="153"/>
        <v>0</v>
      </c>
      <c r="AG300" s="193">
        <f t="shared" si="154"/>
        <v>0</v>
      </c>
      <c r="AH300" s="156">
        <f t="shared" si="155"/>
        <v>0</v>
      </c>
      <c r="AI300" s="156">
        <f t="shared" si="156"/>
        <v>0</v>
      </c>
      <c r="AJ300" s="187">
        <f t="shared" si="157"/>
        <v>7920.3144541718766</v>
      </c>
      <c r="AK300" s="187">
        <f t="shared" si="158"/>
        <v>0</v>
      </c>
      <c r="AL300" s="1">
        <f t="shared" si="159"/>
        <v>7920.3144541718766</v>
      </c>
    </row>
    <row r="301" spans="1:38">
      <c r="A301" s="26">
        <v>3.2300000000000002E-3</v>
      </c>
      <c r="B301" s="5">
        <f t="shared" si="149"/>
        <v>14948.255624513336</v>
      </c>
      <c r="C301" s="150" t="s">
        <v>686</v>
      </c>
      <c r="D301" s="150" t="s">
        <v>600</v>
      </c>
      <c r="E301" s="94" t="s">
        <v>91</v>
      </c>
      <c r="F301" s="25">
        <f t="shared" si="150"/>
        <v>2</v>
      </c>
      <c r="G301" s="25">
        <f t="shared" si="148"/>
        <v>2</v>
      </c>
      <c r="I301" s="156">
        <f t="shared" si="130"/>
        <v>0</v>
      </c>
      <c r="J301" s="156">
        <f t="shared" si="131"/>
        <v>0</v>
      </c>
      <c r="K301" s="156">
        <f t="shared" si="132"/>
        <v>0</v>
      </c>
      <c r="L301" s="156">
        <f t="shared" si="133"/>
        <v>0</v>
      </c>
      <c r="N301" s="187">
        <f t="shared" si="151"/>
        <v>0</v>
      </c>
      <c r="O301" s="187">
        <f t="shared" si="134"/>
        <v>0</v>
      </c>
      <c r="P301" s="187">
        <f t="shared" si="135"/>
        <v>0</v>
      </c>
      <c r="Q301" s="187">
        <f t="shared" si="136"/>
        <v>7403.1396125584506</v>
      </c>
      <c r="R301" s="187">
        <f t="shared" si="137"/>
        <v>0</v>
      </c>
      <c r="S301" s="187">
        <f t="shared" si="138"/>
        <v>7545.1127819548865</v>
      </c>
      <c r="T301" s="187">
        <f t="shared" si="139"/>
        <v>0</v>
      </c>
      <c r="V301" s="184">
        <f t="shared" si="140"/>
        <v>0</v>
      </c>
      <c r="W301" s="184">
        <f t="shared" si="141"/>
        <v>0</v>
      </c>
      <c r="X301" s="184">
        <f t="shared" si="142"/>
        <v>0</v>
      </c>
      <c r="Y301" s="184">
        <f t="shared" si="143"/>
        <v>0</v>
      </c>
      <c r="AA301" s="190">
        <f t="shared" si="144"/>
        <v>0</v>
      </c>
      <c r="AB301" s="190">
        <f t="shared" si="145"/>
        <v>0</v>
      </c>
      <c r="AC301" s="190">
        <f t="shared" si="146"/>
        <v>0</v>
      </c>
      <c r="AD301" s="190">
        <f t="shared" si="147"/>
        <v>0</v>
      </c>
      <c r="AE301" s="187">
        <f t="shared" si="152"/>
        <v>0</v>
      </c>
      <c r="AF301" s="156">
        <f t="shared" si="153"/>
        <v>0</v>
      </c>
      <c r="AG301" s="193">
        <f t="shared" si="154"/>
        <v>0</v>
      </c>
      <c r="AH301" s="156">
        <f t="shared" si="155"/>
        <v>0</v>
      </c>
      <c r="AI301" s="156">
        <f t="shared" si="156"/>
        <v>0</v>
      </c>
      <c r="AJ301" s="187">
        <f t="shared" si="157"/>
        <v>7545.1127819548865</v>
      </c>
      <c r="AK301" s="187">
        <f t="shared" si="158"/>
        <v>7403.1396125584506</v>
      </c>
      <c r="AL301" s="1">
        <f t="shared" si="159"/>
        <v>14948.252394513336</v>
      </c>
    </row>
    <row r="302" spans="1:38">
      <c r="A302" s="26">
        <v>3.2400000000000003E-3</v>
      </c>
      <c r="B302" s="5">
        <f t="shared" si="149"/>
        <v>21061.420072669323</v>
      </c>
      <c r="C302" s="150" t="s">
        <v>293</v>
      </c>
      <c r="D302" s="150" t="s">
        <v>585</v>
      </c>
      <c r="E302" s="94" t="s">
        <v>91</v>
      </c>
      <c r="F302" s="25">
        <f t="shared" si="150"/>
        <v>3</v>
      </c>
      <c r="G302" s="25">
        <f t="shared" si="148"/>
        <v>3</v>
      </c>
      <c r="I302" s="156">
        <f t="shared" ref="I302:I333" si="160">IF(ISERROR(VLOOKUP($C302,_tri5,5,FALSE)),0,(VLOOKUP($C302,_tri5,5,FALSE)))</f>
        <v>0</v>
      </c>
      <c r="J302" s="156">
        <f t="shared" ref="J302:J333" si="161">IF(ISERROR(VLOOKUP($C302,_tri7,5,FALSE)),0,(VLOOKUP($C302,_tri7,5,FALSE)))</f>
        <v>0</v>
      </c>
      <c r="K302" s="156">
        <f t="shared" ref="K302:K333" si="162">IF(ISERROR(VLOOKUP($C302,_tri8,5,FALSE)),0,(VLOOKUP($C302,_tri8,5,FALSE)))</f>
        <v>0</v>
      </c>
      <c r="L302" s="156">
        <f t="shared" ref="L302:L333" si="163">IF(ISERROR(VLOOKUP($C302,_tri9,5,FALSE)),0,(VLOOKUP($C302,_tri9,5,FALSE)))</f>
        <v>6796.875</v>
      </c>
      <c r="N302" s="187">
        <f t="shared" si="151"/>
        <v>0</v>
      </c>
      <c r="O302" s="187">
        <f t="shared" ref="O302:O333" si="164">IF(ISERROR(VLOOKUP($C302,_tri2,5,FALSE)),0,(VLOOKUP($C302,_tri2,5,FALSE)))</f>
        <v>0</v>
      </c>
      <c r="P302" s="187">
        <f t="shared" ref="P302:P333" si="165">IF(ISERROR(VLOOKUP($C302,_tri3,5,FALSE)),0,(VLOOKUP($C302,_tri3,5,FALSE)))</f>
        <v>0</v>
      </c>
      <c r="Q302" s="187">
        <f t="shared" ref="Q302:Q333" si="166">IF(ISERROR(VLOOKUP($C302,_tri4,5,FALSE)),0,(VLOOKUP($C302,_tri4,5,FALSE)))</f>
        <v>7064.5418326693234</v>
      </c>
      <c r="R302" s="187">
        <f t="shared" ref="R302:R333" si="167">IF(ISERROR(VLOOKUP($C302,_tri6,5,FALSE)),0,(VLOOKUP($C302,_tri6,5,FALSE)))</f>
        <v>0</v>
      </c>
      <c r="S302" s="187">
        <f t="shared" ref="S302:S333" si="168">IF(ISERROR(VLOOKUP($C302,_tri10,5,FALSE)),0,(VLOOKUP($C302,_tri10,5,FALSE)))</f>
        <v>7200</v>
      </c>
      <c r="T302" s="187">
        <f t="shared" ref="T302:T333" si="169">IF(ISERROR(VLOOKUP($C302,_tri11,5,FALSE)),0,(VLOOKUP($C302,_tri11,5,FALSE)))</f>
        <v>0</v>
      </c>
      <c r="V302" s="184">
        <f t="shared" ref="V302:V333" si="170">IF(ISERROR(VLOOKUP($C302,aqua1,5,FALSE)),0,(VLOOKUP($C302,aqua1,5,FALSE)))</f>
        <v>0</v>
      </c>
      <c r="W302" s="184">
        <f t="shared" ref="W302:W333" si="171">IF(ISERROR(VLOOKUP($C302,aqua2,5,FALSE)),0,(VLOOKUP($C302,aqua2,5,FALSE)))</f>
        <v>0</v>
      </c>
      <c r="X302" s="184">
        <f t="shared" ref="X302:X333" si="172">IF(ISERROR(VLOOKUP($C302,aqua3,5,FALSE)),0,(VLOOKUP($C302,aqua3,5,FALSE)))</f>
        <v>0</v>
      </c>
      <c r="Y302" s="184">
        <f t="shared" ref="Y302:Y333" si="173">IF(ISERROR(VLOOKUP($C302,aqua4,5,FALSE)),0,(VLOOKUP($C302,aqua4,5,FALSE)))</f>
        <v>0</v>
      </c>
      <c r="AA302" s="190">
        <f t="shared" ref="AA302:AA333" si="174">IF(ISERROR(VLOOKUP($C302,_dua1,5,FALSE)),0,(VLOOKUP($C302,_dua1,5,FALSE)))</f>
        <v>0</v>
      </c>
      <c r="AB302" s="190">
        <f t="shared" ref="AB302:AB333" si="175">IF(ISERROR(VLOOKUP($C302,_dua2,5,FALSE)),0,(VLOOKUP($C302,_dua2,5,FALSE)))</f>
        <v>0</v>
      </c>
      <c r="AC302" s="190">
        <f t="shared" ref="AC302:AC333" si="176">IF(ISERROR(VLOOKUP($C302,_dua3,5,FALSE)),0,(VLOOKUP($C302,_dua3,5,FALSE)))</f>
        <v>0</v>
      </c>
      <c r="AD302" s="190">
        <f t="shared" ref="AD302:AD333" si="177">IF(ISERROR(VLOOKUP($C302,_dua4,5,FALSE)),0,(VLOOKUP($C302,_dua4,5,FALSE)))</f>
        <v>0</v>
      </c>
      <c r="AE302" s="187">
        <f t="shared" si="152"/>
        <v>0</v>
      </c>
      <c r="AF302" s="156">
        <f t="shared" si="153"/>
        <v>0</v>
      </c>
      <c r="AG302" s="193">
        <f t="shared" si="154"/>
        <v>0</v>
      </c>
      <c r="AH302" s="156">
        <f t="shared" si="155"/>
        <v>6796.875</v>
      </c>
      <c r="AI302" s="156">
        <f t="shared" si="156"/>
        <v>0</v>
      </c>
      <c r="AJ302" s="187">
        <f t="shared" si="157"/>
        <v>7200</v>
      </c>
      <c r="AK302" s="187">
        <f t="shared" si="158"/>
        <v>7064.5418326693234</v>
      </c>
      <c r="AL302" s="1">
        <f t="shared" si="159"/>
        <v>21061.416832669325</v>
      </c>
    </row>
    <row r="303" spans="1:38">
      <c r="A303" s="26">
        <v>3.2500000000000003E-3</v>
      </c>
      <c r="B303" s="5">
        <f t="shared" si="149"/>
        <v>15271.214280293805</v>
      </c>
      <c r="C303" s="150" t="s">
        <v>673</v>
      </c>
      <c r="D303" s="150" t="s">
        <v>80</v>
      </c>
      <c r="E303" s="94" t="s">
        <v>91</v>
      </c>
      <c r="F303" s="25">
        <f t="shared" si="150"/>
        <v>2</v>
      </c>
      <c r="G303" s="25">
        <f t="shared" si="148"/>
        <v>2</v>
      </c>
      <c r="I303" s="156">
        <f t="shared" si="160"/>
        <v>0</v>
      </c>
      <c r="J303" s="156">
        <f t="shared" si="161"/>
        <v>0</v>
      </c>
      <c r="K303" s="156">
        <f t="shared" si="162"/>
        <v>7313.9322652605961</v>
      </c>
      <c r="L303" s="156">
        <f t="shared" si="163"/>
        <v>0</v>
      </c>
      <c r="N303" s="187">
        <f t="shared" si="151"/>
        <v>0</v>
      </c>
      <c r="O303" s="187">
        <f t="shared" si="164"/>
        <v>0</v>
      </c>
      <c r="P303" s="187">
        <f t="shared" si="165"/>
        <v>0</v>
      </c>
      <c r="Q303" s="187">
        <f t="shared" si="166"/>
        <v>7957.2787650332093</v>
      </c>
      <c r="R303" s="187">
        <f t="shared" si="167"/>
        <v>0</v>
      </c>
      <c r="S303" s="187">
        <f t="shared" si="168"/>
        <v>0</v>
      </c>
      <c r="T303" s="187">
        <f t="shared" si="169"/>
        <v>0</v>
      </c>
      <c r="V303" s="184">
        <f t="shared" si="170"/>
        <v>0</v>
      </c>
      <c r="W303" s="184">
        <f t="shared" si="171"/>
        <v>0</v>
      </c>
      <c r="X303" s="184">
        <f t="shared" si="172"/>
        <v>0</v>
      </c>
      <c r="Y303" s="184">
        <f t="shared" si="173"/>
        <v>0</v>
      </c>
      <c r="AA303" s="190">
        <f t="shared" si="174"/>
        <v>0</v>
      </c>
      <c r="AB303" s="190">
        <f t="shared" si="175"/>
        <v>0</v>
      </c>
      <c r="AC303" s="190">
        <f t="shared" si="176"/>
        <v>0</v>
      </c>
      <c r="AD303" s="190">
        <f t="shared" si="177"/>
        <v>0</v>
      </c>
      <c r="AE303" s="187">
        <f t="shared" si="152"/>
        <v>0</v>
      </c>
      <c r="AF303" s="156">
        <f t="shared" si="153"/>
        <v>0</v>
      </c>
      <c r="AG303" s="193">
        <f t="shared" si="154"/>
        <v>0</v>
      </c>
      <c r="AH303" s="156">
        <f t="shared" si="155"/>
        <v>7313.9322652605961</v>
      </c>
      <c r="AI303" s="156">
        <f t="shared" si="156"/>
        <v>0</v>
      </c>
      <c r="AJ303" s="187">
        <f t="shared" si="157"/>
        <v>7957.2787650332093</v>
      </c>
      <c r="AK303" s="187">
        <f t="shared" si="158"/>
        <v>0</v>
      </c>
      <c r="AL303" s="1">
        <f t="shared" si="159"/>
        <v>15271.211030293805</v>
      </c>
    </row>
    <row r="304" spans="1:38">
      <c r="A304" s="26">
        <v>3.2600000000000003E-3</v>
      </c>
      <c r="B304" s="5">
        <f t="shared" si="149"/>
        <v>8796.3441362638405</v>
      </c>
      <c r="C304" s="150" t="s">
        <v>707</v>
      </c>
      <c r="D304" s="150" t="s">
        <v>783</v>
      </c>
      <c r="E304" s="94" t="s">
        <v>91</v>
      </c>
      <c r="F304" s="25">
        <f t="shared" si="150"/>
        <v>1</v>
      </c>
      <c r="G304" s="25">
        <f t="shared" si="148"/>
        <v>1</v>
      </c>
      <c r="I304" s="156">
        <f t="shared" si="160"/>
        <v>8796.340876263841</v>
      </c>
      <c r="J304" s="156">
        <f t="shared" si="161"/>
        <v>0</v>
      </c>
      <c r="K304" s="156">
        <f t="shared" si="162"/>
        <v>0</v>
      </c>
      <c r="L304" s="156">
        <f t="shared" si="163"/>
        <v>0</v>
      </c>
      <c r="N304" s="187">
        <f t="shared" si="151"/>
        <v>0</v>
      </c>
      <c r="O304" s="187">
        <f t="shared" si="164"/>
        <v>0</v>
      </c>
      <c r="P304" s="187">
        <f t="shared" si="165"/>
        <v>0</v>
      </c>
      <c r="Q304" s="187">
        <f t="shared" si="166"/>
        <v>0</v>
      </c>
      <c r="R304" s="187">
        <f t="shared" si="167"/>
        <v>0</v>
      </c>
      <c r="S304" s="187">
        <f t="shared" si="168"/>
        <v>0</v>
      </c>
      <c r="T304" s="187">
        <f t="shared" si="169"/>
        <v>0</v>
      </c>
      <c r="V304" s="184">
        <f t="shared" si="170"/>
        <v>0</v>
      </c>
      <c r="W304" s="184">
        <f t="shared" si="171"/>
        <v>0</v>
      </c>
      <c r="X304" s="184">
        <f t="shared" si="172"/>
        <v>0</v>
      </c>
      <c r="Y304" s="184">
        <f t="shared" si="173"/>
        <v>0</v>
      </c>
      <c r="AA304" s="190">
        <f t="shared" si="174"/>
        <v>0</v>
      </c>
      <c r="AB304" s="190">
        <f t="shared" si="175"/>
        <v>0</v>
      </c>
      <c r="AC304" s="190">
        <f t="shared" si="176"/>
        <v>0</v>
      </c>
      <c r="AD304" s="190">
        <f t="shared" si="177"/>
        <v>0</v>
      </c>
      <c r="AE304" s="187">
        <f t="shared" si="152"/>
        <v>0</v>
      </c>
      <c r="AF304" s="156">
        <f t="shared" si="153"/>
        <v>0</v>
      </c>
      <c r="AG304" s="193">
        <f t="shared" si="154"/>
        <v>0</v>
      </c>
      <c r="AH304" s="156">
        <f t="shared" si="155"/>
        <v>8796.340876263841</v>
      </c>
      <c r="AI304" s="156">
        <f t="shared" si="156"/>
        <v>0</v>
      </c>
      <c r="AJ304" s="187">
        <f t="shared" si="157"/>
        <v>0</v>
      </c>
      <c r="AK304" s="187">
        <f t="shared" si="158"/>
        <v>0</v>
      </c>
      <c r="AL304" s="1">
        <f t="shared" si="159"/>
        <v>8796.340876263841</v>
      </c>
    </row>
    <row r="305" spans="1:38">
      <c r="A305" s="26">
        <v>3.2700000000000003E-3</v>
      </c>
      <c r="B305" s="5">
        <f t="shared" si="149"/>
        <v>8143.5290110296419</v>
      </c>
      <c r="C305" s="150" t="s">
        <v>722</v>
      </c>
      <c r="D305" s="150" t="s">
        <v>787</v>
      </c>
      <c r="E305" s="94" t="s">
        <v>91</v>
      </c>
      <c r="F305" s="25">
        <f t="shared" si="150"/>
        <v>1</v>
      </c>
      <c r="G305" s="25">
        <f t="shared" si="148"/>
        <v>1</v>
      </c>
      <c r="I305" s="156">
        <f t="shared" si="160"/>
        <v>8143.5257410296417</v>
      </c>
      <c r="J305" s="156">
        <f t="shared" si="161"/>
        <v>0</v>
      </c>
      <c r="K305" s="156">
        <f t="shared" si="162"/>
        <v>0</v>
      </c>
      <c r="L305" s="156">
        <f t="shared" si="163"/>
        <v>0</v>
      </c>
      <c r="N305" s="187">
        <f t="shared" si="151"/>
        <v>0</v>
      </c>
      <c r="O305" s="187">
        <f t="shared" si="164"/>
        <v>0</v>
      </c>
      <c r="P305" s="187">
        <f t="shared" si="165"/>
        <v>0</v>
      </c>
      <c r="Q305" s="187">
        <f t="shared" si="166"/>
        <v>0</v>
      </c>
      <c r="R305" s="187">
        <f t="shared" si="167"/>
        <v>0</v>
      </c>
      <c r="S305" s="187">
        <f t="shared" si="168"/>
        <v>0</v>
      </c>
      <c r="T305" s="187">
        <f t="shared" si="169"/>
        <v>0</v>
      </c>
      <c r="V305" s="184">
        <f t="shared" si="170"/>
        <v>0</v>
      </c>
      <c r="W305" s="184">
        <f t="shared" si="171"/>
        <v>0</v>
      </c>
      <c r="X305" s="184">
        <f t="shared" si="172"/>
        <v>0</v>
      </c>
      <c r="Y305" s="184">
        <f t="shared" si="173"/>
        <v>0</v>
      </c>
      <c r="AA305" s="190">
        <f t="shared" si="174"/>
        <v>0</v>
      </c>
      <c r="AB305" s="190">
        <f t="shared" si="175"/>
        <v>0</v>
      </c>
      <c r="AC305" s="190">
        <f t="shared" si="176"/>
        <v>0</v>
      </c>
      <c r="AD305" s="190">
        <f t="shared" si="177"/>
        <v>0</v>
      </c>
      <c r="AE305" s="187">
        <f t="shared" si="152"/>
        <v>0</v>
      </c>
      <c r="AF305" s="156">
        <f t="shared" si="153"/>
        <v>0</v>
      </c>
      <c r="AG305" s="193">
        <f t="shared" si="154"/>
        <v>0</v>
      </c>
      <c r="AH305" s="156">
        <f t="shared" si="155"/>
        <v>8143.5257410296417</v>
      </c>
      <c r="AI305" s="156">
        <f t="shared" si="156"/>
        <v>0</v>
      </c>
      <c r="AJ305" s="187">
        <f t="shared" si="157"/>
        <v>0</v>
      </c>
      <c r="AK305" s="187">
        <f t="shared" si="158"/>
        <v>0</v>
      </c>
      <c r="AL305" s="1">
        <f t="shared" si="159"/>
        <v>8143.5257410296417</v>
      </c>
    </row>
    <row r="306" spans="1:38">
      <c r="A306" s="26">
        <v>3.2800000000000004E-3</v>
      </c>
      <c r="B306" s="5">
        <f t="shared" si="149"/>
        <v>7904.8166926554886</v>
      </c>
      <c r="C306" s="150" t="s">
        <v>730</v>
      </c>
      <c r="D306" s="150" t="s">
        <v>786</v>
      </c>
      <c r="E306" s="94" t="s">
        <v>91</v>
      </c>
      <c r="F306" s="25">
        <f t="shared" si="150"/>
        <v>1</v>
      </c>
      <c r="G306" s="25">
        <f t="shared" si="148"/>
        <v>1</v>
      </c>
      <c r="I306" s="156">
        <f t="shared" si="160"/>
        <v>7904.8134126554887</v>
      </c>
      <c r="J306" s="156">
        <f t="shared" si="161"/>
        <v>0</v>
      </c>
      <c r="K306" s="156">
        <f t="shared" si="162"/>
        <v>0</v>
      </c>
      <c r="L306" s="156">
        <f t="shared" si="163"/>
        <v>0</v>
      </c>
      <c r="N306" s="187">
        <f t="shared" si="151"/>
        <v>0</v>
      </c>
      <c r="O306" s="187">
        <f t="shared" si="164"/>
        <v>0</v>
      </c>
      <c r="P306" s="187">
        <f t="shared" si="165"/>
        <v>0</v>
      </c>
      <c r="Q306" s="187">
        <f t="shared" si="166"/>
        <v>0</v>
      </c>
      <c r="R306" s="187">
        <f t="shared" si="167"/>
        <v>0</v>
      </c>
      <c r="S306" s="187">
        <f t="shared" si="168"/>
        <v>0</v>
      </c>
      <c r="T306" s="187">
        <f t="shared" si="169"/>
        <v>0</v>
      </c>
      <c r="V306" s="184">
        <f t="shared" si="170"/>
        <v>0</v>
      </c>
      <c r="W306" s="184">
        <f t="shared" si="171"/>
        <v>0</v>
      </c>
      <c r="X306" s="184">
        <f t="shared" si="172"/>
        <v>0</v>
      </c>
      <c r="Y306" s="184">
        <f t="shared" si="173"/>
        <v>0</v>
      </c>
      <c r="AA306" s="190">
        <f t="shared" si="174"/>
        <v>0</v>
      </c>
      <c r="AB306" s="190">
        <f t="shared" si="175"/>
        <v>0</v>
      </c>
      <c r="AC306" s="190">
        <f t="shared" si="176"/>
        <v>0</v>
      </c>
      <c r="AD306" s="190">
        <f t="shared" si="177"/>
        <v>0</v>
      </c>
      <c r="AE306" s="187">
        <f t="shared" si="152"/>
        <v>0</v>
      </c>
      <c r="AF306" s="156">
        <f t="shared" si="153"/>
        <v>0</v>
      </c>
      <c r="AG306" s="193">
        <f t="shared" si="154"/>
        <v>0</v>
      </c>
      <c r="AH306" s="156">
        <f t="shared" si="155"/>
        <v>7904.8134126554887</v>
      </c>
      <c r="AI306" s="156">
        <f t="shared" si="156"/>
        <v>0</v>
      </c>
      <c r="AJ306" s="187">
        <f t="shared" si="157"/>
        <v>0</v>
      </c>
      <c r="AK306" s="187">
        <f t="shared" si="158"/>
        <v>0</v>
      </c>
      <c r="AL306" s="1">
        <f t="shared" si="159"/>
        <v>7904.8134126554887</v>
      </c>
    </row>
    <row r="307" spans="1:38">
      <c r="A307" s="26">
        <v>3.2900000000000004E-3</v>
      </c>
      <c r="B307" s="5">
        <f t="shared" si="149"/>
        <v>7892.0119293088537</v>
      </c>
      <c r="C307" s="150" t="s">
        <v>731</v>
      </c>
      <c r="D307" s="150" t="s">
        <v>786</v>
      </c>
      <c r="E307" s="94" t="s">
        <v>91</v>
      </c>
      <c r="F307" s="25">
        <f t="shared" si="150"/>
        <v>1</v>
      </c>
      <c r="G307" s="25">
        <f t="shared" si="148"/>
        <v>1</v>
      </c>
      <c r="I307" s="156">
        <f t="shared" si="160"/>
        <v>7892.0086393088541</v>
      </c>
      <c r="J307" s="156">
        <f t="shared" si="161"/>
        <v>0</v>
      </c>
      <c r="K307" s="156">
        <f t="shared" si="162"/>
        <v>0</v>
      </c>
      <c r="L307" s="156">
        <f t="shared" si="163"/>
        <v>0</v>
      </c>
      <c r="N307" s="187">
        <f t="shared" si="151"/>
        <v>0</v>
      </c>
      <c r="O307" s="187">
        <f t="shared" si="164"/>
        <v>0</v>
      </c>
      <c r="P307" s="187">
        <f t="shared" si="165"/>
        <v>0</v>
      </c>
      <c r="Q307" s="187">
        <f t="shared" si="166"/>
        <v>0</v>
      </c>
      <c r="R307" s="187">
        <f t="shared" si="167"/>
        <v>0</v>
      </c>
      <c r="S307" s="187">
        <f t="shared" si="168"/>
        <v>0</v>
      </c>
      <c r="T307" s="187">
        <f t="shared" si="169"/>
        <v>0</v>
      </c>
      <c r="V307" s="184">
        <f t="shared" si="170"/>
        <v>0</v>
      </c>
      <c r="W307" s="184">
        <f t="shared" si="171"/>
        <v>0</v>
      </c>
      <c r="X307" s="184">
        <f t="shared" si="172"/>
        <v>0</v>
      </c>
      <c r="Y307" s="184">
        <f t="shared" si="173"/>
        <v>0</v>
      </c>
      <c r="AA307" s="190">
        <f t="shared" si="174"/>
        <v>0</v>
      </c>
      <c r="AB307" s="190">
        <f t="shared" si="175"/>
        <v>0</v>
      </c>
      <c r="AC307" s="190">
        <f t="shared" si="176"/>
        <v>0</v>
      </c>
      <c r="AD307" s="190">
        <f t="shared" si="177"/>
        <v>0</v>
      </c>
      <c r="AE307" s="187">
        <f t="shared" si="152"/>
        <v>0</v>
      </c>
      <c r="AF307" s="156">
        <f t="shared" si="153"/>
        <v>0</v>
      </c>
      <c r="AG307" s="193">
        <f t="shared" si="154"/>
        <v>0</v>
      </c>
      <c r="AH307" s="156">
        <f t="shared" si="155"/>
        <v>7892.0086393088541</v>
      </c>
      <c r="AI307" s="156">
        <f t="shared" si="156"/>
        <v>0</v>
      </c>
      <c r="AJ307" s="187">
        <f t="shared" si="157"/>
        <v>0</v>
      </c>
      <c r="AK307" s="187">
        <f t="shared" si="158"/>
        <v>0</v>
      </c>
      <c r="AL307" s="1">
        <f t="shared" si="159"/>
        <v>7892.0086393088541</v>
      </c>
    </row>
    <row r="308" spans="1:38">
      <c r="A308" s="26">
        <v>3.3000000000000004E-3</v>
      </c>
      <c r="B308" s="5">
        <f t="shared" si="149"/>
        <v>7739.8889174539281</v>
      </c>
      <c r="C308" s="150" t="s">
        <v>736</v>
      </c>
      <c r="D308" s="150" t="s">
        <v>783</v>
      </c>
      <c r="E308" s="94" t="s">
        <v>91</v>
      </c>
      <c r="F308" s="25">
        <f t="shared" si="150"/>
        <v>1</v>
      </c>
      <c r="G308" s="25">
        <f t="shared" si="148"/>
        <v>1</v>
      </c>
      <c r="I308" s="156">
        <f t="shared" si="160"/>
        <v>7739.8856174539278</v>
      </c>
      <c r="J308" s="156">
        <f t="shared" si="161"/>
        <v>0</v>
      </c>
      <c r="K308" s="156">
        <f t="shared" si="162"/>
        <v>0</v>
      </c>
      <c r="L308" s="156">
        <f t="shared" si="163"/>
        <v>0</v>
      </c>
      <c r="N308" s="187">
        <f t="shared" si="151"/>
        <v>0</v>
      </c>
      <c r="O308" s="187">
        <f t="shared" si="164"/>
        <v>0</v>
      </c>
      <c r="P308" s="187">
        <f t="shared" si="165"/>
        <v>0</v>
      </c>
      <c r="Q308" s="187">
        <f t="shared" si="166"/>
        <v>0</v>
      </c>
      <c r="R308" s="187">
        <f t="shared" si="167"/>
        <v>0</v>
      </c>
      <c r="S308" s="187">
        <f t="shared" si="168"/>
        <v>0</v>
      </c>
      <c r="T308" s="187">
        <f t="shared" si="169"/>
        <v>0</v>
      </c>
      <c r="V308" s="184">
        <f t="shared" si="170"/>
        <v>0</v>
      </c>
      <c r="W308" s="184">
        <f t="shared" si="171"/>
        <v>0</v>
      </c>
      <c r="X308" s="184">
        <f t="shared" si="172"/>
        <v>0</v>
      </c>
      <c r="Y308" s="184">
        <f t="shared" si="173"/>
        <v>0</v>
      </c>
      <c r="AA308" s="190">
        <f t="shared" si="174"/>
        <v>0</v>
      </c>
      <c r="AB308" s="190">
        <f t="shared" si="175"/>
        <v>0</v>
      </c>
      <c r="AC308" s="190">
        <f t="shared" si="176"/>
        <v>0</v>
      </c>
      <c r="AD308" s="190">
        <f t="shared" si="177"/>
        <v>0</v>
      </c>
      <c r="AE308" s="187">
        <f t="shared" si="152"/>
        <v>0</v>
      </c>
      <c r="AF308" s="156">
        <f t="shared" si="153"/>
        <v>0</v>
      </c>
      <c r="AG308" s="193">
        <f t="shared" si="154"/>
        <v>0</v>
      </c>
      <c r="AH308" s="156">
        <f t="shared" si="155"/>
        <v>7739.8856174539278</v>
      </c>
      <c r="AI308" s="156">
        <f t="shared" si="156"/>
        <v>0</v>
      </c>
      <c r="AJ308" s="187">
        <f t="shared" si="157"/>
        <v>0</v>
      </c>
      <c r="AK308" s="187">
        <f t="shared" si="158"/>
        <v>0</v>
      </c>
      <c r="AL308" s="1">
        <f t="shared" si="159"/>
        <v>7739.8856174539278</v>
      </c>
    </row>
    <row r="309" spans="1:38">
      <c r="A309" s="26">
        <v>3.3100000000000004E-3</v>
      </c>
      <c r="B309" s="5">
        <f t="shared" si="149"/>
        <v>7634.771383547848</v>
      </c>
      <c r="C309" s="150" t="s">
        <v>739</v>
      </c>
      <c r="D309" s="150" t="s">
        <v>783</v>
      </c>
      <c r="E309" s="94" t="s">
        <v>91</v>
      </c>
      <c r="F309" s="25">
        <f t="shared" si="150"/>
        <v>1</v>
      </c>
      <c r="G309" s="25">
        <f t="shared" ref="G309:G356" si="178">COUNTIF(AG309:AK309,"&gt;1")</f>
        <v>1</v>
      </c>
      <c r="I309" s="156">
        <f t="shared" si="160"/>
        <v>7634.768073547848</v>
      </c>
      <c r="J309" s="156">
        <f t="shared" si="161"/>
        <v>0</v>
      </c>
      <c r="K309" s="156">
        <f t="shared" si="162"/>
        <v>0</v>
      </c>
      <c r="L309" s="156">
        <f t="shared" si="163"/>
        <v>0</v>
      </c>
      <c r="N309" s="187">
        <f t="shared" si="151"/>
        <v>0</v>
      </c>
      <c r="O309" s="187">
        <f t="shared" si="164"/>
        <v>0</v>
      </c>
      <c r="P309" s="187">
        <f t="shared" si="165"/>
        <v>0</v>
      </c>
      <c r="Q309" s="187">
        <f t="shared" si="166"/>
        <v>0</v>
      </c>
      <c r="R309" s="187">
        <f t="shared" si="167"/>
        <v>0</v>
      </c>
      <c r="S309" s="187">
        <f t="shared" si="168"/>
        <v>0</v>
      </c>
      <c r="T309" s="187">
        <f t="shared" si="169"/>
        <v>0</v>
      </c>
      <c r="V309" s="184">
        <f t="shared" si="170"/>
        <v>0</v>
      </c>
      <c r="W309" s="184">
        <f t="shared" si="171"/>
        <v>0</v>
      </c>
      <c r="X309" s="184">
        <f t="shared" si="172"/>
        <v>0</v>
      </c>
      <c r="Y309" s="184">
        <f t="shared" si="173"/>
        <v>0</v>
      </c>
      <c r="AA309" s="190">
        <f t="shared" si="174"/>
        <v>0</v>
      </c>
      <c r="AB309" s="190">
        <f t="shared" si="175"/>
        <v>0</v>
      </c>
      <c r="AC309" s="190">
        <f t="shared" si="176"/>
        <v>0</v>
      </c>
      <c r="AD309" s="190">
        <f t="shared" si="177"/>
        <v>0</v>
      </c>
      <c r="AE309" s="187">
        <f t="shared" si="152"/>
        <v>0</v>
      </c>
      <c r="AF309" s="156">
        <f t="shared" si="153"/>
        <v>0</v>
      </c>
      <c r="AG309" s="193">
        <f t="shared" si="154"/>
        <v>0</v>
      </c>
      <c r="AH309" s="156">
        <f t="shared" si="155"/>
        <v>7634.768073547848</v>
      </c>
      <c r="AI309" s="156">
        <f t="shared" si="156"/>
        <v>0</v>
      </c>
      <c r="AJ309" s="187">
        <f t="shared" si="157"/>
        <v>0</v>
      </c>
      <c r="AK309" s="187">
        <f t="shared" si="158"/>
        <v>0</v>
      </c>
      <c r="AL309" s="1">
        <f t="shared" si="159"/>
        <v>7634.768073547848</v>
      </c>
    </row>
    <row r="310" spans="1:38">
      <c r="A310" s="26">
        <v>3.3200000000000005E-3</v>
      </c>
      <c r="B310" s="5">
        <f t="shared" si="149"/>
        <v>7427.5874240756166</v>
      </c>
      <c r="C310" s="150" t="s">
        <v>746</v>
      </c>
      <c r="D310" s="150" t="s">
        <v>787</v>
      </c>
      <c r="E310" s="94" t="s">
        <v>91</v>
      </c>
      <c r="F310" s="25">
        <f t="shared" si="150"/>
        <v>1</v>
      </c>
      <c r="G310" s="25">
        <f t="shared" si="178"/>
        <v>1</v>
      </c>
      <c r="I310" s="156">
        <f t="shared" si="160"/>
        <v>7427.5841040756168</v>
      </c>
      <c r="J310" s="156">
        <f t="shared" si="161"/>
        <v>0</v>
      </c>
      <c r="K310" s="156">
        <f t="shared" si="162"/>
        <v>0</v>
      </c>
      <c r="L310" s="156">
        <f t="shared" si="163"/>
        <v>0</v>
      </c>
      <c r="N310" s="187">
        <f t="shared" si="151"/>
        <v>0</v>
      </c>
      <c r="O310" s="187">
        <f t="shared" si="164"/>
        <v>0</v>
      </c>
      <c r="P310" s="187">
        <f t="shared" si="165"/>
        <v>0</v>
      </c>
      <c r="Q310" s="187">
        <f t="shared" si="166"/>
        <v>0</v>
      </c>
      <c r="R310" s="187">
        <f t="shared" si="167"/>
        <v>0</v>
      </c>
      <c r="S310" s="187">
        <f t="shared" si="168"/>
        <v>0</v>
      </c>
      <c r="T310" s="187">
        <f t="shared" si="169"/>
        <v>0</v>
      </c>
      <c r="V310" s="184">
        <f t="shared" si="170"/>
        <v>0</v>
      </c>
      <c r="W310" s="184">
        <f t="shared" si="171"/>
        <v>0</v>
      </c>
      <c r="X310" s="184">
        <f t="shared" si="172"/>
        <v>0</v>
      </c>
      <c r="Y310" s="184">
        <f t="shared" si="173"/>
        <v>0</v>
      </c>
      <c r="AA310" s="190">
        <f t="shared" si="174"/>
        <v>0</v>
      </c>
      <c r="AB310" s="190">
        <f t="shared" si="175"/>
        <v>0</v>
      </c>
      <c r="AC310" s="190">
        <f t="shared" si="176"/>
        <v>0</v>
      </c>
      <c r="AD310" s="190">
        <f t="shared" si="177"/>
        <v>0</v>
      </c>
      <c r="AE310" s="187">
        <f t="shared" si="152"/>
        <v>0</v>
      </c>
      <c r="AF310" s="156">
        <f t="shared" si="153"/>
        <v>0</v>
      </c>
      <c r="AG310" s="193">
        <f t="shared" si="154"/>
        <v>0</v>
      </c>
      <c r="AH310" s="156">
        <f t="shared" si="155"/>
        <v>7427.5841040756168</v>
      </c>
      <c r="AI310" s="156">
        <f t="shared" si="156"/>
        <v>0</v>
      </c>
      <c r="AJ310" s="187">
        <f t="shared" si="157"/>
        <v>0</v>
      </c>
      <c r="AK310" s="187">
        <f t="shared" si="158"/>
        <v>0</v>
      </c>
      <c r="AL310" s="1">
        <f t="shared" si="159"/>
        <v>7427.5841040756168</v>
      </c>
    </row>
    <row r="311" spans="1:38">
      <c r="A311" s="26">
        <v>3.3300000000000005E-3</v>
      </c>
      <c r="B311" s="5">
        <f t="shared" si="149"/>
        <v>7200.0033299999996</v>
      </c>
      <c r="C311" s="150" t="s">
        <v>757</v>
      </c>
      <c r="D311" s="150" t="s">
        <v>702</v>
      </c>
      <c r="E311" s="94" t="s">
        <v>91</v>
      </c>
      <c r="F311" s="25">
        <f t="shared" si="150"/>
        <v>1</v>
      </c>
      <c r="G311" s="25">
        <f t="shared" si="178"/>
        <v>1</v>
      </c>
      <c r="I311" s="156">
        <f t="shared" si="160"/>
        <v>7200</v>
      </c>
      <c r="J311" s="156">
        <f t="shared" si="161"/>
        <v>0</v>
      </c>
      <c r="K311" s="156">
        <f t="shared" si="162"/>
        <v>0</v>
      </c>
      <c r="L311" s="156">
        <f t="shared" si="163"/>
        <v>0</v>
      </c>
      <c r="N311" s="187">
        <f t="shared" si="151"/>
        <v>0</v>
      </c>
      <c r="O311" s="187">
        <f t="shared" si="164"/>
        <v>0</v>
      </c>
      <c r="P311" s="187">
        <f t="shared" si="165"/>
        <v>0</v>
      </c>
      <c r="Q311" s="187">
        <f t="shared" si="166"/>
        <v>0</v>
      </c>
      <c r="R311" s="187">
        <f t="shared" si="167"/>
        <v>0</v>
      </c>
      <c r="S311" s="187">
        <f t="shared" si="168"/>
        <v>0</v>
      </c>
      <c r="T311" s="187">
        <f t="shared" si="169"/>
        <v>0</v>
      </c>
      <c r="V311" s="184">
        <f t="shared" si="170"/>
        <v>0</v>
      </c>
      <c r="W311" s="184">
        <f t="shared" si="171"/>
        <v>0</v>
      </c>
      <c r="X311" s="184">
        <f t="shared" si="172"/>
        <v>0</v>
      </c>
      <c r="Y311" s="184">
        <f t="shared" si="173"/>
        <v>0</v>
      </c>
      <c r="AA311" s="190">
        <f t="shared" si="174"/>
        <v>0</v>
      </c>
      <c r="AB311" s="190">
        <f t="shared" si="175"/>
        <v>0</v>
      </c>
      <c r="AC311" s="190">
        <f t="shared" si="176"/>
        <v>0</v>
      </c>
      <c r="AD311" s="190">
        <f t="shared" si="177"/>
        <v>0</v>
      </c>
      <c r="AE311" s="187">
        <f t="shared" si="152"/>
        <v>0</v>
      </c>
      <c r="AF311" s="156">
        <f t="shared" si="153"/>
        <v>0</v>
      </c>
      <c r="AG311" s="193">
        <f t="shared" si="154"/>
        <v>0</v>
      </c>
      <c r="AH311" s="156">
        <f t="shared" si="155"/>
        <v>7200</v>
      </c>
      <c r="AI311" s="156">
        <f t="shared" si="156"/>
        <v>0</v>
      </c>
      <c r="AJ311" s="187">
        <f t="shared" si="157"/>
        <v>0</v>
      </c>
      <c r="AK311" s="187">
        <f t="shared" si="158"/>
        <v>0</v>
      </c>
      <c r="AL311" s="1">
        <f t="shared" si="159"/>
        <v>7200</v>
      </c>
    </row>
    <row r="312" spans="1:38">
      <c r="A312" s="26">
        <v>3.3400000000000001E-3</v>
      </c>
      <c r="B312" s="5">
        <f t="shared" si="149"/>
        <v>7106.1877040606769</v>
      </c>
      <c r="C312" s="150" t="s">
        <v>759</v>
      </c>
      <c r="D312" s="150" t="s">
        <v>783</v>
      </c>
      <c r="E312" s="94" t="s">
        <v>91</v>
      </c>
      <c r="F312" s="25">
        <f t="shared" si="150"/>
        <v>1</v>
      </c>
      <c r="G312" s="25">
        <f t="shared" si="178"/>
        <v>1</v>
      </c>
      <c r="I312" s="156">
        <f t="shared" si="160"/>
        <v>7106.1843640606767</v>
      </c>
      <c r="J312" s="156">
        <f t="shared" si="161"/>
        <v>0</v>
      </c>
      <c r="K312" s="156">
        <f t="shared" si="162"/>
        <v>0</v>
      </c>
      <c r="L312" s="156">
        <f t="shared" si="163"/>
        <v>0</v>
      </c>
      <c r="N312" s="187">
        <f t="shared" si="151"/>
        <v>0</v>
      </c>
      <c r="O312" s="187">
        <f t="shared" si="164"/>
        <v>0</v>
      </c>
      <c r="P312" s="187">
        <f t="shared" si="165"/>
        <v>0</v>
      </c>
      <c r="Q312" s="187">
        <f t="shared" si="166"/>
        <v>0</v>
      </c>
      <c r="R312" s="187">
        <f t="shared" si="167"/>
        <v>0</v>
      </c>
      <c r="S312" s="187">
        <f t="shared" si="168"/>
        <v>0</v>
      </c>
      <c r="T312" s="187">
        <f t="shared" si="169"/>
        <v>0</v>
      </c>
      <c r="V312" s="184">
        <f t="shared" si="170"/>
        <v>0</v>
      </c>
      <c r="W312" s="184">
        <f t="shared" si="171"/>
        <v>0</v>
      </c>
      <c r="X312" s="184">
        <f t="shared" si="172"/>
        <v>0</v>
      </c>
      <c r="Y312" s="184">
        <f t="shared" si="173"/>
        <v>0</v>
      </c>
      <c r="AA312" s="190">
        <f t="shared" si="174"/>
        <v>0</v>
      </c>
      <c r="AB312" s="190">
        <f t="shared" si="175"/>
        <v>0</v>
      </c>
      <c r="AC312" s="190">
        <f t="shared" si="176"/>
        <v>0</v>
      </c>
      <c r="AD312" s="190">
        <f t="shared" si="177"/>
        <v>0</v>
      </c>
      <c r="AE312" s="187">
        <f t="shared" si="152"/>
        <v>0</v>
      </c>
      <c r="AF312" s="156">
        <f t="shared" si="153"/>
        <v>0</v>
      </c>
      <c r="AG312" s="193">
        <f t="shared" si="154"/>
        <v>0</v>
      </c>
      <c r="AH312" s="156">
        <f t="shared" si="155"/>
        <v>7106.1843640606767</v>
      </c>
      <c r="AI312" s="156">
        <f t="shared" si="156"/>
        <v>0</v>
      </c>
      <c r="AJ312" s="187">
        <f t="shared" si="157"/>
        <v>0</v>
      </c>
      <c r="AK312" s="187">
        <f t="shared" si="158"/>
        <v>0</v>
      </c>
      <c r="AL312" s="1">
        <f t="shared" si="159"/>
        <v>7106.1843640606767</v>
      </c>
    </row>
    <row r="313" spans="1:38">
      <c r="A313" s="26">
        <v>3.3500000000000001E-3</v>
      </c>
      <c r="B313" s="5">
        <f t="shared" si="149"/>
        <v>6898.8988470263375</v>
      </c>
      <c r="C313" s="150" t="s">
        <v>763</v>
      </c>
      <c r="D313" s="150" t="s">
        <v>791</v>
      </c>
      <c r="E313" s="94" t="s">
        <v>91</v>
      </c>
      <c r="F313" s="25">
        <f t="shared" si="150"/>
        <v>1</v>
      </c>
      <c r="G313" s="25">
        <f t="shared" si="178"/>
        <v>1</v>
      </c>
      <c r="I313" s="156">
        <f t="shared" si="160"/>
        <v>6898.8954970263376</v>
      </c>
      <c r="J313" s="156">
        <f t="shared" si="161"/>
        <v>0</v>
      </c>
      <c r="K313" s="156">
        <f t="shared" si="162"/>
        <v>0</v>
      </c>
      <c r="L313" s="156">
        <f t="shared" si="163"/>
        <v>0</v>
      </c>
      <c r="N313" s="187">
        <f t="shared" si="151"/>
        <v>0</v>
      </c>
      <c r="O313" s="187">
        <f t="shared" si="164"/>
        <v>0</v>
      </c>
      <c r="P313" s="187">
        <f t="shared" si="165"/>
        <v>0</v>
      </c>
      <c r="Q313" s="187">
        <f t="shared" si="166"/>
        <v>0</v>
      </c>
      <c r="R313" s="187">
        <f t="shared" si="167"/>
        <v>0</v>
      </c>
      <c r="S313" s="187">
        <f t="shared" si="168"/>
        <v>0</v>
      </c>
      <c r="T313" s="187">
        <f t="shared" si="169"/>
        <v>0</v>
      </c>
      <c r="V313" s="184">
        <f t="shared" si="170"/>
        <v>0</v>
      </c>
      <c r="W313" s="184">
        <f t="shared" si="171"/>
        <v>0</v>
      </c>
      <c r="X313" s="184">
        <f t="shared" si="172"/>
        <v>0</v>
      </c>
      <c r="Y313" s="184">
        <f t="shared" si="173"/>
        <v>0</v>
      </c>
      <c r="AA313" s="190">
        <f t="shared" si="174"/>
        <v>0</v>
      </c>
      <c r="AB313" s="190">
        <f t="shared" si="175"/>
        <v>0</v>
      </c>
      <c r="AC313" s="190">
        <f t="shared" si="176"/>
        <v>0</v>
      </c>
      <c r="AD313" s="190">
        <f t="shared" si="177"/>
        <v>0</v>
      </c>
      <c r="AE313" s="187">
        <f t="shared" si="152"/>
        <v>0</v>
      </c>
      <c r="AF313" s="156">
        <f t="shared" si="153"/>
        <v>0</v>
      </c>
      <c r="AG313" s="193">
        <f t="shared" si="154"/>
        <v>0</v>
      </c>
      <c r="AH313" s="156">
        <f t="shared" si="155"/>
        <v>6898.8954970263376</v>
      </c>
      <c r="AI313" s="156">
        <f t="shared" si="156"/>
        <v>0</v>
      </c>
      <c r="AJ313" s="187">
        <f t="shared" si="157"/>
        <v>0</v>
      </c>
      <c r="AK313" s="187">
        <f t="shared" si="158"/>
        <v>0</v>
      </c>
      <c r="AL313" s="1">
        <f t="shared" si="159"/>
        <v>6898.8954970263376</v>
      </c>
    </row>
    <row r="314" spans="1:38">
      <c r="A314" s="26">
        <v>3.3600000000000001E-3</v>
      </c>
      <c r="B314" s="5">
        <f t="shared" si="149"/>
        <v>6898.2476492203132</v>
      </c>
      <c r="C314" s="150" t="s">
        <v>764</v>
      </c>
      <c r="D314" s="150" t="s">
        <v>783</v>
      </c>
      <c r="E314" s="94" t="s">
        <v>91</v>
      </c>
      <c r="F314" s="25">
        <f t="shared" si="150"/>
        <v>1</v>
      </c>
      <c r="G314" s="25">
        <f t="shared" si="178"/>
        <v>1</v>
      </c>
      <c r="I314" s="156">
        <f t="shared" si="160"/>
        <v>6898.2442892203135</v>
      </c>
      <c r="J314" s="156">
        <f t="shared" si="161"/>
        <v>0</v>
      </c>
      <c r="K314" s="156">
        <f t="shared" si="162"/>
        <v>0</v>
      </c>
      <c r="L314" s="156">
        <f t="shared" si="163"/>
        <v>0</v>
      </c>
      <c r="N314" s="187">
        <f t="shared" si="151"/>
        <v>0</v>
      </c>
      <c r="O314" s="187">
        <f t="shared" si="164"/>
        <v>0</v>
      </c>
      <c r="P314" s="187">
        <f t="shared" si="165"/>
        <v>0</v>
      </c>
      <c r="Q314" s="187">
        <f t="shared" si="166"/>
        <v>0</v>
      </c>
      <c r="R314" s="187">
        <f t="shared" si="167"/>
        <v>0</v>
      </c>
      <c r="S314" s="187">
        <f t="shared" si="168"/>
        <v>0</v>
      </c>
      <c r="T314" s="187">
        <f t="shared" si="169"/>
        <v>0</v>
      </c>
      <c r="V314" s="184">
        <f t="shared" si="170"/>
        <v>0</v>
      </c>
      <c r="W314" s="184">
        <f t="shared" si="171"/>
        <v>0</v>
      </c>
      <c r="X314" s="184">
        <f t="shared" si="172"/>
        <v>0</v>
      </c>
      <c r="Y314" s="184">
        <f t="shared" si="173"/>
        <v>0</v>
      </c>
      <c r="AA314" s="190">
        <f t="shared" si="174"/>
        <v>0</v>
      </c>
      <c r="AB314" s="190">
        <f t="shared" si="175"/>
        <v>0</v>
      </c>
      <c r="AC314" s="190">
        <f t="shared" si="176"/>
        <v>0</v>
      </c>
      <c r="AD314" s="190">
        <f t="shared" si="177"/>
        <v>0</v>
      </c>
      <c r="AE314" s="187">
        <f t="shared" si="152"/>
        <v>0</v>
      </c>
      <c r="AF314" s="156">
        <f t="shared" si="153"/>
        <v>0</v>
      </c>
      <c r="AG314" s="193">
        <f t="shared" si="154"/>
        <v>0</v>
      </c>
      <c r="AH314" s="156">
        <f t="shared" si="155"/>
        <v>6898.2442892203135</v>
      </c>
      <c r="AI314" s="156">
        <f t="shared" si="156"/>
        <v>0</v>
      </c>
      <c r="AJ314" s="187">
        <f t="shared" si="157"/>
        <v>0</v>
      </c>
      <c r="AK314" s="187">
        <f t="shared" si="158"/>
        <v>0</v>
      </c>
      <c r="AL314" s="1">
        <f t="shared" si="159"/>
        <v>6898.2442892203135</v>
      </c>
    </row>
    <row r="315" spans="1:38">
      <c r="A315" s="26">
        <v>3.3700000000000002E-3</v>
      </c>
      <c r="B315" s="5">
        <f t="shared" si="149"/>
        <v>6860.0427955139403</v>
      </c>
      <c r="C315" s="150" t="s">
        <v>765</v>
      </c>
      <c r="D315" s="150" t="s">
        <v>783</v>
      </c>
      <c r="E315" s="94" t="s">
        <v>91</v>
      </c>
      <c r="F315" s="25">
        <f t="shared" si="150"/>
        <v>1</v>
      </c>
      <c r="G315" s="25">
        <f t="shared" si="178"/>
        <v>1</v>
      </c>
      <c r="I315" s="156">
        <f t="shared" si="160"/>
        <v>6860.0394255139399</v>
      </c>
      <c r="J315" s="156">
        <f t="shared" si="161"/>
        <v>0</v>
      </c>
      <c r="K315" s="156">
        <f t="shared" si="162"/>
        <v>0</v>
      </c>
      <c r="L315" s="156">
        <f t="shared" si="163"/>
        <v>0</v>
      </c>
      <c r="N315" s="187">
        <f t="shared" si="151"/>
        <v>0</v>
      </c>
      <c r="O315" s="187">
        <f t="shared" si="164"/>
        <v>0</v>
      </c>
      <c r="P315" s="187">
        <f t="shared" si="165"/>
        <v>0</v>
      </c>
      <c r="Q315" s="187">
        <f t="shared" si="166"/>
        <v>0</v>
      </c>
      <c r="R315" s="187">
        <f t="shared" si="167"/>
        <v>0</v>
      </c>
      <c r="S315" s="187">
        <f t="shared" si="168"/>
        <v>0</v>
      </c>
      <c r="T315" s="187">
        <f t="shared" si="169"/>
        <v>0</v>
      </c>
      <c r="V315" s="184">
        <f t="shared" si="170"/>
        <v>0</v>
      </c>
      <c r="W315" s="184">
        <f t="shared" si="171"/>
        <v>0</v>
      </c>
      <c r="X315" s="184">
        <f t="shared" si="172"/>
        <v>0</v>
      </c>
      <c r="Y315" s="184">
        <f t="shared" si="173"/>
        <v>0</v>
      </c>
      <c r="AA315" s="190">
        <f t="shared" si="174"/>
        <v>0</v>
      </c>
      <c r="AB315" s="190">
        <f t="shared" si="175"/>
        <v>0</v>
      </c>
      <c r="AC315" s="190">
        <f t="shared" si="176"/>
        <v>0</v>
      </c>
      <c r="AD315" s="190">
        <f t="shared" si="177"/>
        <v>0</v>
      </c>
      <c r="AE315" s="187">
        <f t="shared" si="152"/>
        <v>0</v>
      </c>
      <c r="AF315" s="156">
        <f t="shared" si="153"/>
        <v>0</v>
      </c>
      <c r="AG315" s="193">
        <f t="shared" si="154"/>
        <v>0</v>
      </c>
      <c r="AH315" s="156">
        <f t="shared" si="155"/>
        <v>6860.0394255139399</v>
      </c>
      <c r="AI315" s="156">
        <f t="shared" si="156"/>
        <v>0</v>
      </c>
      <c r="AJ315" s="187">
        <f t="shared" si="157"/>
        <v>0</v>
      </c>
      <c r="AK315" s="187">
        <f t="shared" si="158"/>
        <v>0</v>
      </c>
      <c r="AL315" s="1">
        <f t="shared" si="159"/>
        <v>6860.0394255139399</v>
      </c>
    </row>
    <row r="316" spans="1:38">
      <c r="A316" s="26">
        <v>3.3800000000000002E-3</v>
      </c>
      <c r="B316" s="5">
        <f t="shared" si="149"/>
        <v>6731.1445792263066</v>
      </c>
      <c r="C316" s="150" t="s">
        <v>768</v>
      </c>
      <c r="D316" s="150" t="s">
        <v>783</v>
      </c>
      <c r="E316" s="94" t="s">
        <v>91</v>
      </c>
      <c r="F316" s="25">
        <f t="shared" si="150"/>
        <v>1</v>
      </c>
      <c r="G316" s="25">
        <f t="shared" si="178"/>
        <v>1</v>
      </c>
      <c r="I316" s="156">
        <f t="shared" si="160"/>
        <v>6731.1411992263065</v>
      </c>
      <c r="J316" s="156">
        <f t="shared" si="161"/>
        <v>0</v>
      </c>
      <c r="K316" s="156">
        <f t="shared" si="162"/>
        <v>0</v>
      </c>
      <c r="L316" s="156">
        <f t="shared" si="163"/>
        <v>0</v>
      </c>
      <c r="N316" s="187">
        <f t="shared" si="151"/>
        <v>0</v>
      </c>
      <c r="O316" s="187">
        <f t="shared" si="164"/>
        <v>0</v>
      </c>
      <c r="P316" s="187">
        <f t="shared" si="165"/>
        <v>0</v>
      </c>
      <c r="Q316" s="187">
        <f t="shared" si="166"/>
        <v>0</v>
      </c>
      <c r="R316" s="187">
        <f t="shared" si="167"/>
        <v>0</v>
      </c>
      <c r="S316" s="187">
        <f t="shared" si="168"/>
        <v>0</v>
      </c>
      <c r="T316" s="187">
        <f t="shared" si="169"/>
        <v>0</v>
      </c>
      <c r="V316" s="184">
        <f t="shared" si="170"/>
        <v>0</v>
      </c>
      <c r="W316" s="184">
        <f t="shared" si="171"/>
        <v>0</v>
      </c>
      <c r="X316" s="184">
        <f t="shared" si="172"/>
        <v>0</v>
      </c>
      <c r="Y316" s="184">
        <f t="shared" si="173"/>
        <v>0</v>
      </c>
      <c r="AA316" s="190">
        <f t="shared" si="174"/>
        <v>0</v>
      </c>
      <c r="AB316" s="190">
        <f t="shared" si="175"/>
        <v>0</v>
      </c>
      <c r="AC316" s="190">
        <f t="shared" si="176"/>
        <v>0</v>
      </c>
      <c r="AD316" s="190">
        <f t="shared" si="177"/>
        <v>0</v>
      </c>
      <c r="AE316" s="187">
        <f t="shared" si="152"/>
        <v>0</v>
      </c>
      <c r="AF316" s="156">
        <f t="shared" si="153"/>
        <v>0</v>
      </c>
      <c r="AG316" s="193">
        <f t="shared" si="154"/>
        <v>0</v>
      </c>
      <c r="AH316" s="156">
        <f t="shared" si="155"/>
        <v>6731.1411992263065</v>
      </c>
      <c r="AI316" s="156">
        <f t="shared" si="156"/>
        <v>0</v>
      </c>
      <c r="AJ316" s="187">
        <f t="shared" si="157"/>
        <v>0</v>
      </c>
      <c r="AK316" s="187">
        <f t="shared" si="158"/>
        <v>0</v>
      </c>
      <c r="AL316" s="1">
        <f t="shared" si="159"/>
        <v>6731.1411992263065</v>
      </c>
    </row>
    <row r="317" spans="1:38">
      <c r="A317" s="26">
        <v>3.3900000000000002E-3</v>
      </c>
      <c r="B317" s="5">
        <f t="shared" si="149"/>
        <v>8793.1690740332087</v>
      </c>
      <c r="C317" s="150" t="s">
        <v>708</v>
      </c>
      <c r="D317" s="150" t="s">
        <v>429</v>
      </c>
      <c r="E317" s="94" t="s">
        <v>91</v>
      </c>
      <c r="F317" s="25">
        <f t="shared" si="150"/>
        <v>1</v>
      </c>
      <c r="G317" s="25">
        <f t="shared" si="178"/>
        <v>1</v>
      </c>
      <c r="I317" s="156">
        <f t="shared" si="160"/>
        <v>8793.1656840332089</v>
      </c>
      <c r="J317" s="156">
        <f t="shared" si="161"/>
        <v>0</v>
      </c>
      <c r="K317" s="156">
        <f t="shared" si="162"/>
        <v>0</v>
      </c>
      <c r="L317" s="156">
        <f t="shared" si="163"/>
        <v>0</v>
      </c>
      <c r="N317" s="187">
        <f t="shared" si="151"/>
        <v>0</v>
      </c>
      <c r="O317" s="187">
        <f t="shared" si="164"/>
        <v>0</v>
      </c>
      <c r="P317" s="187">
        <f t="shared" si="165"/>
        <v>0</v>
      </c>
      <c r="Q317" s="187">
        <f t="shared" si="166"/>
        <v>0</v>
      </c>
      <c r="R317" s="187">
        <f t="shared" si="167"/>
        <v>0</v>
      </c>
      <c r="S317" s="187">
        <f t="shared" si="168"/>
        <v>0</v>
      </c>
      <c r="T317" s="187">
        <f t="shared" si="169"/>
        <v>0</v>
      </c>
      <c r="V317" s="184">
        <f t="shared" si="170"/>
        <v>0</v>
      </c>
      <c r="W317" s="184">
        <f t="shared" si="171"/>
        <v>0</v>
      </c>
      <c r="X317" s="184">
        <f t="shared" si="172"/>
        <v>0</v>
      </c>
      <c r="Y317" s="184">
        <f t="shared" si="173"/>
        <v>0</v>
      </c>
      <c r="AA317" s="190">
        <f t="shared" si="174"/>
        <v>0</v>
      </c>
      <c r="AB317" s="190">
        <f t="shared" si="175"/>
        <v>0</v>
      </c>
      <c r="AC317" s="190">
        <f t="shared" si="176"/>
        <v>0</v>
      </c>
      <c r="AD317" s="190">
        <f t="shared" si="177"/>
        <v>0</v>
      </c>
      <c r="AE317" s="187">
        <f t="shared" si="152"/>
        <v>0</v>
      </c>
      <c r="AF317" s="156">
        <f t="shared" si="153"/>
        <v>0</v>
      </c>
      <c r="AG317" s="193">
        <f t="shared" si="154"/>
        <v>0</v>
      </c>
      <c r="AH317" s="156">
        <f t="shared" si="155"/>
        <v>8793.1656840332089</v>
      </c>
      <c r="AI317" s="156">
        <f t="shared" si="156"/>
        <v>0</v>
      </c>
      <c r="AJ317" s="187">
        <f t="shared" si="157"/>
        <v>0</v>
      </c>
      <c r="AK317" s="187">
        <f t="shared" si="158"/>
        <v>0</v>
      </c>
      <c r="AL317" s="1">
        <f t="shared" si="159"/>
        <v>8793.1656840332089</v>
      </c>
    </row>
    <row r="318" spans="1:38">
      <c r="A318" s="26">
        <v>3.4000000000000002E-3</v>
      </c>
      <c r="B318" s="5">
        <f t="shared" si="149"/>
        <v>8513.5169135135129</v>
      </c>
      <c r="C318" s="150" t="s">
        <v>710</v>
      </c>
      <c r="D318" s="150" t="s">
        <v>794</v>
      </c>
      <c r="E318" s="94" t="s">
        <v>91</v>
      </c>
      <c r="F318" s="25">
        <f t="shared" si="150"/>
        <v>1</v>
      </c>
      <c r="G318" s="25">
        <f t="shared" si="178"/>
        <v>1</v>
      </c>
      <c r="I318" s="156">
        <f t="shared" si="160"/>
        <v>8513.5135135135133</v>
      </c>
      <c r="J318" s="156">
        <f t="shared" si="161"/>
        <v>0</v>
      </c>
      <c r="K318" s="156">
        <f t="shared" si="162"/>
        <v>0</v>
      </c>
      <c r="L318" s="156">
        <f t="shared" si="163"/>
        <v>0</v>
      </c>
      <c r="N318" s="187">
        <f t="shared" si="151"/>
        <v>0</v>
      </c>
      <c r="O318" s="187">
        <f t="shared" si="164"/>
        <v>0</v>
      </c>
      <c r="P318" s="187">
        <f t="shared" si="165"/>
        <v>0</v>
      </c>
      <c r="Q318" s="187">
        <f t="shared" si="166"/>
        <v>0</v>
      </c>
      <c r="R318" s="187">
        <f t="shared" si="167"/>
        <v>0</v>
      </c>
      <c r="S318" s="187">
        <f t="shared" si="168"/>
        <v>0</v>
      </c>
      <c r="T318" s="187">
        <f t="shared" si="169"/>
        <v>0</v>
      </c>
      <c r="V318" s="184">
        <f t="shared" si="170"/>
        <v>0</v>
      </c>
      <c r="W318" s="184">
        <f t="shared" si="171"/>
        <v>0</v>
      </c>
      <c r="X318" s="184">
        <f t="shared" si="172"/>
        <v>0</v>
      </c>
      <c r="Y318" s="184">
        <f t="shared" si="173"/>
        <v>0</v>
      </c>
      <c r="AA318" s="190">
        <f t="shared" si="174"/>
        <v>0</v>
      </c>
      <c r="AB318" s="190">
        <f t="shared" si="175"/>
        <v>0</v>
      </c>
      <c r="AC318" s="190">
        <f t="shared" si="176"/>
        <v>0</v>
      </c>
      <c r="AD318" s="190">
        <f t="shared" si="177"/>
        <v>0</v>
      </c>
      <c r="AE318" s="187">
        <f t="shared" si="152"/>
        <v>0</v>
      </c>
      <c r="AF318" s="156">
        <f t="shared" si="153"/>
        <v>0</v>
      </c>
      <c r="AG318" s="193">
        <f t="shared" si="154"/>
        <v>0</v>
      </c>
      <c r="AH318" s="156">
        <f t="shared" si="155"/>
        <v>8513.5135135135133</v>
      </c>
      <c r="AI318" s="156">
        <f t="shared" si="156"/>
        <v>0</v>
      </c>
      <c r="AJ318" s="187">
        <f t="shared" si="157"/>
        <v>0</v>
      </c>
      <c r="AK318" s="187">
        <f t="shared" si="158"/>
        <v>0</v>
      </c>
      <c r="AL318" s="1">
        <f t="shared" si="159"/>
        <v>8513.5135135135133</v>
      </c>
    </row>
    <row r="319" spans="1:38">
      <c r="A319" s="26">
        <v>3.4100000000000003E-3</v>
      </c>
      <c r="B319" s="5">
        <f t="shared" si="149"/>
        <v>25940.026067195908</v>
      </c>
      <c r="C319" s="150" t="s">
        <v>725</v>
      </c>
      <c r="D319" s="150" t="s">
        <v>793</v>
      </c>
      <c r="E319" s="94" t="s">
        <v>91</v>
      </c>
      <c r="F319" s="25">
        <f t="shared" si="150"/>
        <v>3</v>
      </c>
      <c r="G319" s="25">
        <f t="shared" si="178"/>
        <v>3</v>
      </c>
      <c r="I319" s="156">
        <f t="shared" si="160"/>
        <v>8077.8158505581951</v>
      </c>
      <c r="J319" s="156">
        <f t="shared" si="161"/>
        <v>0</v>
      </c>
      <c r="K319" s="156">
        <f t="shared" si="162"/>
        <v>0</v>
      </c>
      <c r="L319" s="156">
        <f t="shared" si="163"/>
        <v>0</v>
      </c>
      <c r="N319" s="187">
        <f t="shared" si="151"/>
        <v>0</v>
      </c>
      <c r="O319" s="187">
        <f t="shared" si="164"/>
        <v>0</v>
      </c>
      <c r="P319" s="187">
        <f t="shared" si="165"/>
        <v>0</v>
      </c>
      <c r="Q319" s="187">
        <f t="shared" si="166"/>
        <v>0</v>
      </c>
      <c r="R319" s="187">
        <f t="shared" si="167"/>
        <v>8823.7019653857406</v>
      </c>
      <c r="S319" s="187">
        <f t="shared" si="168"/>
        <v>9038.50484125197</v>
      </c>
      <c r="T319" s="187">
        <f t="shared" si="169"/>
        <v>0</v>
      </c>
      <c r="V319" s="184">
        <f t="shared" si="170"/>
        <v>0</v>
      </c>
      <c r="W319" s="184">
        <f t="shared" si="171"/>
        <v>0</v>
      </c>
      <c r="X319" s="184">
        <f t="shared" si="172"/>
        <v>0</v>
      </c>
      <c r="Y319" s="184">
        <f t="shared" si="173"/>
        <v>0</v>
      </c>
      <c r="AA319" s="190">
        <f t="shared" si="174"/>
        <v>0</v>
      </c>
      <c r="AB319" s="190">
        <f t="shared" si="175"/>
        <v>0</v>
      </c>
      <c r="AC319" s="190">
        <f t="shared" si="176"/>
        <v>0</v>
      </c>
      <c r="AD319" s="190">
        <f t="shared" si="177"/>
        <v>0</v>
      </c>
      <c r="AE319" s="187">
        <f t="shared" si="152"/>
        <v>0</v>
      </c>
      <c r="AF319" s="156">
        <f t="shared" si="153"/>
        <v>0</v>
      </c>
      <c r="AG319" s="193">
        <f t="shared" si="154"/>
        <v>0</v>
      </c>
      <c r="AH319" s="156">
        <f t="shared" si="155"/>
        <v>8077.8158505581951</v>
      </c>
      <c r="AI319" s="156">
        <f t="shared" si="156"/>
        <v>0</v>
      </c>
      <c r="AJ319" s="187">
        <f t="shared" si="157"/>
        <v>9038.50484125197</v>
      </c>
      <c r="AK319" s="187">
        <f t="shared" si="158"/>
        <v>8823.7019653857406</v>
      </c>
      <c r="AL319" s="1">
        <f t="shared" si="159"/>
        <v>25940.022657195907</v>
      </c>
    </row>
    <row r="320" spans="1:38">
      <c r="A320" s="26">
        <v>3.4200000000000003E-3</v>
      </c>
      <c r="B320" s="5">
        <f t="shared" si="149"/>
        <v>7930.5514395333694</v>
      </c>
      <c r="C320" s="150" t="s">
        <v>729</v>
      </c>
      <c r="D320" s="150" t="s">
        <v>787</v>
      </c>
      <c r="E320" s="94" t="s">
        <v>91</v>
      </c>
      <c r="F320" s="25">
        <f t="shared" si="150"/>
        <v>1</v>
      </c>
      <c r="G320" s="25">
        <f t="shared" si="178"/>
        <v>1</v>
      </c>
      <c r="I320" s="156">
        <f t="shared" si="160"/>
        <v>7930.5480195333694</v>
      </c>
      <c r="J320" s="156">
        <f t="shared" si="161"/>
        <v>0</v>
      </c>
      <c r="K320" s="156">
        <f t="shared" si="162"/>
        <v>0</v>
      </c>
      <c r="L320" s="156">
        <f t="shared" si="163"/>
        <v>0</v>
      </c>
      <c r="N320" s="187">
        <f t="shared" si="151"/>
        <v>0</v>
      </c>
      <c r="O320" s="187">
        <f t="shared" si="164"/>
        <v>0</v>
      </c>
      <c r="P320" s="187">
        <f t="shared" si="165"/>
        <v>0</v>
      </c>
      <c r="Q320" s="187">
        <f t="shared" si="166"/>
        <v>0</v>
      </c>
      <c r="R320" s="187">
        <f t="shared" si="167"/>
        <v>0</v>
      </c>
      <c r="S320" s="187">
        <f t="shared" si="168"/>
        <v>0</v>
      </c>
      <c r="T320" s="187">
        <f t="shared" si="169"/>
        <v>0</v>
      </c>
      <c r="V320" s="184">
        <f t="shared" si="170"/>
        <v>0</v>
      </c>
      <c r="W320" s="184">
        <f t="shared" si="171"/>
        <v>0</v>
      </c>
      <c r="X320" s="184">
        <f t="shared" si="172"/>
        <v>0</v>
      </c>
      <c r="Y320" s="184">
        <f t="shared" si="173"/>
        <v>0</v>
      </c>
      <c r="AA320" s="190">
        <f t="shared" si="174"/>
        <v>0</v>
      </c>
      <c r="AB320" s="190">
        <f t="shared" si="175"/>
        <v>0</v>
      </c>
      <c r="AC320" s="190">
        <f t="shared" si="176"/>
        <v>0</v>
      </c>
      <c r="AD320" s="190">
        <f t="shared" si="177"/>
        <v>0</v>
      </c>
      <c r="AE320" s="187">
        <f t="shared" si="152"/>
        <v>0</v>
      </c>
      <c r="AF320" s="156">
        <f t="shared" si="153"/>
        <v>0</v>
      </c>
      <c r="AG320" s="193">
        <f t="shared" si="154"/>
        <v>0</v>
      </c>
      <c r="AH320" s="156">
        <f t="shared" si="155"/>
        <v>7930.5480195333694</v>
      </c>
      <c r="AI320" s="156">
        <f t="shared" si="156"/>
        <v>0</v>
      </c>
      <c r="AJ320" s="187">
        <f t="shared" si="157"/>
        <v>0</v>
      </c>
      <c r="AK320" s="187">
        <f t="shared" si="158"/>
        <v>0</v>
      </c>
      <c r="AL320" s="1">
        <f t="shared" si="159"/>
        <v>7930.5480195333694</v>
      </c>
    </row>
    <row r="321" spans="1:38">
      <c r="A321" s="26">
        <v>3.4300000000000003E-3</v>
      </c>
      <c r="B321" s="5">
        <f t="shared" si="149"/>
        <v>7496.1568816360641</v>
      </c>
      <c r="C321" s="150" t="s">
        <v>742</v>
      </c>
      <c r="D321" s="150" t="s">
        <v>783</v>
      </c>
      <c r="E321" s="94" t="s">
        <v>91</v>
      </c>
      <c r="F321" s="25">
        <f t="shared" si="150"/>
        <v>1</v>
      </c>
      <c r="G321" s="25">
        <f t="shared" si="178"/>
        <v>1</v>
      </c>
      <c r="I321" s="156">
        <f t="shared" si="160"/>
        <v>7496.1534516360643</v>
      </c>
      <c r="J321" s="156">
        <f t="shared" si="161"/>
        <v>0</v>
      </c>
      <c r="K321" s="156">
        <f t="shared" si="162"/>
        <v>0</v>
      </c>
      <c r="L321" s="156">
        <f t="shared" si="163"/>
        <v>0</v>
      </c>
      <c r="N321" s="187">
        <f t="shared" si="151"/>
        <v>0</v>
      </c>
      <c r="O321" s="187">
        <f t="shared" si="164"/>
        <v>0</v>
      </c>
      <c r="P321" s="187">
        <f t="shared" si="165"/>
        <v>0</v>
      </c>
      <c r="Q321" s="187">
        <f t="shared" si="166"/>
        <v>0</v>
      </c>
      <c r="R321" s="187">
        <f t="shared" si="167"/>
        <v>0</v>
      </c>
      <c r="S321" s="187">
        <f t="shared" si="168"/>
        <v>0</v>
      </c>
      <c r="T321" s="187">
        <f t="shared" si="169"/>
        <v>0</v>
      </c>
      <c r="V321" s="184">
        <f t="shared" si="170"/>
        <v>0</v>
      </c>
      <c r="W321" s="184">
        <f t="shared" si="171"/>
        <v>0</v>
      </c>
      <c r="X321" s="184">
        <f t="shared" si="172"/>
        <v>0</v>
      </c>
      <c r="Y321" s="184">
        <f t="shared" si="173"/>
        <v>0</v>
      </c>
      <c r="AA321" s="190">
        <f t="shared" si="174"/>
        <v>0</v>
      </c>
      <c r="AB321" s="190">
        <f t="shared" si="175"/>
        <v>0</v>
      </c>
      <c r="AC321" s="190">
        <f t="shared" si="176"/>
        <v>0</v>
      </c>
      <c r="AD321" s="190">
        <f t="shared" si="177"/>
        <v>0</v>
      </c>
      <c r="AE321" s="187">
        <f t="shared" si="152"/>
        <v>0</v>
      </c>
      <c r="AF321" s="156">
        <f t="shared" si="153"/>
        <v>0</v>
      </c>
      <c r="AG321" s="193">
        <f t="shared" si="154"/>
        <v>0</v>
      </c>
      <c r="AH321" s="156">
        <f t="shared" si="155"/>
        <v>7496.1534516360643</v>
      </c>
      <c r="AI321" s="156">
        <f t="shared" si="156"/>
        <v>0</v>
      </c>
      <c r="AJ321" s="187">
        <f t="shared" si="157"/>
        <v>0</v>
      </c>
      <c r="AK321" s="187">
        <f t="shared" si="158"/>
        <v>0</v>
      </c>
      <c r="AL321" s="1">
        <f t="shared" si="159"/>
        <v>7496.1534516360643</v>
      </c>
    </row>
    <row r="322" spans="1:38">
      <c r="A322" s="26">
        <v>3.4400000000000003E-3</v>
      </c>
      <c r="B322" s="5">
        <f t="shared" si="149"/>
        <v>7432.1197829268795</v>
      </c>
      <c r="C322" s="150" t="s">
        <v>745</v>
      </c>
      <c r="D322" s="150" t="s">
        <v>787</v>
      </c>
      <c r="E322" s="94" t="s">
        <v>91</v>
      </c>
      <c r="F322" s="25">
        <f t="shared" si="150"/>
        <v>1</v>
      </c>
      <c r="G322" s="25">
        <f t="shared" si="178"/>
        <v>1</v>
      </c>
      <c r="I322" s="156">
        <f t="shared" si="160"/>
        <v>7432.116342926879</v>
      </c>
      <c r="J322" s="156">
        <f t="shared" si="161"/>
        <v>0</v>
      </c>
      <c r="K322" s="156">
        <f t="shared" si="162"/>
        <v>0</v>
      </c>
      <c r="L322" s="156">
        <f t="shared" si="163"/>
        <v>0</v>
      </c>
      <c r="N322" s="187">
        <f t="shared" si="151"/>
        <v>0</v>
      </c>
      <c r="O322" s="187">
        <f t="shared" si="164"/>
        <v>0</v>
      </c>
      <c r="P322" s="187">
        <f t="shared" si="165"/>
        <v>0</v>
      </c>
      <c r="Q322" s="187">
        <f t="shared" si="166"/>
        <v>0</v>
      </c>
      <c r="R322" s="187">
        <f t="shared" si="167"/>
        <v>0</v>
      </c>
      <c r="S322" s="187">
        <f t="shared" si="168"/>
        <v>0</v>
      </c>
      <c r="T322" s="187">
        <f t="shared" si="169"/>
        <v>0</v>
      </c>
      <c r="V322" s="184">
        <f t="shared" si="170"/>
        <v>0</v>
      </c>
      <c r="W322" s="184">
        <f t="shared" si="171"/>
        <v>0</v>
      </c>
      <c r="X322" s="184">
        <f t="shared" si="172"/>
        <v>0</v>
      </c>
      <c r="Y322" s="184">
        <f t="shared" si="173"/>
        <v>0</v>
      </c>
      <c r="AA322" s="190">
        <f t="shared" si="174"/>
        <v>0</v>
      </c>
      <c r="AB322" s="190">
        <f t="shared" si="175"/>
        <v>0</v>
      </c>
      <c r="AC322" s="190">
        <f t="shared" si="176"/>
        <v>0</v>
      </c>
      <c r="AD322" s="190">
        <f t="shared" si="177"/>
        <v>0</v>
      </c>
      <c r="AE322" s="187">
        <f t="shared" si="152"/>
        <v>0</v>
      </c>
      <c r="AF322" s="156">
        <f t="shared" si="153"/>
        <v>0</v>
      </c>
      <c r="AG322" s="193">
        <f t="shared" si="154"/>
        <v>0</v>
      </c>
      <c r="AH322" s="156">
        <f t="shared" si="155"/>
        <v>7432.116342926879</v>
      </c>
      <c r="AI322" s="156">
        <f t="shared" si="156"/>
        <v>0</v>
      </c>
      <c r="AJ322" s="187">
        <f t="shared" si="157"/>
        <v>0</v>
      </c>
      <c r="AK322" s="187">
        <f t="shared" si="158"/>
        <v>0</v>
      </c>
      <c r="AL322" s="1">
        <f t="shared" si="159"/>
        <v>7432.116342926879</v>
      </c>
    </row>
    <row r="323" spans="1:38">
      <c r="A323" s="26">
        <v>3.4500000000000004E-3</v>
      </c>
      <c r="B323" s="5">
        <f t="shared" si="149"/>
        <v>6536.0914564394961</v>
      </c>
      <c r="C323" s="150" t="s">
        <v>772</v>
      </c>
      <c r="D323" s="150" t="s">
        <v>783</v>
      </c>
      <c r="E323" s="94" t="s">
        <v>91</v>
      </c>
      <c r="F323" s="25">
        <f t="shared" si="150"/>
        <v>1</v>
      </c>
      <c r="G323" s="25">
        <f t="shared" si="178"/>
        <v>1</v>
      </c>
      <c r="I323" s="156">
        <f t="shared" si="160"/>
        <v>6536.088006439496</v>
      </c>
      <c r="J323" s="156">
        <f t="shared" si="161"/>
        <v>0</v>
      </c>
      <c r="K323" s="156">
        <f t="shared" si="162"/>
        <v>0</v>
      </c>
      <c r="L323" s="156">
        <f t="shared" si="163"/>
        <v>0</v>
      </c>
      <c r="N323" s="187">
        <f t="shared" si="151"/>
        <v>0</v>
      </c>
      <c r="O323" s="187">
        <f t="shared" si="164"/>
        <v>0</v>
      </c>
      <c r="P323" s="187">
        <f t="shared" si="165"/>
        <v>0</v>
      </c>
      <c r="Q323" s="187">
        <f t="shared" si="166"/>
        <v>0</v>
      </c>
      <c r="R323" s="187">
        <f t="shared" si="167"/>
        <v>0</v>
      </c>
      <c r="S323" s="187">
        <f t="shared" si="168"/>
        <v>0</v>
      </c>
      <c r="T323" s="187">
        <f t="shared" si="169"/>
        <v>0</v>
      </c>
      <c r="V323" s="184">
        <f t="shared" si="170"/>
        <v>0</v>
      </c>
      <c r="W323" s="184">
        <f t="shared" si="171"/>
        <v>0</v>
      </c>
      <c r="X323" s="184">
        <f t="shared" si="172"/>
        <v>0</v>
      </c>
      <c r="Y323" s="184">
        <f t="shared" si="173"/>
        <v>0</v>
      </c>
      <c r="AA323" s="190">
        <f t="shared" si="174"/>
        <v>0</v>
      </c>
      <c r="AB323" s="190">
        <f t="shared" si="175"/>
        <v>0</v>
      </c>
      <c r="AC323" s="190">
        <f t="shared" si="176"/>
        <v>0</v>
      </c>
      <c r="AD323" s="190">
        <f t="shared" si="177"/>
        <v>0</v>
      </c>
      <c r="AE323" s="187">
        <f t="shared" si="152"/>
        <v>0</v>
      </c>
      <c r="AF323" s="156">
        <f t="shared" si="153"/>
        <v>0</v>
      </c>
      <c r="AG323" s="193">
        <f t="shared" si="154"/>
        <v>0</v>
      </c>
      <c r="AH323" s="156">
        <f t="shared" si="155"/>
        <v>6536.088006439496</v>
      </c>
      <c r="AI323" s="156">
        <f t="shared" si="156"/>
        <v>0</v>
      </c>
      <c r="AJ323" s="187">
        <f t="shared" si="157"/>
        <v>0</v>
      </c>
      <c r="AK323" s="187">
        <f t="shared" si="158"/>
        <v>0</v>
      </c>
      <c r="AL323" s="1">
        <f t="shared" si="159"/>
        <v>6536.088006439496</v>
      </c>
    </row>
    <row r="324" spans="1:38">
      <c r="A324" s="26">
        <v>3.4600000000000004E-3</v>
      </c>
      <c r="B324" s="5">
        <f t="shared" ref="B324:B387" si="179">AL324+A324</f>
        <v>25564.901797131817</v>
      </c>
      <c r="C324" s="150" t="s">
        <v>713</v>
      </c>
      <c r="D324" s="150" t="s">
        <v>784</v>
      </c>
      <c r="E324" s="94" t="s">
        <v>91</v>
      </c>
      <c r="F324" s="25">
        <f t="shared" ref="F324:F387" si="180">COUNTIF(H324:AD324,"&gt;1")</f>
        <v>3</v>
      </c>
      <c r="G324" s="25">
        <f t="shared" si="178"/>
        <v>3</v>
      </c>
      <c r="I324" s="156">
        <f t="shared" si="160"/>
        <v>8493.7238493723835</v>
      </c>
      <c r="J324" s="156">
        <f t="shared" si="161"/>
        <v>0</v>
      </c>
      <c r="K324" s="156">
        <f t="shared" si="162"/>
        <v>8571.5983363042196</v>
      </c>
      <c r="L324" s="156">
        <f t="shared" si="163"/>
        <v>0</v>
      </c>
      <c r="N324" s="187">
        <f t="shared" ref="N324:N387" si="181">IF(ISERROR(VLOOKUP($C324,_tri1,5,FALSE)),0,(VLOOKUP($C324,_tri1,5,FALSE)))</f>
        <v>0</v>
      </c>
      <c r="O324" s="187">
        <f t="shared" si="164"/>
        <v>0</v>
      </c>
      <c r="P324" s="187">
        <f t="shared" si="165"/>
        <v>0</v>
      </c>
      <c r="Q324" s="187">
        <f t="shared" si="166"/>
        <v>0</v>
      </c>
      <c r="R324" s="187">
        <f t="shared" si="167"/>
        <v>8499.5761514552141</v>
      </c>
      <c r="S324" s="187">
        <f t="shared" si="168"/>
        <v>0</v>
      </c>
      <c r="T324" s="187">
        <f t="shared" si="169"/>
        <v>0</v>
      </c>
      <c r="V324" s="184">
        <f t="shared" si="170"/>
        <v>0</v>
      </c>
      <c r="W324" s="184">
        <f t="shared" si="171"/>
        <v>0</v>
      </c>
      <c r="X324" s="184">
        <f t="shared" si="172"/>
        <v>0</v>
      </c>
      <c r="Y324" s="184">
        <f t="shared" si="173"/>
        <v>0</v>
      </c>
      <c r="AA324" s="190">
        <f t="shared" si="174"/>
        <v>0</v>
      </c>
      <c r="AB324" s="190">
        <f t="shared" si="175"/>
        <v>0</v>
      </c>
      <c r="AC324" s="190">
        <f t="shared" si="176"/>
        <v>0</v>
      </c>
      <c r="AD324" s="190">
        <f t="shared" si="177"/>
        <v>0</v>
      </c>
      <c r="AE324" s="187">
        <f t="shared" ref="AE324:AE387" si="182">LARGE(N324:T324,3)</f>
        <v>0</v>
      </c>
      <c r="AF324" s="156">
        <f t="shared" ref="AF324:AF387" si="183">LARGE(I324:L324,3)</f>
        <v>0</v>
      </c>
      <c r="AG324" s="193">
        <f t="shared" ref="AG324:AG387" si="184">LARGE(AE324:AF324,1)</f>
        <v>0</v>
      </c>
      <c r="AH324" s="156">
        <f t="shared" ref="AH324:AH387" si="185">LARGE(I324:L324,1)</f>
        <v>8571.5983363042196</v>
      </c>
      <c r="AI324" s="156">
        <f t="shared" ref="AI324:AI387" si="186">LARGE(I324:L324,2)</f>
        <v>8493.7238493723835</v>
      </c>
      <c r="AJ324" s="187">
        <f t="shared" ref="AJ324:AJ387" si="187">LARGE(N324:T324,1)</f>
        <v>8499.5761514552141</v>
      </c>
      <c r="AK324" s="187">
        <f t="shared" ref="AK324:AK387" si="188">LARGE(N324:T324,2)</f>
        <v>0</v>
      </c>
      <c r="AL324" s="1">
        <f t="shared" ref="AL324:AL387" si="189">SUM(AG324:AK324)</f>
        <v>25564.898337131817</v>
      </c>
    </row>
    <row r="325" spans="1:38">
      <c r="A325" s="26">
        <v>3.4700000000000004E-3</v>
      </c>
      <c r="B325" s="5">
        <f t="shared" si="179"/>
        <v>7836.1604504846664</v>
      </c>
      <c r="C325" s="150" t="s">
        <v>733</v>
      </c>
      <c r="D325" s="150" t="s">
        <v>787</v>
      </c>
      <c r="E325" s="94" t="s">
        <v>91</v>
      </c>
      <c r="F325" s="25">
        <f t="shared" si="180"/>
        <v>1</v>
      </c>
      <c r="G325" s="25">
        <f t="shared" si="178"/>
        <v>1</v>
      </c>
      <c r="I325" s="156">
        <f t="shared" si="160"/>
        <v>7836.1569804846667</v>
      </c>
      <c r="J325" s="156">
        <f t="shared" si="161"/>
        <v>0</v>
      </c>
      <c r="K325" s="156">
        <f t="shared" si="162"/>
        <v>0</v>
      </c>
      <c r="L325" s="156">
        <f t="shared" si="163"/>
        <v>0</v>
      </c>
      <c r="N325" s="187">
        <f t="shared" si="181"/>
        <v>0</v>
      </c>
      <c r="O325" s="187">
        <f t="shared" si="164"/>
        <v>0</v>
      </c>
      <c r="P325" s="187">
        <f t="shared" si="165"/>
        <v>0</v>
      </c>
      <c r="Q325" s="187">
        <f t="shared" si="166"/>
        <v>0</v>
      </c>
      <c r="R325" s="187">
        <f t="shared" si="167"/>
        <v>0</v>
      </c>
      <c r="S325" s="187">
        <f t="shared" si="168"/>
        <v>0</v>
      </c>
      <c r="T325" s="187">
        <f t="shared" si="169"/>
        <v>0</v>
      </c>
      <c r="V325" s="184">
        <f t="shared" si="170"/>
        <v>0</v>
      </c>
      <c r="W325" s="184">
        <f t="shared" si="171"/>
        <v>0</v>
      </c>
      <c r="X325" s="184">
        <f t="shared" si="172"/>
        <v>0</v>
      </c>
      <c r="Y325" s="184">
        <f t="shared" si="173"/>
        <v>0</v>
      </c>
      <c r="AA325" s="190">
        <f t="shared" si="174"/>
        <v>0</v>
      </c>
      <c r="AB325" s="190">
        <f t="shared" si="175"/>
        <v>0</v>
      </c>
      <c r="AC325" s="190">
        <f t="shared" si="176"/>
        <v>0</v>
      </c>
      <c r="AD325" s="190">
        <f t="shared" si="177"/>
        <v>0</v>
      </c>
      <c r="AE325" s="187">
        <f t="shared" si="182"/>
        <v>0</v>
      </c>
      <c r="AF325" s="156">
        <f t="shared" si="183"/>
        <v>0</v>
      </c>
      <c r="AG325" s="193">
        <f t="shared" si="184"/>
        <v>0</v>
      </c>
      <c r="AH325" s="156">
        <f t="shared" si="185"/>
        <v>7836.1569804846667</v>
      </c>
      <c r="AI325" s="156">
        <f t="shared" si="186"/>
        <v>0</v>
      </c>
      <c r="AJ325" s="187">
        <f t="shared" si="187"/>
        <v>0</v>
      </c>
      <c r="AK325" s="187">
        <f t="shared" si="188"/>
        <v>0</v>
      </c>
      <c r="AL325" s="1">
        <f t="shared" si="189"/>
        <v>7836.1569804846667</v>
      </c>
    </row>
    <row r="326" spans="1:38">
      <c r="A326" s="26">
        <v>3.4800000000000005E-3</v>
      </c>
      <c r="B326" s="5">
        <f t="shared" si="179"/>
        <v>7638.7617114205077</v>
      </c>
      <c r="C326" s="150" t="s">
        <v>738</v>
      </c>
      <c r="D326" s="150" t="s">
        <v>783</v>
      </c>
      <c r="E326" s="94" t="s">
        <v>91</v>
      </c>
      <c r="F326" s="25">
        <f t="shared" si="180"/>
        <v>1</v>
      </c>
      <c r="G326" s="25">
        <f t="shared" si="178"/>
        <v>1</v>
      </c>
      <c r="I326" s="156">
        <f t="shared" si="160"/>
        <v>7638.7582314205074</v>
      </c>
      <c r="J326" s="156">
        <f t="shared" si="161"/>
        <v>0</v>
      </c>
      <c r="K326" s="156">
        <f t="shared" si="162"/>
        <v>0</v>
      </c>
      <c r="L326" s="156">
        <f t="shared" si="163"/>
        <v>0</v>
      </c>
      <c r="N326" s="187">
        <f t="shared" si="181"/>
        <v>0</v>
      </c>
      <c r="O326" s="187">
        <f t="shared" si="164"/>
        <v>0</v>
      </c>
      <c r="P326" s="187">
        <f t="shared" si="165"/>
        <v>0</v>
      </c>
      <c r="Q326" s="187">
        <f t="shared" si="166"/>
        <v>0</v>
      </c>
      <c r="R326" s="187">
        <f t="shared" si="167"/>
        <v>0</v>
      </c>
      <c r="S326" s="187">
        <f t="shared" si="168"/>
        <v>0</v>
      </c>
      <c r="T326" s="187">
        <f t="shared" si="169"/>
        <v>0</v>
      </c>
      <c r="V326" s="184">
        <f t="shared" si="170"/>
        <v>0</v>
      </c>
      <c r="W326" s="184">
        <f t="shared" si="171"/>
        <v>0</v>
      </c>
      <c r="X326" s="184">
        <f t="shared" si="172"/>
        <v>0</v>
      </c>
      <c r="Y326" s="184">
        <f t="shared" si="173"/>
        <v>0</v>
      </c>
      <c r="AA326" s="190">
        <f t="shared" si="174"/>
        <v>0</v>
      </c>
      <c r="AB326" s="190">
        <f t="shared" si="175"/>
        <v>0</v>
      </c>
      <c r="AC326" s="190">
        <f t="shared" si="176"/>
        <v>0</v>
      </c>
      <c r="AD326" s="190">
        <f t="shared" si="177"/>
        <v>0</v>
      </c>
      <c r="AE326" s="187">
        <f t="shared" si="182"/>
        <v>0</v>
      </c>
      <c r="AF326" s="156">
        <f t="shared" si="183"/>
        <v>0</v>
      </c>
      <c r="AG326" s="193">
        <f t="shared" si="184"/>
        <v>0</v>
      </c>
      <c r="AH326" s="156">
        <f t="shared" si="185"/>
        <v>7638.7582314205074</v>
      </c>
      <c r="AI326" s="156">
        <f t="shared" si="186"/>
        <v>0</v>
      </c>
      <c r="AJ326" s="187">
        <f t="shared" si="187"/>
        <v>0</v>
      </c>
      <c r="AK326" s="187">
        <f t="shared" si="188"/>
        <v>0</v>
      </c>
      <c r="AL326" s="1">
        <f t="shared" si="189"/>
        <v>7638.7582314205074</v>
      </c>
    </row>
    <row r="327" spans="1:38">
      <c r="A327" s="26">
        <v>3.4900000000000005E-3</v>
      </c>
      <c r="B327" s="5">
        <f t="shared" si="179"/>
        <v>7415.5286041552508</v>
      </c>
      <c r="C327" s="150" t="s">
        <v>747</v>
      </c>
      <c r="D327" s="150" t="s">
        <v>795</v>
      </c>
      <c r="E327" s="94" t="s">
        <v>91</v>
      </c>
      <c r="F327" s="25">
        <f t="shared" si="180"/>
        <v>1</v>
      </c>
      <c r="G327" s="25">
        <f t="shared" si="178"/>
        <v>1</v>
      </c>
      <c r="I327" s="156">
        <f t="shared" si="160"/>
        <v>7415.5251141552508</v>
      </c>
      <c r="J327" s="156">
        <f t="shared" si="161"/>
        <v>0</v>
      </c>
      <c r="K327" s="156">
        <f t="shared" si="162"/>
        <v>0</v>
      </c>
      <c r="L327" s="156">
        <f t="shared" si="163"/>
        <v>0</v>
      </c>
      <c r="N327" s="187">
        <f t="shared" si="181"/>
        <v>0</v>
      </c>
      <c r="O327" s="187">
        <f t="shared" si="164"/>
        <v>0</v>
      </c>
      <c r="P327" s="187">
        <f t="shared" si="165"/>
        <v>0</v>
      </c>
      <c r="Q327" s="187">
        <f t="shared" si="166"/>
        <v>0</v>
      </c>
      <c r="R327" s="187">
        <f t="shared" si="167"/>
        <v>0</v>
      </c>
      <c r="S327" s="187">
        <f t="shared" si="168"/>
        <v>0</v>
      </c>
      <c r="T327" s="187">
        <f t="shared" si="169"/>
        <v>0</v>
      </c>
      <c r="V327" s="184">
        <f t="shared" si="170"/>
        <v>0</v>
      </c>
      <c r="W327" s="184">
        <f t="shared" si="171"/>
        <v>0</v>
      </c>
      <c r="X327" s="184">
        <f t="shared" si="172"/>
        <v>0</v>
      </c>
      <c r="Y327" s="184">
        <f t="shared" si="173"/>
        <v>0</v>
      </c>
      <c r="AA327" s="190">
        <f t="shared" si="174"/>
        <v>0</v>
      </c>
      <c r="AB327" s="190">
        <f t="shared" si="175"/>
        <v>0</v>
      </c>
      <c r="AC327" s="190">
        <f t="shared" si="176"/>
        <v>0</v>
      </c>
      <c r="AD327" s="190">
        <f t="shared" si="177"/>
        <v>0</v>
      </c>
      <c r="AE327" s="187">
        <f t="shared" si="182"/>
        <v>0</v>
      </c>
      <c r="AF327" s="156">
        <f t="shared" si="183"/>
        <v>0</v>
      </c>
      <c r="AG327" s="193">
        <f t="shared" si="184"/>
        <v>0</v>
      </c>
      <c r="AH327" s="156">
        <f t="shared" si="185"/>
        <v>7415.5251141552508</v>
      </c>
      <c r="AI327" s="156">
        <f t="shared" si="186"/>
        <v>0</v>
      </c>
      <c r="AJ327" s="187">
        <f t="shared" si="187"/>
        <v>0</v>
      </c>
      <c r="AK327" s="187">
        <f t="shared" si="188"/>
        <v>0</v>
      </c>
      <c r="AL327" s="1">
        <f t="shared" si="189"/>
        <v>7415.5251141552508</v>
      </c>
    </row>
    <row r="328" spans="1:38">
      <c r="A328" s="26">
        <v>3.5000000000000005E-3</v>
      </c>
      <c r="B328" s="5">
        <f t="shared" si="179"/>
        <v>6403.7889889589896</v>
      </c>
      <c r="C328" s="150" t="s">
        <v>775</v>
      </c>
      <c r="D328" s="150" t="s">
        <v>783</v>
      </c>
      <c r="E328" s="94" t="s">
        <v>91</v>
      </c>
      <c r="F328" s="25">
        <f t="shared" si="180"/>
        <v>1</v>
      </c>
      <c r="G328" s="25">
        <f t="shared" si="178"/>
        <v>1</v>
      </c>
      <c r="I328" s="156">
        <f t="shared" si="160"/>
        <v>6403.7854889589898</v>
      </c>
      <c r="J328" s="156">
        <f t="shared" si="161"/>
        <v>0</v>
      </c>
      <c r="K328" s="156">
        <f t="shared" si="162"/>
        <v>0</v>
      </c>
      <c r="L328" s="156">
        <f t="shared" si="163"/>
        <v>0</v>
      </c>
      <c r="N328" s="187">
        <f t="shared" si="181"/>
        <v>0</v>
      </c>
      <c r="O328" s="187">
        <f t="shared" si="164"/>
        <v>0</v>
      </c>
      <c r="P328" s="187">
        <f t="shared" si="165"/>
        <v>0</v>
      </c>
      <c r="Q328" s="187">
        <f t="shared" si="166"/>
        <v>0</v>
      </c>
      <c r="R328" s="187">
        <f t="shared" si="167"/>
        <v>0</v>
      </c>
      <c r="S328" s="187">
        <f t="shared" si="168"/>
        <v>0</v>
      </c>
      <c r="T328" s="187">
        <f t="shared" si="169"/>
        <v>0</v>
      </c>
      <c r="V328" s="184">
        <f t="shared" si="170"/>
        <v>0</v>
      </c>
      <c r="W328" s="184">
        <f t="shared" si="171"/>
        <v>0</v>
      </c>
      <c r="X328" s="184">
        <f t="shared" si="172"/>
        <v>0</v>
      </c>
      <c r="Y328" s="184">
        <f t="shared" si="173"/>
        <v>0</v>
      </c>
      <c r="AA328" s="190">
        <f t="shared" si="174"/>
        <v>0</v>
      </c>
      <c r="AB328" s="190">
        <f t="shared" si="175"/>
        <v>0</v>
      </c>
      <c r="AC328" s="190">
        <f t="shared" si="176"/>
        <v>0</v>
      </c>
      <c r="AD328" s="190">
        <f t="shared" si="177"/>
        <v>0</v>
      </c>
      <c r="AE328" s="187">
        <f t="shared" si="182"/>
        <v>0</v>
      </c>
      <c r="AF328" s="156">
        <f t="shared" si="183"/>
        <v>0</v>
      </c>
      <c r="AG328" s="193">
        <f t="shared" si="184"/>
        <v>0</v>
      </c>
      <c r="AH328" s="156">
        <f t="shared" si="185"/>
        <v>6403.7854889589898</v>
      </c>
      <c r="AI328" s="156">
        <f t="shared" si="186"/>
        <v>0</v>
      </c>
      <c r="AJ328" s="187">
        <f t="shared" si="187"/>
        <v>0</v>
      </c>
      <c r="AK328" s="187">
        <f t="shared" si="188"/>
        <v>0</v>
      </c>
      <c r="AL328" s="1">
        <f t="shared" si="189"/>
        <v>6403.7854889589898</v>
      </c>
    </row>
    <row r="329" spans="1:38">
      <c r="A329" s="26">
        <v>3.5100000000000001E-3</v>
      </c>
      <c r="B329" s="5">
        <f t="shared" si="179"/>
        <v>13062.894542266991</v>
      </c>
      <c r="C329" s="150" t="s">
        <v>781</v>
      </c>
      <c r="D329" s="150" t="s">
        <v>796</v>
      </c>
      <c r="E329" s="94" t="s">
        <v>91</v>
      </c>
      <c r="F329" s="25">
        <f t="shared" si="180"/>
        <v>2</v>
      </c>
      <c r="G329" s="25">
        <f t="shared" si="178"/>
        <v>2</v>
      </c>
      <c r="I329" s="156">
        <f t="shared" si="160"/>
        <v>5990.6549717189937</v>
      </c>
      <c r="J329" s="156">
        <f t="shared" si="161"/>
        <v>0</v>
      </c>
      <c r="K329" s="156">
        <f t="shared" si="162"/>
        <v>0</v>
      </c>
      <c r="L329" s="156">
        <f t="shared" si="163"/>
        <v>0</v>
      </c>
      <c r="N329" s="187">
        <f t="shared" si="181"/>
        <v>0</v>
      </c>
      <c r="O329" s="187">
        <f t="shared" si="164"/>
        <v>0</v>
      </c>
      <c r="P329" s="187">
        <f t="shared" si="165"/>
        <v>0</v>
      </c>
      <c r="Q329" s="187">
        <f t="shared" si="166"/>
        <v>0</v>
      </c>
      <c r="R329" s="187">
        <f t="shared" si="167"/>
        <v>0</v>
      </c>
      <c r="S329" s="187">
        <f t="shared" si="168"/>
        <v>0</v>
      </c>
      <c r="T329" s="187">
        <f t="shared" si="169"/>
        <v>7072.2360605479971</v>
      </c>
      <c r="V329" s="184">
        <f t="shared" si="170"/>
        <v>0</v>
      </c>
      <c r="W329" s="184">
        <f t="shared" si="171"/>
        <v>0</v>
      </c>
      <c r="X329" s="184">
        <f t="shared" si="172"/>
        <v>0</v>
      </c>
      <c r="Y329" s="184">
        <f t="shared" si="173"/>
        <v>0</v>
      </c>
      <c r="AA329" s="190">
        <f t="shared" si="174"/>
        <v>0</v>
      </c>
      <c r="AB329" s="190">
        <f t="shared" si="175"/>
        <v>0</v>
      </c>
      <c r="AC329" s="190">
        <f t="shared" si="176"/>
        <v>0</v>
      </c>
      <c r="AD329" s="190">
        <f t="shared" si="177"/>
        <v>0</v>
      </c>
      <c r="AE329" s="187">
        <f t="shared" si="182"/>
        <v>0</v>
      </c>
      <c r="AF329" s="156">
        <f t="shared" si="183"/>
        <v>0</v>
      </c>
      <c r="AG329" s="193">
        <f t="shared" si="184"/>
        <v>0</v>
      </c>
      <c r="AH329" s="156">
        <f t="shared" si="185"/>
        <v>5990.6549717189937</v>
      </c>
      <c r="AI329" s="156">
        <f t="shared" si="186"/>
        <v>0</v>
      </c>
      <c r="AJ329" s="187">
        <f t="shared" si="187"/>
        <v>7072.2360605479971</v>
      </c>
      <c r="AK329" s="187">
        <f t="shared" si="188"/>
        <v>0</v>
      </c>
      <c r="AL329" s="1">
        <f t="shared" si="189"/>
        <v>13062.891032266991</v>
      </c>
    </row>
    <row r="330" spans="1:38">
      <c r="A330" s="26">
        <v>3.5200000000000001E-3</v>
      </c>
      <c r="B330" s="5">
        <f t="shared" si="179"/>
        <v>16465.867359992761</v>
      </c>
      <c r="C330" s="150" t="s">
        <v>724</v>
      </c>
      <c r="D330" s="150" t="s">
        <v>797</v>
      </c>
      <c r="E330" s="94" t="s">
        <v>91</v>
      </c>
      <c r="F330" s="25">
        <f t="shared" si="180"/>
        <v>2</v>
      </c>
      <c r="G330" s="25">
        <f t="shared" si="178"/>
        <v>2</v>
      </c>
      <c r="I330" s="156">
        <f t="shared" si="160"/>
        <v>8101.9955654102005</v>
      </c>
      <c r="J330" s="156">
        <f t="shared" si="161"/>
        <v>0</v>
      </c>
      <c r="K330" s="156">
        <f t="shared" si="162"/>
        <v>8363.8682745825608</v>
      </c>
      <c r="L330" s="156">
        <f t="shared" si="163"/>
        <v>0</v>
      </c>
      <c r="N330" s="187">
        <f t="shared" si="181"/>
        <v>0</v>
      </c>
      <c r="O330" s="187">
        <f t="shared" si="164"/>
        <v>0</v>
      </c>
      <c r="P330" s="187">
        <f t="shared" si="165"/>
        <v>0</v>
      </c>
      <c r="Q330" s="187">
        <f t="shared" si="166"/>
        <v>0</v>
      </c>
      <c r="R330" s="187">
        <f t="shared" si="167"/>
        <v>0</v>
      </c>
      <c r="S330" s="187">
        <f t="shared" si="168"/>
        <v>0</v>
      </c>
      <c r="T330" s="187">
        <f t="shared" si="169"/>
        <v>0</v>
      </c>
      <c r="V330" s="184">
        <f t="shared" si="170"/>
        <v>0</v>
      </c>
      <c r="W330" s="184">
        <f t="shared" si="171"/>
        <v>0</v>
      </c>
      <c r="X330" s="184">
        <f t="shared" si="172"/>
        <v>0</v>
      </c>
      <c r="Y330" s="184">
        <f t="shared" si="173"/>
        <v>0</v>
      </c>
      <c r="AA330" s="190">
        <f t="shared" si="174"/>
        <v>0</v>
      </c>
      <c r="AB330" s="190">
        <f t="shared" si="175"/>
        <v>0</v>
      </c>
      <c r="AC330" s="190">
        <f t="shared" si="176"/>
        <v>0</v>
      </c>
      <c r="AD330" s="190">
        <f t="shared" si="177"/>
        <v>0</v>
      </c>
      <c r="AE330" s="187">
        <f t="shared" si="182"/>
        <v>0</v>
      </c>
      <c r="AF330" s="156">
        <f t="shared" si="183"/>
        <v>0</v>
      </c>
      <c r="AG330" s="193">
        <f t="shared" si="184"/>
        <v>0</v>
      </c>
      <c r="AH330" s="156">
        <f t="shared" si="185"/>
        <v>8363.8682745825608</v>
      </c>
      <c r="AI330" s="156">
        <f t="shared" si="186"/>
        <v>8101.9955654102005</v>
      </c>
      <c r="AJ330" s="187">
        <f t="shared" si="187"/>
        <v>0</v>
      </c>
      <c r="AK330" s="187">
        <f t="shared" si="188"/>
        <v>0</v>
      </c>
      <c r="AL330" s="1">
        <f t="shared" si="189"/>
        <v>16465.863839992762</v>
      </c>
    </row>
    <row r="331" spans="1:38">
      <c r="A331" s="26">
        <v>3.5300000000000002E-3</v>
      </c>
      <c r="B331" s="5">
        <f t="shared" si="179"/>
        <v>16314.323940770068</v>
      </c>
      <c r="C331" s="150" t="s">
        <v>740</v>
      </c>
      <c r="D331" s="150" t="s">
        <v>783</v>
      </c>
      <c r="E331" s="94" t="s">
        <v>91</v>
      </c>
      <c r="F331" s="25">
        <f t="shared" si="180"/>
        <v>2</v>
      </c>
      <c r="G331" s="25">
        <f t="shared" si="178"/>
        <v>2</v>
      </c>
      <c r="I331" s="156">
        <f t="shared" si="160"/>
        <v>7621.2326624256966</v>
      </c>
      <c r="J331" s="156">
        <f t="shared" si="161"/>
        <v>8693.087748344371</v>
      </c>
      <c r="K331" s="156">
        <f t="shared" si="162"/>
        <v>0</v>
      </c>
      <c r="L331" s="156">
        <f t="shared" si="163"/>
        <v>0</v>
      </c>
      <c r="N331" s="187">
        <f t="shared" si="181"/>
        <v>0</v>
      </c>
      <c r="O331" s="187">
        <f t="shared" si="164"/>
        <v>0</v>
      </c>
      <c r="P331" s="187">
        <f t="shared" si="165"/>
        <v>0</v>
      </c>
      <c r="Q331" s="187">
        <f t="shared" si="166"/>
        <v>0</v>
      </c>
      <c r="R331" s="187">
        <f t="shared" si="167"/>
        <v>0</v>
      </c>
      <c r="S331" s="187">
        <f t="shared" si="168"/>
        <v>0</v>
      </c>
      <c r="T331" s="187">
        <f t="shared" si="169"/>
        <v>0</v>
      </c>
      <c r="V331" s="184">
        <f t="shared" si="170"/>
        <v>0</v>
      </c>
      <c r="W331" s="184">
        <f t="shared" si="171"/>
        <v>0</v>
      </c>
      <c r="X331" s="184">
        <f t="shared" si="172"/>
        <v>0</v>
      </c>
      <c r="Y331" s="184">
        <f t="shared" si="173"/>
        <v>0</v>
      </c>
      <c r="AA331" s="190">
        <f t="shared" si="174"/>
        <v>0</v>
      </c>
      <c r="AB331" s="190">
        <f t="shared" si="175"/>
        <v>0</v>
      </c>
      <c r="AC331" s="190">
        <f t="shared" si="176"/>
        <v>0</v>
      </c>
      <c r="AD331" s="190">
        <f t="shared" si="177"/>
        <v>0</v>
      </c>
      <c r="AE331" s="187">
        <f t="shared" si="182"/>
        <v>0</v>
      </c>
      <c r="AF331" s="156">
        <f t="shared" si="183"/>
        <v>0</v>
      </c>
      <c r="AG331" s="193">
        <f t="shared" si="184"/>
        <v>0</v>
      </c>
      <c r="AH331" s="156">
        <f t="shared" si="185"/>
        <v>8693.087748344371</v>
      </c>
      <c r="AI331" s="156">
        <f t="shared" si="186"/>
        <v>7621.2326624256966</v>
      </c>
      <c r="AJ331" s="187">
        <f t="shared" si="187"/>
        <v>0</v>
      </c>
      <c r="AK331" s="187">
        <f t="shared" si="188"/>
        <v>0</v>
      </c>
      <c r="AL331" s="1">
        <f t="shared" si="189"/>
        <v>16314.320410770068</v>
      </c>
    </row>
    <row r="332" spans="1:38">
      <c r="A332" s="26">
        <v>3.5400000000000002E-3</v>
      </c>
      <c r="B332" s="5">
        <f t="shared" si="179"/>
        <v>6967.9669267276886</v>
      </c>
      <c r="C332" s="150" t="s">
        <v>762</v>
      </c>
      <c r="D332" s="150" t="s">
        <v>798</v>
      </c>
      <c r="E332" s="94" t="s">
        <v>91</v>
      </c>
      <c r="F332" s="25">
        <f t="shared" si="180"/>
        <v>1</v>
      </c>
      <c r="G332" s="25">
        <f t="shared" si="178"/>
        <v>1</v>
      </c>
      <c r="I332" s="156">
        <f t="shared" si="160"/>
        <v>6967.9633867276889</v>
      </c>
      <c r="J332" s="156">
        <f t="shared" si="161"/>
        <v>0</v>
      </c>
      <c r="K332" s="156">
        <f t="shared" si="162"/>
        <v>0</v>
      </c>
      <c r="L332" s="156">
        <f t="shared" si="163"/>
        <v>0</v>
      </c>
      <c r="N332" s="187">
        <f t="shared" si="181"/>
        <v>0</v>
      </c>
      <c r="O332" s="187">
        <f t="shared" si="164"/>
        <v>0</v>
      </c>
      <c r="P332" s="187">
        <f t="shared" si="165"/>
        <v>0</v>
      </c>
      <c r="Q332" s="187">
        <f t="shared" si="166"/>
        <v>0</v>
      </c>
      <c r="R332" s="187">
        <f t="shared" si="167"/>
        <v>0</v>
      </c>
      <c r="S332" s="187">
        <f t="shared" si="168"/>
        <v>0</v>
      </c>
      <c r="T332" s="187">
        <f t="shared" si="169"/>
        <v>0</v>
      </c>
      <c r="V332" s="184">
        <f t="shared" si="170"/>
        <v>0</v>
      </c>
      <c r="W332" s="184">
        <f t="shared" si="171"/>
        <v>0</v>
      </c>
      <c r="X332" s="184">
        <f t="shared" si="172"/>
        <v>0</v>
      </c>
      <c r="Y332" s="184">
        <f t="shared" si="173"/>
        <v>0</v>
      </c>
      <c r="AA332" s="190">
        <f t="shared" si="174"/>
        <v>0</v>
      </c>
      <c r="AB332" s="190">
        <f t="shared" si="175"/>
        <v>0</v>
      </c>
      <c r="AC332" s="190">
        <f t="shared" si="176"/>
        <v>0</v>
      </c>
      <c r="AD332" s="190">
        <f t="shared" si="177"/>
        <v>0</v>
      </c>
      <c r="AE332" s="187">
        <f t="shared" si="182"/>
        <v>0</v>
      </c>
      <c r="AF332" s="156">
        <f t="shared" si="183"/>
        <v>0</v>
      </c>
      <c r="AG332" s="193">
        <f t="shared" si="184"/>
        <v>0</v>
      </c>
      <c r="AH332" s="156">
        <f t="shared" si="185"/>
        <v>6967.9633867276889</v>
      </c>
      <c r="AI332" s="156">
        <f t="shared" si="186"/>
        <v>0</v>
      </c>
      <c r="AJ332" s="187">
        <f t="shared" si="187"/>
        <v>0</v>
      </c>
      <c r="AK332" s="187">
        <f t="shared" si="188"/>
        <v>0</v>
      </c>
      <c r="AL332" s="1">
        <f t="shared" si="189"/>
        <v>6967.9633867276889</v>
      </c>
    </row>
    <row r="333" spans="1:38">
      <c r="A333" s="26">
        <v>3.5500000000000002E-3</v>
      </c>
      <c r="B333" s="5">
        <f t="shared" si="179"/>
        <v>7488.4757295265908</v>
      </c>
      <c r="C333" s="150" t="s">
        <v>743</v>
      </c>
      <c r="D333" s="150" t="s">
        <v>799</v>
      </c>
      <c r="E333" s="94" t="s">
        <v>91</v>
      </c>
      <c r="F333" s="25">
        <f t="shared" si="180"/>
        <v>1</v>
      </c>
      <c r="G333" s="25">
        <f t="shared" si="178"/>
        <v>1</v>
      </c>
      <c r="I333" s="156">
        <f t="shared" si="160"/>
        <v>7488.4721795265905</v>
      </c>
      <c r="J333" s="156">
        <f t="shared" si="161"/>
        <v>0</v>
      </c>
      <c r="K333" s="156">
        <f t="shared" si="162"/>
        <v>0</v>
      </c>
      <c r="L333" s="156">
        <f t="shared" si="163"/>
        <v>0</v>
      </c>
      <c r="N333" s="187">
        <f t="shared" si="181"/>
        <v>0</v>
      </c>
      <c r="O333" s="187">
        <f t="shared" si="164"/>
        <v>0</v>
      </c>
      <c r="P333" s="187">
        <f t="shared" si="165"/>
        <v>0</v>
      </c>
      <c r="Q333" s="187">
        <f t="shared" si="166"/>
        <v>0</v>
      </c>
      <c r="R333" s="187">
        <f t="shared" si="167"/>
        <v>0</v>
      </c>
      <c r="S333" s="187">
        <f t="shared" si="168"/>
        <v>0</v>
      </c>
      <c r="T333" s="187">
        <f t="shared" si="169"/>
        <v>0</v>
      </c>
      <c r="V333" s="184">
        <f t="shared" si="170"/>
        <v>0</v>
      </c>
      <c r="W333" s="184">
        <f t="shared" si="171"/>
        <v>0</v>
      </c>
      <c r="X333" s="184">
        <f t="shared" si="172"/>
        <v>0</v>
      </c>
      <c r="Y333" s="184">
        <f t="shared" si="173"/>
        <v>0</v>
      </c>
      <c r="AA333" s="190">
        <f t="shared" si="174"/>
        <v>0</v>
      </c>
      <c r="AB333" s="190">
        <f t="shared" si="175"/>
        <v>0</v>
      </c>
      <c r="AC333" s="190">
        <f t="shared" si="176"/>
        <v>0</v>
      </c>
      <c r="AD333" s="190">
        <f t="shared" si="177"/>
        <v>0</v>
      </c>
      <c r="AE333" s="187">
        <f t="shared" si="182"/>
        <v>0</v>
      </c>
      <c r="AF333" s="156">
        <f t="shared" si="183"/>
        <v>0</v>
      </c>
      <c r="AG333" s="193">
        <f t="shared" si="184"/>
        <v>0</v>
      </c>
      <c r="AH333" s="156">
        <f t="shared" si="185"/>
        <v>7488.4721795265905</v>
      </c>
      <c r="AI333" s="156">
        <f t="shared" si="186"/>
        <v>0</v>
      </c>
      <c r="AJ333" s="187">
        <f t="shared" si="187"/>
        <v>0</v>
      </c>
      <c r="AK333" s="187">
        <f t="shared" si="188"/>
        <v>0</v>
      </c>
      <c r="AL333" s="1">
        <f t="shared" si="189"/>
        <v>7488.4721795265905</v>
      </c>
    </row>
    <row r="334" spans="1:38">
      <c r="A334" s="26">
        <v>3.5600000000000002E-3</v>
      </c>
      <c r="B334" s="5">
        <f t="shared" si="179"/>
        <v>7320.4483160853451</v>
      </c>
      <c r="C334" s="150" t="s">
        <v>750</v>
      </c>
      <c r="D334" s="150" t="s">
        <v>783</v>
      </c>
      <c r="E334" s="94" t="s">
        <v>91</v>
      </c>
      <c r="F334" s="25">
        <f t="shared" si="180"/>
        <v>1</v>
      </c>
      <c r="G334" s="25">
        <f t="shared" si="178"/>
        <v>1</v>
      </c>
      <c r="I334" s="156">
        <f t="shared" ref="I334:I581" si="190">IF(ISERROR(VLOOKUP($C334,_tri5,5,FALSE)),0,(VLOOKUP($C334,_tri5,5,FALSE)))</f>
        <v>7320.444756085345</v>
      </c>
      <c r="J334" s="156">
        <f t="shared" ref="J334:J581" si="191">IF(ISERROR(VLOOKUP($C334,_tri7,5,FALSE)),0,(VLOOKUP($C334,_tri7,5,FALSE)))</f>
        <v>0</v>
      </c>
      <c r="K334" s="156">
        <f t="shared" ref="K334:K581" si="192">IF(ISERROR(VLOOKUP($C334,_tri8,5,FALSE)),0,(VLOOKUP($C334,_tri8,5,FALSE)))</f>
        <v>0</v>
      </c>
      <c r="L334" s="156">
        <f t="shared" ref="L334:L581" si="193">IF(ISERROR(VLOOKUP($C334,_tri9,5,FALSE)),0,(VLOOKUP($C334,_tri9,5,FALSE)))</f>
        <v>0</v>
      </c>
      <c r="N334" s="187">
        <f t="shared" si="181"/>
        <v>0</v>
      </c>
      <c r="O334" s="187">
        <f t="shared" ref="O334:O581" si="194">IF(ISERROR(VLOOKUP($C334,_tri2,5,FALSE)),0,(VLOOKUP($C334,_tri2,5,FALSE)))</f>
        <v>0</v>
      </c>
      <c r="P334" s="187">
        <f t="shared" ref="P334:P581" si="195">IF(ISERROR(VLOOKUP($C334,_tri3,5,FALSE)),0,(VLOOKUP($C334,_tri3,5,FALSE)))</f>
        <v>0</v>
      </c>
      <c r="Q334" s="187">
        <f t="shared" ref="Q334:Q581" si="196">IF(ISERROR(VLOOKUP($C334,_tri4,5,FALSE)),0,(VLOOKUP($C334,_tri4,5,FALSE)))</f>
        <v>0</v>
      </c>
      <c r="R334" s="187">
        <f t="shared" ref="R334:R581" si="197">IF(ISERROR(VLOOKUP($C334,_tri6,5,FALSE)),0,(VLOOKUP($C334,_tri6,5,FALSE)))</f>
        <v>0</v>
      </c>
      <c r="S334" s="187">
        <f t="shared" ref="S334:S581" si="198">IF(ISERROR(VLOOKUP($C334,_tri10,5,FALSE)),0,(VLOOKUP($C334,_tri10,5,FALSE)))</f>
        <v>0</v>
      </c>
      <c r="T334" s="187">
        <f t="shared" ref="T334:T581" si="199">IF(ISERROR(VLOOKUP($C334,_tri11,5,FALSE)),0,(VLOOKUP($C334,_tri11,5,FALSE)))</f>
        <v>0</v>
      </c>
      <c r="V334" s="184">
        <f t="shared" ref="V334:V581" si="200">IF(ISERROR(VLOOKUP($C334,aqua1,5,FALSE)),0,(VLOOKUP($C334,aqua1,5,FALSE)))</f>
        <v>0</v>
      </c>
      <c r="W334" s="184">
        <f t="shared" ref="W334:W581" si="201">IF(ISERROR(VLOOKUP($C334,aqua2,5,FALSE)),0,(VLOOKUP($C334,aqua2,5,FALSE)))</f>
        <v>0</v>
      </c>
      <c r="X334" s="184">
        <f t="shared" ref="X334:X581" si="202">IF(ISERROR(VLOOKUP($C334,aqua3,5,FALSE)),0,(VLOOKUP($C334,aqua3,5,FALSE)))</f>
        <v>0</v>
      </c>
      <c r="Y334" s="184">
        <f t="shared" ref="Y334:Y581" si="203">IF(ISERROR(VLOOKUP($C334,aqua4,5,FALSE)),0,(VLOOKUP($C334,aqua4,5,FALSE)))</f>
        <v>0</v>
      </c>
      <c r="AA334" s="190">
        <f t="shared" ref="AA334:AA581" si="204">IF(ISERROR(VLOOKUP($C334,_dua1,5,FALSE)),0,(VLOOKUP($C334,_dua1,5,FALSE)))</f>
        <v>0</v>
      </c>
      <c r="AB334" s="190">
        <f t="shared" ref="AB334:AB581" si="205">IF(ISERROR(VLOOKUP($C334,_dua2,5,FALSE)),0,(VLOOKUP($C334,_dua2,5,FALSE)))</f>
        <v>0</v>
      </c>
      <c r="AC334" s="190">
        <f t="shared" ref="AC334:AC581" si="206">IF(ISERROR(VLOOKUP($C334,_dua3,5,FALSE)),0,(VLOOKUP($C334,_dua3,5,FALSE)))</f>
        <v>0</v>
      </c>
      <c r="AD334" s="190">
        <f t="shared" ref="AD334:AD581" si="207">IF(ISERROR(VLOOKUP($C334,_dua4,5,FALSE)),0,(VLOOKUP($C334,_dua4,5,FALSE)))</f>
        <v>0</v>
      </c>
      <c r="AE334" s="187">
        <f t="shared" si="182"/>
        <v>0</v>
      </c>
      <c r="AF334" s="156">
        <f t="shared" si="183"/>
        <v>0</v>
      </c>
      <c r="AG334" s="193">
        <f t="shared" si="184"/>
        <v>0</v>
      </c>
      <c r="AH334" s="156">
        <f t="shared" si="185"/>
        <v>7320.444756085345</v>
      </c>
      <c r="AI334" s="156">
        <f t="shared" si="186"/>
        <v>0</v>
      </c>
      <c r="AJ334" s="187">
        <f t="shared" si="187"/>
        <v>0</v>
      </c>
      <c r="AK334" s="187">
        <f t="shared" si="188"/>
        <v>0</v>
      </c>
      <c r="AL334" s="1">
        <f t="shared" si="189"/>
        <v>7320.444756085345</v>
      </c>
    </row>
    <row r="335" spans="1:38">
      <c r="A335" s="26">
        <v>3.5700000000000003E-3</v>
      </c>
      <c r="B335" s="5">
        <f t="shared" si="179"/>
        <v>8341.6563708874091</v>
      </c>
      <c r="C335" s="150" t="s">
        <v>809</v>
      </c>
      <c r="D335" s="150" t="s">
        <v>869</v>
      </c>
      <c r="E335" s="94" t="s">
        <v>91</v>
      </c>
      <c r="F335" s="25">
        <f t="shared" si="180"/>
        <v>1</v>
      </c>
      <c r="G335" s="25">
        <f t="shared" si="178"/>
        <v>1</v>
      </c>
      <c r="I335" s="156">
        <f t="shared" si="190"/>
        <v>0</v>
      </c>
      <c r="J335" s="156">
        <f t="shared" si="191"/>
        <v>0</v>
      </c>
      <c r="K335" s="156">
        <f t="shared" si="192"/>
        <v>0</v>
      </c>
      <c r="L335" s="156">
        <f t="shared" si="193"/>
        <v>0</v>
      </c>
      <c r="N335" s="187">
        <f t="shared" si="181"/>
        <v>0</v>
      </c>
      <c r="O335" s="187">
        <f t="shared" si="194"/>
        <v>0</v>
      </c>
      <c r="P335" s="187">
        <f t="shared" si="195"/>
        <v>0</v>
      </c>
      <c r="Q335" s="187">
        <f t="shared" si="196"/>
        <v>0</v>
      </c>
      <c r="R335" s="187">
        <f t="shared" si="197"/>
        <v>8341.6528008874084</v>
      </c>
      <c r="S335" s="187">
        <f t="shared" si="198"/>
        <v>0</v>
      </c>
      <c r="T335" s="187">
        <f t="shared" si="199"/>
        <v>0</v>
      </c>
      <c r="V335" s="184">
        <f t="shared" si="200"/>
        <v>0</v>
      </c>
      <c r="W335" s="184">
        <f t="shared" si="201"/>
        <v>0</v>
      </c>
      <c r="X335" s="184">
        <f t="shared" si="202"/>
        <v>0</v>
      </c>
      <c r="Y335" s="184">
        <f t="shared" si="203"/>
        <v>0</v>
      </c>
      <c r="AA335" s="190">
        <f t="shared" si="204"/>
        <v>0</v>
      </c>
      <c r="AB335" s="190">
        <f t="shared" si="205"/>
        <v>0</v>
      </c>
      <c r="AC335" s="190">
        <f t="shared" si="206"/>
        <v>0</v>
      </c>
      <c r="AD335" s="190">
        <f t="shared" si="207"/>
        <v>0</v>
      </c>
      <c r="AE335" s="187">
        <f t="shared" si="182"/>
        <v>0</v>
      </c>
      <c r="AF335" s="156">
        <f t="shared" si="183"/>
        <v>0</v>
      </c>
      <c r="AG335" s="193">
        <f t="shared" si="184"/>
        <v>0</v>
      </c>
      <c r="AH335" s="156">
        <f t="shared" si="185"/>
        <v>0</v>
      </c>
      <c r="AI335" s="156">
        <f t="shared" si="186"/>
        <v>0</v>
      </c>
      <c r="AJ335" s="187">
        <f t="shared" si="187"/>
        <v>8341.6528008874084</v>
      </c>
      <c r="AK335" s="187">
        <f t="shared" si="188"/>
        <v>0</v>
      </c>
      <c r="AL335" s="1">
        <f t="shared" si="189"/>
        <v>8341.6528008874084</v>
      </c>
    </row>
    <row r="336" spans="1:38">
      <c r="A336" s="26">
        <v>3.5800000000000003E-3</v>
      </c>
      <c r="B336" s="5">
        <f t="shared" si="179"/>
        <v>8191.7247128976023</v>
      </c>
      <c r="C336" s="150" t="s">
        <v>812</v>
      </c>
      <c r="D336" s="150" t="s">
        <v>868</v>
      </c>
      <c r="E336" s="94" t="s">
        <v>91</v>
      </c>
      <c r="F336" s="25">
        <f t="shared" si="180"/>
        <v>1</v>
      </c>
      <c r="G336" s="25">
        <f t="shared" si="178"/>
        <v>1</v>
      </c>
      <c r="I336" s="156">
        <f t="shared" si="190"/>
        <v>0</v>
      </c>
      <c r="J336" s="156">
        <f t="shared" si="191"/>
        <v>0</v>
      </c>
      <c r="K336" s="156">
        <f t="shared" si="192"/>
        <v>0</v>
      </c>
      <c r="L336" s="156">
        <f t="shared" si="193"/>
        <v>0</v>
      </c>
      <c r="N336" s="187">
        <f t="shared" si="181"/>
        <v>0</v>
      </c>
      <c r="O336" s="187">
        <f t="shared" si="194"/>
        <v>0</v>
      </c>
      <c r="P336" s="187">
        <f t="shared" si="195"/>
        <v>0</v>
      </c>
      <c r="Q336" s="187">
        <f t="shared" si="196"/>
        <v>0</v>
      </c>
      <c r="R336" s="187">
        <f t="shared" si="197"/>
        <v>8191.7211328976027</v>
      </c>
      <c r="S336" s="187">
        <f t="shared" si="198"/>
        <v>0</v>
      </c>
      <c r="T336" s="187">
        <f t="shared" si="199"/>
        <v>0</v>
      </c>
      <c r="V336" s="184">
        <f t="shared" si="200"/>
        <v>0</v>
      </c>
      <c r="W336" s="184">
        <f t="shared" si="201"/>
        <v>0</v>
      </c>
      <c r="X336" s="184">
        <f t="shared" si="202"/>
        <v>0</v>
      </c>
      <c r="Y336" s="184">
        <f t="shared" si="203"/>
        <v>0</v>
      </c>
      <c r="AA336" s="190">
        <f t="shared" si="204"/>
        <v>0</v>
      </c>
      <c r="AB336" s="190">
        <f t="shared" si="205"/>
        <v>0</v>
      </c>
      <c r="AC336" s="190">
        <f t="shared" si="206"/>
        <v>0</v>
      </c>
      <c r="AD336" s="190">
        <f t="shared" si="207"/>
        <v>0</v>
      </c>
      <c r="AE336" s="187">
        <f t="shared" si="182"/>
        <v>0</v>
      </c>
      <c r="AF336" s="156">
        <f t="shared" si="183"/>
        <v>0</v>
      </c>
      <c r="AG336" s="193">
        <f t="shared" si="184"/>
        <v>0</v>
      </c>
      <c r="AH336" s="156">
        <f t="shared" si="185"/>
        <v>0</v>
      </c>
      <c r="AI336" s="156">
        <f t="shared" si="186"/>
        <v>0</v>
      </c>
      <c r="AJ336" s="187">
        <f t="shared" si="187"/>
        <v>8191.7211328976027</v>
      </c>
      <c r="AK336" s="187">
        <f t="shared" si="188"/>
        <v>0</v>
      </c>
      <c r="AL336" s="1">
        <f t="shared" si="189"/>
        <v>8191.7211328976027</v>
      </c>
    </row>
    <row r="337" spans="1:38">
      <c r="A337" s="26">
        <v>3.5900000000000003E-3</v>
      </c>
      <c r="B337" s="5">
        <f t="shared" si="179"/>
        <v>7968.2155105298016</v>
      </c>
      <c r="C337" s="150" t="s">
        <v>815</v>
      </c>
      <c r="D337" s="150" t="s">
        <v>866</v>
      </c>
      <c r="E337" s="94" t="s">
        <v>91</v>
      </c>
      <c r="F337" s="25">
        <f t="shared" si="180"/>
        <v>1</v>
      </c>
      <c r="G337" s="25">
        <f t="shared" si="178"/>
        <v>1</v>
      </c>
      <c r="I337" s="156">
        <f t="shared" si="190"/>
        <v>0</v>
      </c>
      <c r="J337" s="156">
        <f t="shared" si="191"/>
        <v>0</v>
      </c>
      <c r="K337" s="156">
        <f t="shared" si="192"/>
        <v>0</v>
      </c>
      <c r="L337" s="156">
        <f t="shared" si="193"/>
        <v>0</v>
      </c>
      <c r="N337" s="187">
        <f t="shared" si="181"/>
        <v>0</v>
      </c>
      <c r="O337" s="187">
        <f t="shared" si="194"/>
        <v>0</v>
      </c>
      <c r="P337" s="187">
        <f t="shared" si="195"/>
        <v>0</v>
      </c>
      <c r="Q337" s="187">
        <f t="shared" si="196"/>
        <v>0</v>
      </c>
      <c r="R337" s="187">
        <f t="shared" si="197"/>
        <v>7968.2119205298013</v>
      </c>
      <c r="S337" s="187">
        <f t="shared" si="198"/>
        <v>0</v>
      </c>
      <c r="T337" s="187">
        <f t="shared" si="199"/>
        <v>0</v>
      </c>
      <c r="V337" s="184">
        <f t="shared" si="200"/>
        <v>0</v>
      </c>
      <c r="W337" s="184">
        <f t="shared" si="201"/>
        <v>0</v>
      </c>
      <c r="X337" s="184">
        <f t="shared" si="202"/>
        <v>0</v>
      </c>
      <c r="Y337" s="184">
        <f t="shared" si="203"/>
        <v>0</v>
      </c>
      <c r="AA337" s="190">
        <f t="shared" si="204"/>
        <v>0</v>
      </c>
      <c r="AB337" s="190">
        <f t="shared" si="205"/>
        <v>0</v>
      </c>
      <c r="AC337" s="190">
        <f t="shared" si="206"/>
        <v>0</v>
      </c>
      <c r="AD337" s="190">
        <f t="shared" si="207"/>
        <v>0</v>
      </c>
      <c r="AE337" s="187">
        <f t="shared" si="182"/>
        <v>0</v>
      </c>
      <c r="AF337" s="156">
        <f t="shared" si="183"/>
        <v>0</v>
      </c>
      <c r="AG337" s="193">
        <f t="shared" si="184"/>
        <v>0</v>
      </c>
      <c r="AH337" s="156">
        <f t="shared" si="185"/>
        <v>0</v>
      </c>
      <c r="AI337" s="156">
        <f t="shared" si="186"/>
        <v>0</v>
      </c>
      <c r="AJ337" s="187">
        <f t="shared" si="187"/>
        <v>7968.2119205298013</v>
      </c>
      <c r="AK337" s="187">
        <f t="shared" si="188"/>
        <v>0</v>
      </c>
      <c r="AL337" s="1">
        <f t="shared" si="189"/>
        <v>7968.2119205298013</v>
      </c>
    </row>
    <row r="338" spans="1:38">
      <c r="A338" s="26">
        <v>3.6000000000000003E-3</v>
      </c>
      <c r="B338" s="5">
        <f t="shared" si="179"/>
        <v>15931.315592402472</v>
      </c>
      <c r="C338" s="150" t="s">
        <v>818</v>
      </c>
      <c r="D338" s="150" t="s">
        <v>865</v>
      </c>
      <c r="E338" s="94" t="s">
        <v>91</v>
      </c>
      <c r="F338" s="25">
        <f t="shared" si="180"/>
        <v>2</v>
      </c>
      <c r="G338" s="25">
        <f t="shared" si="178"/>
        <v>2</v>
      </c>
      <c r="I338" s="156">
        <f t="shared" si="190"/>
        <v>0</v>
      </c>
      <c r="J338" s="156">
        <f t="shared" si="191"/>
        <v>0</v>
      </c>
      <c r="K338" s="156">
        <f t="shared" si="192"/>
        <v>0</v>
      </c>
      <c r="L338" s="156">
        <f t="shared" si="193"/>
        <v>0</v>
      </c>
      <c r="N338" s="187">
        <f t="shared" si="181"/>
        <v>0</v>
      </c>
      <c r="O338" s="187">
        <f t="shared" si="194"/>
        <v>0</v>
      </c>
      <c r="P338" s="187">
        <f t="shared" si="195"/>
        <v>0</v>
      </c>
      <c r="Q338" s="187">
        <f t="shared" si="196"/>
        <v>0</v>
      </c>
      <c r="R338" s="187">
        <f t="shared" si="197"/>
        <v>7924.1306638566903</v>
      </c>
      <c r="S338" s="187">
        <f t="shared" si="198"/>
        <v>8007.1813285457811</v>
      </c>
      <c r="T338" s="187">
        <f t="shared" si="199"/>
        <v>0</v>
      </c>
      <c r="V338" s="184">
        <f t="shared" si="200"/>
        <v>0</v>
      </c>
      <c r="W338" s="184">
        <f t="shared" si="201"/>
        <v>0</v>
      </c>
      <c r="X338" s="184">
        <f t="shared" si="202"/>
        <v>0</v>
      </c>
      <c r="Y338" s="184">
        <f t="shared" si="203"/>
        <v>0</v>
      </c>
      <c r="AA338" s="190">
        <f t="shared" si="204"/>
        <v>0</v>
      </c>
      <c r="AB338" s="190">
        <f t="shared" si="205"/>
        <v>0</v>
      </c>
      <c r="AC338" s="190">
        <f t="shared" si="206"/>
        <v>0</v>
      </c>
      <c r="AD338" s="190">
        <f t="shared" si="207"/>
        <v>0</v>
      </c>
      <c r="AE338" s="187">
        <f t="shared" si="182"/>
        <v>0</v>
      </c>
      <c r="AF338" s="156">
        <f t="shared" si="183"/>
        <v>0</v>
      </c>
      <c r="AG338" s="193">
        <f t="shared" si="184"/>
        <v>0</v>
      </c>
      <c r="AH338" s="156">
        <f t="shared" si="185"/>
        <v>0</v>
      </c>
      <c r="AI338" s="156">
        <f t="shared" si="186"/>
        <v>0</v>
      </c>
      <c r="AJ338" s="187">
        <f t="shared" si="187"/>
        <v>8007.1813285457811</v>
      </c>
      <c r="AK338" s="187">
        <f t="shared" si="188"/>
        <v>7924.1306638566903</v>
      </c>
      <c r="AL338" s="1">
        <f t="shared" si="189"/>
        <v>15931.311992402472</v>
      </c>
    </row>
    <row r="339" spans="1:38">
      <c r="A339" s="26">
        <v>3.6100000000000004E-3</v>
      </c>
      <c r="B339" s="5">
        <f t="shared" si="179"/>
        <v>7738.6195091510162</v>
      </c>
      <c r="C339" s="150" t="s">
        <v>824</v>
      </c>
      <c r="D339" s="150" t="s">
        <v>867</v>
      </c>
      <c r="E339" s="94" t="s">
        <v>91</v>
      </c>
      <c r="F339" s="25">
        <f t="shared" si="180"/>
        <v>1</v>
      </c>
      <c r="G339" s="25">
        <f t="shared" si="178"/>
        <v>1</v>
      </c>
      <c r="I339" s="156">
        <f t="shared" si="190"/>
        <v>0</v>
      </c>
      <c r="J339" s="156">
        <f t="shared" si="191"/>
        <v>0</v>
      </c>
      <c r="K339" s="156">
        <f t="shared" si="192"/>
        <v>0</v>
      </c>
      <c r="L339" s="156">
        <f t="shared" si="193"/>
        <v>0</v>
      </c>
      <c r="N339" s="187">
        <f t="shared" si="181"/>
        <v>0</v>
      </c>
      <c r="O339" s="187">
        <f t="shared" si="194"/>
        <v>0</v>
      </c>
      <c r="P339" s="187">
        <f t="shared" si="195"/>
        <v>0</v>
      </c>
      <c r="Q339" s="187">
        <f t="shared" si="196"/>
        <v>0</v>
      </c>
      <c r="R339" s="187">
        <f t="shared" si="197"/>
        <v>7738.6158991510165</v>
      </c>
      <c r="S339" s="187">
        <f t="shared" si="198"/>
        <v>0</v>
      </c>
      <c r="T339" s="187">
        <f t="shared" si="199"/>
        <v>0</v>
      </c>
      <c r="V339" s="184">
        <f t="shared" si="200"/>
        <v>0</v>
      </c>
      <c r="W339" s="184">
        <f t="shared" si="201"/>
        <v>0</v>
      </c>
      <c r="X339" s="184">
        <f t="shared" si="202"/>
        <v>0</v>
      </c>
      <c r="Y339" s="184">
        <f t="shared" si="203"/>
        <v>0</v>
      </c>
      <c r="AA339" s="190">
        <f t="shared" si="204"/>
        <v>0</v>
      </c>
      <c r="AB339" s="190">
        <f t="shared" si="205"/>
        <v>0</v>
      </c>
      <c r="AC339" s="190">
        <f t="shared" si="206"/>
        <v>0</v>
      </c>
      <c r="AD339" s="190">
        <f t="shared" si="207"/>
        <v>0</v>
      </c>
      <c r="AE339" s="187">
        <f t="shared" si="182"/>
        <v>0</v>
      </c>
      <c r="AF339" s="156">
        <f t="shared" si="183"/>
        <v>0</v>
      </c>
      <c r="AG339" s="193">
        <f t="shared" si="184"/>
        <v>0</v>
      </c>
      <c r="AH339" s="156">
        <f t="shared" si="185"/>
        <v>0</v>
      </c>
      <c r="AI339" s="156">
        <f t="shared" si="186"/>
        <v>0</v>
      </c>
      <c r="AJ339" s="187">
        <f t="shared" si="187"/>
        <v>7738.6158991510165</v>
      </c>
      <c r="AK339" s="187">
        <f t="shared" si="188"/>
        <v>0</v>
      </c>
      <c r="AL339" s="1">
        <f t="shared" si="189"/>
        <v>7738.6158991510165</v>
      </c>
    </row>
    <row r="340" spans="1:38">
      <c r="A340" s="26">
        <v>3.6200000000000004E-3</v>
      </c>
      <c r="B340" s="5">
        <f t="shared" si="179"/>
        <v>15226.300445751895</v>
      </c>
      <c r="C340" s="150" t="s">
        <v>827</v>
      </c>
      <c r="D340" s="150" t="s">
        <v>867</v>
      </c>
      <c r="E340" s="94" t="s">
        <v>91</v>
      </c>
      <c r="F340" s="25">
        <f t="shared" si="180"/>
        <v>2</v>
      </c>
      <c r="G340" s="25">
        <f t="shared" si="178"/>
        <v>2</v>
      </c>
      <c r="I340" s="156">
        <f t="shared" si="190"/>
        <v>0</v>
      </c>
      <c r="J340" s="156">
        <f t="shared" si="191"/>
        <v>0</v>
      </c>
      <c r="K340" s="156">
        <f t="shared" si="192"/>
        <v>0</v>
      </c>
      <c r="L340" s="156">
        <f t="shared" si="193"/>
        <v>0</v>
      </c>
      <c r="N340" s="187">
        <f t="shared" si="181"/>
        <v>0</v>
      </c>
      <c r="O340" s="187">
        <f t="shared" si="194"/>
        <v>0</v>
      </c>
      <c r="P340" s="187">
        <f t="shared" si="195"/>
        <v>0</v>
      </c>
      <c r="Q340" s="187">
        <f t="shared" si="196"/>
        <v>0</v>
      </c>
      <c r="R340" s="187">
        <f t="shared" si="197"/>
        <v>7638.3951244286436</v>
      </c>
      <c r="S340" s="187">
        <f t="shared" si="198"/>
        <v>7587.9017013232515</v>
      </c>
      <c r="T340" s="187">
        <f t="shared" si="199"/>
        <v>0</v>
      </c>
      <c r="V340" s="184">
        <f t="shared" si="200"/>
        <v>0</v>
      </c>
      <c r="W340" s="184">
        <f t="shared" si="201"/>
        <v>0</v>
      </c>
      <c r="X340" s="184">
        <f t="shared" si="202"/>
        <v>0</v>
      </c>
      <c r="Y340" s="184">
        <f t="shared" si="203"/>
        <v>0</v>
      </c>
      <c r="AA340" s="190">
        <f t="shared" si="204"/>
        <v>0</v>
      </c>
      <c r="AB340" s="190">
        <f t="shared" si="205"/>
        <v>0</v>
      </c>
      <c r="AC340" s="190">
        <f t="shared" si="206"/>
        <v>0</v>
      </c>
      <c r="AD340" s="190">
        <f t="shared" si="207"/>
        <v>0</v>
      </c>
      <c r="AE340" s="187">
        <f t="shared" si="182"/>
        <v>0</v>
      </c>
      <c r="AF340" s="156">
        <f t="shared" si="183"/>
        <v>0</v>
      </c>
      <c r="AG340" s="193">
        <f t="shared" si="184"/>
        <v>0</v>
      </c>
      <c r="AH340" s="156">
        <f t="shared" si="185"/>
        <v>0</v>
      </c>
      <c r="AI340" s="156">
        <f t="shared" si="186"/>
        <v>0</v>
      </c>
      <c r="AJ340" s="187">
        <f t="shared" si="187"/>
        <v>7638.3951244286436</v>
      </c>
      <c r="AK340" s="187">
        <f t="shared" si="188"/>
        <v>7587.9017013232515</v>
      </c>
      <c r="AL340" s="1">
        <f t="shared" si="189"/>
        <v>15226.296825751895</v>
      </c>
    </row>
    <row r="341" spans="1:38">
      <c r="A341" s="26">
        <v>3.6300000000000004E-3</v>
      </c>
      <c r="B341" s="5">
        <f t="shared" si="179"/>
        <v>7638.3987544286438</v>
      </c>
      <c r="C341" s="150" t="s">
        <v>828</v>
      </c>
      <c r="D341" s="150" t="s">
        <v>871</v>
      </c>
      <c r="E341" s="94" t="s">
        <v>91</v>
      </c>
      <c r="F341" s="25">
        <f t="shared" si="180"/>
        <v>1</v>
      </c>
      <c r="G341" s="25">
        <f t="shared" si="178"/>
        <v>1</v>
      </c>
      <c r="I341" s="156">
        <f t="shared" si="190"/>
        <v>0</v>
      </c>
      <c r="J341" s="156">
        <f t="shared" si="191"/>
        <v>0</v>
      </c>
      <c r="K341" s="156">
        <f t="shared" si="192"/>
        <v>0</v>
      </c>
      <c r="L341" s="156">
        <f t="shared" si="193"/>
        <v>0</v>
      </c>
      <c r="N341" s="187">
        <f t="shared" si="181"/>
        <v>0</v>
      </c>
      <c r="O341" s="187">
        <f t="shared" si="194"/>
        <v>0</v>
      </c>
      <c r="P341" s="187">
        <f t="shared" si="195"/>
        <v>0</v>
      </c>
      <c r="Q341" s="187">
        <f t="shared" si="196"/>
        <v>0</v>
      </c>
      <c r="R341" s="187">
        <f t="shared" si="197"/>
        <v>7638.3951244286436</v>
      </c>
      <c r="S341" s="187">
        <f t="shared" si="198"/>
        <v>0</v>
      </c>
      <c r="T341" s="187">
        <f t="shared" si="199"/>
        <v>0</v>
      </c>
      <c r="V341" s="184">
        <f t="shared" si="200"/>
        <v>0</v>
      </c>
      <c r="W341" s="184">
        <f t="shared" si="201"/>
        <v>0</v>
      </c>
      <c r="X341" s="184">
        <f t="shared" si="202"/>
        <v>0</v>
      </c>
      <c r="Y341" s="184">
        <f t="shared" si="203"/>
        <v>0</v>
      </c>
      <c r="AA341" s="190">
        <f t="shared" si="204"/>
        <v>0</v>
      </c>
      <c r="AB341" s="190">
        <f t="shared" si="205"/>
        <v>0</v>
      </c>
      <c r="AC341" s="190">
        <f t="shared" si="206"/>
        <v>0</v>
      </c>
      <c r="AD341" s="190">
        <f t="shared" si="207"/>
        <v>0</v>
      </c>
      <c r="AE341" s="187">
        <f t="shared" si="182"/>
        <v>0</v>
      </c>
      <c r="AF341" s="156">
        <f t="shared" si="183"/>
        <v>0</v>
      </c>
      <c r="AG341" s="193">
        <f t="shared" si="184"/>
        <v>0</v>
      </c>
      <c r="AH341" s="156">
        <f t="shared" si="185"/>
        <v>0</v>
      </c>
      <c r="AI341" s="156">
        <f t="shared" si="186"/>
        <v>0</v>
      </c>
      <c r="AJ341" s="187">
        <f t="shared" si="187"/>
        <v>7638.3951244286436</v>
      </c>
      <c r="AK341" s="187">
        <f t="shared" si="188"/>
        <v>0</v>
      </c>
      <c r="AL341" s="1">
        <f t="shared" si="189"/>
        <v>7638.3951244286436</v>
      </c>
    </row>
    <row r="342" spans="1:38">
      <c r="A342" s="26">
        <v>3.6400000000000004E-3</v>
      </c>
      <c r="B342" s="5">
        <f t="shared" si="179"/>
        <v>7059.3793733959146</v>
      </c>
      <c r="C342" s="150" t="s">
        <v>845</v>
      </c>
      <c r="D342" s="150" t="s">
        <v>869</v>
      </c>
      <c r="E342" s="94" t="s">
        <v>91</v>
      </c>
      <c r="F342" s="25">
        <f t="shared" si="180"/>
        <v>1</v>
      </c>
      <c r="G342" s="25">
        <f t="shared" si="178"/>
        <v>1</v>
      </c>
      <c r="I342" s="156">
        <f t="shared" si="190"/>
        <v>0</v>
      </c>
      <c r="J342" s="156">
        <f t="shared" si="191"/>
        <v>0</v>
      </c>
      <c r="K342" s="156">
        <f t="shared" si="192"/>
        <v>0</v>
      </c>
      <c r="L342" s="156">
        <f t="shared" si="193"/>
        <v>0</v>
      </c>
      <c r="N342" s="187">
        <f t="shared" si="181"/>
        <v>0</v>
      </c>
      <c r="O342" s="187">
        <f t="shared" si="194"/>
        <v>0</v>
      </c>
      <c r="P342" s="187">
        <f t="shared" si="195"/>
        <v>0</v>
      </c>
      <c r="Q342" s="187">
        <f t="shared" si="196"/>
        <v>0</v>
      </c>
      <c r="R342" s="187">
        <f t="shared" si="197"/>
        <v>7059.3757333959147</v>
      </c>
      <c r="S342" s="187">
        <f t="shared" si="198"/>
        <v>0</v>
      </c>
      <c r="T342" s="187">
        <f t="shared" si="199"/>
        <v>0</v>
      </c>
      <c r="V342" s="184">
        <f t="shared" si="200"/>
        <v>0</v>
      </c>
      <c r="W342" s="184">
        <f t="shared" si="201"/>
        <v>0</v>
      </c>
      <c r="X342" s="184">
        <f t="shared" si="202"/>
        <v>0</v>
      </c>
      <c r="Y342" s="184">
        <f t="shared" si="203"/>
        <v>0</v>
      </c>
      <c r="AA342" s="190">
        <f t="shared" si="204"/>
        <v>0</v>
      </c>
      <c r="AB342" s="190">
        <f t="shared" si="205"/>
        <v>0</v>
      </c>
      <c r="AC342" s="190">
        <f t="shared" si="206"/>
        <v>0</v>
      </c>
      <c r="AD342" s="190">
        <f t="shared" si="207"/>
        <v>0</v>
      </c>
      <c r="AE342" s="187">
        <f t="shared" si="182"/>
        <v>0</v>
      </c>
      <c r="AF342" s="156">
        <f t="shared" si="183"/>
        <v>0</v>
      </c>
      <c r="AG342" s="193">
        <f t="shared" si="184"/>
        <v>0</v>
      </c>
      <c r="AH342" s="156">
        <f t="shared" si="185"/>
        <v>0</v>
      </c>
      <c r="AI342" s="156">
        <f t="shared" si="186"/>
        <v>0</v>
      </c>
      <c r="AJ342" s="187">
        <f t="shared" si="187"/>
        <v>7059.3757333959147</v>
      </c>
      <c r="AK342" s="187">
        <f t="shared" si="188"/>
        <v>0</v>
      </c>
      <c r="AL342" s="1">
        <f t="shared" si="189"/>
        <v>7059.3757333959147</v>
      </c>
    </row>
    <row r="343" spans="1:38">
      <c r="A343" s="26">
        <v>3.6500000000000005E-3</v>
      </c>
      <c r="B343" s="5">
        <f t="shared" si="179"/>
        <v>6532.0340517372406</v>
      </c>
      <c r="C343" s="150" t="s">
        <v>855</v>
      </c>
      <c r="D343" s="150" t="s">
        <v>872</v>
      </c>
      <c r="E343" s="94" t="s">
        <v>91</v>
      </c>
      <c r="F343" s="25">
        <f t="shared" si="180"/>
        <v>1</v>
      </c>
      <c r="G343" s="25">
        <f t="shared" si="178"/>
        <v>1</v>
      </c>
      <c r="I343" s="156">
        <f t="shared" si="190"/>
        <v>0</v>
      </c>
      <c r="J343" s="156">
        <f t="shared" si="191"/>
        <v>0</v>
      </c>
      <c r="K343" s="156">
        <f t="shared" si="192"/>
        <v>0</v>
      </c>
      <c r="L343" s="156">
        <f t="shared" si="193"/>
        <v>0</v>
      </c>
      <c r="N343" s="187">
        <f t="shared" si="181"/>
        <v>0</v>
      </c>
      <c r="O343" s="187">
        <f t="shared" si="194"/>
        <v>0</v>
      </c>
      <c r="P343" s="187">
        <f t="shared" si="195"/>
        <v>0</v>
      </c>
      <c r="Q343" s="187">
        <f t="shared" si="196"/>
        <v>0</v>
      </c>
      <c r="R343" s="187">
        <f t="shared" si="197"/>
        <v>6532.0304017372409</v>
      </c>
      <c r="S343" s="187">
        <f t="shared" si="198"/>
        <v>0</v>
      </c>
      <c r="T343" s="187">
        <f t="shared" si="199"/>
        <v>0</v>
      </c>
      <c r="V343" s="184">
        <f t="shared" si="200"/>
        <v>0</v>
      </c>
      <c r="W343" s="184">
        <f t="shared" si="201"/>
        <v>0</v>
      </c>
      <c r="X343" s="184">
        <f t="shared" si="202"/>
        <v>0</v>
      </c>
      <c r="Y343" s="184">
        <f t="shared" si="203"/>
        <v>0</v>
      </c>
      <c r="AA343" s="190">
        <f t="shared" si="204"/>
        <v>0</v>
      </c>
      <c r="AB343" s="190">
        <f t="shared" si="205"/>
        <v>0</v>
      </c>
      <c r="AC343" s="190">
        <f t="shared" si="206"/>
        <v>0</v>
      </c>
      <c r="AD343" s="190">
        <f t="shared" si="207"/>
        <v>0</v>
      </c>
      <c r="AE343" s="187">
        <f t="shared" si="182"/>
        <v>0</v>
      </c>
      <c r="AF343" s="156">
        <f t="shared" si="183"/>
        <v>0</v>
      </c>
      <c r="AG343" s="193">
        <f t="shared" si="184"/>
        <v>0</v>
      </c>
      <c r="AH343" s="156">
        <f t="shared" si="185"/>
        <v>0</v>
      </c>
      <c r="AI343" s="156">
        <f t="shared" si="186"/>
        <v>0</v>
      </c>
      <c r="AJ343" s="187">
        <f t="shared" si="187"/>
        <v>6532.0304017372409</v>
      </c>
      <c r="AK343" s="187">
        <f t="shared" si="188"/>
        <v>0</v>
      </c>
      <c r="AL343" s="1">
        <f t="shared" si="189"/>
        <v>6532.0304017372409</v>
      </c>
    </row>
    <row r="344" spans="1:38">
      <c r="A344" s="26">
        <v>3.6600000000000005E-3</v>
      </c>
      <c r="B344" s="5">
        <f t="shared" si="179"/>
        <v>6379.6431085683989</v>
      </c>
      <c r="C344" s="150" t="s">
        <v>858</v>
      </c>
      <c r="D344" s="150" t="s">
        <v>871</v>
      </c>
      <c r="E344" s="94" t="s">
        <v>91</v>
      </c>
      <c r="F344" s="25">
        <f t="shared" si="180"/>
        <v>1</v>
      </c>
      <c r="G344" s="25">
        <f t="shared" si="178"/>
        <v>1</v>
      </c>
      <c r="I344" s="156">
        <f t="shared" si="190"/>
        <v>0</v>
      </c>
      <c r="J344" s="156">
        <f t="shared" si="191"/>
        <v>0</v>
      </c>
      <c r="K344" s="156">
        <f t="shared" si="192"/>
        <v>0</v>
      </c>
      <c r="L344" s="156">
        <f t="shared" si="193"/>
        <v>0</v>
      </c>
      <c r="N344" s="187">
        <f t="shared" si="181"/>
        <v>0</v>
      </c>
      <c r="O344" s="187">
        <f t="shared" si="194"/>
        <v>0</v>
      </c>
      <c r="P344" s="187">
        <f t="shared" si="195"/>
        <v>0</v>
      </c>
      <c r="Q344" s="187">
        <f t="shared" si="196"/>
        <v>0</v>
      </c>
      <c r="R344" s="187">
        <f t="shared" si="197"/>
        <v>6379.6394485683986</v>
      </c>
      <c r="S344" s="187">
        <f t="shared" si="198"/>
        <v>0</v>
      </c>
      <c r="T344" s="187">
        <f t="shared" si="199"/>
        <v>0</v>
      </c>
      <c r="V344" s="184">
        <f t="shared" si="200"/>
        <v>0</v>
      </c>
      <c r="W344" s="184">
        <f t="shared" si="201"/>
        <v>0</v>
      </c>
      <c r="X344" s="184">
        <f t="shared" si="202"/>
        <v>0</v>
      </c>
      <c r="Y344" s="184">
        <f t="shared" si="203"/>
        <v>0</v>
      </c>
      <c r="AA344" s="190">
        <f t="shared" si="204"/>
        <v>0</v>
      </c>
      <c r="AB344" s="190">
        <f t="shared" si="205"/>
        <v>0</v>
      </c>
      <c r="AC344" s="190">
        <f t="shared" si="206"/>
        <v>0</v>
      </c>
      <c r="AD344" s="190">
        <f t="shared" si="207"/>
        <v>0</v>
      </c>
      <c r="AE344" s="187">
        <f t="shared" si="182"/>
        <v>0</v>
      </c>
      <c r="AF344" s="156">
        <f t="shared" si="183"/>
        <v>0</v>
      </c>
      <c r="AG344" s="193">
        <f t="shared" si="184"/>
        <v>0</v>
      </c>
      <c r="AH344" s="156">
        <f t="shared" si="185"/>
        <v>0</v>
      </c>
      <c r="AI344" s="156">
        <f t="shared" si="186"/>
        <v>0</v>
      </c>
      <c r="AJ344" s="187">
        <f t="shared" si="187"/>
        <v>6379.6394485683986</v>
      </c>
      <c r="AK344" s="187">
        <f t="shared" si="188"/>
        <v>0</v>
      </c>
      <c r="AL344" s="1">
        <f t="shared" si="189"/>
        <v>6379.6394485683986</v>
      </c>
    </row>
    <row r="345" spans="1:38">
      <c r="A345" s="26">
        <v>3.6700000000000005E-3</v>
      </c>
      <c r="B345" s="5">
        <f t="shared" si="179"/>
        <v>9272.5067526140556</v>
      </c>
      <c r="C345" s="150" t="s">
        <v>192</v>
      </c>
      <c r="D345" s="150" t="s">
        <v>870</v>
      </c>
      <c r="E345" s="94" t="s">
        <v>91</v>
      </c>
      <c r="F345" s="25">
        <f t="shared" si="180"/>
        <v>1</v>
      </c>
      <c r="G345" s="25">
        <f t="shared" si="178"/>
        <v>1</v>
      </c>
      <c r="I345" s="156">
        <f t="shared" si="190"/>
        <v>0</v>
      </c>
      <c r="J345" s="156">
        <f t="shared" si="191"/>
        <v>0</v>
      </c>
      <c r="K345" s="156">
        <f t="shared" si="192"/>
        <v>0</v>
      </c>
      <c r="L345" s="156">
        <f t="shared" si="193"/>
        <v>0</v>
      </c>
      <c r="N345" s="187">
        <f t="shared" si="181"/>
        <v>0</v>
      </c>
      <c r="O345" s="187">
        <f t="shared" si="194"/>
        <v>0</v>
      </c>
      <c r="P345" s="187">
        <f t="shared" si="195"/>
        <v>0</v>
      </c>
      <c r="Q345" s="187">
        <f t="shared" si="196"/>
        <v>0</v>
      </c>
      <c r="R345" s="187">
        <f t="shared" si="197"/>
        <v>9272.5030826140555</v>
      </c>
      <c r="S345" s="187">
        <f t="shared" si="198"/>
        <v>0</v>
      </c>
      <c r="T345" s="187">
        <f t="shared" si="199"/>
        <v>0</v>
      </c>
      <c r="V345" s="184">
        <f t="shared" si="200"/>
        <v>0</v>
      </c>
      <c r="W345" s="184">
        <f t="shared" si="201"/>
        <v>0</v>
      </c>
      <c r="X345" s="184">
        <f t="shared" si="202"/>
        <v>0</v>
      </c>
      <c r="Y345" s="184">
        <f t="shared" si="203"/>
        <v>0</v>
      </c>
      <c r="AA345" s="190">
        <f t="shared" si="204"/>
        <v>0</v>
      </c>
      <c r="AB345" s="190">
        <f t="shared" si="205"/>
        <v>0</v>
      </c>
      <c r="AC345" s="190">
        <f t="shared" si="206"/>
        <v>0</v>
      </c>
      <c r="AD345" s="190">
        <f t="shared" si="207"/>
        <v>0</v>
      </c>
      <c r="AE345" s="187">
        <f t="shared" si="182"/>
        <v>0</v>
      </c>
      <c r="AF345" s="156">
        <f t="shared" si="183"/>
        <v>0</v>
      </c>
      <c r="AG345" s="193">
        <f t="shared" si="184"/>
        <v>0</v>
      </c>
      <c r="AH345" s="156">
        <f t="shared" si="185"/>
        <v>0</v>
      </c>
      <c r="AI345" s="156">
        <f t="shared" si="186"/>
        <v>0</v>
      </c>
      <c r="AJ345" s="187">
        <f t="shared" si="187"/>
        <v>9272.5030826140555</v>
      </c>
      <c r="AK345" s="187">
        <f t="shared" si="188"/>
        <v>0</v>
      </c>
      <c r="AL345" s="1">
        <f t="shared" si="189"/>
        <v>9272.5030826140555</v>
      </c>
    </row>
    <row r="346" spans="1:38">
      <c r="A346" s="26">
        <v>3.6800000000000001E-3</v>
      </c>
      <c r="B346" s="5">
        <f t="shared" si="179"/>
        <v>15901.021924640472</v>
      </c>
      <c r="C346" s="150" t="s">
        <v>816</v>
      </c>
      <c r="D346" s="150" t="s">
        <v>867</v>
      </c>
      <c r="E346" s="94" t="s">
        <v>91</v>
      </c>
      <c r="F346" s="25">
        <f t="shared" si="180"/>
        <v>2</v>
      </c>
      <c r="G346" s="25">
        <f t="shared" si="178"/>
        <v>2</v>
      </c>
      <c r="I346" s="156">
        <f t="shared" si="190"/>
        <v>0</v>
      </c>
      <c r="J346" s="156">
        <f t="shared" si="191"/>
        <v>0</v>
      </c>
      <c r="K346" s="156">
        <f t="shared" si="192"/>
        <v>0</v>
      </c>
      <c r="L346" s="156">
        <f t="shared" si="193"/>
        <v>0</v>
      </c>
      <c r="N346" s="187">
        <f t="shared" si="181"/>
        <v>0</v>
      </c>
      <c r="O346" s="187">
        <f t="shared" si="194"/>
        <v>0</v>
      </c>
      <c r="P346" s="187">
        <f t="shared" si="195"/>
        <v>0</v>
      </c>
      <c r="Q346" s="187">
        <f t="shared" si="196"/>
        <v>0</v>
      </c>
      <c r="R346" s="187">
        <f t="shared" si="197"/>
        <v>7968.2119205298013</v>
      </c>
      <c r="S346" s="187">
        <f t="shared" si="198"/>
        <v>7932.806324110672</v>
      </c>
      <c r="T346" s="187">
        <f t="shared" si="199"/>
        <v>0</v>
      </c>
      <c r="V346" s="184">
        <f t="shared" si="200"/>
        <v>0</v>
      </c>
      <c r="W346" s="184">
        <f t="shared" si="201"/>
        <v>0</v>
      </c>
      <c r="X346" s="184">
        <f t="shared" si="202"/>
        <v>0</v>
      </c>
      <c r="Y346" s="184">
        <f t="shared" si="203"/>
        <v>0</v>
      </c>
      <c r="AA346" s="190">
        <f t="shared" si="204"/>
        <v>0</v>
      </c>
      <c r="AB346" s="190">
        <f t="shared" si="205"/>
        <v>0</v>
      </c>
      <c r="AC346" s="190">
        <f t="shared" si="206"/>
        <v>0</v>
      </c>
      <c r="AD346" s="190">
        <f t="shared" si="207"/>
        <v>0</v>
      </c>
      <c r="AE346" s="187">
        <f t="shared" si="182"/>
        <v>0</v>
      </c>
      <c r="AF346" s="156">
        <f t="shared" si="183"/>
        <v>0</v>
      </c>
      <c r="AG346" s="193">
        <f t="shared" si="184"/>
        <v>0</v>
      </c>
      <c r="AH346" s="156">
        <f t="shared" si="185"/>
        <v>0</v>
      </c>
      <c r="AI346" s="156">
        <f t="shared" si="186"/>
        <v>0</v>
      </c>
      <c r="AJ346" s="187">
        <f t="shared" si="187"/>
        <v>7968.2119205298013</v>
      </c>
      <c r="AK346" s="187">
        <f t="shared" si="188"/>
        <v>7932.806324110672</v>
      </c>
      <c r="AL346" s="1">
        <f t="shared" si="189"/>
        <v>15901.018244640472</v>
      </c>
    </row>
    <row r="347" spans="1:38">
      <c r="A347" s="26">
        <v>3.6900000000000001E-3</v>
      </c>
      <c r="B347" s="5">
        <f t="shared" si="179"/>
        <v>15243.575949071357</v>
      </c>
      <c r="C347" s="150" t="s">
        <v>820</v>
      </c>
      <c r="D347" s="150" t="s">
        <v>868</v>
      </c>
      <c r="E347" s="94" t="s">
        <v>91</v>
      </c>
      <c r="F347" s="25">
        <f t="shared" si="180"/>
        <v>2</v>
      </c>
      <c r="G347" s="25">
        <f t="shared" si="178"/>
        <v>2</v>
      </c>
      <c r="I347" s="156">
        <f t="shared" si="190"/>
        <v>0</v>
      </c>
      <c r="J347" s="156">
        <f t="shared" si="191"/>
        <v>0</v>
      </c>
      <c r="K347" s="156">
        <f t="shared" si="192"/>
        <v>7352.7013251783892</v>
      </c>
      <c r="L347" s="156">
        <f t="shared" si="193"/>
        <v>0</v>
      </c>
      <c r="N347" s="187">
        <f t="shared" si="181"/>
        <v>0</v>
      </c>
      <c r="O347" s="187">
        <f t="shared" si="194"/>
        <v>0</v>
      </c>
      <c r="P347" s="187">
        <f t="shared" si="195"/>
        <v>0</v>
      </c>
      <c r="Q347" s="187">
        <f t="shared" si="196"/>
        <v>0</v>
      </c>
      <c r="R347" s="187">
        <f t="shared" si="197"/>
        <v>7890.8709338929684</v>
      </c>
      <c r="S347" s="187">
        <f t="shared" si="198"/>
        <v>0</v>
      </c>
      <c r="T347" s="187">
        <f t="shared" si="199"/>
        <v>0</v>
      </c>
      <c r="V347" s="184">
        <f t="shared" si="200"/>
        <v>0</v>
      </c>
      <c r="W347" s="184">
        <f t="shared" si="201"/>
        <v>0</v>
      </c>
      <c r="X347" s="184">
        <f t="shared" si="202"/>
        <v>0</v>
      </c>
      <c r="Y347" s="184">
        <f t="shared" si="203"/>
        <v>0</v>
      </c>
      <c r="AA347" s="190">
        <f t="shared" si="204"/>
        <v>0</v>
      </c>
      <c r="AB347" s="190">
        <f t="shared" si="205"/>
        <v>0</v>
      </c>
      <c r="AC347" s="190">
        <f t="shared" si="206"/>
        <v>0</v>
      </c>
      <c r="AD347" s="190">
        <f t="shared" si="207"/>
        <v>0</v>
      </c>
      <c r="AE347" s="187">
        <f t="shared" si="182"/>
        <v>0</v>
      </c>
      <c r="AF347" s="156">
        <f t="shared" si="183"/>
        <v>0</v>
      </c>
      <c r="AG347" s="193">
        <f t="shared" si="184"/>
        <v>0</v>
      </c>
      <c r="AH347" s="156">
        <f t="shared" si="185"/>
        <v>7352.7013251783892</v>
      </c>
      <c r="AI347" s="156">
        <f t="shared" si="186"/>
        <v>0</v>
      </c>
      <c r="AJ347" s="187">
        <f t="shared" si="187"/>
        <v>7890.8709338929684</v>
      </c>
      <c r="AK347" s="187">
        <f t="shared" si="188"/>
        <v>0</v>
      </c>
      <c r="AL347" s="1">
        <f t="shared" si="189"/>
        <v>15243.572259071358</v>
      </c>
    </row>
    <row r="348" spans="1:38">
      <c r="A348" s="26">
        <v>3.7000000000000002E-3</v>
      </c>
      <c r="B348" s="5">
        <f t="shared" si="179"/>
        <v>7756.5792544094884</v>
      </c>
      <c r="C348" s="150" t="s">
        <v>823</v>
      </c>
      <c r="D348" s="150" t="s">
        <v>870</v>
      </c>
      <c r="E348" s="94" t="s">
        <v>91</v>
      </c>
      <c r="F348" s="25">
        <f t="shared" si="180"/>
        <v>1</v>
      </c>
      <c r="G348" s="25">
        <f t="shared" si="178"/>
        <v>1</v>
      </c>
      <c r="I348" s="156">
        <f t="shared" si="190"/>
        <v>0</v>
      </c>
      <c r="J348" s="156">
        <f t="shared" si="191"/>
        <v>0</v>
      </c>
      <c r="K348" s="156">
        <f t="shared" si="192"/>
        <v>0</v>
      </c>
      <c r="L348" s="156">
        <f t="shared" si="193"/>
        <v>0</v>
      </c>
      <c r="N348" s="187">
        <f t="shared" si="181"/>
        <v>0</v>
      </c>
      <c r="O348" s="187">
        <f t="shared" si="194"/>
        <v>0</v>
      </c>
      <c r="P348" s="187">
        <f t="shared" si="195"/>
        <v>0</v>
      </c>
      <c r="Q348" s="187">
        <f t="shared" si="196"/>
        <v>0</v>
      </c>
      <c r="R348" s="187">
        <f t="shared" si="197"/>
        <v>7756.5755544094882</v>
      </c>
      <c r="S348" s="187">
        <f t="shared" si="198"/>
        <v>0</v>
      </c>
      <c r="T348" s="187">
        <f t="shared" si="199"/>
        <v>0</v>
      </c>
      <c r="V348" s="184">
        <f t="shared" si="200"/>
        <v>0</v>
      </c>
      <c r="W348" s="184">
        <f t="shared" si="201"/>
        <v>0</v>
      </c>
      <c r="X348" s="184">
        <f t="shared" si="202"/>
        <v>0</v>
      </c>
      <c r="Y348" s="184">
        <f t="shared" si="203"/>
        <v>0</v>
      </c>
      <c r="AA348" s="190">
        <f t="shared" si="204"/>
        <v>0</v>
      </c>
      <c r="AB348" s="190">
        <f t="shared" si="205"/>
        <v>0</v>
      </c>
      <c r="AC348" s="190">
        <f t="shared" si="206"/>
        <v>0</v>
      </c>
      <c r="AD348" s="190">
        <f t="shared" si="207"/>
        <v>0</v>
      </c>
      <c r="AE348" s="187">
        <f t="shared" si="182"/>
        <v>0</v>
      </c>
      <c r="AF348" s="156">
        <f t="shared" si="183"/>
        <v>0</v>
      </c>
      <c r="AG348" s="193">
        <f t="shared" si="184"/>
        <v>0</v>
      </c>
      <c r="AH348" s="156">
        <f t="shared" si="185"/>
        <v>0</v>
      </c>
      <c r="AI348" s="156">
        <f t="shared" si="186"/>
        <v>0</v>
      </c>
      <c r="AJ348" s="187">
        <f t="shared" si="187"/>
        <v>7756.5755544094882</v>
      </c>
      <c r="AK348" s="187">
        <f t="shared" si="188"/>
        <v>0</v>
      </c>
      <c r="AL348" s="1">
        <f t="shared" si="189"/>
        <v>7756.5755544094882</v>
      </c>
    </row>
    <row r="349" spans="1:38">
      <c r="A349" s="26">
        <v>3.7100000000000002E-3</v>
      </c>
      <c r="B349" s="5">
        <f t="shared" si="179"/>
        <v>7381.5988020245386</v>
      </c>
      <c r="C349" s="150" t="s">
        <v>835</v>
      </c>
      <c r="D349" s="150" t="s">
        <v>874</v>
      </c>
      <c r="E349" s="94" t="s">
        <v>91</v>
      </c>
      <c r="F349" s="25">
        <f t="shared" si="180"/>
        <v>1</v>
      </c>
      <c r="G349" s="25">
        <f t="shared" si="178"/>
        <v>1</v>
      </c>
      <c r="I349" s="156">
        <f t="shared" si="190"/>
        <v>0</v>
      </c>
      <c r="J349" s="156">
        <f t="shared" si="191"/>
        <v>0</v>
      </c>
      <c r="K349" s="156">
        <f t="shared" si="192"/>
        <v>0</v>
      </c>
      <c r="L349" s="156">
        <f t="shared" si="193"/>
        <v>0</v>
      </c>
      <c r="N349" s="187">
        <f t="shared" si="181"/>
        <v>0</v>
      </c>
      <c r="O349" s="187">
        <f t="shared" si="194"/>
        <v>0</v>
      </c>
      <c r="P349" s="187">
        <f t="shared" si="195"/>
        <v>0</v>
      </c>
      <c r="Q349" s="187">
        <f t="shared" si="196"/>
        <v>0</v>
      </c>
      <c r="R349" s="187">
        <f t="shared" si="197"/>
        <v>7381.5950920245386</v>
      </c>
      <c r="S349" s="187">
        <f t="shared" si="198"/>
        <v>0</v>
      </c>
      <c r="T349" s="187">
        <f t="shared" si="199"/>
        <v>0</v>
      </c>
      <c r="V349" s="184">
        <f t="shared" si="200"/>
        <v>0</v>
      </c>
      <c r="W349" s="184">
        <f t="shared" si="201"/>
        <v>0</v>
      </c>
      <c r="X349" s="184">
        <f t="shared" si="202"/>
        <v>0</v>
      </c>
      <c r="Y349" s="184">
        <f t="shared" si="203"/>
        <v>0</v>
      </c>
      <c r="AA349" s="190">
        <f t="shared" si="204"/>
        <v>0</v>
      </c>
      <c r="AB349" s="190">
        <f t="shared" si="205"/>
        <v>0</v>
      </c>
      <c r="AC349" s="190">
        <f t="shared" si="206"/>
        <v>0</v>
      </c>
      <c r="AD349" s="190">
        <f t="shared" si="207"/>
        <v>0</v>
      </c>
      <c r="AE349" s="187">
        <f t="shared" si="182"/>
        <v>0</v>
      </c>
      <c r="AF349" s="156">
        <f t="shared" si="183"/>
        <v>0</v>
      </c>
      <c r="AG349" s="193">
        <f t="shared" si="184"/>
        <v>0</v>
      </c>
      <c r="AH349" s="156">
        <f t="shared" si="185"/>
        <v>0</v>
      </c>
      <c r="AI349" s="156">
        <f t="shared" si="186"/>
        <v>0</v>
      </c>
      <c r="AJ349" s="187">
        <f t="shared" si="187"/>
        <v>7381.5950920245386</v>
      </c>
      <c r="AK349" s="187">
        <f t="shared" si="188"/>
        <v>0</v>
      </c>
      <c r="AL349" s="1">
        <f t="shared" si="189"/>
        <v>7381.5950920245386</v>
      </c>
    </row>
    <row r="350" spans="1:38">
      <c r="A350" s="26">
        <v>3.7200000000000002E-3</v>
      </c>
      <c r="B350" s="5">
        <f t="shared" si="179"/>
        <v>7374.3601799166463</v>
      </c>
      <c r="C350" s="150" t="s">
        <v>837</v>
      </c>
      <c r="D350" s="150" t="s">
        <v>874</v>
      </c>
      <c r="E350" s="94" t="s">
        <v>91</v>
      </c>
      <c r="F350" s="25">
        <f t="shared" si="180"/>
        <v>1</v>
      </c>
      <c r="G350" s="25">
        <f t="shared" si="178"/>
        <v>1</v>
      </c>
      <c r="I350" s="156">
        <f t="shared" si="190"/>
        <v>0</v>
      </c>
      <c r="J350" s="156">
        <f t="shared" si="191"/>
        <v>0</v>
      </c>
      <c r="K350" s="156">
        <f t="shared" si="192"/>
        <v>0</v>
      </c>
      <c r="L350" s="156">
        <f t="shared" si="193"/>
        <v>0</v>
      </c>
      <c r="N350" s="187">
        <f t="shared" si="181"/>
        <v>0</v>
      </c>
      <c r="O350" s="187">
        <f t="shared" si="194"/>
        <v>0</v>
      </c>
      <c r="P350" s="187">
        <f t="shared" si="195"/>
        <v>0</v>
      </c>
      <c r="Q350" s="187">
        <f t="shared" si="196"/>
        <v>0</v>
      </c>
      <c r="R350" s="187">
        <f t="shared" si="197"/>
        <v>7374.3564599166466</v>
      </c>
      <c r="S350" s="187">
        <f t="shared" si="198"/>
        <v>0</v>
      </c>
      <c r="T350" s="187">
        <f t="shared" si="199"/>
        <v>0</v>
      </c>
      <c r="V350" s="184">
        <f t="shared" si="200"/>
        <v>0</v>
      </c>
      <c r="W350" s="184">
        <f t="shared" si="201"/>
        <v>0</v>
      </c>
      <c r="X350" s="184">
        <f t="shared" si="202"/>
        <v>0</v>
      </c>
      <c r="Y350" s="184">
        <f t="shared" si="203"/>
        <v>0</v>
      </c>
      <c r="AA350" s="190">
        <f t="shared" si="204"/>
        <v>0</v>
      </c>
      <c r="AB350" s="190">
        <f t="shared" si="205"/>
        <v>0</v>
      </c>
      <c r="AC350" s="190">
        <f t="shared" si="206"/>
        <v>0</v>
      </c>
      <c r="AD350" s="190">
        <f t="shared" si="207"/>
        <v>0</v>
      </c>
      <c r="AE350" s="187">
        <f t="shared" si="182"/>
        <v>0</v>
      </c>
      <c r="AF350" s="156">
        <f t="shared" si="183"/>
        <v>0</v>
      </c>
      <c r="AG350" s="193">
        <f t="shared" si="184"/>
        <v>0</v>
      </c>
      <c r="AH350" s="156">
        <f t="shared" si="185"/>
        <v>0</v>
      </c>
      <c r="AI350" s="156">
        <f t="shared" si="186"/>
        <v>0</v>
      </c>
      <c r="AJ350" s="187">
        <f t="shared" si="187"/>
        <v>7374.3564599166466</v>
      </c>
      <c r="AK350" s="187">
        <f t="shared" si="188"/>
        <v>0</v>
      </c>
      <c r="AL350" s="1">
        <f t="shared" si="189"/>
        <v>7374.3564599166466</v>
      </c>
    </row>
    <row r="351" spans="1:38">
      <c r="A351" s="26">
        <v>3.7300000000000002E-3</v>
      </c>
      <c r="B351" s="5">
        <f t="shared" si="179"/>
        <v>17109.427887597933</v>
      </c>
      <c r="C351" s="150" t="s">
        <v>805</v>
      </c>
      <c r="D351" s="150" t="s">
        <v>580</v>
      </c>
      <c r="E351" s="94" t="s">
        <v>91</v>
      </c>
      <c r="F351" s="25">
        <f t="shared" si="180"/>
        <v>2</v>
      </c>
      <c r="G351" s="25">
        <f t="shared" si="178"/>
        <v>2</v>
      </c>
      <c r="I351" s="156">
        <f t="shared" si="190"/>
        <v>0</v>
      </c>
      <c r="J351" s="156">
        <f t="shared" si="191"/>
        <v>0</v>
      </c>
      <c r="K351" s="156">
        <f t="shared" si="192"/>
        <v>0</v>
      </c>
      <c r="L351" s="156">
        <f t="shared" si="193"/>
        <v>8497.9154258487197</v>
      </c>
      <c r="N351" s="187">
        <f t="shared" si="181"/>
        <v>0</v>
      </c>
      <c r="O351" s="187">
        <f t="shared" si="194"/>
        <v>0</v>
      </c>
      <c r="P351" s="187">
        <f t="shared" si="195"/>
        <v>0</v>
      </c>
      <c r="Q351" s="187">
        <f t="shared" si="196"/>
        <v>0</v>
      </c>
      <c r="R351" s="187">
        <f t="shared" si="197"/>
        <v>8611.5087317492143</v>
      </c>
      <c r="S351" s="187">
        <f t="shared" si="198"/>
        <v>0</v>
      </c>
      <c r="T351" s="187">
        <f t="shared" si="199"/>
        <v>0</v>
      </c>
      <c r="V351" s="184">
        <f t="shared" si="200"/>
        <v>0</v>
      </c>
      <c r="W351" s="184">
        <f t="shared" si="201"/>
        <v>0</v>
      </c>
      <c r="X351" s="184">
        <f t="shared" si="202"/>
        <v>0</v>
      </c>
      <c r="Y351" s="184">
        <f t="shared" si="203"/>
        <v>0</v>
      </c>
      <c r="AA351" s="190">
        <f t="shared" si="204"/>
        <v>0</v>
      </c>
      <c r="AB351" s="190">
        <f t="shared" si="205"/>
        <v>0</v>
      </c>
      <c r="AC351" s="190">
        <f t="shared" si="206"/>
        <v>0</v>
      </c>
      <c r="AD351" s="190">
        <f t="shared" si="207"/>
        <v>0</v>
      </c>
      <c r="AE351" s="187">
        <f t="shared" si="182"/>
        <v>0</v>
      </c>
      <c r="AF351" s="156">
        <f t="shared" si="183"/>
        <v>0</v>
      </c>
      <c r="AG351" s="193">
        <f t="shared" si="184"/>
        <v>0</v>
      </c>
      <c r="AH351" s="156">
        <f t="shared" si="185"/>
        <v>8497.9154258487197</v>
      </c>
      <c r="AI351" s="156">
        <f t="shared" si="186"/>
        <v>0</v>
      </c>
      <c r="AJ351" s="187">
        <f t="shared" si="187"/>
        <v>8611.5087317492143</v>
      </c>
      <c r="AK351" s="187">
        <f t="shared" si="188"/>
        <v>0</v>
      </c>
      <c r="AL351" s="1">
        <f t="shared" si="189"/>
        <v>17109.424157597932</v>
      </c>
    </row>
    <row r="352" spans="1:38">
      <c r="A352" s="26">
        <v>3.7400000000000003E-3</v>
      </c>
      <c r="B352" s="5">
        <f t="shared" si="179"/>
        <v>8388.1799809369768</v>
      </c>
      <c r="C352" s="150" t="s">
        <v>808</v>
      </c>
      <c r="D352" s="150" t="s">
        <v>868</v>
      </c>
      <c r="E352" s="94" t="s">
        <v>91</v>
      </c>
      <c r="F352" s="25">
        <f t="shared" si="180"/>
        <v>1</v>
      </c>
      <c r="G352" s="25">
        <f t="shared" si="178"/>
        <v>1</v>
      </c>
      <c r="I352" s="156">
        <f t="shared" si="190"/>
        <v>0</v>
      </c>
      <c r="J352" s="156">
        <f t="shared" si="191"/>
        <v>0</v>
      </c>
      <c r="K352" s="156">
        <f t="shared" si="192"/>
        <v>0</v>
      </c>
      <c r="L352" s="156">
        <f t="shared" si="193"/>
        <v>0</v>
      </c>
      <c r="N352" s="187">
        <f t="shared" si="181"/>
        <v>0</v>
      </c>
      <c r="O352" s="187">
        <f t="shared" si="194"/>
        <v>0</v>
      </c>
      <c r="P352" s="187">
        <f t="shared" si="195"/>
        <v>0</v>
      </c>
      <c r="Q352" s="187">
        <f t="shared" si="196"/>
        <v>0</v>
      </c>
      <c r="R352" s="187">
        <f t="shared" si="197"/>
        <v>8388.1762409369767</v>
      </c>
      <c r="S352" s="187">
        <f t="shared" si="198"/>
        <v>0</v>
      </c>
      <c r="T352" s="187">
        <f t="shared" si="199"/>
        <v>0</v>
      </c>
      <c r="V352" s="184">
        <f t="shared" si="200"/>
        <v>0</v>
      </c>
      <c r="W352" s="184">
        <f t="shared" si="201"/>
        <v>0</v>
      </c>
      <c r="X352" s="184">
        <f t="shared" si="202"/>
        <v>0</v>
      </c>
      <c r="Y352" s="184">
        <f t="shared" si="203"/>
        <v>0</v>
      </c>
      <c r="AA352" s="190">
        <f t="shared" si="204"/>
        <v>0</v>
      </c>
      <c r="AB352" s="190">
        <f t="shared" si="205"/>
        <v>0</v>
      </c>
      <c r="AC352" s="190">
        <f t="shared" si="206"/>
        <v>0</v>
      </c>
      <c r="AD352" s="190">
        <f t="shared" si="207"/>
        <v>0</v>
      </c>
      <c r="AE352" s="187">
        <f t="shared" si="182"/>
        <v>0</v>
      </c>
      <c r="AF352" s="156">
        <f t="shared" si="183"/>
        <v>0</v>
      </c>
      <c r="AG352" s="193">
        <f t="shared" si="184"/>
        <v>0</v>
      </c>
      <c r="AH352" s="156">
        <f t="shared" si="185"/>
        <v>0</v>
      </c>
      <c r="AI352" s="156">
        <f t="shared" si="186"/>
        <v>0</v>
      </c>
      <c r="AJ352" s="187">
        <f t="shared" si="187"/>
        <v>8388.1762409369767</v>
      </c>
      <c r="AK352" s="187">
        <f t="shared" si="188"/>
        <v>0</v>
      </c>
      <c r="AL352" s="1">
        <f t="shared" si="189"/>
        <v>8388.1762409369767</v>
      </c>
    </row>
    <row r="353" spans="1:38">
      <c r="A353" s="26">
        <v>3.7500000000000003E-3</v>
      </c>
      <c r="B353" s="5">
        <f t="shared" si="179"/>
        <v>7841.5053141293001</v>
      </c>
      <c r="C353" s="150" t="s">
        <v>821</v>
      </c>
      <c r="D353" s="150" t="s">
        <v>875</v>
      </c>
      <c r="E353" s="94" t="s">
        <v>91</v>
      </c>
      <c r="F353" s="25">
        <f t="shared" si="180"/>
        <v>1</v>
      </c>
      <c r="G353" s="25">
        <f t="shared" si="178"/>
        <v>1</v>
      </c>
      <c r="I353" s="156">
        <f t="shared" si="190"/>
        <v>0</v>
      </c>
      <c r="J353" s="156">
        <f t="shared" si="191"/>
        <v>0</v>
      </c>
      <c r="K353" s="156">
        <f t="shared" si="192"/>
        <v>0</v>
      </c>
      <c r="L353" s="156">
        <f t="shared" si="193"/>
        <v>0</v>
      </c>
      <c r="N353" s="187">
        <f t="shared" si="181"/>
        <v>0</v>
      </c>
      <c r="O353" s="187">
        <f t="shared" si="194"/>
        <v>0</v>
      </c>
      <c r="P353" s="187">
        <f t="shared" si="195"/>
        <v>0</v>
      </c>
      <c r="Q353" s="187">
        <f t="shared" si="196"/>
        <v>0</v>
      </c>
      <c r="R353" s="187">
        <f t="shared" si="197"/>
        <v>7841.5015641293003</v>
      </c>
      <c r="S353" s="187">
        <f t="shared" si="198"/>
        <v>0</v>
      </c>
      <c r="T353" s="187">
        <f t="shared" si="199"/>
        <v>0</v>
      </c>
      <c r="V353" s="184">
        <f t="shared" si="200"/>
        <v>0</v>
      </c>
      <c r="W353" s="184">
        <f t="shared" si="201"/>
        <v>0</v>
      </c>
      <c r="X353" s="184">
        <f t="shared" si="202"/>
        <v>0</v>
      </c>
      <c r="Y353" s="184">
        <f t="shared" si="203"/>
        <v>0</v>
      </c>
      <c r="AA353" s="190">
        <f t="shared" si="204"/>
        <v>0</v>
      </c>
      <c r="AB353" s="190">
        <f t="shared" si="205"/>
        <v>0</v>
      </c>
      <c r="AC353" s="190">
        <f t="shared" si="206"/>
        <v>0</v>
      </c>
      <c r="AD353" s="190">
        <f t="shared" si="207"/>
        <v>0</v>
      </c>
      <c r="AE353" s="187">
        <f t="shared" si="182"/>
        <v>0</v>
      </c>
      <c r="AF353" s="156">
        <f t="shared" si="183"/>
        <v>0</v>
      </c>
      <c r="AG353" s="193">
        <f t="shared" si="184"/>
        <v>0</v>
      </c>
      <c r="AH353" s="156">
        <f t="shared" si="185"/>
        <v>0</v>
      </c>
      <c r="AI353" s="156">
        <f t="shared" si="186"/>
        <v>0</v>
      </c>
      <c r="AJ353" s="187">
        <f t="shared" si="187"/>
        <v>7841.5015641293003</v>
      </c>
      <c r="AK353" s="187">
        <f t="shared" si="188"/>
        <v>0</v>
      </c>
      <c r="AL353" s="1">
        <f t="shared" si="189"/>
        <v>7841.5015641293003</v>
      </c>
    </row>
    <row r="354" spans="1:38">
      <c r="A354" s="26">
        <v>3.7600000000000003E-3</v>
      </c>
      <c r="B354" s="5">
        <f t="shared" si="179"/>
        <v>7716.7815947870695</v>
      </c>
      <c r="C354" s="150" t="s">
        <v>825</v>
      </c>
      <c r="D354" s="150" t="s">
        <v>869</v>
      </c>
      <c r="E354" s="94" t="s">
        <v>91</v>
      </c>
      <c r="F354" s="25">
        <f t="shared" si="180"/>
        <v>1</v>
      </c>
      <c r="G354" s="25">
        <f t="shared" si="178"/>
        <v>1</v>
      </c>
      <c r="I354" s="156">
        <f t="shared" si="190"/>
        <v>0</v>
      </c>
      <c r="J354" s="156">
        <f t="shared" si="191"/>
        <v>0</v>
      </c>
      <c r="K354" s="156">
        <f t="shared" si="192"/>
        <v>0</v>
      </c>
      <c r="L354" s="156">
        <f t="shared" si="193"/>
        <v>0</v>
      </c>
      <c r="N354" s="187">
        <f t="shared" si="181"/>
        <v>0</v>
      </c>
      <c r="O354" s="187">
        <f t="shared" si="194"/>
        <v>0</v>
      </c>
      <c r="P354" s="187">
        <f t="shared" si="195"/>
        <v>0</v>
      </c>
      <c r="Q354" s="187">
        <f t="shared" si="196"/>
        <v>0</v>
      </c>
      <c r="R354" s="187">
        <f t="shared" si="197"/>
        <v>7716.7778347870699</v>
      </c>
      <c r="S354" s="187">
        <f t="shared" si="198"/>
        <v>0</v>
      </c>
      <c r="T354" s="187">
        <f t="shared" si="199"/>
        <v>0</v>
      </c>
      <c r="V354" s="184">
        <f t="shared" si="200"/>
        <v>0</v>
      </c>
      <c r="W354" s="184">
        <f t="shared" si="201"/>
        <v>0</v>
      </c>
      <c r="X354" s="184">
        <f t="shared" si="202"/>
        <v>0</v>
      </c>
      <c r="Y354" s="184">
        <f t="shared" si="203"/>
        <v>0</v>
      </c>
      <c r="AA354" s="190">
        <f t="shared" si="204"/>
        <v>0</v>
      </c>
      <c r="AB354" s="190">
        <f t="shared" si="205"/>
        <v>0</v>
      </c>
      <c r="AC354" s="190">
        <f t="shared" si="206"/>
        <v>0</v>
      </c>
      <c r="AD354" s="190">
        <f t="shared" si="207"/>
        <v>0</v>
      </c>
      <c r="AE354" s="187">
        <f t="shared" si="182"/>
        <v>0</v>
      </c>
      <c r="AF354" s="156">
        <f t="shared" si="183"/>
        <v>0</v>
      </c>
      <c r="AG354" s="193">
        <f t="shared" si="184"/>
        <v>0</v>
      </c>
      <c r="AH354" s="156">
        <f t="shared" si="185"/>
        <v>0</v>
      </c>
      <c r="AI354" s="156">
        <f t="shared" si="186"/>
        <v>0</v>
      </c>
      <c r="AJ354" s="187">
        <f t="shared" si="187"/>
        <v>7716.7778347870699</v>
      </c>
      <c r="AK354" s="187">
        <f t="shared" si="188"/>
        <v>0</v>
      </c>
      <c r="AL354" s="1">
        <f t="shared" si="189"/>
        <v>7716.7778347870699</v>
      </c>
    </row>
    <row r="355" spans="1:38">
      <c r="A355" s="26">
        <v>3.7700000000000003E-3</v>
      </c>
      <c r="B355" s="5">
        <f t="shared" si="179"/>
        <v>7473.2956954658384</v>
      </c>
      <c r="C355" s="150" t="s">
        <v>834</v>
      </c>
      <c r="D355" s="150" t="s">
        <v>869</v>
      </c>
      <c r="E355" s="94" t="s">
        <v>91</v>
      </c>
      <c r="F355" s="25">
        <f t="shared" si="180"/>
        <v>1</v>
      </c>
      <c r="G355" s="25">
        <f t="shared" si="178"/>
        <v>1</v>
      </c>
      <c r="I355" s="156">
        <f t="shared" si="190"/>
        <v>0</v>
      </c>
      <c r="J355" s="156">
        <f t="shared" si="191"/>
        <v>0</v>
      </c>
      <c r="K355" s="156">
        <f t="shared" si="192"/>
        <v>0</v>
      </c>
      <c r="L355" s="156">
        <f t="shared" si="193"/>
        <v>0</v>
      </c>
      <c r="N355" s="187">
        <f t="shared" si="181"/>
        <v>0</v>
      </c>
      <c r="O355" s="187">
        <f t="shared" si="194"/>
        <v>0</v>
      </c>
      <c r="P355" s="187">
        <f t="shared" si="195"/>
        <v>0</v>
      </c>
      <c r="Q355" s="187">
        <f t="shared" si="196"/>
        <v>0</v>
      </c>
      <c r="R355" s="187">
        <f t="shared" si="197"/>
        <v>7473.2919254658382</v>
      </c>
      <c r="S355" s="187">
        <f t="shared" si="198"/>
        <v>0</v>
      </c>
      <c r="T355" s="187">
        <f t="shared" si="199"/>
        <v>0</v>
      </c>
      <c r="V355" s="184">
        <f t="shared" si="200"/>
        <v>0</v>
      </c>
      <c r="W355" s="184">
        <f t="shared" si="201"/>
        <v>0</v>
      </c>
      <c r="X355" s="184">
        <f t="shared" si="202"/>
        <v>0</v>
      </c>
      <c r="Y355" s="184">
        <f t="shared" si="203"/>
        <v>0</v>
      </c>
      <c r="AA355" s="190">
        <f t="shared" si="204"/>
        <v>0</v>
      </c>
      <c r="AB355" s="190">
        <f t="shared" si="205"/>
        <v>0</v>
      </c>
      <c r="AC355" s="190">
        <f t="shared" si="206"/>
        <v>0</v>
      </c>
      <c r="AD355" s="190">
        <f t="shared" si="207"/>
        <v>0</v>
      </c>
      <c r="AE355" s="187">
        <f t="shared" si="182"/>
        <v>0</v>
      </c>
      <c r="AF355" s="156">
        <f t="shared" si="183"/>
        <v>0</v>
      </c>
      <c r="AG355" s="193">
        <f t="shared" si="184"/>
        <v>0</v>
      </c>
      <c r="AH355" s="156">
        <f t="shared" si="185"/>
        <v>0</v>
      </c>
      <c r="AI355" s="156">
        <f t="shared" si="186"/>
        <v>0</v>
      </c>
      <c r="AJ355" s="187">
        <f t="shared" si="187"/>
        <v>7473.2919254658382</v>
      </c>
      <c r="AK355" s="187">
        <f t="shared" si="188"/>
        <v>0</v>
      </c>
      <c r="AL355" s="1">
        <f t="shared" si="189"/>
        <v>7473.2919254658382</v>
      </c>
    </row>
    <row r="356" spans="1:38">
      <c r="A356" s="26">
        <v>3.7800000000000004E-3</v>
      </c>
      <c r="B356" s="5">
        <f t="shared" si="179"/>
        <v>7161.9085419047615</v>
      </c>
      <c r="C356" s="150" t="s">
        <v>842</v>
      </c>
      <c r="D356" s="150" t="s">
        <v>869</v>
      </c>
      <c r="E356" s="94" t="s">
        <v>91</v>
      </c>
      <c r="F356" s="25">
        <f t="shared" si="180"/>
        <v>1</v>
      </c>
      <c r="G356" s="25">
        <f t="shared" si="178"/>
        <v>1</v>
      </c>
      <c r="I356" s="156">
        <f t="shared" si="190"/>
        <v>0</v>
      </c>
      <c r="J356" s="156">
        <f t="shared" si="191"/>
        <v>0</v>
      </c>
      <c r="K356" s="156">
        <f t="shared" si="192"/>
        <v>0</v>
      </c>
      <c r="L356" s="156">
        <f t="shared" si="193"/>
        <v>0</v>
      </c>
      <c r="N356" s="187">
        <f t="shared" si="181"/>
        <v>0</v>
      </c>
      <c r="O356" s="187">
        <f t="shared" si="194"/>
        <v>0</v>
      </c>
      <c r="P356" s="187">
        <f t="shared" si="195"/>
        <v>0</v>
      </c>
      <c r="Q356" s="187">
        <f t="shared" si="196"/>
        <v>0</v>
      </c>
      <c r="R356" s="187">
        <f t="shared" si="197"/>
        <v>7161.9047619047615</v>
      </c>
      <c r="S356" s="187">
        <f t="shared" si="198"/>
        <v>0</v>
      </c>
      <c r="T356" s="187">
        <f t="shared" si="199"/>
        <v>0</v>
      </c>
      <c r="V356" s="184">
        <f t="shared" si="200"/>
        <v>0</v>
      </c>
      <c r="W356" s="184">
        <f t="shared" si="201"/>
        <v>0</v>
      </c>
      <c r="X356" s="184">
        <f t="shared" si="202"/>
        <v>0</v>
      </c>
      <c r="Y356" s="184">
        <f t="shared" si="203"/>
        <v>0</v>
      </c>
      <c r="AA356" s="190">
        <f t="shared" si="204"/>
        <v>0</v>
      </c>
      <c r="AB356" s="190">
        <f t="shared" si="205"/>
        <v>0</v>
      </c>
      <c r="AC356" s="190">
        <f t="shared" si="206"/>
        <v>0</v>
      </c>
      <c r="AD356" s="190">
        <f t="shared" si="207"/>
        <v>0</v>
      </c>
      <c r="AE356" s="187">
        <f t="shared" si="182"/>
        <v>0</v>
      </c>
      <c r="AF356" s="156">
        <f t="shared" si="183"/>
        <v>0</v>
      </c>
      <c r="AG356" s="193">
        <f t="shared" si="184"/>
        <v>0</v>
      </c>
      <c r="AH356" s="156">
        <f t="shared" si="185"/>
        <v>0</v>
      </c>
      <c r="AI356" s="156">
        <f t="shared" si="186"/>
        <v>0</v>
      </c>
      <c r="AJ356" s="187">
        <f t="shared" si="187"/>
        <v>7161.9047619047615</v>
      </c>
      <c r="AK356" s="187">
        <f t="shared" si="188"/>
        <v>0</v>
      </c>
      <c r="AL356" s="1">
        <f t="shared" si="189"/>
        <v>7161.9047619047615</v>
      </c>
    </row>
    <row r="357" spans="1:38">
      <c r="A357" s="26">
        <v>3.7900000000000004E-3</v>
      </c>
      <c r="B357" s="5">
        <f t="shared" si="179"/>
        <v>6043.80527683946</v>
      </c>
      <c r="C357" s="150" t="s">
        <v>860</v>
      </c>
      <c r="D357" s="150" t="s">
        <v>874</v>
      </c>
      <c r="E357" s="94" t="s">
        <v>91</v>
      </c>
      <c r="F357" s="25">
        <f t="shared" si="180"/>
        <v>1</v>
      </c>
      <c r="G357" s="25">
        <f t="shared" ref="G357:G383" si="208">COUNTIF(AG357:AK357,"&gt;1")</f>
        <v>1</v>
      </c>
      <c r="I357" s="156">
        <f t="shared" si="190"/>
        <v>0</v>
      </c>
      <c r="J357" s="156">
        <f t="shared" si="191"/>
        <v>0</v>
      </c>
      <c r="K357" s="156">
        <f t="shared" si="192"/>
        <v>0</v>
      </c>
      <c r="L357" s="156">
        <f t="shared" si="193"/>
        <v>0</v>
      </c>
      <c r="N357" s="187">
        <f t="shared" si="181"/>
        <v>0</v>
      </c>
      <c r="O357" s="187">
        <f t="shared" si="194"/>
        <v>0</v>
      </c>
      <c r="P357" s="187">
        <f t="shared" si="195"/>
        <v>0</v>
      </c>
      <c r="Q357" s="187">
        <f t="shared" si="196"/>
        <v>0</v>
      </c>
      <c r="R357" s="187">
        <f t="shared" si="197"/>
        <v>6043.8014868394603</v>
      </c>
      <c r="S357" s="187">
        <f t="shared" si="198"/>
        <v>0</v>
      </c>
      <c r="T357" s="187">
        <f t="shared" si="199"/>
        <v>0</v>
      </c>
      <c r="V357" s="184">
        <f t="shared" si="200"/>
        <v>0</v>
      </c>
      <c r="W357" s="184">
        <f t="shared" si="201"/>
        <v>0</v>
      </c>
      <c r="X357" s="184">
        <f t="shared" si="202"/>
        <v>0</v>
      </c>
      <c r="Y357" s="184">
        <f t="shared" si="203"/>
        <v>0</v>
      </c>
      <c r="AA357" s="190">
        <f t="shared" si="204"/>
        <v>0</v>
      </c>
      <c r="AB357" s="190">
        <f t="shared" si="205"/>
        <v>0</v>
      </c>
      <c r="AC357" s="190">
        <f t="shared" si="206"/>
        <v>0</v>
      </c>
      <c r="AD357" s="190">
        <f t="shared" si="207"/>
        <v>0</v>
      </c>
      <c r="AE357" s="187">
        <f t="shared" si="182"/>
        <v>0</v>
      </c>
      <c r="AF357" s="156">
        <f t="shared" si="183"/>
        <v>0</v>
      </c>
      <c r="AG357" s="193">
        <f t="shared" si="184"/>
        <v>0</v>
      </c>
      <c r="AH357" s="156">
        <f t="shared" si="185"/>
        <v>0</v>
      </c>
      <c r="AI357" s="156">
        <f t="shared" si="186"/>
        <v>0</v>
      </c>
      <c r="AJ357" s="187">
        <f t="shared" si="187"/>
        <v>6043.8014868394603</v>
      </c>
      <c r="AK357" s="187">
        <f t="shared" si="188"/>
        <v>0</v>
      </c>
      <c r="AL357" s="1">
        <f t="shared" si="189"/>
        <v>6043.8014868394603</v>
      </c>
    </row>
    <row r="358" spans="1:38">
      <c r="A358" s="26">
        <v>3.8000000000000004E-3</v>
      </c>
      <c r="B358" s="5">
        <f t="shared" si="179"/>
        <v>8189.4946793901436</v>
      </c>
      <c r="C358" s="150" t="s">
        <v>813</v>
      </c>
      <c r="D358" s="150" t="s">
        <v>869</v>
      </c>
      <c r="E358" s="94" t="s">
        <v>91</v>
      </c>
      <c r="F358" s="25">
        <f t="shared" si="180"/>
        <v>1</v>
      </c>
      <c r="G358" s="25">
        <f t="shared" si="208"/>
        <v>1</v>
      </c>
      <c r="I358" s="156">
        <f t="shared" si="190"/>
        <v>0</v>
      </c>
      <c r="J358" s="156">
        <f t="shared" si="191"/>
        <v>0</v>
      </c>
      <c r="K358" s="156">
        <f t="shared" si="192"/>
        <v>0</v>
      </c>
      <c r="L358" s="156">
        <f t="shared" si="193"/>
        <v>0</v>
      </c>
      <c r="N358" s="187">
        <f t="shared" si="181"/>
        <v>0</v>
      </c>
      <c r="O358" s="187">
        <f t="shared" si="194"/>
        <v>0</v>
      </c>
      <c r="P358" s="187">
        <f t="shared" si="195"/>
        <v>0</v>
      </c>
      <c r="Q358" s="187">
        <f t="shared" si="196"/>
        <v>0</v>
      </c>
      <c r="R358" s="187">
        <f t="shared" si="197"/>
        <v>8189.4908793901432</v>
      </c>
      <c r="S358" s="187">
        <f t="shared" si="198"/>
        <v>0</v>
      </c>
      <c r="T358" s="187">
        <f t="shared" si="199"/>
        <v>0</v>
      </c>
      <c r="V358" s="184">
        <f t="shared" si="200"/>
        <v>0</v>
      </c>
      <c r="W358" s="184">
        <f t="shared" si="201"/>
        <v>0</v>
      </c>
      <c r="X358" s="184">
        <f t="shared" si="202"/>
        <v>0</v>
      </c>
      <c r="Y358" s="184">
        <f t="shared" si="203"/>
        <v>0</v>
      </c>
      <c r="AA358" s="190">
        <f t="shared" si="204"/>
        <v>0</v>
      </c>
      <c r="AB358" s="190">
        <f t="shared" si="205"/>
        <v>0</v>
      </c>
      <c r="AC358" s="190">
        <f t="shared" si="206"/>
        <v>0</v>
      </c>
      <c r="AD358" s="190">
        <f t="shared" si="207"/>
        <v>0</v>
      </c>
      <c r="AE358" s="187">
        <f t="shared" si="182"/>
        <v>0</v>
      </c>
      <c r="AF358" s="156">
        <f t="shared" si="183"/>
        <v>0</v>
      </c>
      <c r="AG358" s="193">
        <f t="shared" si="184"/>
        <v>0</v>
      </c>
      <c r="AH358" s="156">
        <f t="shared" si="185"/>
        <v>0</v>
      </c>
      <c r="AI358" s="156">
        <f t="shared" si="186"/>
        <v>0</v>
      </c>
      <c r="AJ358" s="187">
        <f t="shared" si="187"/>
        <v>8189.4908793901432</v>
      </c>
      <c r="AK358" s="187">
        <f t="shared" si="188"/>
        <v>0</v>
      </c>
      <c r="AL358" s="1">
        <f t="shared" si="189"/>
        <v>8189.4908793901432</v>
      </c>
    </row>
    <row r="359" spans="1:38">
      <c r="A359" s="26">
        <v>3.8100000000000005E-3</v>
      </c>
      <c r="B359" s="5">
        <f t="shared" si="179"/>
        <v>8019.1986913649698</v>
      </c>
      <c r="C359" s="150" t="s">
        <v>814</v>
      </c>
      <c r="D359" s="150" t="s">
        <v>865</v>
      </c>
      <c r="E359" s="94" t="s">
        <v>91</v>
      </c>
      <c r="F359" s="25">
        <f t="shared" si="180"/>
        <v>1</v>
      </c>
      <c r="G359" s="25">
        <f t="shared" si="208"/>
        <v>1</v>
      </c>
      <c r="I359" s="156">
        <f t="shared" si="190"/>
        <v>0</v>
      </c>
      <c r="J359" s="156">
        <f t="shared" si="191"/>
        <v>0</v>
      </c>
      <c r="K359" s="156">
        <f t="shared" si="192"/>
        <v>0</v>
      </c>
      <c r="L359" s="156">
        <f t="shared" si="193"/>
        <v>0</v>
      </c>
      <c r="N359" s="187">
        <f t="shared" si="181"/>
        <v>0</v>
      </c>
      <c r="O359" s="187">
        <f t="shared" si="194"/>
        <v>0</v>
      </c>
      <c r="P359" s="187">
        <f t="shared" si="195"/>
        <v>0</v>
      </c>
      <c r="Q359" s="187">
        <f t="shared" si="196"/>
        <v>0</v>
      </c>
      <c r="R359" s="187">
        <f t="shared" si="197"/>
        <v>8019.1948813649697</v>
      </c>
      <c r="S359" s="187">
        <f t="shared" si="198"/>
        <v>0</v>
      </c>
      <c r="T359" s="187">
        <f t="shared" si="199"/>
        <v>0</v>
      </c>
      <c r="V359" s="184">
        <f t="shared" si="200"/>
        <v>0</v>
      </c>
      <c r="W359" s="184">
        <f t="shared" si="201"/>
        <v>0</v>
      </c>
      <c r="X359" s="184">
        <f t="shared" si="202"/>
        <v>0</v>
      </c>
      <c r="Y359" s="184">
        <f t="shared" si="203"/>
        <v>0</v>
      </c>
      <c r="AA359" s="190">
        <f t="shared" si="204"/>
        <v>0</v>
      </c>
      <c r="AB359" s="190">
        <f t="shared" si="205"/>
        <v>0</v>
      </c>
      <c r="AC359" s="190">
        <f t="shared" si="206"/>
        <v>0</v>
      </c>
      <c r="AD359" s="190">
        <f t="shared" si="207"/>
        <v>0</v>
      </c>
      <c r="AE359" s="187">
        <f t="shared" si="182"/>
        <v>0</v>
      </c>
      <c r="AF359" s="156">
        <f t="shared" si="183"/>
        <v>0</v>
      </c>
      <c r="AG359" s="193">
        <f t="shared" si="184"/>
        <v>0</v>
      </c>
      <c r="AH359" s="156">
        <f t="shared" si="185"/>
        <v>0</v>
      </c>
      <c r="AI359" s="156">
        <f t="shared" si="186"/>
        <v>0</v>
      </c>
      <c r="AJ359" s="187">
        <f t="shared" si="187"/>
        <v>8019.1948813649697</v>
      </c>
      <c r="AK359" s="187">
        <f t="shared" si="188"/>
        <v>0</v>
      </c>
      <c r="AL359" s="1">
        <f t="shared" si="189"/>
        <v>8019.1948813649697</v>
      </c>
    </row>
    <row r="360" spans="1:38">
      <c r="A360" s="26">
        <v>3.8200000000000005E-3</v>
      </c>
      <c r="B360" s="5">
        <f t="shared" si="179"/>
        <v>7607.4899100354069</v>
      </c>
      <c r="C360" s="150" t="s">
        <v>830</v>
      </c>
      <c r="D360" s="150" t="s">
        <v>869</v>
      </c>
      <c r="E360" s="94" t="s">
        <v>91</v>
      </c>
      <c r="F360" s="25">
        <f t="shared" si="180"/>
        <v>1</v>
      </c>
      <c r="G360" s="25">
        <f t="shared" si="208"/>
        <v>1</v>
      </c>
      <c r="I360" s="156">
        <f t="shared" si="190"/>
        <v>0</v>
      </c>
      <c r="J360" s="156">
        <f t="shared" si="191"/>
        <v>0</v>
      </c>
      <c r="K360" s="156">
        <f t="shared" si="192"/>
        <v>0</v>
      </c>
      <c r="L360" s="156">
        <f t="shared" si="193"/>
        <v>0</v>
      </c>
      <c r="N360" s="187">
        <f t="shared" si="181"/>
        <v>0</v>
      </c>
      <c r="O360" s="187">
        <f t="shared" si="194"/>
        <v>0</v>
      </c>
      <c r="P360" s="187">
        <f t="shared" si="195"/>
        <v>0</v>
      </c>
      <c r="Q360" s="187">
        <f t="shared" si="196"/>
        <v>0</v>
      </c>
      <c r="R360" s="187">
        <f t="shared" si="197"/>
        <v>7607.486090035407</v>
      </c>
      <c r="S360" s="187">
        <f t="shared" si="198"/>
        <v>0</v>
      </c>
      <c r="T360" s="187">
        <f t="shared" si="199"/>
        <v>0</v>
      </c>
      <c r="V360" s="184">
        <f t="shared" si="200"/>
        <v>0</v>
      </c>
      <c r="W360" s="184">
        <f t="shared" si="201"/>
        <v>0</v>
      </c>
      <c r="X360" s="184">
        <f t="shared" si="202"/>
        <v>0</v>
      </c>
      <c r="Y360" s="184">
        <f t="shared" si="203"/>
        <v>0</v>
      </c>
      <c r="AA360" s="190">
        <f t="shared" si="204"/>
        <v>0</v>
      </c>
      <c r="AB360" s="190">
        <f t="shared" si="205"/>
        <v>0</v>
      </c>
      <c r="AC360" s="190">
        <f t="shared" si="206"/>
        <v>0</v>
      </c>
      <c r="AD360" s="190">
        <f t="shared" si="207"/>
        <v>0</v>
      </c>
      <c r="AE360" s="187">
        <f t="shared" si="182"/>
        <v>0</v>
      </c>
      <c r="AF360" s="156">
        <f t="shared" si="183"/>
        <v>0</v>
      </c>
      <c r="AG360" s="193">
        <f t="shared" si="184"/>
        <v>0</v>
      </c>
      <c r="AH360" s="156">
        <f t="shared" si="185"/>
        <v>0</v>
      </c>
      <c r="AI360" s="156">
        <f t="shared" si="186"/>
        <v>0</v>
      </c>
      <c r="AJ360" s="187">
        <f t="shared" si="187"/>
        <v>7607.486090035407</v>
      </c>
      <c r="AK360" s="187">
        <f t="shared" si="188"/>
        <v>0</v>
      </c>
      <c r="AL360" s="1">
        <f t="shared" si="189"/>
        <v>7607.486090035407</v>
      </c>
    </row>
    <row r="361" spans="1:38">
      <c r="A361" s="26">
        <v>3.8300000000000005E-3</v>
      </c>
      <c r="B361" s="5">
        <f t="shared" si="179"/>
        <v>7149.9919450463503</v>
      </c>
      <c r="C361" s="150" t="s">
        <v>844</v>
      </c>
      <c r="D361" s="150" t="s">
        <v>874</v>
      </c>
      <c r="E361" s="94" t="s">
        <v>91</v>
      </c>
      <c r="F361" s="25">
        <f t="shared" si="180"/>
        <v>1</v>
      </c>
      <c r="G361" s="25">
        <f t="shared" si="208"/>
        <v>1</v>
      </c>
      <c r="I361" s="156">
        <f t="shared" si="190"/>
        <v>0</v>
      </c>
      <c r="J361" s="156">
        <f t="shared" si="191"/>
        <v>0</v>
      </c>
      <c r="K361" s="156">
        <f t="shared" si="192"/>
        <v>0</v>
      </c>
      <c r="L361" s="156">
        <f t="shared" si="193"/>
        <v>0</v>
      </c>
      <c r="N361" s="187">
        <f t="shared" si="181"/>
        <v>0</v>
      </c>
      <c r="O361" s="187">
        <f t="shared" si="194"/>
        <v>0</v>
      </c>
      <c r="P361" s="187">
        <f t="shared" si="195"/>
        <v>0</v>
      </c>
      <c r="Q361" s="187">
        <f t="shared" si="196"/>
        <v>0</v>
      </c>
      <c r="R361" s="187">
        <f t="shared" si="197"/>
        <v>7149.9881150463507</v>
      </c>
      <c r="S361" s="187">
        <f t="shared" si="198"/>
        <v>0</v>
      </c>
      <c r="T361" s="187">
        <f t="shared" si="199"/>
        <v>0</v>
      </c>
      <c r="V361" s="184">
        <f t="shared" si="200"/>
        <v>0</v>
      </c>
      <c r="W361" s="184">
        <f t="shared" si="201"/>
        <v>0</v>
      </c>
      <c r="X361" s="184">
        <f t="shared" si="202"/>
        <v>0</v>
      </c>
      <c r="Y361" s="184">
        <f t="shared" si="203"/>
        <v>0</v>
      </c>
      <c r="AA361" s="190">
        <f t="shared" si="204"/>
        <v>0</v>
      </c>
      <c r="AB361" s="190">
        <f t="shared" si="205"/>
        <v>0</v>
      </c>
      <c r="AC361" s="190">
        <f t="shared" si="206"/>
        <v>0</v>
      </c>
      <c r="AD361" s="190">
        <f t="shared" si="207"/>
        <v>0</v>
      </c>
      <c r="AE361" s="187">
        <f t="shared" si="182"/>
        <v>0</v>
      </c>
      <c r="AF361" s="156">
        <f t="shared" si="183"/>
        <v>0</v>
      </c>
      <c r="AG361" s="193">
        <f t="shared" si="184"/>
        <v>0</v>
      </c>
      <c r="AH361" s="156">
        <f t="shared" si="185"/>
        <v>0</v>
      </c>
      <c r="AI361" s="156">
        <f t="shared" si="186"/>
        <v>0</v>
      </c>
      <c r="AJ361" s="187">
        <f t="shared" si="187"/>
        <v>7149.9881150463507</v>
      </c>
      <c r="AK361" s="187">
        <f t="shared" si="188"/>
        <v>0</v>
      </c>
      <c r="AL361" s="1">
        <f t="shared" si="189"/>
        <v>7149.9881150463507</v>
      </c>
    </row>
    <row r="362" spans="1:38">
      <c r="A362" s="26">
        <v>3.8400000000000005E-3</v>
      </c>
      <c r="B362" s="5">
        <f t="shared" si="179"/>
        <v>5986.0734917412938</v>
      </c>
      <c r="C362" s="150" t="s">
        <v>862</v>
      </c>
      <c r="D362" s="150" t="s">
        <v>870</v>
      </c>
      <c r="E362" s="94" t="s">
        <v>91</v>
      </c>
      <c r="F362" s="25">
        <f t="shared" si="180"/>
        <v>1</v>
      </c>
      <c r="G362" s="25">
        <f t="shared" si="208"/>
        <v>1</v>
      </c>
      <c r="I362" s="156">
        <f t="shared" si="190"/>
        <v>0</v>
      </c>
      <c r="J362" s="156">
        <f t="shared" si="191"/>
        <v>0</v>
      </c>
      <c r="K362" s="156">
        <f t="shared" si="192"/>
        <v>0</v>
      </c>
      <c r="L362" s="156">
        <f t="shared" si="193"/>
        <v>0</v>
      </c>
      <c r="N362" s="187">
        <f t="shared" si="181"/>
        <v>0</v>
      </c>
      <c r="O362" s="187">
        <f t="shared" si="194"/>
        <v>0</v>
      </c>
      <c r="P362" s="187">
        <f t="shared" si="195"/>
        <v>0</v>
      </c>
      <c r="Q362" s="187">
        <f t="shared" si="196"/>
        <v>0</v>
      </c>
      <c r="R362" s="187">
        <f t="shared" si="197"/>
        <v>5986.0696517412935</v>
      </c>
      <c r="S362" s="187">
        <f t="shared" si="198"/>
        <v>0</v>
      </c>
      <c r="T362" s="187">
        <f t="shared" si="199"/>
        <v>0</v>
      </c>
      <c r="V362" s="184">
        <f t="shared" si="200"/>
        <v>0</v>
      </c>
      <c r="W362" s="184">
        <f t="shared" si="201"/>
        <v>0</v>
      </c>
      <c r="X362" s="184">
        <f t="shared" si="202"/>
        <v>0</v>
      </c>
      <c r="Y362" s="184">
        <f t="shared" si="203"/>
        <v>0</v>
      </c>
      <c r="AA362" s="190">
        <f t="shared" si="204"/>
        <v>0</v>
      </c>
      <c r="AB362" s="190">
        <f t="shared" si="205"/>
        <v>0</v>
      </c>
      <c r="AC362" s="190">
        <f t="shared" si="206"/>
        <v>0</v>
      </c>
      <c r="AD362" s="190">
        <f t="shared" si="207"/>
        <v>0</v>
      </c>
      <c r="AE362" s="187">
        <f t="shared" si="182"/>
        <v>0</v>
      </c>
      <c r="AF362" s="156">
        <f t="shared" si="183"/>
        <v>0</v>
      </c>
      <c r="AG362" s="193">
        <f t="shared" si="184"/>
        <v>0</v>
      </c>
      <c r="AH362" s="156">
        <f t="shared" si="185"/>
        <v>0</v>
      </c>
      <c r="AI362" s="156">
        <f t="shared" si="186"/>
        <v>0</v>
      </c>
      <c r="AJ362" s="187">
        <f t="shared" si="187"/>
        <v>5986.0696517412935</v>
      </c>
      <c r="AK362" s="187">
        <f t="shared" si="188"/>
        <v>0</v>
      </c>
      <c r="AL362" s="1">
        <f t="shared" si="189"/>
        <v>5986.0696517412935</v>
      </c>
    </row>
    <row r="363" spans="1:38">
      <c r="A363" s="26">
        <v>3.8500000000000006E-3</v>
      </c>
      <c r="B363" s="5">
        <f t="shared" si="179"/>
        <v>7432.6700224734368</v>
      </c>
      <c r="C363" s="150" t="s">
        <v>244</v>
      </c>
      <c r="D363" s="150" t="s">
        <v>870</v>
      </c>
      <c r="E363" s="94" t="s">
        <v>91</v>
      </c>
      <c r="F363" s="25">
        <f t="shared" si="180"/>
        <v>1</v>
      </c>
      <c r="G363" s="25">
        <f t="shared" si="208"/>
        <v>1</v>
      </c>
      <c r="I363" s="156">
        <f t="shared" si="190"/>
        <v>0</v>
      </c>
      <c r="J363" s="156">
        <f t="shared" si="191"/>
        <v>0</v>
      </c>
      <c r="K363" s="156">
        <f t="shared" si="192"/>
        <v>0</v>
      </c>
      <c r="L363" s="156">
        <f t="shared" si="193"/>
        <v>0</v>
      </c>
      <c r="N363" s="187">
        <f t="shared" si="181"/>
        <v>0</v>
      </c>
      <c r="O363" s="187">
        <f t="shared" si="194"/>
        <v>0</v>
      </c>
      <c r="P363" s="187">
        <f t="shared" si="195"/>
        <v>0</v>
      </c>
      <c r="Q363" s="187">
        <f t="shared" si="196"/>
        <v>0</v>
      </c>
      <c r="R363" s="187">
        <f t="shared" si="197"/>
        <v>7432.6661724734367</v>
      </c>
      <c r="S363" s="187">
        <f t="shared" si="198"/>
        <v>0</v>
      </c>
      <c r="T363" s="187">
        <f t="shared" si="199"/>
        <v>0</v>
      </c>
      <c r="V363" s="184">
        <f t="shared" si="200"/>
        <v>0</v>
      </c>
      <c r="W363" s="184">
        <f t="shared" si="201"/>
        <v>0</v>
      </c>
      <c r="X363" s="184">
        <f t="shared" si="202"/>
        <v>0</v>
      </c>
      <c r="Y363" s="184">
        <f t="shared" si="203"/>
        <v>0</v>
      </c>
      <c r="AA363" s="190">
        <f t="shared" si="204"/>
        <v>0</v>
      </c>
      <c r="AB363" s="190">
        <f t="shared" si="205"/>
        <v>0</v>
      </c>
      <c r="AC363" s="190">
        <f t="shared" si="206"/>
        <v>0</v>
      </c>
      <c r="AD363" s="190">
        <f t="shared" si="207"/>
        <v>0</v>
      </c>
      <c r="AE363" s="187">
        <f t="shared" si="182"/>
        <v>0</v>
      </c>
      <c r="AF363" s="156">
        <f t="shared" si="183"/>
        <v>0</v>
      </c>
      <c r="AG363" s="193">
        <f t="shared" si="184"/>
        <v>0</v>
      </c>
      <c r="AH363" s="156">
        <f t="shared" si="185"/>
        <v>0</v>
      </c>
      <c r="AI363" s="156">
        <f t="shared" si="186"/>
        <v>0</v>
      </c>
      <c r="AJ363" s="187">
        <f t="shared" si="187"/>
        <v>7432.6661724734367</v>
      </c>
      <c r="AK363" s="187">
        <f t="shared" si="188"/>
        <v>0</v>
      </c>
      <c r="AL363" s="1">
        <f t="shared" si="189"/>
        <v>7432.6661724734367</v>
      </c>
    </row>
    <row r="364" spans="1:38">
      <c r="A364" s="26">
        <v>3.8600000000000001E-3</v>
      </c>
      <c r="B364" s="5">
        <f t="shared" si="179"/>
        <v>6723.2939806973618</v>
      </c>
      <c r="C364" s="150" t="s">
        <v>852</v>
      </c>
      <c r="D364" s="150" t="s">
        <v>872</v>
      </c>
      <c r="E364" s="94" t="s">
        <v>91</v>
      </c>
      <c r="F364" s="25">
        <f t="shared" si="180"/>
        <v>1</v>
      </c>
      <c r="G364" s="25">
        <f t="shared" si="208"/>
        <v>1</v>
      </c>
      <c r="I364" s="156">
        <f t="shared" si="190"/>
        <v>0</v>
      </c>
      <c r="J364" s="156">
        <f t="shared" si="191"/>
        <v>0</v>
      </c>
      <c r="K364" s="156">
        <f t="shared" si="192"/>
        <v>0</v>
      </c>
      <c r="L364" s="156">
        <f t="shared" si="193"/>
        <v>0</v>
      </c>
      <c r="N364" s="187">
        <f t="shared" si="181"/>
        <v>0</v>
      </c>
      <c r="O364" s="187">
        <f t="shared" si="194"/>
        <v>0</v>
      </c>
      <c r="P364" s="187">
        <f t="shared" si="195"/>
        <v>0</v>
      </c>
      <c r="Q364" s="187">
        <f t="shared" si="196"/>
        <v>0</v>
      </c>
      <c r="R364" s="187">
        <f t="shared" si="197"/>
        <v>6723.290120697362</v>
      </c>
      <c r="S364" s="187">
        <f t="shared" si="198"/>
        <v>0</v>
      </c>
      <c r="T364" s="187">
        <f t="shared" si="199"/>
        <v>0</v>
      </c>
      <c r="V364" s="184">
        <f t="shared" si="200"/>
        <v>0</v>
      </c>
      <c r="W364" s="184">
        <f t="shared" si="201"/>
        <v>0</v>
      </c>
      <c r="X364" s="184">
        <f t="shared" si="202"/>
        <v>0</v>
      </c>
      <c r="Y364" s="184">
        <f t="shared" si="203"/>
        <v>0</v>
      </c>
      <c r="AA364" s="190">
        <f t="shared" si="204"/>
        <v>0</v>
      </c>
      <c r="AB364" s="190">
        <f t="shared" si="205"/>
        <v>0</v>
      </c>
      <c r="AC364" s="190">
        <f t="shared" si="206"/>
        <v>0</v>
      </c>
      <c r="AD364" s="190">
        <f t="shared" si="207"/>
        <v>0</v>
      </c>
      <c r="AE364" s="187">
        <f t="shared" si="182"/>
        <v>0</v>
      </c>
      <c r="AF364" s="156">
        <f t="shared" si="183"/>
        <v>0</v>
      </c>
      <c r="AG364" s="193">
        <f t="shared" si="184"/>
        <v>0</v>
      </c>
      <c r="AH364" s="156">
        <f t="shared" si="185"/>
        <v>0</v>
      </c>
      <c r="AI364" s="156">
        <f t="shared" si="186"/>
        <v>0</v>
      </c>
      <c r="AJ364" s="187">
        <f t="shared" si="187"/>
        <v>6723.290120697362</v>
      </c>
      <c r="AK364" s="187">
        <f t="shared" si="188"/>
        <v>0</v>
      </c>
      <c r="AL364" s="1">
        <f t="shared" si="189"/>
        <v>6723.290120697362</v>
      </c>
    </row>
    <row r="365" spans="1:38">
      <c r="A365" s="26">
        <v>3.8700000000000002E-3</v>
      </c>
      <c r="B365" s="5">
        <f t="shared" si="179"/>
        <v>6717.2883720098253</v>
      </c>
      <c r="C365" s="150" t="s">
        <v>854</v>
      </c>
      <c r="D365" s="150" t="s">
        <v>870</v>
      </c>
      <c r="E365" s="94" t="s">
        <v>91</v>
      </c>
      <c r="F365" s="25">
        <f t="shared" si="180"/>
        <v>1</v>
      </c>
      <c r="G365" s="25">
        <f t="shared" si="208"/>
        <v>1</v>
      </c>
      <c r="I365" s="156">
        <f t="shared" si="190"/>
        <v>0</v>
      </c>
      <c r="J365" s="156">
        <f t="shared" si="191"/>
        <v>0</v>
      </c>
      <c r="K365" s="156">
        <f t="shared" si="192"/>
        <v>0</v>
      </c>
      <c r="L365" s="156">
        <f t="shared" si="193"/>
        <v>0</v>
      </c>
      <c r="N365" s="187">
        <f t="shared" si="181"/>
        <v>0</v>
      </c>
      <c r="O365" s="187">
        <f t="shared" si="194"/>
        <v>0</v>
      </c>
      <c r="P365" s="187">
        <f t="shared" si="195"/>
        <v>0</v>
      </c>
      <c r="Q365" s="187">
        <f t="shared" si="196"/>
        <v>0</v>
      </c>
      <c r="R365" s="187">
        <f t="shared" si="197"/>
        <v>6717.2845020098257</v>
      </c>
      <c r="S365" s="187">
        <f t="shared" si="198"/>
        <v>0</v>
      </c>
      <c r="T365" s="187">
        <f t="shared" si="199"/>
        <v>0</v>
      </c>
      <c r="V365" s="184">
        <f t="shared" si="200"/>
        <v>0</v>
      </c>
      <c r="W365" s="184">
        <f t="shared" si="201"/>
        <v>0</v>
      </c>
      <c r="X365" s="184">
        <f t="shared" si="202"/>
        <v>0</v>
      </c>
      <c r="Y365" s="184">
        <f t="shared" si="203"/>
        <v>0</v>
      </c>
      <c r="AA365" s="190">
        <f t="shared" si="204"/>
        <v>0</v>
      </c>
      <c r="AB365" s="190">
        <f t="shared" si="205"/>
        <v>0</v>
      </c>
      <c r="AC365" s="190">
        <f t="shared" si="206"/>
        <v>0</v>
      </c>
      <c r="AD365" s="190">
        <f t="shared" si="207"/>
        <v>0</v>
      </c>
      <c r="AE365" s="187">
        <f t="shared" si="182"/>
        <v>0</v>
      </c>
      <c r="AF365" s="156">
        <f t="shared" si="183"/>
        <v>0</v>
      </c>
      <c r="AG365" s="193">
        <f t="shared" si="184"/>
        <v>0</v>
      </c>
      <c r="AH365" s="156">
        <f t="shared" si="185"/>
        <v>0</v>
      </c>
      <c r="AI365" s="156">
        <f t="shared" si="186"/>
        <v>0</v>
      </c>
      <c r="AJ365" s="187">
        <f t="shared" si="187"/>
        <v>6717.2845020098257</v>
      </c>
      <c r="AK365" s="187">
        <f t="shared" si="188"/>
        <v>0</v>
      </c>
      <c r="AL365" s="1">
        <f t="shared" si="189"/>
        <v>6717.2845020098257</v>
      </c>
    </row>
    <row r="366" spans="1:38">
      <c r="A366" s="26">
        <v>3.8800000000000002E-3</v>
      </c>
      <c r="B366" s="5">
        <f t="shared" si="179"/>
        <v>3.8800000000000002E-3</v>
      </c>
      <c r="C366" s="150"/>
      <c r="D366" s="150"/>
      <c r="E366" s="94" t="s">
        <v>91</v>
      </c>
      <c r="F366" s="25">
        <f t="shared" si="180"/>
        <v>0</v>
      </c>
      <c r="G366" s="25">
        <f t="shared" si="208"/>
        <v>0</v>
      </c>
      <c r="I366" s="156">
        <f t="shared" si="190"/>
        <v>0</v>
      </c>
      <c r="J366" s="156">
        <f t="shared" si="191"/>
        <v>0</v>
      </c>
      <c r="K366" s="156">
        <f t="shared" si="192"/>
        <v>0</v>
      </c>
      <c r="L366" s="156">
        <f t="shared" si="193"/>
        <v>0</v>
      </c>
      <c r="N366" s="187">
        <f t="shared" si="181"/>
        <v>0</v>
      </c>
      <c r="O366" s="187">
        <f t="shared" si="194"/>
        <v>0</v>
      </c>
      <c r="P366" s="187">
        <f t="shared" si="195"/>
        <v>0</v>
      </c>
      <c r="Q366" s="187">
        <f t="shared" si="196"/>
        <v>0</v>
      </c>
      <c r="R366" s="187">
        <f t="shared" si="197"/>
        <v>0</v>
      </c>
      <c r="S366" s="187">
        <f t="shared" si="198"/>
        <v>0</v>
      </c>
      <c r="T366" s="187">
        <f t="shared" si="199"/>
        <v>0</v>
      </c>
      <c r="V366" s="184">
        <f t="shared" si="200"/>
        <v>0</v>
      </c>
      <c r="W366" s="184">
        <f t="shared" si="201"/>
        <v>0</v>
      </c>
      <c r="X366" s="184">
        <f t="shared" si="202"/>
        <v>0</v>
      </c>
      <c r="Y366" s="184">
        <f t="shared" si="203"/>
        <v>0</v>
      </c>
      <c r="AA366" s="190">
        <f t="shared" si="204"/>
        <v>0</v>
      </c>
      <c r="AB366" s="190">
        <f t="shared" si="205"/>
        <v>0</v>
      </c>
      <c r="AC366" s="190">
        <f t="shared" si="206"/>
        <v>0</v>
      </c>
      <c r="AD366" s="190">
        <f t="shared" si="207"/>
        <v>0</v>
      </c>
      <c r="AE366" s="187">
        <f t="shared" si="182"/>
        <v>0</v>
      </c>
      <c r="AF366" s="156">
        <f t="shared" si="183"/>
        <v>0</v>
      </c>
      <c r="AG366" s="193">
        <f t="shared" si="184"/>
        <v>0</v>
      </c>
      <c r="AH366" s="156">
        <f t="shared" si="185"/>
        <v>0</v>
      </c>
      <c r="AI366" s="156">
        <f t="shared" si="186"/>
        <v>0</v>
      </c>
      <c r="AJ366" s="187">
        <f t="shared" si="187"/>
        <v>0</v>
      </c>
      <c r="AK366" s="187">
        <f t="shared" si="188"/>
        <v>0</v>
      </c>
      <c r="AL366" s="1">
        <f t="shared" si="189"/>
        <v>0</v>
      </c>
    </row>
    <row r="367" spans="1:38">
      <c r="A367" s="26">
        <v>3.8900000000000002E-3</v>
      </c>
      <c r="B367" s="5">
        <f t="shared" si="179"/>
        <v>19028.841075644526</v>
      </c>
      <c r="C367" s="150" t="s">
        <v>338</v>
      </c>
      <c r="D367" s="150" t="s">
        <v>927</v>
      </c>
      <c r="E367" s="94" t="s">
        <v>91</v>
      </c>
      <c r="F367" s="25">
        <f t="shared" si="180"/>
        <v>2</v>
      </c>
      <c r="G367" s="25">
        <f t="shared" si="208"/>
        <v>2</v>
      </c>
      <c r="I367" s="156">
        <f t="shared" si="190"/>
        <v>0</v>
      </c>
      <c r="J367" s="156">
        <f t="shared" si="191"/>
        <v>0</v>
      </c>
      <c r="K367" s="156">
        <f t="shared" si="192"/>
        <v>9584.1084241296849</v>
      </c>
      <c r="L367" s="156">
        <f t="shared" si="193"/>
        <v>0</v>
      </c>
      <c r="N367" s="187">
        <f t="shared" si="181"/>
        <v>0</v>
      </c>
      <c r="O367" s="187">
        <f t="shared" si="194"/>
        <v>0</v>
      </c>
      <c r="P367" s="187">
        <f t="shared" si="195"/>
        <v>0</v>
      </c>
      <c r="Q367" s="187">
        <f t="shared" si="196"/>
        <v>0</v>
      </c>
      <c r="R367" s="187">
        <f t="shared" si="197"/>
        <v>0</v>
      </c>
      <c r="S367" s="187">
        <f t="shared" si="198"/>
        <v>0</v>
      </c>
      <c r="T367" s="187">
        <f t="shared" si="199"/>
        <v>9444.7287615148416</v>
      </c>
      <c r="V367" s="184">
        <f t="shared" si="200"/>
        <v>0</v>
      </c>
      <c r="W367" s="184">
        <f t="shared" si="201"/>
        <v>0</v>
      </c>
      <c r="X367" s="184">
        <f t="shared" si="202"/>
        <v>0</v>
      </c>
      <c r="Y367" s="184">
        <f t="shared" si="203"/>
        <v>0</v>
      </c>
      <c r="AA367" s="190">
        <f t="shared" si="204"/>
        <v>0</v>
      </c>
      <c r="AB367" s="190">
        <f t="shared" si="205"/>
        <v>0</v>
      </c>
      <c r="AC367" s="190">
        <f t="shared" si="206"/>
        <v>0</v>
      </c>
      <c r="AD367" s="190">
        <f t="shared" si="207"/>
        <v>0</v>
      </c>
      <c r="AE367" s="187">
        <f t="shared" si="182"/>
        <v>0</v>
      </c>
      <c r="AF367" s="156">
        <f t="shared" si="183"/>
        <v>0</v>
      </c>
      <c r="AG367" s="193">
        <f t="shared" si="184"/>
        <v>0</v>
      </c>
      <c r="AH367" s="156">
        <f t="shared" si="185"/>
        <v>9584.1084241296849</v>
      </c>
      <c r="AI367" s="156">
        <f t="shared" si="186"/>
        <v>0</v>
      </c>
      <c r="AJ367" s="187">
        <f t="shared" si="187"/>
        <v>9444.7287615148416</v>
      </c>
      <c r="AK367" s="187">
        <f t="shared" si="188"/>
        <v>0</v>
      </c>
      <c r="AL367" s="1">
        <f t="shared" si="189"/>
        <v>19028.837185644526</v>
      </c>
    </row>
    <row r="368" spans="1:38">
      <c r="A368" s="26">
        <v>3.9000000000000003E-3</v>
      </c>
      <c r="B368" s="5">
        <f t="shared" si="179"/>
        <v>9301.0999670535166</v>
      </c>
      <c r="C368" s="150" t="s">
        <v>298</v>
      </c>
      <c r="D368" s="150" t="s">
        <v>928</v>
      </c>
      <c r="E368" s="94" t="s">
        <v>91</v>
      </c>
      <c r="F368" s="25">
        <f t="shared" si="180"/>
        <v>1</v>
      </c>
      <c r="G368" s="25">
        <f t="shared" si="208"/>
        <v>1</v>
      </c>
      <c r="I368" s="156">
        <f t="shared" si="190"/>
        <v>0</v>
      </c>
      <c r="J368" s="156">
        <f t="shared" si="191"/>
        <v>0</v>
      </c>
      <c r="K368" s="156">
        <f t="shared" si="192"/>
        <v>9301.0960670535169</v>
      </c>
      <c r="L368" s="156">
        <f t="shared" si="193"/>
        <v>0</v>
      </c>
      <c r="N368" s="187">
        <f t="shared" si="181"/>
        <v>0</v>
      </c>
      <c r="O368" s="187">
        <f t="shared" si="194"/>
        <v>0</v>
      </c>
      <c r="P368" s="187">
        <f t="shared" si="195"/>
        <v>0</v>
      </c>
      <c r="Q368" s="187">
        <f t="shared" si="196"/>
        <v>0</v>
      </c>
      <c r="R368" s="187">
        <f t="shared" si="197"/>
        <v>0</v>
      </c>
      <c r="S368" s="187">
        <f t="shared" si="198"/>
        <v>0</v>
      </c>
      <c r="T368" s="187">
        <f t="shared" si="199"/>
        <v>0</v>
      </c>
      <c r="V368" s="184">
        <f t="shared" si="200"/>
        <v>0</v>
      </c>
      <c r="W368" s="184">
        <f t="shared" si="201"/>
        <v>0</v>
      </c>
      <c r="X368" s="184">
        <f t="shared" si="202"/>
        <v>0</v>
      </c>
      <c r="Y368" s="184">
        <f t="shared" si="203"/>
        <v>0</v>
      </c>
      <c r="AA368" s="190">
        <f t="shared" si="204"/>
        <v>0</v>
      </c>
      <c r="AB368" s="190">
        <f t="shared" si="205"/>
        <v>0</v>
      </c>
      <c r="AC368" s="190">
        <f t="shared" si="206"/>
        <v>0</v>
      </c>
      <c r="AD368" s="190">
        <f t="shared" si="207"/>
        <v>0</v>
      </c>
      <c r="AE368" s="187">
        <f t="shared" si="182"/>
        <v>0</v>
      </c>
      <c r="AF368" s="156">
        <f t="shared" si="183"/>
        <v>0</v>
      </c>
      <c r="AG368" s="193">
        <f t="shared" si="184"/>
        <v>0</v>
      </c>
      <c r="AH368" s="156">
        <f t="shared" si="185"/>
        <v>9301.0960670535169</v>
      </c>
      <c r="AI368" s="156">
        <f t="shared" si="186"/>
        <v>0</v>
      </c>
      <c r="AJ368" s="187">
        <f t="shared" si="187"/>
        <v>0</v>
      </c>
      <c r="AK368" s="187">
        <f t="shared" si="188"/>
        <v>0</v>
      </c>
      <c r="AL368" s="1">
        <f t="shared" si="189"/>
        <v>9301.0960670535169</v>
      </c>
    </row>
    <row r="369" spans="1:38">
      <c r="A369" s="26">
        <v>3.9100000000000003E-3</v>
      </c>
      <c r="B369" s="5">
        <f t="shared" si="179"/>
        <v>9222.6097148842873</v>
      </c>
      <c r="C369" s="150" t="s">
        <v>878</v>
      </c>
      <c r="D369" s="150" t="s">
        <v>924</v>
      </c>
      <c r="E369" s="94" t="s">
        <v>91</v>
      </c>
      <c r="F369" s="25">
        <f t="shared" si="180"/>
        <v>1</v>
      </c>
      <c r="G369" s="25">
        <f t="shared" si="208"/>
        <v>1</v>
      </c>
      <c r="I369" s="156">
        <f t="shared" si="190"/>
        <v>0</v>
      </c>
      <c r="J369" s="156">
        <f t="shared" si="191"/>
        <v>0</v>
      </c>
      <c r="K369" s="156">
        <f t="shared" si="192"/>
        <v>9222.6058048842879</v>
      </c>
      <c r="L369" s="156">
        <f t="shared" si="193"/>
        <v>0</v>
      </c>
      <c r="N369" s="187">
        <f t="shared" si="181"/>
        <v>0</v>
      </c>
      <c r="O369" s="187">
        <f t="shared" si="194"/>
        <v>0</v>
      </c>
      <c r="P369" s="187">
        <f t="shared" si="195"/>
        <v>0</v>
      </c>
      <c r="Q369" s="187">
        <f t="shared" si="196"/>
        <v>0</v>
      </c>
      <c r="R369" s="187">
        <f t="shared" si="197"/>
        <v>0</v>
      </c>
      <c r="S369" s="187">
        <f t="shared" si="198"/>
        <v>0</v>
      </c>
      <c r="T369" s="187">
        <f t="shared" si="199"/>
        <v>0</v>
      </c>
      <c r="V369" s="184">
        <f t="shared" si="200"/>
        <v>0</v>
      </c>
      <c r="W369" s="184">
        <f t="shared" si="201"/>
        <v>0</v>
      </c>
      <c r="X369" s="184">
        <f t="shared" si="202"/>
        <v>0</v>
      </c>
      <c r="Y369" s="184">
        <f t="shared" si="203"/>
        <v>0</v>
      </c>
      <c r="AA369" s="190">
        <f t="shared" si="204"/>
        <v>0</v>
      </c>
      <c r="AB369" s="190">
        <f t="shared" si="205"/>
        <v>0</v>
      </c>
      <c r="AC369" s="190">
        <f t="shared" si="206"/>
        <v>0</v>
      </c>
      <c r="AD369" s="190">
        <f t="shared" si="207"/>
        <v>0</v>
      </c>
      <c r="AE369" s="187">
        <f t="shared" si="182"/>
        <v>0</v>
      </c>
      <c r="AF369" s="156">
        <f t="shared" si="183"/>
        <v>0</v>
      </c>
      <c r="AG369" s="193">
        <f t="shared" si="184"/>
        <v>0</v>
      </c>
      <c r="AH369" s="156">
        <f t="shared" si="185"/>
        <v>9222.6058048842879</v>
      </c>
      <c r="AI369" s="156">
        <f t="shared" si="186"/>
        <v>0</v>
      </c>
      <c r="AJ369" s="187">
        <f t="shared" si="187"/>
        <v>0</v>
      </c>
      <c r="AK369" s="187">
        <f t="shared" si="188"/>
        <v>0</v>
      </c>
      <c r="AL369" s="1">
        <f t="shared" si="189"/>
        <v>9222.6058048842879</v>
      </c>
    </row>
    <row r="370" spans="1:38">
      <c r="A370" s="26">
        <v>3.9199999999999999E-3</v>
      </c>
      <c r="B370" s="5">
        <f t="shared" si="179"/>
        <v>8902.7439841816813</v>
      </c>
      <c r="C370" s="150" t="s">
        <v>882</v>
      </c>
      <c r="D370" s="150" t="s">
        <v>925</v>
      </c>
      <c r="E370" s="94" t="s">
        <v>91</v>
      </c>
      <c r="F370" s="25">
        <f t="shared" si="180"/>
        <v>1</v>
      </c>
      <c r="G370" s="25">
        <f t="shared" si="208"/>
        <v>1</v>
      </c>
      <c r="I370" s="156">
        <f t="shared" si="190"/>
        <v>0</v>
      </c>
      <c r="J370" s="156">
        <f t="shared" si="191"/>
        <v>0</v>
      </c>
      <c r="K370" s="156">
        <f t="shared" si="192"/>
        <v>8902.7400641816821</v>
      </c>
      <c r="L370" s="156">
        <f t="shared" si="193"/>
        <v>0</v>
      </c>
      <c r="N370" s="187">
        <f t="shared" si="181"/>
        <v>0</v>
      </c>
      <c r="O370" s="187">
        <f t="shared" si="194"/>
        <v>0</v>
      </c>
      <c r="P370" s="187">
        <f t="shared" si="195"/>
        <v>0</v>
      </c>
      <c r="Q370" s="187">
        <f t="shared" si="196"/>
        <v>0</v>
      </c>
      <c r="R370" s="187">
        <f t="shared" si="197"/>
        <v>0</v>
      </c>
      <c r="S370" s="187">
        <f t="shared" si="198"/>
        <v>0</v>
      </c>
      <c r="T370" s="187">
        <f t="shared" si="199"/>
        <v>0</v>
      </c>
      <c r="V370" s="184">
        <f t="shared" si="200"/>
        <v>0</v>
      </c>
      <c r="W370" s="184">
        <f t="shared" si="201"/>
        <v>0</v>
      </c>
      <c r="X370" s="184">
        <f t="shared" si="202"/>
        <v>0</v>
      </c>
      <c r="Y370" s="184">
        <f t="shared" si="203"/>
        <v>0</v>
      </c>
      <c r="AA370" s="190">
        <f t="shared" si="204"/>
        <v>0</v>
      </c>
      <c r="AB370" s="190">
        <f t="shared" si="205"/>
        <v>0</v>
      </c>
      <c r="AC370" s="190">
        <f t="shared" si="206"/>
        <v>0</v>
      </c>
      <c r="AD370" s="190">
        <f t="shared" si="207"/>
        <v>0</v>
      </c>
      <c r="AE370" s="187">
        <f t="shared" si="182"/>
        <v>0</v>
      </c>
      <c r="AF370" s="156">
        <f t="shared" si="183"/>
        <v>0</v>
      </c>
      <c r="AG370" s="193">
        <f t="shared" si="184"/>
        <v>0</v>
      </c>
      <c r="AH370" s="156">
        <f t="shared" si="185"/>
        <v>8902.7400641816821</v>
      </c>
      <c r="AI370" s="156">
        <f t="shared" si="186"/>
        <v>0</v>
      </c>
      <c r="AJ370" s="187">
        <f t="shared" si="187"/>
        <v>0</v>
      </c>
      <c r="AK370" s="187">
        <f t="shared" si="188"/>
        <v>0</v>
      </c>
      <c r="AL370" s="1">
        <f t="shared" si="189"/>
        <v>8902.7400641816821</v>
      </c>
    </row>
    <row r="371" spans="1:38">
      <c r="A371" s="26">
        <v>3.9300000000000003E-3</v>
      </c>
      <c r="B371" s="5">
        <f t="shared" si="179"/>
        <v>8610.4850091452809</v>
      </c>
      <c r="C371" s="150" t="s">
        <v>887</v>
      </c>
      <c r="D371" s="150" t="s">
        <v>929</v>
      </c>
      <c r="E371" s="94" t="s">
        <v>91</v>
      </c>
      <c r="F371" s="25">
        <f t="shared" si="180"/>
        <v>1</v>
      </c>
      <c r="G371" s="25">
        <f t="shared" si="208"/>
        <v>1</v>
      </c>
      <c r="I371" s="156">
        <f t="shared" si="190"/>
        <v>0</v>
      </c>
      <c r="J371" s="156">
        <f t="shared" si="191"/>
        <v>0</v>
      </c>
      <c r="K371" s="156">
        <f t="shared" si="192"/>
        <v>8610.4810791452801</v>
      </c>
      <c r="L371" s="156">
        <f t="shared" si="193"/>
        <v>0</v>
      </c>
      <c r="N371" s="187">
        <f t="shared" si="181"/>
        <v>0</v>
      </c>
      <c r="O371" s="187">
        <f t="shared" si="194"/>
        <v>0</v>
      </c>
      <c r="P371" s="187">
        <f t="shared" si="195"/>
        <v>0</v>
      </c>
      <c r="Q371" s="187">
        <f t="shared" si="196"/>
        <v>0</v>
      </c>
      <c r="R371" s="187">
        <f t="shared" si="197"/>
        <v>0</v>
      </c>
      <c r="S371" s="187">
        <f t="shared" si="198"/>
        <v>0</v>
      </c>
      <c r="T371" s="187">
        <f t="shared" si="199"/>
        <v>0</v>
      </c>
      <c r="V371" s="184">
        <f t="shared" si="200"/>
        <v>0</v>
      </c>
      <c r="W371" s="184">
        <f t="shared" si="201"/>
        <v>0</v>
      </c>
      <c r="X371" s="184">
        <f t="shared" si="202"/>
        <v>0</v>
      </c>
      <c r="Y371" s="184">
        <f t="shared" si="203"/>
        <v>0</v>
      </c>
      <c r="AA371" s="190">
        <f t="shared" si="204"/>
        <v>0</v>
      </c>
      <c r="AB371" s="190">
        <f t="shared" si="205"/>
        <v>0</v>
      </c>
      <c r="AC371" s="190">
        <f t="shared" si="206"/>
        <v>0</v>
      </c>
      <c r="AD371" s="190">
        <f t="shared" si="207"/>
        <v>0</v>
      </c>
      <c r="AE371" s="187">
        <f t="shared" si="182"/>
        <v>0</v>
      </c>
      <c r="AF371" s="156">
        <f t="shared" si="183"/>
        <v>0</v>
      </c>
      <c r="AG371" s="193">
        <f t="shared" si="184"/>
        <v>0</v>
      </c>
      <c r="AH371" s="156">
        <f t="shared" si="185"/>
        <v>8610.4810791452801</v>
      </c>
      <c r="AI371" s="156">
        <f t="shared" si="186"/>
        <v>0</v>
      </c>
      <c r="AJ371" s="187">
        <f t="shared" si="187"/>
        <v>0</v>
      </c>
      <c r="AK371" s="187">
        <f t="shared" si="188"/>
        <v>0</v>
      </c>
      <c r="AL371" s="1">
        <f t="shared" si="189"/>
        <v>8610.4810791452801</v>
      </c>
    </row>
    <row r="372" spans="1:38">
      <c r="A372" s="26">
        <v>3.9399999999999999E-3</v>
      </c>
      <c r="B372" s="5">
        <f t="shared" si="179"/>
        <v>8419.5206903210019</v>
      </c>
      <c r="C372" s="150" t="s">
        <v>888</v>
      </c>
      <c r="D372" s="150" t="s">
        <v>930</v>
      </c>
      <c r="E372" s="94" t="s">
        <v>91</v>
      </c>
      <c r="F372" s="25">
        <f t="shared" si="180"/>
        <v>1</v>
      </c>
      <c r="G372" s="25">
        <f t="shared" si="208"/>
        <v>1</v>
      </c>
      <c r="I372" s="156">
        <f t="shared" si="190"/>
        <v>0</v>
      </c>
      <c r="J372" s="156">
        <f t="shared" si="191"/>
        <v>0</v>
      </c>
      <c r="K372" s="156">
        <f t="shared" si="192"/>
        <v>8419.5167503210014</v>
      </c>
      <c r="L372" s="156">
        <f t="shared" si="193"/>
        <v>0</v>
      </c>
      <c r="N372" s="187">
        <f t="shared" si="181"/>
        <v>0</v>
      </c>
      <c r="O372" s="187">
        <f t="shared" si="194"/>
        <v>0</v>
      </c>
      <c r="P372" s="187">
        <f t="shared" si="195"/>
        <v>0</v>
      </c>
      <c r="Q372" s="187">
        <f t="shared" si="196"/>
        <v>0</v>
      </c>
      <c r="R372" s="187">
        <f t="shared" si="197"/>
        <v>0</v>
      </c>
      <c r="S372" s="187">
        <f t="shared" si="198"/>
        <v>0</v>
      </c>
      <c r="T372" s="187">
        <f t="shared" si="199"/>
        <v>0</v>
      </c>
      <c r="V372" s="184">
        <f t="shared" si="200"/>
        <v>0</v>
      </c>
      <c r="W372" s="184">
        <f t="shared" si="201"/>
        <v>0</v>
      </c>
      <c r="X372" s="184">
        <f t="shared" si="202"/>
        <v>0</v>
      </c>
      <c r="Y372" s="184">
        <f t="shared" si="203"/>
        <v>0</v>
      </c>
      <c r="AA372" s="190">
        <f t="shared" si="204"/>
        <v>0</v>
      </c>
      <c r="AB372" s="190">
        <f t="shared" si="205"/>
        <v>0</v>
      </c>
      <c r="AC372" s="190">
        <f t="shared" si="206"/>
        <v>0</v>
      </c>
      <c r="AD372" s="190">
        <f t="shared" si="207"/>
        <v>0</v>
      </c>
      <c r="AE372" s="187">
        <f t="shared" si="182"/>
        <v>0</v>
      </c>
      <c r="AF372" s="156">
        <f t="shared" si="183"/>
        <v>0</v>
      </c>
      <c r="AG372" s="193">
        <f t="shared" si="184"/>
        <v>0</v>
      </c>
      <c r="AH372" s="156">
        <f t="shared" si="185"/>
        <v>8419.5167503210014</v>
      </c>
      <c r="AI372" s="156">
        <f t="shared" si="186"/>
        <v>0</v>
      </c>
      <c r="AJ372" s="187">
        <f t="shared" si="187"/>
        <v>0</v>
      </c>
      <c r="AK372" s="187">
        <f t="shared" si="188"/>
        <v>0</v>
      </c>
      <c r="AL372" s="1">
        <f t="shared" si="189"/>
        <v>8419.5167503210014</v>
      </c>
    </row>
    <row r="373" spans="1:38">
      <c r="A373" s="26">
        <v>3.9499999999999995E-3</v>
      </c>
      <c r="B373" s="5">
        <f t="shared" si="179"/>
        <v>16508.375762068994</v>
      </c>
      <c r="C373" s="150" t="s">
        <v>890</v>
      </c>
      <c r="D373" s="150" t="s">
        <v>931</v>
      </c>
      <c r="E373" s="94" t="s">
        <v>91</v>
      </c>
      <c r="F373" s="25">
        <f t="shared" si="180"/>
        <v>2</v>
      </c>
      <c r="G373" s="25">
        <f t="shared" si="208"/>
        <v>2</v>
      </c>
      <c r="I373" s="156">
        <f t="shared" si="190"/>
        <v>0</v>
      </c>
      <c r="J373" s="156">
        <f t="shared" si="191"/>
        <v>0</v>
      </c>
      <c r="K373" s="156">
        <f t="shared" si="192"/>
        <v>8256.6391941391939</v>
      </c>
      <c r="L373" s="156">
        <f t="shared" si="193"/>
        <v>0</v>
      </c>
      <c r="N373" s="187">
        <f t="shared" si="181"/>
        <v>0</v>
      </c>
      <c r="O373" s="187">
        <f t="shared" si="194"/>
        <v>0</v>
      </c>
      <c r="P373" s="187">
        <f t="shared" si="195"/>
        <v>0</v>
      </c>
      <c r="Q373" s="187">
        <f t="shared" si="196"/>
        <v>0</v>
      </c>
      <c r="R373" s="187">
        <f t="shared" si="197"/>
        <v>0</v>
      </c>
      <c r="S373" s="187">
        <f t="shared" si="198"/>
        <v>0</v>
      </c>
      <c r="T373" s="187">
        <f t="shared" si="199"/>
        <v>8251.7326179298016</v>
      </c>
      <c r="V373" s="184">
        <f t="shared" si="200"/>
        <v>0</v>
      </c>
      <c r="W373" s="184">
        <f t="shared" si="201"/>
        <v>0</v>
      </c>
      <c r="X373" s="184">
        <f t="shared" si="202"/>
        <v>0</v>
      </c>
      <c r="Y373" s="184">
        <f t="shared" si="203"/>
        <v>0</v>
      </c>
      <c r="AA373" s="190">
        <f t="shared" si="204"/>
        <v>0</v>
      </c>
      <c r="AB373" s="190">
        <f t="shared" si="205"/>
        <v>0</v>
      </c>
      <c r="AC373" s="190">
        <f t="shared" si="206"/>
        <v>0</v>
      </c>
      <c r="AD373" s="190">
        <f t="shared" si="207"/>
        <v>0</v>
      </c>
      <c r="AE373" s="187">
        <f t="shared" si="182"/>
        <v>0</v>
      </c>
      <c r="AF373" s="156">
        <f t="shared" si="183"/>
        <v>0</v>
      </c>
      <c r="AG373" s="193">
        <f t="shared" si="184"/>
        <v>0</v>
      </c>
      <c r="AH373" s="156">
        <f t="shared" si="185"/>
        <v>8256.6391941391939</v>
      </c>
      <c r="AI373" s="156">
        <f t="shared" si="186"/>
        <v>0</v>
      </c>
      <c r="AJ373" s="187">
        <f t="shared" si="187"/>
        <v>8251.7326179298016</v>
      </c>
      <c r="AK373" s="187">
        <f t="shared" si="188"/>
        <v>0</v>
      </c>
      <c r="AL373" s="1">
        <f t="shared" si="189"/>
        <v>16508.371812068995</v>
      </c>
    </row>
    <row r="374" spans="1:38">
      <c r="A374" s="26">
        <v>3.96E-3</v>
      </c>
      <c r="B374" s="5">
        <f t="shared" si="179"/>
        <v>8095.4023887317635</v>
      </c>
      <c r="C374" s="150" t="s">
        <v>891</v>
      </c>
      <c r="D374" s="150" t="s">
        <v>923</v>
      </c>
      <c r="E374" s="94" t="s">
        <v>91</v>
      </c>
      <c r="F374" s="25">
        <f t="shared" si="180"/>
        <v>1</v>
      </c>
      <c r="G374" s="25">
        <f t="shared" si="208"/>
        <v>1</v>
      </c>
      <c r="I374" s="156">
        <f t="shared" si="190"/>
        <v>0</v>
      </c>
      <c r="J374" s="156">
        <f t="shared" si="191"/>
        <v>0</v>
      </c>
      <c r="K374" s="156">
        <f t="shared" si="192"/>
        <v>8095.3984287317635</v>
      </c>
      <c r="L374" s="156">
        <f t="shared" si="193"/>
        <v>0</v>
      </c>
      <c r="N374" s="187">
        <f t="shared" si="181"/>
        <v>0</v>
      </c>
      <c r="O374" s="187">
        <f t="shared" si="194"/>
        <v>0</v>
      </c>
      <c r="P374" s="187">
        <f t="shared" si="195"/>
        <v>0</v>
      </c>
      <c r="Q374" s="187">
        <f t="shared" si="196"/>
        <v>0</v>
      </c>
      <c r="R374" s="187">
        <f t="shared" si="197"/>
        <v>0</v>
      </c>
      <c r="S374" s="187">
        <f t="shared" si="198"/>
        <v>0</v>
      </c>
      <c r="T374" s="187">
        <f t="shared" si="199"/>
        <v>0</v>
      </c>
      <c r="V374" s="184">
        <f t="shared" si="200"/>
        <v>0</v>
      </c>
      <c r="W374" s="184">
        <f t="shared" si="201"/>
        <v>0</v>
      </c>
      <c r="X374" s="184">
        <f t="shared" si="202"/>
        <v>0</v>
      </c>
      <c r="Y374" s="184">
        <f t="shared" si="203"/>
        <v>0</v>
      </c>
      <c r="AA374" s="190">
        <f t="shared" si="204"/>
        <v>0</v>
      </c>
      <c r="AB374" s="190">
        <f t="shared" si="205"/>
        <v>0</v>
      </c>
      <c r="AC374" s="190">
        <f t="shared" si="206"/>
        <v>0</v>
      </c>
      <c r="AD374" s="190">
        <f t="shared" si="207"/>
        <v>0</v>
      </c>
      <c r="AE374" s="187">
        <f t="shared" si="182"/>
        <v>0</v>
      </c>
      <c r="AF374" s="156">
        <f t="shared" si="183"/>
        <v>0</v>
      </c>
      <c r="AG374" s="193">
        <f t="shared" si="184"/>
        <v>0</v>
      </c>
      <c r="AH374" s="156">
        <f t="shared" si="185"/>
        <v>8095.3984287317635</v>
      </c>
      <c r="AI374" s="156">
        <f t="shared" si="186"/>
        <v>0</v>
      </c>
      <c r="AJ374" s="187">
        <f t="shared" si="187"/>
        <v>0</v>
      </c>
      <c r="AK374" s="187">
        <f t="shared" si="188"/>
        <v>0</v>
      </c>
      <c r="AL374" s="1">
        <f t="shared" si="189"/>
        <v>8095.3984287317635</v>
      </c>
    </row>
    <row r="375" spans="1:38">
      <c r="A375" s="26">
        <v>3.9699999999999996E-3</v>
      </c>
      <c r="B375" s="5">
        <f t="shared" si="179"/>
        <v>7946.4620508637217</v>
      </c>
      <c r="C375" s="150" t="s">
        <v>895</v>
      </c>
      <c r="D375" s="150" t="s">
        <v>907</v>
      </c>
      <c r="E375" s="94" t="s">
        <v>91</v>
      </c>
      <c r="F375" s="25">
        <f t="shared" si="180"/>
        <v>1</v>
      </c>
      <c r="G375" s="25">
        <f t="shared" si="208"/>
        <v>1</v>
      </c>
      <c r="I375" s="156">
        <f t="shared" si="190"/>
        <v>0</v>
      </c>
      <c r="J375" s="156">
        <f t="shared" si="191"/>
        <v>0</v>
      </c>
      <c r="K375" s="156">
        <f t="shared" si="192"/>
        <v>7946.458080863722</v>
      </c>
      <c r="L375" s="156">
        <f t="shared" si="193"/>
        <v>0</v>
      </c>
      <c r="N375" s="187">
        <f t="shared" si="181"/>
        <v>0</v>
      </c>
      <c r="O375" s="187">
        <f t="shared" si="194"/>
        <v>0</v>
      </c>
      <c r="P375" s="187">
        <f t="shared" si="195"/>
        <v>0</v>
      </c>
      <c r="Q375" s="187">
        <f t="shared" si="196"/>
        <v>0</v>
      </c>
      <c r="R375" s="187">
        <f t="shared" si="197"/>
        <v>0</v>
      </c>
      <c r="S375" s="187">
        <f t="shared" si="198"/>
        <v>0</v>
      </c>
      <c r="T375" s="187">
        <f t="shared" si="199"/>
        <v>0</v>
      </c>
      <c r="V375" s="184">
        <f t="shared" si="200"/>
        <v>0</v>
      </c>
      <c r="W375" s="184">
        <f t="shared" si="201"/>
        <v>0</v>
      </c>
      <c r="X375" s="184">
        <f t="shared" si="202"/>
        <v>0</v>
      </c>
      <c r="Y375" s="184">
        <f t="shared" si="203"/>
        <v>0</v>
      </c>
      <c r="AA375" s="190">
        <f t="shared" si="204"/>
        <v>0</v>
      </c>
      <c r="AB375" s="190">
        <f t="shared" si="205"/>
        <v>0</v>
      </c>
      <c r="AC375" s="190">
        <f t="shared" si="206"/>
        <v>0</v>
      </c>
      <c r="AD375" s="190">
        <f t="shared" si="207"/>
        <v>0</v>
      </c>
      <c r="AE375" s="187">
        <f t="shared" si="182"/>
        <v>0</v>
      </c>
      <c r="AF375" s="156">
        <f t="shared" si="183"/>
        <v>0</v>
      </c>
      <c r="AG375" s="193">
        <f t="shared" si="184"/>
        <v>0</v>
      </c>
      <c r="AH375" s="156">
        <f t="shared" si="185"/>
        <v>7946.458080863722</v>
      </c>
      <c r="AI375" s="156">
        <f t="shared" si="186"/>
        <v>0</v>
      </c>
      <c r="AJ375" s="187">
        <f t="shared" si="187"/>
        <v>0</v>
      </c>
      <c r="AK375" s="187">
        <f t="shared" si="188"/>
        <v>0</v>
      </c>
      <c r="AL375" s="1">
        <f t="shared" si="189"/>
        <v>7946.458080863722</v>
      </c>
    </row>
    <row r="376" spans="1:38">
      <c r="A376" s="26">
        <v>3.98E-3</v>
      </c>
      <c r="B376" s="5">
        <f t="shared" si="179"/>
        <v>7651.4307329436733</v>
      </c>
      <c r="C376" s="150" t="s">
        <v>901</v>
      </c>
      <c r="D376" s="150" t="s">
        <v>932</v>
      </c>
      <c r="E376" s="94" t="s">
        <v>91</v>
      </c>
      <c r="F376" s="25">
        <f t="shared" si="180"/>
        <v>1</v>
      </c>
      <c r="G376" s="25">
        <f t="shared" si="208"/>
        <v>1</v>
      </c>
      <c r="I376" s="156">
        <f t="shared" si="190"/>
        <v>0</v>
      </c>
      <c r="J376" s="156">
        <f t="shared" si="191"/>
        <v>0</v>
      </c>
      <c r="K376" s="156">
        <f t="shared" si="192"/>
        <v>7651.4267529436729</v>
      </c>
      <c r="L376" s="156">
        <f t="shared" si="193"/>
        <v>0</v>
      </c>
      <c r="N376" s="187">
        <f t="shared" si="181"/>
        <v>0</v>
      </c>
      <c r="O376" s="187">
        <f t="shared" si="194"/>
        <v>0</v>
      </c>
      <c r="P376" s="187">
        <f t="shared" si="195"/>
        <v>0</v>
      </c>
      <c r="Q376" s="187">
        <f t="shared" si="196"/>
        <v>0</v>
      </c>
      <c r="R376" s="187">
        <f t="shared" si="197"/>
        <v>0</v>
      </c>
      <c r="S376" s="187">
        <f t="shared" si="198"/>
        <v>0</v>
      </c>
      <c r="T376" s="187">
        <f t="shared" si="199"/>
        <v>0</v>
      </c>
      <c r="V376" s="184">
        <f t="shared" si="200"/>
        <v>0</v>
      </c>
      <c r="W376" s="184">
        <f t="shared" si="201"/>
        <v>0</v>
      </c>
      <c r="X376" s="184">
        <f t="shared" si="202"/>
        <v>0</v>
      </c>
      <c r="Y376" s="184">
        <f t="shared" si="203"/>
        <v>0</v>
      </c>
      <c r="AA376" s="190">
        <f t="shared" si="204"/>
        <v>0</v>
      </c>
      <c r="AB376" s="190">
        <f t="shared" si="205"/>
        <v>0</v>
      </c>
      <c r="AC376" s="190">
        <f t="shared" si="206"/>
        <v>0</v>
      </c>
      <c r="AD376" s="190">
        <f t="shared" si="207"/>
        <v>0</v>
      </c>
      <c r="AE376" s="187">
        <f t="shared" si="182"/>
        <v>0</v>
      </c>
      <c r="AF376" s="156">
        <f t="shared" si="183"/>
        <v>0</v>
      </c>
      <c r="AG376" s="193">
        <f t="shared" si="184"/>
        <v>0</v>
      </c>
      <c r="AH376" s="156">
        <f t="shared" si="185"/>
        <v>7651.4267529436729</v>
      </c>
      <c r="AI376" s="156">
        <f t="shared" si="186"/>
        <v>0</v>
      </c>
      <c r="AJ376" s="187">
        <f t="shared" si="187"/>
        <v>0</v>
      </c>
      <c r="AK376" s="187">
        <f t="shared" si="188"/>
        <v>0</v>
      </c>
      <c r="AL376" s="1">
        <f t="shared" si="189"/>
        <v>7651.4267529436729</v>
      </c>
    </row>
    <row r="377" spans="1:38">
      <c r="A377" s="26">
        <v>3.9899999999999996E-3</v>
      </c>
      <c r="B377" s="5">
        <f t="shared" si="179"/>
        <v>7261.657065606566</v>
      </c>
      <c r="C377" s="158" t="s">
        <v>984</v>
      </c>
      <c r="D377" s="150" t="s">
        <v>933</v>
      </c>
      <c r="E377" s="94" t="s">
        <v>91</v>
      </c>
      <c r="F377" s="25">
        <f t="shared" si="180"/>
        <v>1</v>
      </c>
      <c r="G377" s="25">
        <f t="shared" si="208"/>
        <v>1</v>
      </c>
      <c r="I377" s="156">
        <f t="shared" si="190"/>
        <v>0</v>
      </c>
      <c r="J377" s="156">
        <f t="shared" si="191"/>
        <v>0</v>
      </c>
      <c r="K377" s="156">
        <f t="shared" si="192"/>
        <v>7261.6530756065658</v>
      </c>
      <c r="L377" s="156">
        <f t="shared" si="193"/>
        <v>0</v>
      </c>
      <c r="N377" s="187">
        <f t="shared" si="181"/>
        <v>0</v>
      </c>
      <c r="O377" s="187">
        <f t="shared" si="194"/>
        <v>0</v>
      </c>
      <c r="P377" s="187">
        <f t="shared" si="195"/>
        <v>0</v>
      </c>
      <c r="Q377" s="187">
        <f t="shared" si="196"/>
        <v>0</v>
      </c>
      <c r="R377" s="187">
        <f t="shared" si="197"/>
        <v>0</v>
      </c>
      <c r="S377" s="187">
        <f t="shared" si="198"/>
        <v>0</v>
      </c>
      <c r="T377" s="187">
        <f t="shared" si="199"/>
        <v>0</v>
      </c>
      <c r="V377" s="184">
        <f t="shared" si="200"/>
        <v>0</v>
      </c>
      <c r="W377" s="184">
        <f t="shared" si="201"/>
        <v>0</v>
      </c>
      <c r="X377" s="184">
        <f t="shared" si="202"/>
        <v>0</v>
      </c>
      <c r="Y377" s="184">
        <f t="shared" si="203"/>
        <v>0</v>
      </c>
      <c r="AA377" s="190">
        <f t="shared" si="204"/>
        <v>0</v>
      </c>
      <c r="AB377" s="190">
        <f t="shared" si="205"/>
        <v>0</v>
      </c>
      <c r="AC377" s="190">
        <f t="shared" si="206"/>
        <v>0</v>
      </c>
      <c r="AD377" s="190">
        <f t="shared" si="207"/>
        <v>0</v>
      </c>
      <c r="AE377" s="187">
        <f t="shared" si="182"/>
        <v>0</v>
      </c>
      <c r="AF377" s="156">
        <f t="shared" si="183"/>
        <v>0</v>
      </c>
      <c r="AG377" s="193">
        <f t="shared" si="184"/>
        <v>0</v>
      </c>
      <c r="AH377" s="156">
        <f t="shared" si="185"/>
        <v>7261.6530756065658</v>
      </c>
      <c r="AI377" s="156">
        <f t="shared" si="186"/>
        <v>0</v>
      </c>
      <c r="AJ377" s="187">
        <f t="shared" si="187"/>
        <v>0</v>
      </c>
      <c r="AK377" s="187">
        <f t="shared" si="188"/>
        <v>0</v>
      </c>
      <c r="AL377" s="1">
        <f t="shared" si="189"/>
        <v>7261.6530756065658</v>
      </c>
    </row>
    <row r="378" spans="1:38">
      <c r="A378" s="26">
        <v>4.0000000000000001E-3</v>
      </c>
      <c r="B378" s="5">
        <f t="shared" si="179"/>
        <v>18617.938540902043</v>
      </c>
      <c r="C378" s="150" t="s">
        <v>184</v>
      </c>
      <c r="D378" s="150" t="s">
        <v>916</v>
      </c>
      <c r="E378" s="94" t="s">
        <v>91</v>
      </c>
      <c r="F378" s="25">
        <f t="shared" si="180"/>
        <v>2</v>
      </c>
      <c r="G378" s="25">
        <f t="shared" si="208"/>
        <v>2</v>
      </c>
      <c r="I378" s="156">
        <f t="shared" si="190"/>
        <v>0</v>
      </c>
      <c r="J378" s="156">
        <f t="shared" si="191"/>
        <v>0</v>
      </c>
      <c r="K378" s="156">
        <f t="shared" si="192"/>
        <v>9362.6687435098647</v>
      </c>
      <c r="L378" s="156">
        <f t="shared" si="193"/>
        <v>0</v>
      </c>
      <c r="N378" s="187">
        <f t="shared" si="181"/>
        <v>0</v>
      </c>
      <c r="O378" s="187">
        <f t="shared" si="194"/>
        <v>0</v>
      </c>
      <c r="P378" s="187">
        <f t="shared" si="195"/>
        <v>0</v>
      </c>
      <c r="Q378" s="187">
        <f t="shared" si="196"/>
        <v>0</v>
      </c>
      <c r="R378" s="187">
        <f t="shared" si="197"/>
        <v>0</v>
      </c>
      <c r="S378" s="187">
        <f t="shared" si="198"/>
        <v>0</v>
      </c>
      <c r="T378" s="187">
        <f t="shared" si="199"/>
        <v>9255.2657973921778</v>
      </c>
      <c r="V378" s="184">
        <f t="shared" si="200"/>
        <v>0</v>
      </c>
      <c r="W378" s="184">
        <f t="shared" si="201"/>
        <v>0</v>
      </c>
      <c r="X378" s="184">
        <f t="shared" si="202"/>
        <v>0</v>
      </c>
      <c r="Y378" s="184">
        <f t="shared" si="203"/>
        <v>0</v>
      </c>
      <c r="AA378" s="190">
        <f t="shared" si="204"/>
        <v>0</v>
      </c>
      <c r="AB378" s="190">
        <f t="shared" si="205"/>
        <v>0</v>
      </c>
      <c r="AC378" s="190">
        <f t="shared" si="206"/>
        <v>0</v>
      </c>
      <c r="AD378" s="190">
        <f t="shared" si="207"/>
        <v>0</v>
      </c>
      <c r="AE378" s="187">
        <f t="shared" si="182"/>
        <v>0</v>
      </c>
      <c r="AF378" s="156">
        <f t="shared" si="183"/>
        <v>0</v>
      </c>
      <c r="AG378" s="193">
        <f t="shared" si="184"/>
        <v>0</v>
      </c>
      <c r="AH378" s="156">
        <f t="shared" si="185"/>
        <v>9362.6687435098647</v>
      </c>
      <c r="AI378" s="156">
        <f t="shared" si="186"/>
        <v>0</v>
      </c>
      <c r="AJ378" s="187">
        <f t="shared" si="187"/>
        <v>9255.2657973921778</v>
      </c>
      <c r="AK378" s="187">
        <f t="shared" si="188"/>
        <v>0</v>
      </c>
      <c r="AL378" s="1">
        <f t="shared" si="189"/>
        <v>18617.934540902042</v>
      </c>
    </row>
    <row r="379" spans="1:38">
      <c r="A379" s="26">
        <v>4.0099999999999997E-3</v>
      </c>
      <c r="B379" s="5">
        <f t="shared" si="179"/>
        <v>8994.8911530352925</v>
      </c>
      <c r="C379" s="150" t="s">
        <v>880</v>
      </c>
      <c r="D379" s="150" t="s">
        <v>934</v>
      </c>
      <c r="E379" s="94" t="s">
        <v>91</v>
      </c>
      <c r="F379" s="25">
        <f t="shared" si="180"/>
        <v>1</v>
      </c>
      <c r="G379" s="25">
        <f t="shared" si="208"/>
        <v>1</v>
      </c>
      <c r="I379" s="156">
        <f t="shared" si="190"/>
        <v>0</v>
      </c>
      <c r="J379" s="156">
        <f t="shared" si="191"/>
        <v>0</v>
      </c>
      <c r="K379" s="156">
        <f t="shared" si="192"/>
        <v>8994.887143035292</v>
      </c>
      <c r="L379" s="156">
        <f t="shared" si="193"/>
        <v>0</v>
      </c>
      <c r="N379" s="187">
        <f t="shared" si="181"/>
        <v>0</v>
      </c>
      <c r="O379" s="187">
        <f t="shared" si="194"/>
        <v>0</v>
      </c>
      <c r="P379" s="187">
        <f t="shared" si="195"/>
        <v>0</v>
      </c>
      <c r="Q379" s="187">
        <f t="shared" si="196"/>
        <v>0</v>
      </c>
      <c r="R379" s="187">
        <f t="shared" si="197"/>
        <v>0</v>
      </c>
      <c r="S379" s="187">
        <f t="shared" si="198"/>
        <v>0</v>
      </c>
      <c r="T379" s="187">
        <f t="shared" si="199"/>
        <v>0</v>
      </c>
      <c r="V379" s="184">
        <f t="shared" si="200"/>
        <v>0</v>
      </c>
      <c r="W379" s="184">
        <f t="shared" si="201"/>
        <v>0</v>
      </c>
      <c r="X379" s="184">
        <f t="shared" si="202"/>
        <v>0</v>
      </c>
      <c r="Y379" s="184">
        <f t="shared" si="203"/>
        <v>0</v>
      </c>
      <c r="AA379" s="190">
        <f t="shared" si="204"/>
        <v>0</v>
      </c>
      <c r="AB379" s="190">
        <f t="shared" si="205"/>
        <v>0</v>
      </c>
      <c r="AC379" s="190">
        <f t="shared" si="206"/>
        <v>0</v>
      </c>
      <c r="AD379" s="190">
        <f t="shared" si="207"/>
        <v>0</v>
      </c>
      <c r="AE379" s="187">
        <f t="shared" si="182"/>
        <v>0</v>
      </c>
      <c r="AF379" s="156">
        <f t="shared" si="183"/>
        <v>0</v>
      </c>
      <c r="AG379" s="193">
        <f t="shared" si="184"/>
        <v>0</v>
      </c>
      <c r="AH379" s="156">
        <f t="shared" si="185"/>
        <v>8994.887143035292</v>
      </c>
      <c r="AI379" s="156">
        <f t="shared" si="186"/>
        <v>0</v>
      </c>
      <c r="AJ379" s="187">
        <f t="shared" si="187"/>
        <v>0</v>
      </c>
      <c r="AK379" s="187">
        <f t="shared" si="188"/>
        <v>0</v>
      </c>
      <c r="AL379" s="1">
        <f t="shared" si="189"/>
        <v>8994.887143035292</v>
      </c>
    </row>
    <row r="380" spans="1:38">
      <c r="A380" s="26">
        <v>4.0200000000000001E-3</v>
      </c>
      <c r="B380" s="5">
        <f t="shared" si="179"/>
        <v>7960.4940321399417</v>
      </c>
      <c r="C380" s="150" t="s">
        <v>894</v>
      </c>
      <c r="D380" s="150" t="s">
        <v>935</v>
      </c>
      <c r="E380" s="94" t="s">
        <v>91</v>
      </c>
      <c r="F380" s="25">
        <f t="shared" si="180"/>
        <v>1</v>
      </c>
      <c r="G380" s="25">
        <f t="shared" si="208"/>
        <v>1</v>
      </c>
      <c r="I380" s="156">
        <f t="shared" si="190"/>
        <v>0</v>
      </c>
      <c r="J380" s="156">
        <f t="shared" si="191"/>
        <v>0</v>
      </c>
      <c r="K380" s="156">
        <f t="shared" si="192"/>
        <v>7960.4900121399414</v>
      </c>
      <c r="L380" s="156">
        <f t="shared" si="193"/>
        <v>0</v>
      </c>
      <c r="N380" s="187">
        <f t="shared" si="181"/>
        <v>0</v>
      </c>
      <c r="O380" s="187">
        <f t="shared" si="194"/>
        <v>0</v>
      </c>
      <c r="P380" s="187">
        <f t="shared" si="195"/>
        <v>0</v>
      </c>
      <c r="Q380" s="187">
        <f t="shared" si="196"/>
        <v>0</v>
      </c>
      <c r="R380" s="187">
        <f t="shared" si="197"/>
        <v>0</v>
      </c>
      <c r="S380" s="187">
        <f t="shared" si="198"/>
        <v>0</v>
      </c>
      <c r="T380" s="187">
        <f t="shared" si="199"/>
        <v>0</v>
      </c>
      <c r="V380" s="184">
        <f t="shared" si="200"/>
        <v>0</v>
      </c>
      <c r="W380" s="184">
        <f t="shared" si="201"/>
        <v>0</v>
      </c>
      <c r="X380" s="184">
        <f t="shared" si="202"/>
        <v>0</v>
      </c>
      <c r="Y380" s="184">
        <f t="shared" si="203"/>
        <v>0</v>
      </c>
      <c r="AA380" s="190">
        <f t="shared" si="204"/>
        <v>0</v>
      </c>
      <c r="AB380" s="190">
        <f t="shared" si="205"/>
        <v>0</v>
      </c>
      <c r="AC380" s="190">
        <f t="shared" si="206"/>
        <v>0</v>
      </c>
      <c r="AD380" s="190">
        <f t="shared" si="207"/>
        <v>0</v>
      </c>
      <c r="AE380" s="187">
        <f t="shared" si="182"/>
        <v>0</v>
      </c>
      <c r="AF380" s="156">
        <f t="shared" si="183"/>
        <v>0</v>
      </c>
      <c r="AG380" s="193">
        <f t="shared" si="184"/>
        <v>0</v>
      </c>
      <c r="AH380" s="156">
        <f t="shared" si="185"/>
        <v>7960.4900121399414</v>
      </c>
      <c r="AI380" s="156">
        <f t="shared" si="186"/>
        <v>0</v>
      </c>
      <c r="AJ380" s="187">
        <f t="shared" si="187"/>
        <v>0</v>
      </c>
      <c r="AK380" s="187">
        <f t="shared" si="188"/>
        <v>0</v>
      </c>
      <c r="AL380" s="1">
        <f t="shared" si="189"/>
        <v>7960.4900121399414</v>
      </c>
    </row>
    <row r="381" spans="1:38">
      <c r="A381" s="26">
        <v>4.0299999999999997E-3</v>
      </c>
      <c r="B381" s="5">
        <f t="shared" si="179"/>
        <v>7942.0872715767455</v>
      </c>
      <c r="C381" s="150" t="s">
        <v>896</v>
      </c>
      <c r="D381" s="150" t="s">
        <v>935</v>
      </c>
      <c r="E381" s="94" t="s">
        <v>91</v>
      </c>
      <c r="F381" s="25">
        <f t="shared" si="180"/>
        <v>1</v>
      </c>
      <c r="G381" s="25">
        <f t="shared" si="208"/>
        <v>1</v>
      </c>
      <c r="I381" s="156">
        <f t="shared" si="190"/>
        <v>0</v>
      </c>
      <c r="J381" s="156">
        <f t="shared" si="191"/>
        <v>0</v>
      </c>
      <c r="K381" s="156">
        <f t="shared" si="192"/>
        <v>7942.0832415767454</v>
      </c>
      <c r="L381" s="156">
        <f t="shared" si="193"/>
        <v>0</v>
      </c>
      <c r="N381" s="187">
        <f t="shared" si="181"/>
        <v>0</v>
      </c>
      <c r="O381" s="187">
        <f t="shared" si="194"/>
        <v>0</v>
      </c>
      <c r="P381" s="187">
        <f t="shared" si="195"/>
        <v>0</v>
      </c>
      <c r="Q381" s="187">
        <f t="shared" si="196"/>
        <v>0</v>
      </c>
      <c r="R381" s="187">
        <f t="shared" si="197"/>
        <v>0</v>
      </c>
      <c r="S381" s="187">
        <f t="shared" si="198"/>
        <v>0</v>
      </c>
      <c r="T381" s="187">
        <f t="shared" si="199"/>
        <v>0</v>
      </c>
      <c r="V381" s="184">
        <f t="shared" si="200"/>
        <v>0</v>
      </c>
      <c r="W381" s="184">
        <f t="shared" si="201"/>
        <v>0</v>
      </c>
      <c r="X381" s="184">
        <f t="shared" si="202"/>
        <v>0</v>
      </c>
      <c r="Y381" s="184">
        <f t="shared" si="203"/>
        <v>0</v>
      </c>
      <c r="AA381" s="190">
        <f t="shared" si="204"/>
        <v>0</v>
      </c>
      <c r="AB381" s="190">
        <f t="shared" si="205"/>
        <v>0</v>
      </c>
      <c r="AC381" s="190">
        <f t="shared" si="206"/>
        <v>0</v>
      </c>
      <c r="AD381" s="190">
        <f t="shared" si="207"/>
        <v>0</v>
      </c>
      <c r="AE381" s="187">
        <f t="shared" si="182"/>
        <v>0</v>
      </c>
      <c r="AF381" s="156">
        <f t="shared" si="183"/>
        <v>0</v>
      </c>
      <c r="AG381" s="193">
        <f t="shared" si="184"/>
        <v>0</v>
      </c>
      <c r="AH381" s="156">
        <f t="shared" si="185"/>
        <v>7942.0832415767454</v>
      </c>
      <c r="AI381" s="156">
        <f t="shared" si="186"/>
        <v>0</v>
      </c>
      <c r="AJ381" s="187">
        <f t="shared" si="187"/>
        <v>0</v>
      </c>
      <c r="AK381" s="187">
        <f t="shared" si="188"/>
        <v>0</v>
      </c>
      <c r="AL381" s="1">
        <f t="shared" si="189"/>
        <v>7942.0832415767454</v>
      </c>
    </row>
    <row r="382" spans="1:38">
      <c r="A382" s="26">
        <v>4.0400000000000002E-3</v>
      </c>
      <c r="B382" s="5">
        <f t="shared" si="179"/>
        <v>7925.5067320118678</v>
      </c>
      <c r="C382" s="150" t="s">
        <v>897</v>
      </c>
      <c r="D382" s="150" t="s">
        <v>936</v>
      </c>
      <c r="E382" s="94" t="s">
        <v>91</v>
      </c>
      <c r="F382" s="25">
        <f t="shared" si="180"/>
        <v>1</v>
      </c>
      <c r="G382" s="25">
        <f t="shared" si="208"/>
        <v>1</v>
      </c>
      <c r="I382" s="156">
        <f t="shared" si="190"/>
        <v>0</v>
      </c>
      <c r="J382" s="156">
        <f t="shared" si="191"/>
        <v>0</v>
      </c>
      <c r="K382" s="156">
        <f t="shared" si="192"/>
        <v>7925.502692011868</v>
      </c>
      <c r="L382" s="156">
        <f t="shared" si="193"/>
        <v>0</v>
      </c>
      <c r="N382" s="187">
        <f t="shared" si="181"/>
        <v>0</v>
      </c>
      <c r="O382" s="187">
        <f t="shared" si="194"/>
        <v>0</v>
      </c>
      <c r="P382" s="187">
        <f t="shared" si="195"/>
        <v>0</v>
      </c>
      <c r="Q382" s="187">
        <f t="shared" si="196"/>
        <v>0</v>
      </c>
      <c r="R382" s="187">
        <f t="shared" si="197"/>
        <v>0</v>
      </c>
      <c r="S382" s="187">
        <f t="shared" si="198"/>
        <v>0</v>
      </c>
      <c r="T382" s="187">
        <f t="shared" si="199"/>
        <v>0</v>
      </c>
      <c r="V382" s="184">
        <f t="shared" si="200"/>
        <v>0</v>
      </c>
      <c r="W382" s="184">
        <f t="shared" si="201"/>
        <v>0</v>
      </c>
      <c r="X382" s="184">
        <f t="shared" si="202"/>
        <v>0</v>
      </c>
      <c r="Y382" s="184">
        <f t="shared" si="203"/>
        <v>0</v>
      </c>
      <c r="AA382" s="190">
        <f t="shared" si="204"/>
        <v>0</v>
      </c>
      <c r="AB382" s="190">
        <f t="shared" si="205"/>
        <v>0</v>
      </c>
      <c r="AC382" s="190">
        <f t="shared" si="206"/>
        <v>0</v>
      </c>
      <c r="AD382" s="190">
        <f t="shared" si="207"/>
        <v>0</v>
      </c>
      <c r="AE382" s="187">
        <f t="shared" si="182"/>
        <v>0</v>
      </c>
      <c r="AF382" s="156">
        <f t="shared" si="183"/>
        <v>0</v>
      </c>
      <c r="AG382" s="193">
        <f t="shared" si="184"/>
        <v>0</v>
      </c>
      <c r="AH382" s="156">
        <f t="shared" si="185"/>
        <v>7925.502692011868</v>
      </c>
      <c r="AI382" s="156">
        <f t="shared" si="186"/>
        <v>0</v>
      </c>
      <c r="AJ382" s="187">
        <f t="shared" si="187"/>
        <v>0</v>
      </c>
      <c r="AK382" s="187">
        <f t="shared" si="188"/>
        <v>0</v>
      </c>
      <c r="AL382" s="1">
        <f t="shared" si="189"/>
        <v>7925.502692011868</v>
      </c>
    </row>
    <row r="383" spans="1:38">
      <c r="A383" s="26">
        <v>4.0499999999999998E-3</v>
      </c>
      <c r="B383" s="5">
        <f t="shared" si="179"/>
        <v>7420.7859430041153</v>
      </c>
      <c r="C383" s="150" t="s">
        <v>904</v>
      </c>
      <c r="D383" s="150" t="s">
        <v>937</v>
      </c>
      <c r="E383" s="94" t="s">
        <v>91</v>
      </c>
      <c r="F383" s="25">
        <f t="shared" si="180"/>
        <v>1</v>
      </c>
      <c r="G383" s="25">
        <f t="shared" si="208"/>
        <v>1</v>
      </c>
      <c r="I383" s="156">
        <f t="shared" si="190"/>
        <v>0</v>
      </c>
      <c r="J383" s="156">
        <f t="shared" si="191"/>
        <v>0</v>
      </c>
      <c r="K383" s="156">
        <f t="shared" si="192"/>
        <v>7420.7818930041158</v>
      </c>
      <c r="L383" s="156">
        <f t="shared" si="193"/>
        <v>0</v>
      </c>
      <c r="N383" s="187">
        <f t="shared" si="181"/>
        <v>0</v>
      </c>
      <c r="O383" s="187">
        <f t="shared" si="194"/>
        <v>0</v>
      </c>
      <c r="P383" s="187">
        <f t="shared" si="195"/>
        <v>0</v>
      </c>
      <c r="Q383" s="187">
        <f t="shared" si="196"/>
        <v>0</v>
      </c>
      <c r="R383" s="187">
        <f t="shared" si="197"/>
        <v>0</v>
      </c>
      <c r="S383" s="187">
        <f t="shared" si="198"/>
        <v>0</v>
      </c>
      <c r="T383" s="187">
        <f t="shared" si="199"/>
        <v>0</v>
      </c>
      <c r="V383" s="184">
        <f t="shared" si="200"/>
        <v>0</v>
      </c>
      <c r="W383" s="184">
        <f t="shared" si="201"/>
        <v>0</v>
      </c>
      <c r="X383" s="184">
        <f t="shared" si="202"/>
        <v>0</v>
      </c>
      <c r="Y383" s="184">
        <f t="shared" si="203"/>
        <v>0</v>
      </c>
      <c r="AA383" s="190">
        <f t="shared" si="204"/>
        <v>0</v>
      </c>
      <c r="AB383" s="190">
        <f t="shared" si="205"/>
        <v>0</v>
      </c>
      <c r="AC383" s="190">
        <f t="shared" si="206"/>
        <v>0</v>
      </c>
      <c r="AD383" s="190">
        <f t="shared" si="207"/>
        <v>0</v>
      </c>
      <c r="AE383" s="187">
        <f t="shared" si="182"/>
        <v>0</v>
      </c>
      <c r="AF383" s="156">
        <f t="shared" si="183"/>
        <v>0</v>
      </c>
      <c r="AG383" s="193">
        <f t="shared" si="184"/>
        <v>0</v>
      </c>
      <c r="AH383" s="156">
        <f t="shared" si="185"/>
        <v>7420.7818930041158</v>
      </c>
      <c r="AI383" s="156">
        <f t="shared" si="186"/>
        <v>0</v>
      </c>
      <c r="AJ383" s="187">
        <f t="shared" si="187"/>
        <v>0</v>
      </c>
      <c r="AK383" s="187">
        <f t="shared" si="188"/>
        <v>0</v>
      </c>
      <c r="AL383" s="1">
        <f t="shared" si="189"/>
        <v>7420.7818930041158</v>
      </c>
    </row>
    <row r="384" spans="1:38">
      <c r="A384" s="26">
        <v>4.0600000000000002E-3</v>
      </c>
      <c r="B384" s="5">
        <f t="shared" si="179"/>
        <v>7088.2509153459132</v>
      </c>
      <c r="C384" s="158" t="s">
        <v>986</v>
      </c>
      <c r="D384" s="150" t="s">
        <v>907</v>
      </c>
      <c r="E384" s="94" t="s">
        <v>91</v>
      </c>
      <c r="F384" s="25">
        <f t="shared" si="180"/>
        <v>1</v>
      </c>
      <c r="G384" s="25">
        <f t="shared" ref="G384:G406" si="209">COUNTIF(AG384:AK384,"&gt;1")</f>
        <v>1</v>
      </c>
      <c r="I384" s="156">
        <f t="shared" si="190"/>
        <v>0</v>
      </c>
      <c r="J384" s="156">
        <f t="shared" si="191"/>
        <v>0</v>
      </c>
      <c r="K384" s="156">
        <f t="shared" si="192"/>
        <v>7088.246855345913</v>
      </c>
      <c r="L384" s="156">
        <f t="shared" si="193"/>
        <v>0</v>
      </c>
      <c r="N384" s="187">
        <f t="shared" si="181"/>
        <v>0</v>
      </c>
      <c r="O384" s="187">
        <f t="shared" si="194"/>
        <v>0</v>
      </c>
      <c r="P384" s="187">
        <f t="shared" si="195"/>
        <v>0</v>
      </c>
      <c r="Q384" s="187">
        <f t="shared" si="196"/>
        <v>0</v>
      </c>
      <c r="R384" s="187">
        <f t="shared" si="197"/>
        <v>0</v>
      </c>
      <c r="S384" s="187">
        <f t="shared" si="198"/>
        <v>0</v>
      </c>
      <c r="T384" s="187">
        <f t="shared" si="199"/>
        <v>0</v>
      </c>
      <c r="V384" s="184">
        <f t="shared" si="200"/>
        <v>0</v>
      </c>
      <c r="W384" s="184">
        <f t="shared" si="201"/>
        <v>0</v>
      </c>
      <c r="X384" s="184">
        <f t="shared" si="202"/>
        <v>0</v>
      </c>
      <c r="Y384" s="184">
        <f t="shared" si="203"/>
        <v>0</v>
      </c>
      <c r="AA384" s="190">
        <f t="shared" si="204"/>
        <v>0</v>
      </c>
      <c r="AB384" s="190">
        <f t="shared" si="205"/>
        <v>0</v>
      </c>
      <c r="AC384" s="190">
        <f t="shared" si="206"/>
        <v>0</v>
      </c>
      <c r="AD384" s="190">
        <f t="shared" si="207"/>
        <v>0</v>
      </c>
      <c r="AE384" s="187">
        <f t="shared" si="182"/>
        <v>0</v>
      </c>
      <c r="AF384" s="156">
        <f t="shared" si="183"/>
        <v>0</v>
      </c>
      <c r="AG384" s="193">
        <f t="shared" si="184"/>
        <v>0</v>
      </c>
      <c r="AH384" s="156">
        <f t="shared" si="185"/>
        <v>7088.246855345913</v>
      </c>
      <c r="AI384" s="156">
        <f t="shared" si="186"/>
        <v>0</v>
      </c>
      <c r="AJ384" s="187">
        <f t="shared" si="187"/>
        <v>0</v>
      </c>
      <c r="AK384" s="187">
        <f t="shared" si="188"/>
        <v>0</v>
      </c>
      <c r="AL384" s="1">
        <f t="shared" si="189"/>
        <v>7088.246855345913</v>
      </c>
    </row>
    <row r="385" spans="1:38">
      <c r="A385" s="26">
        <v>4.0699999999999998E-3</v>
      </c>
      <c r="B385" s="5">
        <f t="shared" si="179"/>
        <v>8649.7222616296931</v>
      </c>
      <c r="C385" s="150" t="s">
        <v>886</v>
      </c>
      <c r="D385" s="150" t="s">
        <v>925</v>
      </c>
      <c r="E385" s="94" t="s">
        <v>91</v>
      </c>
      <c r="F385" s="25">
        <f t="shared" si="180"/>
        <v>1</v>
      </c>
      <c r="G385" s="25">
        <f t="shared" si="209"/>
        <v>1</v>
      </c>
      <c r="I385" s="156">
        <f t="shared" si="190"/>
        <v>0</v>
      </c>
      <c r="J385" s="156">
        <f t="shared" si="191"/>
        <v>0</v>
      </c>
      <c r="K385" s="156">
        <f t="shared" si="192"/>
        <v>8649.7181916296922</v>
      </c>
      <c r="L385" s="156">
        <f t="shared" si="193"/>
        <v>0</v>
      </c>
      <c r="N385" s="187">
        <f t="shared" si="181"/>
        <v>0</v>
      </c>
      <c r="O385" s="187">
        <f t="shared" si="194"/>
        <v>0</v>
      </c>
      <c r="P385" s="187">
        <f t="shared" si="195"/>
        <v>0</v>
      </c>
      <c r="Q385" s="187">
        <f t="shared" si="196"/>
        <v>0</v>
      </c>
      <c r="R385" s="187">
        <f t="shared" si="197"/>
        <v>0</v>
      </c>
      <c r="S385" s="187">
        <f t="shared" si="198"/>
        <v>0</v>
      </c>
      <c r="T385" s="187">
        <f t="shared" si="199"/>
        <v>0</v>
      </c>
      <c r="V385" s="184">
        <f t="shared" si="200"/>
        <v>0</v>
      </c>
      <c r="W385" s="184">
        <f t="shared" si="201"/>
        <v>0</v>
      </c>
      <c r="X385" s="184">
        <f t="shared" si="202"/>
        <v>0</v>
      </c>
      <c r="Y385" s="184">
        <f t="shared" si="203"/>
        <v>0</v>
      </c>
      <c r="AA385" s="190">
        <f t="shared" si="204"/>
        <v>0</v>
      </c>
      <c r="AB385" s="190">
        <f t="shared" si="205"/>
        <v>0</v>
      </c>
      <c r="AC385" s="190">
        <f t="shared" si="206"/>
        <v>0</v>
      </c>
      <c r="AD385" s="190">
        <f t="shared" si="207"/>
        <v>0</v>
      </c>
      <c r="AE385" s="187">
        <f t="shared" si="182"/>
        <v>0</v>
      </c>
      <c r="AF385" s="156">
        <f t="shared" si="183"/>
        <v>0</v>
      </c>
      <c r="AG385" s="193">
        <f t="shared" si="184"/>
        <v>0</v>
      </c>
      <c r="AH385" s="156">
        <f t="shared" si="185"/>
        <v>8649.7181916296922</v>
      </c>
      <c r="AI385" s="156">
        <f t="shared" si="186"/>
        <v>0</v>
      </c>
      <c r="AJ385" s="187">
        <f t="shared" si="187"/>
        <v>0</v>
      </c>
      <c r="AK385" s="187">
        <f t="shared" si="188"/>
        <v>0</v>
      </c>
      <c r="AL385" s="1">
        <f t="shared" si="189"/>
        <v>8649.7181916296922</v>
      </c>
    </row>
    <row r="386" spans="1:38">
      <c r="A386" s="26">
        <v>4.0800000000000003E-3</v>
      </c>
      <c r="B386" s="5">
        <f t="shared" si="179"/>
        <v>7026.7941433219694</v>
      </c>
      <c r="C386" s="158" t="s">
        <v>989</v>
      </c>
      <c r="D386" s="150" t="s">
        <v>938</v>
      </c>
      <c r="E386" s="94" t="s">
        <v>91</v>
      </c>
      <c r="F386" s="25">
        <f t="shared" si="180"/>
        <v>1</v>
      </c>
      <c r="G386" s="25">
        <f t="shared" si="209"/>
        <v>1</v>
      </c>
      <c r="I386" s="156">
        <f t="shared" si="190"/>
        <v>0</v>
      </c>
      <c r="J386" s="156">
        <f t="shared" si="191"/>
        <v>0</v>
      </c>
      <c r="K386" s="156">
        <f t="shared" si="192"/>
        <v>7026.7900633219697</v>
      </c>
      <c r="L386" s="156">
        <f t="shared" si="193"/>
        <v>0</v>
      </c>
      <c r="N386" s="187">
        <f t="shared" si="181"/>
        <v>0</v>
      </c>
      <c r="O386" s="187">
        <f t="shared" si="194"/>
        <v>0</v>
      </c>
      <c r="P386" s="187">
        <f t="shared" si="195"/>
        <v>0</v>
      </c>
      <c r="Q386" s="187">
        <f t="shared" si="196"/>
        <v>0</v>
      </c>
      <c r="R386" s="187">
        <f t="shared" si="197"/>
        <v>0</v>
      </c>
      <c r="S386" s="187">
        <f t="shared" si="198"/>
        <v>0</v>
      </c>
      <c r="T386" s="187">
        <f t="shared" si="199"/>
        <v>0</v>
      </c>
      <c r="V386" s="184">
        <f t="shared" si="200"/>
        <v>0</v>
      </c>
      <c r="W386" s="184">
        <f t="shared" si="201"/>
        <v>0</v>
      </c>
      <c r="X386" s="184">
        <f t="shared" si="202"/>
        <v>0</v>
      </c>
      <c r="Y386" s="184">
        <f t="shared" si="203"/>
        <v>0</v>
      </c>
      <c r="AA386" s="190">
        <f t="shared" si="204"/>
        <v>0</v>
      </c>
      <c r="AB386" s="190">
        <f t="shared" si="205"/>
        <v>0</v>
      </c>
      <c r="AC386" s="190">
        <f t="shared" si="206"/>
        <v>0</v>
      </c>
      <c r="AD386" s="190">
        <f t="shared" si="207"/>
        <v>0</v>
      </c>
      <c r="AE386" s="187">
        <f t="shared" si="182"/>
        <v>0</v>
      </c>
      <c r="AF386" s="156">
        <f t="shared" si="183"/>
        <v>0</v>
      </c>
      <c r="AG386" s="193">
        <f t="shared" si="184"/>
        <v>0</v>
      </c>
      <c r="AH386" s="156">
        <f t="shared" si="185"/>
        <v>7026.7900633219697</v>
      </c>
      <c r="AI386" s="156">
        <f t="shared" si="186"/>
        <v>0</v>
      </c>
      <c r="AJ386" s="187">
        <f t="shared" si="187"/>
        <v>0</v>
      </c>
      <c r="AK386" s="187">
        <f t="shared" si="188"/>
        <v>0</v>
      </c>
      <c r="AL386" s="1">
        <f t="shared" si="189"/>
        <v>7026.7900633219697</v>
      </c>
    </row>
    <row r="387" spans="1:38">
      <c r="A387" s="26">
        <v>4.0899999999999999E-3</v>
      </c>
      <c r="B387" s="5">
        <f t="shared" si="179"/>
        <v>13769.193143186485</v>
      </c>
      <c r="C387" s="158" t="s">
        <v>991</v>
      </c>
      <c r="D387" s="150" t="s">
        <v>939</v>
      </c>
      <c r="E387" s="94" t="s">
        <v>91</v>
      </c>
      <c r="F387" s="25">
        <f t="shared" si="180"/>
        <v>2</v>
      </c>
      <c r="G387" s="25">
        <f t="shared" si="209"/>
        <v>2</v>
      </c>
      <c r="I387" s="156">
        <f t="shared" si="190"/>
        <v>0</v>
      </c>
      <c r="J387" s="156">
        <f t="shared" si="191"/>
        <v>0</v>
      </c>
      <c r="K387" s="156">
        <f t="shared" si="192"/>
        <v>6703.5315985130128</v>
      </c>
      <c r="L387" s="156">
        <f t="shared" si="193"/>
        <v>0</v>
      </c>
      <c r="N387" s="187">
        <f t="shared" si="181"/>
        <v>0</v>
      </c>
      <c r="O387" s="187">
        <f t="shared" si="194"/>
        <v>0</v>
      </c>
      <c r="P387" s="187">
        <f t="shared" si="195"/>
        <v>0</v>
      </c>
      <c r="Q387" s="187">
        <f t="shared" si="196"/>
        <v>0</v>
      </c>
      <c r="R387" s="187">
        <f t="shared" si="197"/>
        <v>0</v>
      </c>
      <c r="S387" s="187">
        <f t="shared" si="198"/>
        <v>7065.6574546734719</v>
      </c>
      <c r="T387" s="187">
        <f t="shared" si="199"/>
        <v>0</v>
      </c>
      <c r="V387" s="184">
        <f t="shared" si="200"/>
        <v>0</v>
      </c>
      <c r="W387" s="184">
        <f t="shared" si="201"/>
        <v>0</v>
      </c>
      <c r="X387" s="184">
        <f t="shared" si="202"/>
        <v>0</v>
      </c>
      <c r="Y387" s="184">
        <f t="shared" si="203"/>
        <v>0</v>
      </c>
      <c r="AA387" s="190">
        <f t="shared" si="204"/>
        <v>0</v>
      </c>
      <c r="AB387" s="190">
        <f t="shared" si="205"/>
        <v>0</v>
      </c>
      <c r="AC387" s="190">
        <f t="shared" si="206"/>
        <v>0</v>
      </c>
      <c r="AD387" s="190">
        <f t="shared" si="207"/>
        <v>0</v>
      </c>
      <c r="AE387" s="187">
        <f t="shared" si="182"/>
        <v>0</v>
      </c>
      <c r="AF387" s="156">
        <f t="shared" si="183"/>
        <v>0</v>
      </c>
      <c r="AG387" s="193">
        <f t="shared" si="184"/>
        <v>0</v>
      </c>
      <c r="AH387" s="156">
        <f t="shared" si="185"/>
        <v>6703.5315985130128</v>
      </c>
      <c r="AI387" s="156">
        <f t="shared" si="186"/>
        <v>0</v>
      </c>
      <c r="AJ387" s="187">
        <f t="shared" si="187"/>
        <v>7065.6574546734719</v>
      </c>
      <c r="AK387" s="187">
        <f t="shared" si="188"/>
        <v>0</v>
      </c>
      <c r="AL387" s="1">
        <f t="shared" si="189"/>
        <v>13769.189053186485</v>
      </c>
    </row>
    <row r="388" spans="1:38">
      <c r="A388" s="26">
        <v>4.1000000000000003E-3</v>
      </c>
      <c r="B388" s="5">
        <f t="shared" ref="B388:B450" si="210">AL388+A388</f>
        <v>7485.4752498547123</v>
      </c>
      <c r="C388" s="150" t="s">
        <v>903</v>
      </c>
      <c r="D388" s="150" t="s">
        <v>940</v>
      </c>
      <c r="E388" s="94" t="s">
        <v>91</v>
      </c>
      <c r="F388" s="25">
        <f t="shared" ref="F388:F450" si="211">COUNTIF(H388:AD388,"&gt;1")</f>
        <v>1</v>
      </c>
      <c r="G388" s="25">
        <f t="shared" si="209"/>
        <v>1</v>
      </c>
      <c r="I388" s="156">
        <f t="shared" si="190"/>
        <v>0</v>
      </c>
      <c r="J388" s="156">
        <f t="shared" si="191"/>
        <v>0</v>
      </c>
      <c r="K388" s="156">
        <f t="shared" si="192"/>
        <v>7485.4711498547122</v>
      </c>
      <c r="L388" s="156">
        <f t="shared" si="193"/>
        <v>0</v>
      </c>
      <c r="N388" s="187">
        <f t="shared" ref="N388:N581" si="212">IF(ISERROR(VLOOKUP($C388,_tri1,5,FALSE)),0,(VLOOKUP($C388,_tri1,5,FALSE)))</f>
        <v>0</v>
      </c>
      <c r="O388" s="187">
        <f t="shared" si="194"/>
        <v>0</v>
      </c>
      <c r="P388" s="187">
        <f t="shared" si="195"/>
        <v>0</v>
      </c>
      <c r="Q388" s="187">
        <f t="shared" si="196"/>
        <v>0</v>
      </c>
      <c r="R388" s="187">
        <f t="shared" si="197"/>
        <v>0</v>
      </c>
      <c r="S388" s="187">
        <f t="shared" si="198"/>
        <v>0</v>
      </c>
      <c r="T388" s="187">
        <f t="shared" si="199"/>
        <v>0</v>
      </c>
      <c r="V388" s="184">
        <f t="shared" si="200"/>
        <v>0</v>
      </c>
      <c r="W388" s="184">
        <f t="shared" si="201"/>
        <v>0</v>
      </c>
      <c r="X388" s="184">
        <f t="shared" si="202"/>
        <v>0</v>
      </c>
      <c r="Y388" s="184">
        <f t="shared" si="203"/>
        <v>0</v>
      </c>
      <c r="AA388" s="190">
        <f t="shared" si="204"/>
        <v>0</v>
      </c>
      <c r="AB388" s="190">
        <f t="shared" si="205"/>
        <v>0</v>
      </c>
      <c r="AC388" s="190">
        <f t="shared" si="206"/>
        <v>0</v>
      </c>
      <c r="AD388" s="190">
        <f t="shared" si="207"/>
        <v>0</v>
      </c>
      <c r="AE388" s="187">
        <f t="shared" ref="AE388:AE450" si="213">LARGE(N388:T388,3)</f>
        <v>0</v>
      </c>
      <c r="AF388" s="156">
        <f t="shared" ref="AF388:AF450" si="214">LARGE(I388:L388,3)</f>
        <v>0</v>
      </c>
      <c r="AG388" s="193">
        <f t="shared" ref="AG388:AG450" si="215">LARGE(AE388:AF388,1)</f>
        <v>0</v>
      </c>
      <c r="AH388" s="156">
        <f t="shared" ref="AH388:AH450" si="216">LARGE(I388:L388,1)</f>
        <v>7485.4711498547122</v>
      </c>
      <c r="AI388" s="156">
        <f t="shared" ref="AI388:AI450" si="217">LARGE(I388:L388,2)</f>
        <v>0</v>
      </c>
      <c r="AJ388" s="187">
        <f t="shared" ref="AJ388:AJ450" si="218">LARGE(N388:T388,1)</f>
        <v>0</v>
      </c>
      <c r="AK388" s="187">
        <f t="shared" ref="AK388:AK450" si="219">LARGE(N388:T388,2)</f>
        <v>0</v>
      </c>
      <c r="AL388" s="1">
        <f t="shared" ref="AL388:AL450" si="220">SUM(AG388:AK388)</f>
        <v>7485.4711498547122</v>
      </c>
    </row>
    <row r="389" spans="1:38">
      <c r="A389" s="26">
        <v>4.1099999999999999E-3</v>
      </c>
      <c r="B389" s="5">
        <f t="shared" si="210"/>
        <v>7081.2921524111543</v>
      </c>
      <c r="C389" s="158" t="s">
        <v>987</v>
      </c>
      <c r="D389" s="150" t="s">
        <v>941</v>
      </c>
      <c r="E389" s="94" t="s">
        <v>91</v>
      </c>
      <c r="F389" s="25">
        <f t="shared" si="211"/>
        <v>1</v>
      </c>
      <c r="G389" s="25">
        <f t="shared" si="209"/>
        <v>1</v>
      </c>
      <c r="I389" s="156">
        <f t="shared" si="190"/>
        <v>0</v>
      </c>
      <c r="J389" s="156">
        <f t="shared" si="191"/>
        <v>0</v>
      </c>
      <c r="K389" s="156">
        <f t="shared" si="192"/>
        <v>7081.2880424111545</v>
      </c>
      <c r="L389" s="156">
        <f t="shared" si="193"/>
        <v>0</v>
      </c>
      <c r="N389" s="187">
        <f t="shared" si="212"/>
        <v>0</v>
      </c>
      <c r="O389" s="187">
        <f t="shared" si="194"/>
        <v>0</v>
      </c>
      <c r="P389" s="187">
        <f t="shared" si="195"/>
        <v>0</v>
      </c>
      <c r="Q389" s="187">
        <f t="shared" si="196"/>
        <v>0</v>
      </c>
      <c r="R389" s="187">
        <f t="shared" si="197"/>
        <v>0</v>
      </c>
      <c r="S389" s="187">
        <f t="shared" si="198"/>
        <v>0</v>
      </c>
      <c r="T389" s="187">
        <f t="shared" si="199"/>
        <v>0</v>
      </c>
      <c r="V389" s="184">
        <f t="shared" si="200"/>
        <v>0</v>
      </c>
      <c r="W389" s="184">
        <f t="shared" si="201"/>
        <v>0</v>
      </c>
      <c r="X389" s="184">
        <f t="shared" si="202"/>
        <v>0</v>
      </c>
      <c r="Y389" s="184">
        <f t="shared" si="203"/>
        <v>0</v>
      </c>
      <c r="AA389" s="190">
        <f t="shared" si="204"/>
        <v>0</v>
      </c>
      <c r="AB389" s="190">
        <f t="shared" si="205"/>
        <v>0</v>
      </c>
      <c r="AC389" s="190">
        <f t="shared" si="206"/>
        <v>0</v>
      </c>
      <c r="AD389" s="190">
        <f t="shared" si="207"/>
        <v>0</v>
      </c>
      <c r="AE389" s="187">
        <f t="shared" si="213"/>
        <v>0</v>
      </c>
      <c r="AF389" s="156">
        <f t="shared" si="214"/>
        <v>0</v>
      </c>
      <c r="AG389" s="193">
        <f t="shared" si="215"/>
        <v>0</v>
      </c>
      <c r="AH389" s="156">
        <f t="shared" si="216"/>
        <v>7081.2880424111545</v>
      </c>
      <c r="AI389" s="156">
        <f t="shared" si="217"/>
        <v>0</v>
      </c>
      <c r="AJ389" s="187">
        <f t="shared" si="218"/>
        <v>0</v>
      </c>
      <c r="AK389" s="187">
        <f t="shared" si="219"/>
        <v>0</v>
      </c>
      <c r="AL389" s="1">
        <f t="shared" si="220"/>
        <v>7081.2880424111545</v>
      </c>
    </row>
    <row r="390" spans="1:38">
      <c r="A390" s="26">
        <v>4.1199999999999995E-3</v>
      </c>
      <c r="B390" s="5">
        <f t="shared" si="210"/>
        <v>13379.812674634088</v>
      </c>
      <c r="C390" s="158" t="s">
        <v>993</v>
      </c>
      <c r="D390" s="150" t="s">
        <v>912</v>
      </c>
      <c r="E390" s="94" t="s">
        <v>91</v>
      </c>
      <c r="F390" s="25">
        <f t="shared" si="211"/>
        <v>2</v>
      </c>
      <c r="G390" s="25">
        <f t="shared" si="209"/>
        <v>2</v>
      </c>
      <c r="I390" s="156">
        <f t="shared" si="190"/>
        <v>0</v>
      </c>
      <c r="J390" s="156">
        <f t="shared" si="191"/>
        <v>0</v>
      </c>
      <c r="K390" s="156">
        <f t="shared" si="192"/>
        <v>6592.6332145142133</v>
      </c>
      <c r="L390" s="156">
        <f t="shared" si="193"/>
        <v>6787.1753401198748</v>
      </c>
      <c r="N390" s="187">
        <f t="shared" si="212"/>
        <v>0</v>
      </c>
      <c r="O390" s="187">
        <f t="shared" si="194"/>
        <v>0</v>
      </c>
      <c r="P390" s="187">
        <f t="shared" si="195"/>
        <v>0</v>
      </c>
      <c r="Q390" s="187">
        <f t="shared" si="196"/>
        <v>0</v>
      </c>
      <c r="R390" s="187">
        <f t="shared" si="197"/>
        <v>0</v>
      </c>
      <c r="S390" s="187">
        <f t="shared" si="198"/>
        <v>0</v>
      </c>
      <c r="T390" s="187">
        <f t="shared" si="199"/>
        <v>0</v>
      </c>
      <c r="V390" s="184">
        <f t="shared" si="200"/>
        <v>0</v>
      </c>
      <c r="W390" s="184">
        <f t="shared" si="201"/>
        <v>0</v>
      </c>
      <c r="X390" s="184">
        <f t="shared" si="202"/>
        <v>0</v>
      </c>
      <c r="Y390" s="184">
        <f t="shared" si="203"/>
        <v>0</v>
      </c>
      <c r="AA390" s="190">
        <f t="shared" si="204"/>
        <v>0</v>
      </c>
      <c r="AB390" s="190">
        <f t="shared" si="205"/>
        <v>0</v>
      </c>
      <c r="AC390" s="190">
        <f t="shared" si="206"/>
        <v>0</v>
      </c>
      <c r="AD390" s="190">
        <f t="shared" si="207"/>
        <v>0</v>
      </c>
      <c r="AE390" s="187">
        <f t="shared" si="213"/>
        <v>0</v>
      </c>
      <c r="AF390" s="156">
        <f t="shared" si="214"/>
        <v>0</v>
      </c>
      <c r="AG390" s="193">
        <f t="shared" si="215"/>
        <v>0</v>
      </c>
      <c r="AH390" s="156">
        <f t="shared" si="216"/>
        <v>6787.1753401198748</v>
      </c>
      <c r="AI390" s="156">
        <f t="shared" si="217"/>
        <v>6592.6332145142133</v>
      </c>
      <c r="AJ390" s="187">
        <f t="shared" si="218"/>
        <v>0</v>
      </c>
      <c r="AK390" s="187">
        <f t="shared" si="219"/>
        <v>0</v>
      </c>
      <c r="AL390" s="1">
        <f t="shared" si="220"/>
        <v>13379.808554634088</v>
      </c>
    </row>
    <row r="391" spans="1:38">
      <c r="A391" s="26">
        <v>4.13E-3</v>
      </c>
      <c r="B391" s="5">
        <f t="shared" si="210"/>
        <v>4.13E-3</v>
      </c>
      <c r="C391" s="150"/>
      <c r="D391" s="150"/>
      <c r="E391" s="94" t="s">
        <v>91</v>
      </c>
      <c r="F391" s="25">
        <f t="shared" si="211"/>
        <v>0</v>
      </c>
      <c r="G391" s="25">
        <f t="shared" si="209"/>
        <v>0</v>
      </c>
      <c r="I391" s="156">
        <f t="shared" si="190"/>
        <v>0</v>
      </c>
      <c r="J391" s="156">
        <f t="shared" si="191"/>
        <v>0</v>
      </c>
      <c r="K391" s="156">
        <f t="shared" si="192"/>
        <v>0</v>
      </c>
      <c r="L391" s="156">
        <f t="shared" si="193"/>
        <v>0</v>
      </c>
      <c r="N391" s="187">
        <f t="shared" si="212"/>
        <v>0</v>
      </c>
      <c r="O391" s="187">
        <f t="shared" si="194"/>
        <v>0</v>
      </c>
      <c r="P391" s="187">
        <f t="shared" si="195"/>
        <v>0</v>
      </c>
      <c r="Q391" s="187">
        <f t="shared" si="196"/>
        <v>0</v>
      </c>
      <c r="R391" s="187">
        <f t="shared" si="197"/>
        <v>0</v>
      </c>
      <c r="S391" s="187">
        <f t="shared" si="198"/>
        <v>0</v>
      </c>
      <c r="T391" s="187">
        <f t="shared" si="199"/>
        <v>0</v>
      </c>
      <c r="V391" s="184">
        <f t="shared" si="200"/>
        <v>0</v>
      </c>
      <c r="W391" s="184">
        <f t="shared" si="201"/>
        <v>0</v>
      </c>
      <c r="X391" s="184">
        <f t="shared" si="202"/>
        <v>0</v>
      </c>
      <c r="Y391" s="184">
        <f t="shared" si="203"/>
        <v>0</v>
      </c>
      <c r="AA391" s="190">
        <f t="shared" si="204"/>
        <v>0</v>
      </c>
      <c r="AB391" s="190">
        <f t="shared" si="205"/>
        <v>0</v>
      </c>
      <c r="AC391" s="190">
        <f t="shared" si="206"/>
        <v>0</v>
      </c>
      <c r="AD391" s="190">
        <f t="shared" si="207"/>
        <v>0</v>
      </c>
      <c r="AE391" s="187">
        <f t="shared" si="213"/>
        <v>0</v>
      </c>
      <c r="AF391" s="156">
        <f t="shared" si="214"/>
        <v>0</v>
      </c>
      <c r="AG391" s="193">
        <f t="shared" si="215"/>
        <v>0</v>
      </c>
      <c r="AH391" s="156">
        <f t="shared" si="216"/>
        <v>0</v>
      </c>
      <c r="AI391" s="156">
        <f t="shared" si="217"/>
        <v>0</v>
      </c>
      <c r="AJ391" s="187">
        <f t="shared" si="218"/>
        <v>0</v>
      </c>
      <c r="AK391" s="187">
        <f t="shared" si="219"/>
        <v>0</v>
      </c>
      <c r="AL391" s="1">
        <f t="shared" si="220"/>
        <v>0</v>
      </c>
    </row>
    <row r="392" spans="1:38">
      <c r="A392" s="26">
        <v>4.1399999999999996E-3</v>
      </c>
      <c r="B392" s="5">
        <f t="shared" si="210"/>
        <v>9156.4074097547673</v>
      </c>
      <c r="C392" s="150" t="s">
        <v>951</v>
      </c>
      <c r="D392" s="150" t="s">
        <v>973</v>
      </c>
      <c r="E392" s="94" t="s">
        <v>91</v>
      </c>
      <c r="F392" s="25">
        <f t="shared" si="211"/>
        <v>1</v>
      </c>
      <c r="G392" s="25">
        <f t="shared" si="209"/>
        <v>1</v>
      </c>
      <c r="I392" s="156">
        <f t="shared" si="190"/>
        <v>0</v>
      </c>
      <c r="J392" s="156">
        <f t="shared" si="191"/>
        <v>9156.4032697547682</v>
      </c>
      <c r="K392" s="156">
        <f t="shared" si="192"/>
        <v>0</v>
      </c>
      <c r="L392" s="156">
        <f t="shared" si="193"/>
        <v>0</v>
      </c>
      <c r="N392" s="187">
        <f t="shared" si="212"/>
        <v>0</v>
      </c>
      <c r="O392" s="187">
        <f t="shared" si="194"/>
        <v>0</v>
      </c>
      <c r="P392" s="187">
        <f t="shared" si="195"/>
        <v>0</v>
      </c>
      <c r="Q392" s="187">
        <f t="shared" si="196"/>
        <v>0</v>
      </c>
      <c r="R392" s="187">
        <f t="shared" si="197"/>
        <v>0</v>
      </c>
      <c r="S392" s="187">
        <f t="shared" si="198"/>
        <v>0</v>
      </c>
      <c r="T392" s="187">
        <f t="shared" si="199"/>
        <v>0</v>
      </c>
      <c r="V392" s="184">
        <f t="shared" si="200"/>
        <v>0</v>
      </c>
      <c r="W392" s="184">
        <f t="shared" si="201"/>
        <v>0</v>
      </c>
      <c r="X392" s="184">
        <f t="shared" si="202"/>
        <v>0</v>
      </c>
      <c r="Y392" s="184">
        <f t="shared" si="203"/>
        <v>0</v>
      </c>
      <c r="AA392" s="190">
        <f t="shared" si="204"/>
        <v>0</v>
      </c>
      <c r="AB392" s="190">
        <f t="shared" si="205"/>
        <v>0</v>
      </c>
      <c r="AC392" s="190">
        <f t="shared" si="206"/>
        <v>0</v>
      </c>
      <c r="AD392" s="190">
        <f t="shared" si="207"/>
        <v>0</v>
      </c>
      <c r="AE392" s="187">
        <f t="shared" si="213"/>
        <v>0</v>
      </c>
      <c r="AF392" s="156">
        <f t="shared" si="214"/>
        <v>0</v>
      </c>
      <c r="AG392" s="193">
        <f t="shared" si="215"/>
        <v>0</v>
      </c>
      <c r="AH392" s="156">
        <f t="shared" si="216"/>
        <v>9156.4032697547682</v>
      </c>
      <c r="AI392" s="156">
        <f t="shared" si="217"/>
        <v>0</v>
      </c>
      <c r="AJ392" s="187">
        <f t="shared" si="218"/>
        <v>0</v>
      </c>
      <c r="AK392" s="187">
        <f t="shared" si="219"/>
        <v>0</v>
      </c>
      <c r="AL392" s="1">
        <f t="shared" si="220"/>
        <v>9156.4032697547682</v>
      </c>
    </row>
    <row r="393" spans="1:38">
      <c r="A393" s="26">
        <v>4.15E-3</v>
      </c>
      <c r="B393" s="5">
        <f t="shared" si="210"/>
        <v>9134.5045305588774</v>
      </c>
      <c r="C393" s="150" t="s">
        <v>952</v>
      </c>
      <c r="D393" s="150" t="s">
        <v>870</v>
      </c>
      <c r="E393" s="94" t="s">
        <v>91</v>
      </c>
      <c r="F393" s="25">
        <f t="shared" si="211"/>
        <v>1</v>
      </c>
      <c r="G393" s="25">
        <f t="shared" si="209"/>
        <v>1</v>
      </c>
      <c r="I393" s="156">
        <f t="shared" si="190"/>
        <v>0</v>
      </c>
      <c r="J393" s="156">
        <f t="shared" si="191"/>
        <v>9134.5003805588767</v>
      </c>
      <c r="K393" s="156">
        <f t="shared" si="192"/>
        <v>0</v>
      </c>
      <c r="L393" s="156">
        <f t="shared" si="193"/>
        <v>0</v>
      </c>
      <c r="N393" s="187">
        <f t="shared" si="212"/>
        <v>0</v>
      </c>
      <c r="O393" s="187">
        <f t="shared" si="194"/>
        <v>0</v>
      </c>
      <c r="P393" s="187">
        <f t="shared" si="195"/>
        <v>0</v>
      </c>
      <c r="Q393" s="187">
        <f t="shared" si="196"/>
        <v>0</v>
      </c>
      <c r="R393" s="187">
        <f t="shared" si="197"/>
        <v>0</v>
      </c>
      <c r="S393" s="187">
        <f t="shared" si="198"/>
        <v>0</v>
      </c>
      <c r="T393" s="187">
        <f t="shared" si="199"/>
        <v>0</v>
      </c>
      <c r="V393" s="184">
        <f t="shared" si="200"/>
        <v>0</v>
      </c>
      <c r="W393" s="184">
        <f t="shared" si="201"/>
        <v>0</v>
      </c>
      <c r="X393" s="184">
        <f t="shared" si="202"/>
        <v>0</v>
      </c>
      <c r="Y393" s="184">
        <f t="shared" si="203"/>
        <v>0</v>
      </c>
      <c r="AA393" s="190">
        <f t="shared" si="204"/>
        <v>0</v>
      </c>
      <c r="AB393" s="190">
        <f t="shared" si="205"/>
        <v>0</v>
      </c>
      <c r="AC393" s="190">
        <f t="shared" si="206"/>
        <v>0</v>
      </c>
      <c r="AD393" s="190">
        <f t="shared" si="207"/>
        <v>0</v>
      </c>
      <c r="AE393" s="187">
        <f t="shared" si="213"/>
        <v>0</v>
      </c>
      <c r="AF393" s="156">
        <f t="shared" si="214"/>
        <v>0</v>
      </c>
      <c r="AG393" s="193">
        <f t="shared" si="215"/>
        <v>0</v>
      </c>
      <c r="AH393" s="156">
        <f t="shared" si="216"/>
        <v>9134.5003805588767</v>
      </c>
      <c r="AI393" s="156">
        <f t="shared" si="217"/>
        <v>0</v>
      </c>
      <c r="AJ393" s="187">
        <f t="shared" si="218"/>
        <v>0</v>
      </c>
      <c r="AK393" s="187">
        <f t="shared" si="219"/>
        <v>0</v>
      </c>
      <c r="AL393" s="1">
        <f t="shared" si="220"/>
        <v>9134.5003805588767</v>
      </c>
    </row>
    <row r="394" spans="1:38">
      <c r="A394" s="26">
        <v>4.1599999999999996E-3</v>
      </c>
      <c r="B394" s="5">
        <f t="shared" si="210"/>
        <v>8630.5774084076438</v>
      </c>
      <c r="C394" s="150" t="s">
        <v>956</v>
      </c>
      <c r="D394" s="150" t="s">
        <v>979</v>
      </c>
      <c r="E394" s="94" t="s">
        <v>91</v>
      </c>
      <c r="F394" s="25">
        <f t="shared" si="211"/>
        <v>1</v>
      </c>
      <c r="G394" s="25">
        <f t="shared" si="209"/>
        <v>1</v>
      </c>
      <c r="I394" s="156">
        <f t="shared" si="190"/>
        <v>0</v>
      </c>
      <c r="J394" s="156">
        <f t="shared" si="191"/>
        <v>8630.5732484076434</v>
      </c>
      <c r="K394" s="156">
        <f t="shared" si="192"/>
        <v>0</v>
      </c>
      <c r="L394" s="156">
        <f t="shared" si="193"/>
        <v>0</v>
      </c>
      <c r="N394" s="187">
        <f t="shared" si="212"/>
        <v>0</v>
      </c>
      <c r="O394" s="187">
        <f t="shared" si="194"/>
        <v>0</v>
      </c>
      <c r="P394" s="187">
        <f t="shared" si="195"/>
        <v>0</v>
      </c>
      <c r="Q394" s="187">
        <f t="shared" si="196"/>
        <v>0</v>
      </c>
      <c r="R394" s="187">
        <f t="shared" si="197"/>
        <v>0</v>
      </c>
      <c r="S394" s="187">
        <f t="shared" si="198"/>
        <v>0</v>
      </c>
      <c r="T394" s="187">
        <f t="shared" si="199"/>
        <v>0</v>
      </c>
      <c r="V394" s="184">
        <f t="shared" si="200"/>
        <v>0</v>
      </c>
      <c r="W394" s="184">
        <f t="shared" si="201"/>
        <v>0</v>
      </c>
      <c r="X394" s="184">
        <f t="shared" si="202"/>
        <v>0</v>
      </c>
      <c r="Y394" s="184">
        <f t="shared" si="203"/>
        <v>0</v>
      </c>
      <c r="AA394" s="190">
        <f t="shared" si="204"/>
        <v>0</v>
      </c>
      <c r="AB394" s="190">
        <f t="shared" si="205"/>
        <v>0</v>
      </c>
      <c r="AC394" s="190">
        <f t="shared" si="206"/>
        <v>0</v>
      </c>
      <c r="AD394" s="190">
        <f t="shared" si="207"/>
        <v>0</v>
      </c>
      <c r="AE394" s="187">
        <f t="shared" si="213"/>
        <v>0</v>
      </c>
      <c r="AF394" s="156">
        <f t="shared" si="214"/>
        <v>0</v>
      </c>
      <c r="AG394" s="193">
        <f t="shared" si="215"/>
        <v>0</v>
      </c>
      <c r="AH394" s="156">
        <f t="shared" si="216"/>
        <v>8630.5732484076434</v>
      </c>
      <c r="AI394" s="156">
        <f t="shared" si="217"/>
        <v>0</v>
      </c>
      <c r="AJ394" s="187">
        <f t="shared" si="218"/>
        <v>0</v>
      </c>
      <c r="AK394" s="187">
        <f t="shared" si="219"/>
        <v>0</v>
      </c>
      <c r="AL394" s="1">
        <f t="shared" si="220"/>
        <v>8630.5732484076434</v>
      </c>
    </row>
    <row r="395" spans="1:38">
      <c r="A395" s="26">
        <v>4.1700000000000001E-3</v>
      </c>
      <c r="B395" s="5">
        <f t="shared" si="210"/>
        <v>8354.2205582259339</v>
      </c>
      <c r="C395" s="150" t="s">
        <v>958</v>
      </c>
      <c r="D395" s="150" t="s">
        <v>979</v>
      </c>
      <c r="E395" s="94" t="s">
        <v>91</v>
      </c>
      <c r="F395" s="25">
        <f t="shared" si="211"/>
        <v>1</v>
      </c>
      <c r="G395" s="25">
        <f t="shared" si="209"/>
        <v>1</v>
      </c>
      <c r="I395" s="156">
        <f t="shared" si="190"/>
        <v>0</v>
      </c>
      <c r="J395" s="156">
        <f t="shared" si="191"/>
        <v>8354.2163882259338</v>
      </c>
      <c r="K395" s="156">
        <f t="shared" si="192"/>
        <v>0</v>
      </c>
      <c r="L395" s="156">
        <f t="shared" si="193"/>
        <v>0</v>
      </c>
      <c r="N395" s="187">
        <f t="shared" si="212"/>
        <v>0</v>
      </c>
      <c r="O395" s="187">
        <f t="shared" si="194"/>
        <v>0</v>
      </c>
      <c r="P395" s="187">
        <f t="shared" si="195"/>
        <v>0</v>
      </c>
      <c r="Q395" s="187">
        <f t="shared" si="196"/>
        <v>0</v>
      </c>
      <c r="R395" s="187">
        <f t="shared" si="197"/>
        <v>0</v>
      </c>
      <c r="S395" s="187">
        <f t="shared" si="198"/>
        <v>0</v>
      </c>
      <c r="T395" s="187">
        <f t="shared" si="199"/>
        <v>0</v>
      </c>
      <c r="V395" s="184">
        <f t="shared" si="200"/>
        <v>0</v>
      </c>
      <c r="W395" s="184">
        <f t="shared" si="201"/>
        <v>0</v>
      </c>
      <c r="X395" s="184">
        <f t="shared" si="202"/>
        <v>0</v>
      </c>
      <c r="Y395" s="184">
        <f t="shared" si="203"/>
        <v>0</v>
      </c>
      <c r="AA395" s="190">
        <f t="shared" si="204"/>
        <v>0</v>
      </c>
      <c r="AB395" s="190">
        <f t="shared" si="205"/>
        <v>0</v>
      </c>
      <c r="AC395" s="190">
        <f t="shared" si="206"/>
        <v>0</v>
      </c>
      <c r="AD395" s="190">
        <f t="shared" si="207"/>
        <v>0</v>
      </c>
      <c r="AE395" s="187">
        <f t="shared" si="213"/>
        <v>0</v>
      </c>
      <c r="AF395" s="156">
        <f t="shared" si="214"/>
        <v>0</v>
      </c>
      <c r="AG395" s="193">
        <f t="shared" si="215"/>
        <v>0</v>
      </c>
      <c r="AH395" s="156">
        <f t="shared" si="216"/>
        <v>8354.2163882259338</v>
      </c>
      <c r="AI395" s="156">
        <f t="shared" si="217"/>
        <v>0</v>
      </c>
      <c r="AJ395" s="187">
        <f t="shared" si="218"/>
        <v>0</v>
      </c>
      <c r="AK395" s="187">
        <f t="shared" si="219"/>
        <v>0</v>
      </c>
      <c r="AL395" s="1">
        <f t="shared" si="220"/>
        <v>8354.2163882259338</v>
      </c>
    </row>
    <row r="396" spans="1:38">
      <c r="A396" s="26">
        <v>4.1799999999999997E-3</v>
      </c>
      <c r="B396" s="5">
        <f t="shared" si="210"/>
        <v>8292.3741336077364</v>
      </c>
      <c r="C396" s="150" t="s">
        <v>959</v>
      </c>
      <c r="D396" s="150" t="s">
        <v>974</v>
      </c>
      <c r="E396" s="94" t="s">
        <v>91</v>
      </c>
      <c r="F396" s="25">
        <f t="shared" si="211"/>
        <v>1</v>
      </c>
      <c r="G396" s="25">
        <f t="shared" si="209"/>
        <v>1</v>
      </c>
      <c r="I396" s="156">
        <f t="shared" si="190"/>
        <v>0</v>
      </c>
      <c r="J396" s="156">
        <f t="shared" si="191"/>
        <v>8292.3699536077365</v>
      </c>
      <c r="K396" s="156">
        <f t="shared" si="192"/>
        <v>0</v>
      </c>
      <c r="L396" s="156">
        <f t="shared" si="193"/>
        <v>0</v>
      </c>
      <c r="N396" s="187">
        <f t="shared" si="212"/>
        <v>0</v>
      </c>
      <c r="O396" s="187">
        <f t="shared" si="194"/>
        <v>0</v>
      </c>
      <c r="P396" s="187">
        <f t="shared" si="195"/>
        <v>0</v>
      </c>
      <c r="Q396" s="187">
        <f t="shared" si="196"/>
        <v>0</v>
      </c>
      <c r="R396" s="187">
        <f t="shared" si="197"/>
        <v>0</v>
      </c>
      <c r="S396" s="187">
        <f t="shared" si="198"/>
        <v>0</v>
      </c>
      <c r="T396" s="187">
        <f t="shared" si="199"/>
        <v>0</v>
      </c>
      <c r="V396" s="184">
        <f t="shared" si="200"/>
        <v>0</v>
      </c>
      <c r="W396" s="184">
        <f t="shared" si="201"/>
        <v>0</v>
      </c>
      <c r="X396" s="184">
        <f t="shared" si="202"/>
        <v>0</v>
      </c>
      <c r="Y396" s="184">
        <f t="shared" si="203"/>
        <v>0</v>
      </c>
      <c r="AA396" s="190">
        <f t="shared" si="204"/>
        <v>0</v>
      </c>
      <c r="AB396" s="190">
        <f t="shared" si="205"/>
        <v>0</v>
      </c>
      <c r="AC396" s="190">
        <f t="shared" si="206"/>
        <v>0</v>
      </c>
      <c r="AD396" s="190">
        <f t="shared" si="207"/>
        <v>0</v>
      </c>
      <c r="AE396" s="187">
        <f t="shared" si="213"/>
        <v>0</v>
      </c>
      <c r="AF396" s="156">
        <f t="shared" si="214"/>
        <v>0</v>
      </c>
      <c r="AG396" s="193">
        <f t="shared" si="215"/>
        <v>0</v>
      </c>
      <c r="AH396" s="156">
        <f t="shared" si="216"/>
        <v>8292.3699536077365</v>
      </c>
      <c r="AI396" s="156">
        <f t="shared" si="217"/>
        <v>0</v>
      </c>
      <c r="AJ396" s="187">
        <f t="shared" si="218"/>
        <v>0</v>
      </c>
      <c r="AK396" s="187">
        <f t="shared" si="219"/>
        <v>0</v>
      </c>
      <c r="AL396" s="1">
        <f t="shared" si="220"/>
        <v>8292.3699536077365</v>
      </c>
    </row>
    <row r="397" spans="1:38">
      <c r="A397" s="26">
        <v>4.1900000000000001E-3</v>
      </c>
      <c r="B397" s="5">
        <f t="shared" si="210"/>
        <v>16580.817322190022</v>
      </c>
      <c r="C397" s="150" t="s">
        <v>964</v>
      </c>
      <c r="D397" s="150" t="s">
        <v>873</v>
      </c>
      <c r="E397" s="94" t="s">
        <v>91</v>
      </c>
      <c r="F397" s="25">
        <f t="shared" si="211"/>
        <v>2</v>
      </c>
      <c r="G397" s="25">
        <f t="shared" si="209"/>
        <v>2</v>
      </c>
      <c r="I397" s="156">
        <f t="shared" si="190"/>
        <v>0</v>
      </c>
      <c r="J397" s="156">
        <f t="shared" si="191"/>
        <v>8183.3235924410683</v>
      </c>
      <c r="K397" s="156">
        <f t="shared" si="192"/>
        <v>0</v>
      </c>
      <c r="L397" s="156">
        <f t="shared" si="193"/>
        <v>0</v>
      </c>
      <c r="N397" s="187">
        <f t="shared" si="212"/>
        <v>0</v>
      </c>
      <c r="O397" s="187">
        <f t="shared" si="194"/>
        <v>0</v>
      </c>
      <c r="P397" s="187">
        <f t="shared" si="195"/>
        <v>0</v>
      </c>
      <c r="Q397" s="187">
        <f t="shared" si="196"/>
        <v>0</v>
      </c>
      <c r="R397" s="187">
        <f t="shared" si="197"/>
        <v>0</v>
      </c>
      <c r="S397" s="187">
        <f t="shared" si="198"/>
        <v>8397.4895397489527</v>
      </c>
      <c r="T397" s="187">
        <f t="shared" si="199"/>
        <v>0</v>
      </c>
      <c r="V397" s="184">
        <f t="shared" si="200"/>
        <v>0</v>
      </c>
      <c r="W397" s="184">
        <f t="shared" si="201"/>
        <v>0</v>
      </c>
      <c r="X397" s="184">
        <f t="shared" si="202"/>
        <v>0</v>
      </c>
      <c r="Y397" s="184">
        <f t="shared" si="203"/>
        <v>0</v>
      </c>
      <c r="AA397" s="190">
        <f t="shared" si="204"/>
        <v>0</v>
      </c>
      <c r="AB397" s="190">
        <f t="shared" si="205"/>
        <v>0</v>
      </c>
      <c r="AC397" s="190">
        <f t="shared" si="206"/>
        <v>0</v>
      </c>
      <c r="AD397" s="190">
        <f t="shared" si="207"/>
        <v>0</v>
      </c>
      <c r="AE397" s="187">
        <f t="shared" si="213"/>
        <v>0</v>
      </c>
      <c r="AF397" s="156">
        <f t="shared" si="214"/>
        <v>0</v>
      </c>
      <c r="AG397" s="193">
        <f t="shared" si="215"/>
        <v>0</v>
      </c>
      <c r="AH397" s="156">
        <f t="shared" si="216"/>
        <v>8183.3235924410683</v>
      </c>
      <c r="AI397" s="156">
        <f t="shared" si="217"/>
        <v>0</v>
      </c>
      <c r="AJ397" s="187">
        <f t="shared" si="218"/>
        <v>8397.4895397489527</v>
      </c>
      <c r="AK397" s="187">
        <f t="shared" si="219"/>
        <v>0</v>
      </c>
      <c r="AL397" s="1">
        <f t="shared" si="220"/>
        <v>16580.813132190022</v>
      </c>
    </row>
    <row r="398" spans="1:38">
      <c r="A398" s="26">
        <v>4.1999999999999997E-3</v>
      </c>
      <c r="B398" s="5">
        <f t="shared" si="210"/>
        <v>9899.8392223898172</v>
      </c>
      <c r="C398" s="150" t="s">
        <v>942</v>
      </c>
      <c r="D398" s="150" t="s">
        <v>979</v>
      </c>
      <c r="E398" s="94" t="s">
        <v>91</v>
      </c>
      <c r="F398" s="25">
        <f t="shared" si="211"/>
        <v>1</v>
      </c>
      <c r="G398" s="25">
        <f>COUNTIF(AG398:AK398,"&gt;1")</f>
        <v>1</v>
      </c>
      <c r="I398" s="156">
        <f t="shared" si="190"/>
        <v>0</v>
      </c>
      <c r="J398" s="156">
        <f t="shared" si="191"/>
        <v>9899.8350223898178</v>
      </c>
      <c r="K398" s="156">
        <f t="shared" si="192"/>
        <v>0</v>
      </c>
      <c r="L398" s="156">
        <f t="shared" si="193"/>
        <v>0</v>
      </c>
      <c r="N398" s="187">
        <f t="shared" si="212"/>
        <v>0</v>
      </c>
      <c r="O398" s="187">
        <f t="shared" si="194"/>
        <v>0</v>
      </c>
      <c r="P398" s="187">
        <f t="shared" si="195"/>
        <v>0</v>
      </c>
      <c r="Q398" s="187">
        <f t="shared" si="196"/>
        <v>0</v>
      </c>
      <c r="R398" s="187">
        <f t="shared" si="197"/>
        <v>0</v>
      </c>
      <c r="S398" s="187">
        <f t="shared" si="198"/>
        <v>0</v>
      </c>
      <c r="T398" s="187">
        <f t="shared" si="199"/>
        <v>0</v>
      </c>
      <c r="V398" s="184">
        <f t="shared" si="200"/>
        <v>0</v>
      </c>
      <c r="W398" s="184">
        <f t="shared" si="201"/>
        <v>0</v>
      </c>
      <c r="X398" s="184">
        <f t="shared" si="202"/>
        <v>0</v>
      </c>
      <c r="Y398" s="184">
        <f t="shared" si="203"/>
        <v>0</v>
      </c>
      <c r="AA398" s="190">
        <f t="shared" si="204"/>
        <v>0</v>
      </c>
      <c r="AB398" s="190">
        <f t="shared" si="205"/>
        <v>0</v>
      </c>
      <c r="AC398" s="190">
        <f t="shared" si="206"/>
        <v>0</v>
      </c>
      <c r="AD398" s="190">
        <f t="shared" si="207"/>
        <v>0</v>
      </c>
      <c r="AE398" s="187">
        <f t="shared" si="213"/>
        <v>0</v>
      </c>
      <c r="AF398" s="156">
        <f t="shared" si="214"/>
        <v>0</v>
      </c>
      <c r="AG398" s="193">
        <f t="shared" si="215"/>
        <v>0</v>
      </c>
      <c r="AH398" s="156">
        <f t="shared" si="216"/>
        <v>9899.8350223898178</v>
      </c>
      <c r="AI398" s="156">
        <f t="shared" si="217"/>
        <v>0</v>
      </c>
      <c r="AJ398" s="187">
        <f t="shared" si="218"/>
        <v>0</v>
      </c>
      <c r="AK398" s="187">
        <f t="shared" si="219"/>
        <v>0</v>
      </c>
      <c r="AL398" s="1">
        <f t="shared" si="220"/>
        <v>9899.8350223898178</v>
      </c>
    </row>
    <row r="399" spans="1:38">
      <c r="A399" s="26">
        <v>4.2100000000000002E-3</v>
      </c>
      <c r="B399" s="5">
        <f t="shared" si="210"/>
        <v>9452.0744170206999</v>
      </c>
      <c r="C399" s="150" t="s">
        <v>947</v>
      </c>
      <c r="D399" s="150" t="s">
        <v>975</v>
      </c>
      <c r="E399" s="94" t="s">
        <v>91</v>
      </c>
      <c r="F399" s="25">
        <f t="shared" si="211"/>
        <v>1</v>
      </c>
      <c r="G399" s="25">
        <f>COUNTIF(AG399:AK399,"&gt;1")</f>
        <v>1</v>
      </c>
      <c r="I399" s="156">
        <f t="shared" si="190"/>
        <v>0</v>
      </c>
      <c r="J399" s="156">
        <f t="shared" si="191"/>
        <v>9452.0702070207008</v>
      </c>
      <c r="K399" s="156">
        <f t="shared" si="192"/>
        <v>0</v>
      </c>
      <c r="L399" s="156">
        <f t="shared" si="193"/>
        <v>0</v>
      </c>
      <c r="N399" s="187">
        <f t="shared" si="212"/>
        <v>0</v>
      </c>
      <c r="O399" s="187">
        <f t="shared" si="194"/>
        <v>0</v>
      </c>
      <c r="P399" s="187">
        <f t="shared" si="195"/>
        <v>0</v>
      </c>
      <c r="Q399" s="187">
        <f t="shared" si="196"/>
        <v>0</v>
      </c>
      <c r="R399" s="187">
        <f t="shared" si="197"/>
        <v>0</v>
      </c>
      <c r="S399" s="187">
        <f t="shared" si="198"/>
        <v>0</v>
      </c>
      <c r="T399" s="187">
        <f t="shared" si="199"/>
        <v>0</v>
      </c>
      <c r="V399" s="184">
        <f t="shared" si="200"/>
        <v>0</v>
      </c>
      <c r="W399" s="184">
        <f t="shared" si="201"/>
        <v>0</v>
      </c>
      <c r="X399" s="184">
        <f t="shared" si="202"/>
        <v>0</v>
      </c>
      <c r="Y399" s="184">
        <f t="shared" si="203"/>
        <v>0</v>
      </c>
      <c r="AA399" s="190">
        <f t="shared" si="204"/>
        <v>0</v>
      </c>
      <c r="AB399" s="190">
        <f t="shared" si="205"/>
        <v>0</v>
      </c>
      <c r="AC399" s="190">
        <f t="shared" si="206"/>
        <v>0</v>
      </c>
      <c r="AD399" s="190">
        <f t="shared" si="207"/>
        <v>0</v>
      </c>
      <c r="AE399" s="187">
        <f t="shared" si="213"/>
        <v>0</v>
      </c>
      <c r="AF399" s="156">
        <f t="shared" si="214"/>
        <v>0</v>
      </c>
      <c r="AG399" s="193">
        <f t="shared" si="215"/>
        <v>0</v>
      </c>
      <c r="AH399" s="156">
        <f t="shared" si="216"/>
        <v>9452.0702070207008</v>
      </c>
      <c r="AI399" s="156">
        <f t="shared" si="217"/>
        <v>0</v>
      </c>
      <c r="AJ399" s="187">
        <f t="shared" si="218"/>
        <v>0</v>
      </c>
      <c r="AK399" s="187">
        <f t="shared" si="219"/>
        <v>0</v>
      </c>
      <c r="AL399" s="1">
        <f t="shared" si="220"/>
        <v>9452.0702070207008</v>
      </c>
    </row>
    <row r="400" spans="1:38">
      <c r="A400" s="26">
        <v>4.2199999999999998E-3</v>
      </c>
      <c r="B400" s="5">
        <f t="shared" si="210"/>
        <v>8208.9156915653712</v>
      </c>
      <c r="C400" s="150" t="s">
        <v>963</v>
      </c>
      <c r="D400" s="150" t="s">
        <v>606</v>
      </c>
      <c r="E400" s="94" t="s">
        <v>91</v>
      </c>
      <c r="F400" s="25">
        <f t="shared" si="211"/>
        <v>1</v>
      </c>
      <c r="G400" s="25">
        <f>COUNTIF(AG400:AK400,"&gt;1")</f>
        <v>1</v>
      </c>
      <c r="I400" s="156">
        <f t="shared" si="190"/>
        <v>0</v>
      </c>
      <c r="J400" s="156">
        <f t="shared" si="191"/>
        <v>8208.9114715653704</v>
      </c>
      <c r="K400" s="156">
        <f t="shared" si="192"/>
        <v>0</v>
      </c>
      <c r="L400" s="156">
        <f t="shared" si="193"/>
        <v>0</v>
      </c>
      <c r="N400" s="187">
        <f t="shared" si="212"/>
        <v>0</v>
      </c>
      <c r="O400" s="187">
        <f t="shared" si="194"/>
        <v>0</v>
      </c>
      <c r="P400" s="187">
        <f t="shared" si="195"/>
        <v>0</v>
      </c>
      <c r="Q400" s="187">
        <f t="shared" si="196"/>
        <v>0</v>
      </c>
      <c r="R400" s="187">
        <f t="shared" si="197"/>
        <v>0</v>
      </c>
      <c r="S400" s="187">
        <f t="shared" si="198"/>
        <v>0</v>
      </c>
      <c r="T400" s="187">
        <f t="shared" si="199"/>
        <v>0</v>
      </c>
      <c r="V400" s="184">
        <f t="shared" si="200"/>
        <v>0</v>
      </c>
      <c r="W400" s="184">
        <f t="shared" si="201"/>
        <v>0</v>
      </c>
      <c r="X400" s="184">
        <f t="shared" si="202"/>
        <v>0</v>
      </c>
      <c r="Y400" s="184">
        <f t="shared" si="203"/>
        <v>0</v>
      </c>
      <c r="AA400" s="190">
        <f t="shared" si="204"/>
        <v>0</v>
      </c>
      <c r="AB400" s="190">
        <f t="shared" si="205"/>
        <v>0</v>
      </c>
      <c r="AC400" s="190">
        <f t="shared" si="206"/>
        <v>0</v>
      </c>
      <c r="AD400" s="190">
        <f t="shared" si="207"/>
        <v>0</v>
      </c>
      <c r="AE400" s="187">
        <f t="shared" si="213"/>
        <v>0</v>
      </c>
      <c r="AF400" s="156">
        <f t="shared" si="214"/>
        <v>0</v>
      </c>
      <c r="AG400" s="193">
        <f t="shared" si="215"/>
        <v>0</v>
      </c>
      <c r="AH400" s="156">
        <f t="shared" si="216"/>
        <v>8208.9114715653704</v>
      </c>
      <c r="AI400" s="156">
        <f t="shared" si="217"/>
        <v>0</v>
      </c>
      <c r="AJ400" s="187">
        <f t="shared" si="218"/>
        <v>0</v>
      </c>
      <c r="AK400" s="187">
        <f t="shared" si="219"/>
        <v>0</v>
      </c>
      <c r="AL400" s="1">
        <f t="shared" si="220"/>
        <v>8208.9114715653704</v>
      </c>
    </row>
    <row r="401" spans="1:38">
      <c r="A401" s="26">
        <v>4.2300000000000003E-3</v>
      </c>
      <c r="B401" s="5">
        <f t="shared" si="210"/>
        <v>7700.2792070852429</v>
      </c>
      <c r="C401" s="150" t="s">
        <v>967</v>
      </c>
      <c r="D401" s="150" t="s">
        <v>974</v>
      </c>
      <c r="E401" s="94" t="s">
        <v>91</v>
      </c>
      <c r="F401" s="25">
        <f t="shared" si="211"/>
        <v>1</v>
      </c>
      <c r="G401" s="25">
        <f>COUNTIF(AG401:AK401,"&gt;1")</f>
        <v>1</v>
      </c>
      <c r="I401" s="156">
        <f t="shared" si="190"/>
        <v>0</v>
      </c>
      <c r="J401" s="156">
        <f t="shared" si="191"/>
        <v>7700.2749770852433</v>
      </c>
      <c r="K401" s="156">
        <f t="shared" si="192"/>
        <v>0</v>
      </c>
      <c r="L401" s="156">
        <f t="shared" si="193"/>
        <v>0</v>
      </c>
      <c r="N401" s="187">
        <f t="shared" si="212"/>
        <v>0</v>
      </c>
      <c r="O401" s="187">
        <f t="shared" si="194"/>
        <v>0</v>
      </c>
      <c r="P401" s="187">
        <f t="shared" si="195"/>
        <v>0</v>
      </c>
      <c r="Q401" s="187">
        <f t="shared" si="196"/>
        <v>0</v>
      </c>
      <c r="R401" s="187">
        <f t="shared" si="197"/>
        <v>0</v>
      </c>
      <c r="S401" s="187">
        <f t="shared" si="198"/>
        <v>0</v>
      </c>
      <c r="T401" s="187">
        <f t="shared" si="199"/>
        <v>0</v>
      </c>
      <c r="V401" s="184">
        <f t="shared" si="200"/>
        <v>0</v>
      </c>
      <c r="W401" s="184">
        <f t="shared" si="201"/>
        <v>0</v>
      </c>
      <c r="X401" s="184">
        <f t="shared" si="202"/>
        <v>0</v>
      </c>
      <c r="Y401" s="184">
        <f t="shared" si="203"/>
        <v>0</v>
      </c>
      <c r="AA401" s="190">
        <f t="shared" si="204"/>
        <v>0</v>
      </c>
      <c r="AB401" s="190">
        <f t="shared" si="205"/>
        <v>0</v>
      </c>
      <c r="AC401" s="190">
        <f t="shared" si="206"/>
        <v>0</v>
      </c>
      <c r="AD401" s="190">
        <f t="shared" si="207"/>
        <v>0</v>
      </c>
      <c r="AE401" s="187">
        <f t="shared" si="213"/>
        <v>0</v>
      </c>
      <c r="AF401" s="156">
        <f t="shared" si="214"/>
        <v>0</v>
      </c>
      <c r="AG401" s="193">
        <f t="shared" si="215"/>
        <v>0</v>
      </c>
      <c r="AH401" s="156">
        <f t="shared" si="216"/>
        <v>7700.2749770852433</v>
      </c>
      <c r="AI401" s="156">
        <f t="shared" si="217"/>
        <v>0</v>
      </c>
      <c r="AJ401" s="187">
        <f t="shared" si="218"/>
        <v>0</v>
      </c>
      <c r="AK401" s="187">
        <f t="shared" si="219"/>
        <v>0</v>
      </c>
      <c r="AL401" s="1">
        <f t="shared" si="220"/>
        <v>7700.2749770852433</v>
      </c>
    </row>
    <row r="402" spans="1:38">
      <c r="A402" s="26">
        <v>4.2399999999999998E-3</v>
      </c>
      <c r="B402" s="5">
        <f t="shared" si="210"/>
        <v>8573.3280485518917</v>
      </c>
      <c r="C402" s="150" t="s">
        <v>957</v>
      </c>
      <c r="D402" s="150" t="s">
        <v>76</v>
      </c>
      <c r="E402" s="94" t="s">
        <v>91</v>
      </c>
      <c r="F402" s="25">
        <f t="shared" si="211"/>
        <v>1</v>
      </c>
      <c r="G402" s="25">
        <f>COUNTIF(AG402:AK402,"&gt;1")</f>
        <v>1</v>
      </c>
      <c r="I402" s="156">
        <f t="shared" si="190"/>
        <v>0</v>
      </c>
      <c r="J402" s="156">
        <f t="shared" si="191"/>
        <v>8573.3238085518915</v>
      </c>
      <c r="K402" s="156">
        <f t="shared" si="192"/>
        <v>0</v>
      </c>
      <c r="L402" s="156">
        <f t="shared" si="193"/>
        <v>0</v>
      </c>
      <c r="N402" s="187">
        <f t="shared" si="212"/>
        <v>0</v>
      </c>
      <c r="O402" s="187">
        <f t="shared" si="194"/>
        <v>0</v>
      </c>
      <c r="P402" s="187">
        <f t="shared" si="195"/>
        <v>0</v>
      </c>
      <c r="Q402" s="187">
        <f t="shared" si="196"/>
        <v>0</v>
      </c>
      <c r="R402" s="187">
        <f t="shared" si="197"/>
        <v>0</v>
      </c>
      <c r="S402" s="187">
        <f t="shared" si="198"/>
        <v>0</v>
      </c>
      <c r="T402" s="187">
        <f t="shared" si="199"/>
        <v>0</v>
      </c>
      <c r="V402" s="184">
        <f t="shared" si="200"/>
        <v>0</v>
      </c>
      <c r="W402" s="184">
        <f t="shared" si="201"/>
        <v>0</v>
      </c>
      <c r="X402" s="184">
        <f t="shared" si="202"/>
        <v>0</v>
      </c>
      <c r="Y402" s="184">
        <f t="shared" si="203"/>
        <v>0</v>
      </c>
      <c r="AA402" s="190">
        <f t="shared" si="204"/>
        <v>0</v>
      </c>
      <c r="AB402" s="190">
        <f t="shared" si="205"/>
        <v>0</v>
      </c>
      <c r="AC402" s="190">
        <f t="shared" si="206"/>
        <v>0</v>
      </c>
      <c r="AD402" s="190">
        <f t="shared" si="207"/>
        <v>0</v>
      </c>
      <c r="AE402" s="187">
        <f t="shared" si="213"/>
        <v>0</v>
      </c>
      <c r="AF402" s="156">
        <f t="shared" si="214"/>
        <v>0</v>
      </c>
      <c r="AG402" s="193">
        <f t="shared" si="215"/>
        <v>0</v>
      </c>
      <c r="AH402" s="156">
        <f t="shared" si="216"/>
        <v>8573.3238085518915</v>
      </c>
      <c r="AI402" s="156">
        <f t="shared" si="217"/>
        <v>0</v>
      </c>
      <c r="AJ402" s="187">
        <f t="shared" si="218"/>
        <v>0</v>
      </c>
      <c r="AK402" s="187">
        <f t="shared" si="219"/>
        <v>0</v>
      </c>
      <c r="AL402" s="1">
        <f t="shared" si="220"/>
        <v>8573.3238085518915</v>
      </c>
    </row>
    <row r="403" spans="1:38">
      <c r="A403" s="26">
        <v>4.2500000000000003E-3</v>
      </c>
      <c r="B403" s="5">
        <f t="shared" si="210"/>
        <v>8865.559336534403</v>
      </c>
      <c r="C403" s="150" t="s">
        <v>954</v>
      </c>
      <c r="D403" s="150" t="s">
        <v>980</v>
      </c>
      <c r="E403" s="94" t="s">
        <v>91</v>
      </c>
      <c r="F403" s="25">
        <f t="shared" si="211"/>
        <v>1</v>
      </c>
      <c r="G403" s="25">
        <f t="shared" si="209"/>
        <v>1</v>
      </c>
      <c r="I403" s="156">
        <f t="shared" si="190"/>
        <v>0</v>
      </c>
      <c r="J403" s="156">
        <f t="shared" si="191"/>
        <v>8865.555086534403</v>
      </c>
      <c r="K403" s="156">
        <f t="shared" si="192"/>
        <v>0</v>
      </c>
      <c r="L403" s="156">
        <f t="shared" si="193"/>
        <v>0</v>
      </c>
      <c r="N403" s="187">
        <f t="shared" si="212"/>
        <v>0</v>
      </c>
      <c r="O403" s="187">
        <f t="shared" si="194"/>
        <v>0</v>
      </c>
      <c r="P403" s="187">
        <f t="shared" si="195"/>
        <v>0</v>
      </c>
      <c r="Q403" s="187">
        <f t="shared" si="196"/>
        <v>0</v>
      </c>
      <c r="R403" s="187">
        <f t="shared" si="197"/>
        <v>0</v>
      </c>
      <c r="S403" s="187">
        <f t="shared" si="198"/>
        <v>0</v>
      </c>
      <c r="T403" s="187">
        <f t="shared" si="199"/>
        <v>0</v>
      </c>
      <c r="V403" s="184">
        <f t="shared" si="200"/>
        <v>0</v>
      </c>
      <c r="W403" s="184">
        <f t="shared" si="201"/>
        <v>0</v>
      </c>
      <c r="X403" s="184">
        <f t="shared" si="202"/>
        <v>0</v>
      </c>
      <c r="Y403" s="184">
        <f t="shared" si="203"/>
        <v>0</v>
      </c>
      <c r="AA403" s="190">
        <f t="shared" si="204"/>
        <v>0</v>
      </c>
      <c r="AB403" s="190">
        <f t="shared" si="205"/>
        <v>0</v>
      </c>
      <c r="AC403" s="190">
        <f t="shared" si="206"/>
        <v>0</v>
      </c>
      <c r="AD403" s="190">
        <f t="shared" si="207"/>
        <v>0</v>
      </c>
      <c r="AE403" s="187">
        <f t="shared" si="213"/>
        <v>0</v>
      </c>
      <c r="AF403" s="156">
        <f t="shared" si="214"/>
        <v>0</v>
      </c>
      <c r="AG403" s="193">
        <f t="shared" si="215"/>
        <v>0</v>
      </c>
      <c r="AH403" s="156">
        <f t="shared" si="216"/>
        <v>8865.555086534403</v>
      </c>
      <c r="AI403" s="156">
        <f t="shared" si="217"/>
        <v>0</v>
      </c>
      <c r="AJ403" s="187">
        <f t="shared" si="218"/>
        <v>0</v>
      </c>
      <c r="AK403" s="187">
        <f t="shared" si="219"/>
        <v>0</v>
      </c>
      <c r="AL403" s="1">
        <f t="shared" si="220"/>
        <v>8865.555086534403</v>
      </c>
    </row>
    <row r="404" spans="1:38">
      <c r="A404" s="26">
        <v>4.2599999999999999E-3</v>
      </c>
      <c r="B404" s="5">
        <f t="shared" si="210"/>
        <v>8973.5891656603762</v>
      </c>
      <c r="C404" s="150" t="s">
        <v>999</v>
      </c>
      <c r="D404" s="150" t="s">
        <v>1047</v>
      </c>
      <c r="E404" s="94" t="s">
        <v>91</v>
      </c>
      <c r="F404" s="25">
        <f t="shared" si="211"/>
        <v>1</v>
      </c>
      <c r="G404" s="25">
        <f t="shared" si="209"/>
        <v>1</v>
      </c>
      <c r="I404" s="156">
        <f t="shared" si="190"/>
        <v>0</v>
      </c>
      <c r="J404" s="156">
        <f t="shared" si="191"/>
        <v>0</v>
      </c>
      <c r="K404" s="156">
        <f t="shared" si="192"/>
        <v>0</v>
      </c>
      <c r="L404" s="156">
        <f t="shared" si="193"/>
        <v>8973.5849056603765</v>
      </c>
      <c r="N404" s="187">
        <f t="shared" si="212"/>
        <v>0</v>
      </c>
      <c r="O404" s="187">
        <f t="shared" si="194"/>
        <v>0</v>
      </c>
      <c r="P404" s="187">
        <f t="shared" si="195"/>
        <v>0</v>
      </c>
      <c r="Q404" s="187">
        <f t="shared" si="196"/>
        <v>0</v>
      </c>
      <c r="R404" s="187">
        <f t="shared" si="197"/>
        <v>0</v>
      </c>
      <c r="S404" s="187">
        <f t="shared" si="198"/>
        <v>0</v>
      </c>
      <c r="T404" s="187">
        <f t="shared" si="199"/>
        <v>0</v>
      </c>
      <c r="V404" s="184">
        <f t="shared" si="200"/>
        <v>0</v>
      </c>
      <c r="W404" s="184">
        <f t="shared" si="201"/>
        <v>0</v>
      </c>
      <c r="X404" s="184">
        <f t="shared" si="202"/>
        <v>0</v>
      </c>
      <c r="Y404" s="184">
        <f t="shared" si="203"/>
        <v>0</v>
      </c>
      <c r="AA404" s="190">
        <f t="shared" si="204"/>
        <v>0</v>
      </c>
      <c r="AB404" s="190">
        <f t="shared" si="205"/>
        <v>0</v>
      </c>
      <c r="AC404" s="190">
        <f t="shared" si="206"/>
        <v>0</v>
      </c>
      <c r="AD404" s="190">
        <f t="shared" si="207"/>
        <v>0</v>
      </c>
      <c r="AE404" s="187">
        <f t="shared" si="213"/>
        <v>0</v>
      </c>
      <c r="AF404" s="156">
        <f t="shared" si="214"/>
        <v>0</v>
      </c>
      <c r="AG404" s="193">
        <f t="shared" si="215"/>
        <v>0</v>
      </c>
      <c r="AH404" s="156">
        <f t="shared" si="216"/>
        <v>8973.5849056603765</v>
      </c>
      <c r="AI404" s="156">
        <f t="shared" si="217"/>
        <v>0</v>
      </c>
      <c r="AJ404" s="187">
        <f t="shared" si="218"/>
        <v>0</v>
      </c>
      <c r="AK404" s="187">
        <f t="shared" si="219"/>
        <v>0</v>
      </c>
      <c r="AL404" s="1">
        <f t="shared" si="220"/>
        <v>8973.5849056603765</v>
      </c>
    </row>
    <row r="405" spans="1:38">
      <c r="A405" s="26">
        <v>4.2700000000000004E-3</v>
      </c>
      <c r="B405" s="5">
        <f t="shared" si="210"/>
        <v>8614.905851934549</v>
      </c>
      <c r="C405" s="150" t="s">
        <v>1001</v>
      </c>
      <c r="D405" s="150" t="s">
        <v>604</v>
      </c>
      <c r="E405" s="94" t="s">
        <v>91</v>
      </c>
      <c r="F405" s="25">
        <f t="shared" si="211"/>
        <v>1</v>
      </c>
      <c r="G405" s="25">
        <f t="shared" si="209"/>
        <v>1</v>
      </c>
      <c r="I405" s="156">
        <f t="shared" si="190"/>
        <v>0</v>
      </c>
      <c r="J405" s="156">
        <f t="shared" si="191"/>
        <v>0</v>
      </c>
      <c r="K405" s="156">
        <f t="shared" si="192"/>
        <v>0</v>
      </c>
      <c r="L405" s="156">
        <f t="shared" si="193"/>
        <v>8614.9015819345495</v>
      </c>
      <c r="N405" s="187">
        <f t="shared" si="212"/>
        <v>0</v>
      </c>
      <c r="O405" s="187">
        <f t="shared" si="194"/>
        <v>0</v>
      </c>
      <c r="P405" s="187">
        <f t="shared" si="195"/>
        <v>0</v>
      </c>
      <c r="Q405" s="187">
        <f t="shared" si="196"/>
        <v>0</v>
      </c>
      <c r="R405" s="187">
        <f t="shared" si="197"/>
        <v>0</v>
      </c>
      <c r="S405" s="187">
        <f t="shared" si="198"/>
        <v>0</v>
      </c>
      <c r="T405" s="187">
        <f t="shared" si="199"/>
        <v>0</v>
      </c>
      <c r="V405" s="184">
        <f t="shared" si="200"/>
        <v>0</v>
      </c>
      <c r="W405" s="184">
        <f t="shared" si="201"/>
        <v>0</v>
      </c>
      <c r="X405" s="184">
        <f t="shared" si="202"/>
        <v>0</v>
      </c>
      <c r="Y405" s="184">
        <f t="shared" si="203"/>
        <v>0</v>
      </c>
      <c r="AA405" s="190">
        <f t="shared" si="204"/>
        <v>0</v>
      </c>
      <c r="AB405" s="190">
        <f t="shared" si="205"/>
        <v>0</v>
      </c>
      <c r="AC405" s="190">
        <f t="shared" si="206"/>
        <v>0</v>
      </c>
      <c r="AD405" s="190">
        <f t="shared" si="207"/>
        <v>0</v>
      </c>
      <c r="AE405" s="187">
        <f t="shared" si="213"/>
        <v>0</v>
      </c>
      <c r="AF405" s="156">
        <f t="shared" si="214"/>
        <v>0</v>
      </c>
      <c r="AG405" s="193">
        <f t="shared" si="215"/>
        <v>0</v>
      </c>
      <c r="AH405" s="156">
        <f t="shared" si="216"/>
        <v>8614.9015819345495</v>
      </c>
      <c r="AI405" s="156">
        <f t="shared" si="217"/>
        <v>0</v>
      </c>
      <c r="AJ405" s="187">
        <f t="shared" si="218"/>
        <v>0</v>
      </c>
      <c r="AK405" s="187">
        <f t="shared" si="219"/>
        <v>0</v>
      </c>
      <c r="AL405" s="1">
        <f t="shared" si="220"/>
        <v>8614.9015819345495</v>
      </c>
    </row>
    <row r="406" spans="1:38">
      <c r="A406" s="26">
        <v>4.28E-3</v>
      </c>
      <c r="B406" s="5">
        <f t="shared" si="210"/>
        <v>8523.3017710394251</v>
      </c>
      <c r="C406" s="150" t="s">
        <v>1003</v>
      </c>
      <c r="D406" s="150" t="s">
        <v>1048</v>
      </c>
      <c r="E406" s="94" t="s">
        <v>91</v>
      </c>
      <c r="F406" s="25">
        <f t="shared" si="211"/>
        <v>1</v>
      </c>
      <c r="G406" s="25">
        <f t="shared" si="209"/>
        <v>1</v>
      </c>
      <c r="I406" s="156">
        <f t="shared" si="190"/>
        <v>0</v>
      </c>
      <c r="J406" s="156">
        <f t="shared" si="191"/>
        <v>0</v>
      </c>
      <c r="K406" s="156">
        <f t="shared" si="192"/>
        <v>0</v>
      </c>
      <c r="L406" s="156">
        <f t="shared" si="193"/>
        <v>8523.2974910394259</v>
      </c>
      <c r="N406" s="187">
        <f t="shared" si="212"/>
        <v>0</v>
      </c>
      <c r="O406" s="187">
        <f t="shared" si="194"/>
        <v>0</v>
      </c>
      <c r="P406" s="187">
        <f t="shared" si="195"/>
        <v>0</v>
      </c>
      <c r="Q406" s="187">
        <f t="shared" si="196"/>
        <v>0</v>
      </c>
      <c r="R406" s="187">
        <f t="shared" si="197"/>
        <v>0</v>
      </c>
      <c r="S406" s="187">
        <f t="shared" si="198"/>
        <v>0</v>
      </c>
      <c r="T406" s="187">
        <f t="shared" si="199"/>
        <v>0</v>
      </c>
      <c r="V406" s="184">
        <f t="shared" si="200"/>
        <v>0</v>
      </c>
      <c r="W406" s="184">
        <f t="shared" si="201"/>
        <v>0</v>
      </c>
      <c r="X406" s="184">
        <f t="shared" si="202"/>
        <v>0</v>
      </c>
      <c r="Y406" s="184">
        <f t="shared" si="203"/>
        <v>0</v>
      </c>
      <c r="AA406" s="190">
        <f t="shared" si="204"/>
        <v>0</v>
      </c>
      <c r="AB406" s="190">
        <f t="shared" si="205"/>
        <v>0</v>
      </c>
      <c r="AC406" s="190">
        <f t="shared" si="206"/>
        <v>0</v>
      </c>
      <c r="AD406" s="190">
        <f t="shared" si="207"/>
        <v>0</v>
      </c>
      <c r="AE406" s="187">
        <f t="shared" si="213"/>
        <v>0</v>
      </c>
      <c r="AF406" s="156">
        <f t="shared" si="214"/>
        <v>0</v>
      </c>
      <c r="AG406" s="193">
        <f t="shared" si="215"/>
        <v>0</v>
      </c>
      <c r="AH406" s="156">
        <f t="shared" si="216"/>
        <v>8523.2974910394259</v>
      </c>
      <c r="AI406" s="156">
        <f t="shared" si="217"/>
        <v>0</v>
      </c>
      <c r="AJ406" s="187">
        <f t="shared" si="218"/>
        <v>0</v>
      </c>
      <c r="AK406" s="187">
        <f t="shared" si="219"/>
        <v>0</v>
      </c>
      <c r="AL406" s="1">
        <f t="shared" si="220"/>
        <v>8523.2974910394259</v>
      </c>
    </row>
    <row r="407" spans="1:38">
      <c r="A407" s="26">
        <v>4.2899999999999995E-3</v>
      </c>
      <c r="B407" s="5">
        <f t="shared" si="210"/>
        <v>8456.6187992460891</v>
      </c>
      <c r="C407" s="150" t="s">
        <v>1004</v>
      </c>
      <c r="D407" s="150" t="s">
        <v>703</v>
      </c>
      <c r="E407" s="94" t="s">
        <v>91</v>
      </c>
      <c r="F407" s="25">
        <f t="shared" si="211"/>
        <v>1</v>
      </c>
      <c r="G407" s="25">
        <f>COUNTIF(AG407:AK407,"&gt;1")</f>
        <v>1</v>
      </c>
      <c r="I407" s="156">
        <f t="shared" si="190"/>
        <v>0</v>
      </c>
      <c r="J407" s="156">
        <f t="shared" si="191"/>
        <v>0</v>
      </c>
      <c r="K407" s="156">
        <f t="shared" si="192"/>
        <v>0</v>
      </c>
      <c r="L407" s="156">
        <f t="shared" si="193"/>
        <v>8456.6145092460883</v>
      </c>
      <c r="N407" s="187">
        <f t="shared" si="212"/>
        <v>0</v>
      </c>
      <c r="O407" s="187">
        <f t="shared" si="194"/>
        <v>0</v>
      </c>
      <c r="P407" s="187">
        <f t="shared" si="195"/>
        <v>0</v>
      </c>
      <c r="Q407" s="187">
        <f t="shared" si="196"/>
        <v>0</v>
      </c>
      <c r="R407" s="187">
        <f t="shared" si="197"/>
        <v>0</v>
      </c>
      <c r="S407" s="187">
        <f t="shared" si="198"/>
        <v>0</v>
      </c>
      <c r="T407" s="187">
        <f t="shared" si="199"/>
        <v>0</v>
      </c>
      <c r="V407" s="184">
        <f t="shared" si="200"/>
        <v>0</v>
      </c>
      <c r="W407" s="184">
        <f t="shared" si="201"/>
        <v>0</v>
      </c>
      <c r="X407" s="184">
        <f t="shared" si="202"/>
        <v>0</v>
      </c>
      <c r="Y407" s="184">
        <f t="shared" si="203"/>
        <v>0</v>
      </c>
      <c r="AA407" s="190">
        <f t="shared" si="204"/>
        <v>0</v>
      </c>
      <c r="AB407" s="190">
        <f t="shared" si="205"/>
        <v>0</v>
      </c>
      <c r="AC407" s="190">
        <f t="shared" si="206"/>
        <v>0</v>
      </c>
      <c r="AD407" s="190">
        <f t="shared" si="207"/>
        <v>0</v>
      </c>
      <c r="AE407" s="187">
        <f t="shared" si="213"/>
        <v>0</v>
      </c>
      <c r="AF407" s="156">
        <f t="shared" si="214"/>
        <v>0</v>
      </c>
      <c r="AG407" s="193">
        <f t="shared" si="215"/>
        <v>0</v>
      </c>
      <c r="AH407" s="156">
        <f t="shared" si="216"/>
        <v>8456.6145092460883</v>
      </c>
      <c r="AI407" s="156">
        <f t="shared" si="217"/>
        <v>0</v>
      </c>
      <c r="AJ407" s="187">
        <f t="shared" si="218"/>
        <v>0</v>
      </c>
      <c r="AK407" s="187">
        <f t="shared" si="219"/>
        <v>0</v>
      </c>
      <c r="AL407" s="1">
        <f t="shared" si="220"/>
        <v>8456.6145092460883</v>
      </c>
    </row>
    <row r="408" spans="1:38">
      <c r="A408" s="26">
        <v>4.3E-3</v>
      </c>
      <c r="B408" s="5">
        <f t="shared" si="210"/>
        <v>8347.7693362742812</v>
      </c>
      <c r="C408" s="150" t="s">
        <v>1005</v>
      </c>
      <c r="D408" s="150" t="s">
        <v>642</v>
      </c>
      <c r="E408" s="94" t="s">
        <v>91</v>
      </c>
      <c r="F408" s="25">
        <f t="shared" si="211"/>
        <v>1</v>
      </c>
      <c r="G408" s="25">
        <f t="shared" ref="G408:G423" si="221">COUNTIF(AG408:AK408,"&gt;1")</f>
        <v>1</v>
      </c>
      <c r="I408" s="156">
        <f t="shared" si="190"/>
        <v>0</v>
      </c>
      <c r="J408" s="156">
        <f t="shared" si="191"/>
        <v>0</v>
      </c>
      <c r="K408" s="156">
        <f t="shared" si="192"/>
        <v>0</v>
      </c>
      <c r="L408" s="156">
        <f t="shared" si="193"/>
        <v>8347.7650362742806</v>
      </c>
      <c r="N408" s="187">
        <f t="shared" si="212"/>
        <v>0</v>
      </c>
      <c r="O408" s="187">
        <f t="shared" si="194"/>
        <v>0</v>
      </c>
      <c r="P408" s="187">
        <f t="shared" si="195"/>
        <v>0</v>
      </c>
      <c r="Q408" s="187">
        <f t="shared" si="196"/>
        <v>0</v>
      </c>
      <c r="R408" s="187">
        <f t="shared" si="197"/>
        <v>0</v>
      </c>
      <c r="S408" s="187">
        <f t="shared" si="198"/>
        <v>0</v>
      </c>
      <c r="T408" s="187">
        <f t="shared" si="199"/>
        <v>0</v>
      </c>
      <c r="V408" s="184">
        <f t="shared" si="200"/>
        <v>0</v>
      </c>
      <c r="W408" s="184">
        <f t="shared" si="201"/>
        <v>0</v>
      </c>
      <c r="X408" s="184">
        <f t="shared" si="202"/>
        <v>0</v>
      </c>
      <c r="Y408" s="184">
        <f t="shared" si="203"/>
        <v>0</v>
      </c>
      <c r="AA408" s="190">
        <f t="shared" si="204"/>
        <v>0</v>
      </c>
      <c r="AB408" s="190">
        <f t="shared" si="205"/>
        <v>0</v>
      </c>
      <c r="AC408" s="190">
        <f t="shared" si="206"/>
        <v>0</v>
      </c>
      <c r="AD408" s="190">
        <f t="shared" si="207"/>
        <v>0</v>
      </c>
      <c r="AE408" s="187">
        <f t="shared" si="213"/>
        <v>0</v>
      </c>
      <c r="AF408" s="156">
        <f t="shared" si="214"/>
        <v>0</v>
      </c>
      <c r="AG408" s="193">
        <f t="shared" si="215"/>
        <v>0</v>
      </c>
      <c r="AH408" s="156">
        <f t="shared" si="216"/>
        <v>8347.7650362742806</v>
      </c>
      <c r="AI408" s="156">
        <f t="shared" si="217"/>
        <v>0</v>
      </c>
      <c r="AJ408" s="187">
        <f t="shared" si="218"/>
        <v>0</v>
      </c>
      <c r="AK408" s="187">
        <f t="shared" si="219"/>
        <v>0</v>
      </c>
      <c r="AL408" s="1">
        <f t="shared" si="220"/>
        <v>8347.7650362742806</v>
      </c>
    </row>
    <row r="409" spans="1:38">
      <c r="A409" s="26">
        <v>4.3099999999999996E-3</v>
      </c>
      <c r="B409" s="5">
        <f t="shared" si="210"/>
        <v>8234.0763321606646</v>
      </c>
      <c r="C409" s="150" t="s">
        <v>1007</v>
      </c>
      <c r="D409" s="150" t="s">
        <v>596</v>
      </c>
      <c r="E409" s="94" t="s">
        <v>91</v>
      </c>
      <c r="F409" s="25">
        <f t="shared" si="211"/>
        <v>1</v>
      </c>
      <c r="G409" s="25">
        <f t="shared" si="221"/>
        <v>1</v>
      </c>
      <c r="I409" s="156">
        <f t="shared" si="190"/>
        <v>0</v>
      </c>
      <c r="J409" s="156">
        <f t="shared" si="191"/>
        <v>0</v>
      </c>
      <c r="K409" s="156">
        <f t="shared" si="192"/>
        <v>0</v>
      </c>
      <c r="L409" s="156">
        <f t="shared" si="193"/>
        <v>8234.0720221606643</v>
      </c>
      <c r="N409" s="187">
        <f t="shared" si="212"/>
        <v>0</v>
      </c>
      <c r="O409" s="187">
        <f t="shared" si="194"/>
        <v>0</v>
      </c>
      <c r="P409" s="187">
        <f t="shared" si="195"/>
        <v>0</v>
      </c>
      <c r="Q409" s="187">
        <f t="shared" si="196"/>
        <v>0</v>
      </c>
      <c r="R409" s="187">
        <f t="shared" si="197"/>
        <v>0</v>
      </c>
      <c r="S409" s="187">
        <f t="shared" si="198"/>
        <v>0</v>
      </c>
      <c r="T409" s="187">
        <f t="shared" si="199"/>
        <v>0</v>
      </c>
      <c r="V409" s="184">
        <f t="shared" si="200"/>
        <v>0</v>
      </c>
      <c r="W409" s="184">
        <f t="shared" si="201"/>
        <v>0</v>
      </c>
      <c r="X409" s="184">
        <f t="shared" si="202"/>
        <v>0</v>
      </c>
      <c r="Y409" s="184">
        <f t="shared" si="203"/>
        <v>0</v>
      </c>
      <c r="AA409" s="190">
        <f t="shared" si="204"/>
        <v>0</v>
      </c>
      <c r="AB409" s="190">
        <f t="shared" si="205"/>
        <v>0</v>
      </c>
      <c r="AC409" s="190">
        <f t="shared" si="206"/>
        <v>0</v>
      </c>
      <c r="AD409" s="190">
        <f t="shared" si="207"/>
        <v>0</v>
      </c>
      <c r="AE409" s="187">
        <f t="shared" si="213"/>
        <v>0</v>
      </c>
      <c r="AF409" s="156">
        <f t="shared" si="214"/>
        <v>0</v>
      </c>
      <c r="AG409" s="193">
        <f t="shared" si="215"/>
        <v>0</v>
      </c>
      <c r="AH409" s="156">
        <f t="shared" si="216"/>
        <v>8234.0720221606643</v>
      </c>
      <c r="AI409" s="156">
        <f t="shared" si="217"/>
        <v>0</v>
      </c>
      <c r="AJ409" s="187">
        <f t="shared" si="218"/>
        <v>0</v>
      </c>
      <c r="AK409" s="187">
        <f t="shared" si="219"/>
        <v>0</v>
      </c>
      <c r="AL409" s="1">
        <f t="shared" si="220"/>
        <v>8234.0720221606643</v>
      </c>
    </row>
    <row r="410" spans="1:38">
      <c r="A410" s="26">
        <v>4.3200000000000001E-3</v>
      </c>
      <c r="B410" s="5">
        <f t="shared" si="210"/>
        <v>8214.1666688773748</v>
      </c>
      <c r="C410" s="150" t="s">
        <v>1008</v>
      </c>
      <c r="D410" s="150" t="s">
        <v>870</v>
      </c>
      <c r="E410" s="94" t="s">
        <v>91</v>
      </c>
      <c r="F410" s="25">
        <f t="shared" si="211"/>
        <v>1</v>
      </c>
      <c r="G410" s="25">
        <f t="shared" ref="G410:G416" si="222">COUNTIF(AG410:AK410,"&gt;1")</f>
        <v>1</v>
      </c>
      <c r="I410" s="156">
        <f t="shared" si="190"/>
        <v>0</v>
      </c>
      <c r="J410" s="156">
        <f t="shared" si="191"/>
        <v>0</v>
      </c>
      <c r="K410" s="156">
        <f t="shared" si="192"/>
        <v>0</v>
      </c>
      <c r="L410" s="156">
        <f t="shared" si="193"/>
        <v>8214.1623488773748</v>
      </c>
      <c r="N410" s="187">
        <f t="shared" si="212"/>
        <v>0</v>
      </c>
      <c r="O410" s="187">
        <f t="shared" si="194"/>
        <v>0</v>
      </c>
      <c r="P410" s="187">
        <f t="shared" si="195"/>
        <v>0</v>
      </c>
      <c r="Q410" s="187">
        <f t="shared" si="196"/>
        <v>0</v>
      </c>
      <c r="R410" s="187">
        <f t="shared" si="197"/>
        <v>0</v>
      </c>
      <c r="S410" s="187">
        <f t="shared" si="198"/>
        <v>0</v>
      </c>
      <c r="T410" s="187">
        <f t="shared" si="199"/>
        <v>0</v>
      </c>
      <c r="V410" s="184">
        <f t="shared" si="200"/>
        <v>0</v>
      </c>
      <c r="W410" s="184">
        <f t="shared" si="201"/>
        <v>0</v>
      </c>
      <c r="X410" s="184">
        <f t="shared" si="202"/>
        <v>0</v>
      </c>
      <c r="Y410" s="184">
        <f t="shared" si="203"/>
        <v>0</v>
      </c>
      <c r="AA410" s="190">
        <f t="shared" si="204"/>
        <v>0</v>
      </c>
      <c r="AB410" s="190">
        <f t="shared" si="205"/>
        <v>0</v>
      </c>
      <c r="AC410" s="190">
        <f t="shared" si="206"/>
        <v>0</v>
      </c>
      <c r="AD410" s="190">
        <f t="shared" si="207"/>
        <v>0</v>
      </c>
      <c r="AE410" s="187">
        <f t="shared" si="213"/>
        <v>0</v>
      </c>
      <c r="AF410" s="156">
        <f t="shared" si="214"/>
        <v>0</v>
      </c>
      <c r="AG410" s="193">
        <f t="shared" si="215"/>
        <v>0</v>
      </c>
      <c r="AH410" s="156">
        <f t="shared" si="216"/>
        <v>8214.1623488773748</v>
      </c>
      <c r="AI410" s="156">
        <f t="shared" si="217"/>
        <v>0</v>
      </c>
      <c r="AJ410" s="187">
        <f t="shared" si="218"/>
        <v>0</v>
      </c>
      <c r="AK410" s="187">
        <f t="shared" si="219"/>
        <v>0</v>
      </c>
      <c r="AL410" s="1">
        <f t="shared" si="220"/>
        <v>8214.1623488773748</v>
      </c>
    </row>
    <row r="411" spans="1:38">
      <c r="A411" s="26">
        <v>4.3299999999999996E-3</v>
      </c>
      <c r="B411" s="5">
        <f t="shared" si="210"/>
        <v>8158.7417499451049</v>
      </c>
      <c r="C411" s="150" t="s">
        <v>1010</v>
      </c>
      <c r="D411" s="150" t="s">
        <v>873</v>
      </c>
      <c r="E411" s="94" t="s">
        <v>91</v>
      </c>
      <c r="F411" s="25">
        <f t="shared" si="211"/>
        <v>1</v>
      </c>
      <c r="G411" s="25">
        <f t="shared" si="222"/>
        <v>1</v>
      </c>
      <c r="I411" s="156">
        <f t="shared" si="190"/>
        <v>0</v>
      </c>
      <c r="J411" s="156">
        <f t="shared" si="191"/>
        <v>0</v>
      </c>
      <c r="K411" s="156">
        <f t="shared" si="192"/>
        <v>0</v>
      </c>
      <c r="L411" s="156">
        <f t="shared" si="193"/>
        <v>8158.7374199451051</v>
      </c>
      <c r="N411" s="187">
        <f t="shared" si="212"/>
        <v>0</v>
      </c>
      <c r="O411" s="187">
        <f t="shared" si="194"/>
        <v>0</v>
      </c>
      <c r="P411" s="187">
        <f t="shared" si="195"/>
        <v>0</v>
      </c>
      <c r="Q411" s="187">
        <f t="shared" si="196"/>
        <v>0</v>
      </c>
      <c r="R411" s="187">
        <f t="shared" si="197"/>
        <v>0</v>
      </c>
      <c r="S411" s="187">
        <f t="shared" si="198"/>
        <v>0</v>
      </c>
      <c r="T411" s="187">
        <f t="shared" si="199"/>
        <v>0</v>
      </c>
      <c r="V411" s="184">
        <f t="shared" si="200"/>
        <v>0</v>
      </c>
      <c r="W411" s="184">
        <f t="shared" si="201"/>
        <v>0</v>
      </c>
      <c r="X411" s="184">
        <f t="shared" si="202"/>
        <v>0</v>
      </c>
      <c r="Y411" s="184">
        <f t="shared" si="203"/>
        <v>0</v>
      </c>
      <c r="AA411" s="190">
        <f t="shared" si="204"/>
        <v>0</v>
      </c>
      <c r="AB411" s="190">
        <f t="shared" si="205"/>
        <v>0</v>
      </c>
      <c r="AC411" s="190">
        <f t="shared" si="206"/>
        <v>0</v>
      </c>
      <c r="AD411" s="190">
        <f t="shared" si="207"/>
        <v>0</v>
      </c>
      <c r="AE411" s="187">
        <f t="shared" si="213"/>
        <v>0</v>
      </c>
      <c r="AF411" s="156">
        <f t="shared" si="214"/>
        <v>0</v>
      </c>
      <c r="AG411" s="193">
        <f t="shared" si="215"/>
        <v>0</v>
      </c>
      <c r="AH411" s="156">
        <f t="shared" si="216"/>
        <v>8158.7374199451051</v>
      </c>
      <c r="AI411" s="156">
        <f t="shared" si="217"/>
        <v>0</v>
      </c>
      <c r="AJ411" s="187">
        <f t="shared" si="218"/>
        <v>0</v>
      </c>
      <c r="AK411" s="187">
        <f t="shared" si="219"/>
        <v>0</v>
      </c>
      <c r="AL411" s="1">
        <f t="shared" si="220"/>
        <v>8158.7374199451051</v>
      </c>
    </row>
    <row r="412" spans="1:38">
      <c r="A412" s="26">
        <v>4.3400000000000001E-3</v>
      </c>
      <c r="B412" s="5">
        <f t="shared" si="210"/>
        <v>7733.3376733333344</v>
      </c>
      <c r="C412" s="150" t="s">
        <v>1018</v>
      </c>
      <c r="D412" s="150" t="s">
        <v>867</v>
      </c>
      <c r="E412" s="94" t="s">
        <v>91</v>
      </c>
      <c r="F412" s="25">
        <f t="shared" si="211"/>
        <v>1</v>
      </c>
      <c r="G412" s="25">
        <f t="shared" si="222"/>
        <v>1</v>
      </c>
      <c r="I412" s="156">
        <f t="shared" si="190"/>
        <v>0</v>
      </c>
      <c r="J412" s="156">
        <f t="shared" si="191"/>
        <v>0</v>
      </c>
      <c r="K412" s="156">
        <f t="shared" si="192"/>
        <v>0</v>
      </c>
      <c r="L412" s="156">
        <f t="shared" si="193"/>
        <v>7733.3333333333339</v>
      </c>
      <c r="N412" s="187">
        <f t="shared" si="212"/>
        <v>0</v>
      </c>
      <c r="O412" s="187">
        <f t="shared" si="194"/>
        <v>0</v>
      </c>
      <c r="P412" s="187">
        <f t="shared" si="195"/>
        <v>0</v>
      </c>
      <c r="Q412" s="187">
        <f t="shared" si="196"/>
        <v>0</v>
      </c>
      <c r="R412" s="187">
        <f t="shared" si="197"/>
        <v>0</v>
      </c>
      <c r="S412" s="187">
        <f t="shared" si="198"/>
        <v>0</v>
      </c>
      <c r="T412" s="187">
        <f t="shared" si="199"/>
        <v>0</v>
      </c>
      <c r="V412" s="184">
        <f t="shared" si="200"/>
        <v>0</v>
      </c>
      <c r="W412" s="184">
        <f t="shared" si="201"/>
        <v>0</v>
      </c>
      <c r="X412" s="184">
        <f t="shared" si="202"/>
        <v>0</v>
      </c>
      <c r="Y412" s="184">
        <f t="shared" si="203"/>
        <v>0</v>
      </c>
      <c r="AA412" s="190">
        <f t="shared" si="204"/>
        <v>0</v>
      </c>
      <c r="AB412" s="190">
        <f t="shared" si="205"/>
        <v>0</v>
      </c>
      <c r="AC412" s="190">
        <f t="shared" si="206"/>
        <v>0</v>
      </c>
      <c r="AD412" s="190">
        <f t="shared" si="207"/>
        <v>0</v>
      </c>
      <c r="AE412" s="187">
        <f t="shared" si="213"/>
        <v>0</v>
      </c>
      <c r="AF412" s="156">
        <f t="shared" si="214"/>
        <v>0</v>
      </c>
      <c r="AG412" s="193">
        <f t="shared" si="215"/>
        <v>0</v>
      </c>
      <c r="AH412" s="156">
        <f t="shared" si="216"/>
        <v>7733.3333333333339</v>
      </c>
      <c r="AI412" s="156">
        <f t="shared" si="217"/>
        <v>0</v>
      </c>
      <c r="AJ412" s="187">
        <f t="shared" si="218"/>
        <v>0</v>
      </c>
      <c r="AK412" s="187">
        <f t="shared" si="219"/>
        <v>0</v>
      </c>
      <c r="AL412" s="1">
        <f t="shared" si="220"/>
        <v>7733.3333333333339</v>
      </c>
    </row>
    <row r="413" spans="1:38">
      <c r="A413" s="26">
        <v>4.3499999999999997E-3</v>
      </c>
      <c r="B413" s="5">
        <f t="shared" si="210"/>
        <v>7693.3074881429957</v>
      </c>
      <c r="C413" s="150" t="s">
        <v>1019</v>
      </c>
      <c r="D413" s="150" t="s">
        <v>429</v>
      </c>
      <c r="E413" s="94" t="s">
        <v>91</v>
      </c>
      <c r="F413" s="25">
        <f t="shared" si="211"/>
        <v>1</v>
      </c>
      <c r="G413" s="25">
        <f t="shared" si="222"/>
        <v>1</v>
      </c>
      <c r="I413" s="156">
        <f t="shared" si="190"/>
        <v>0</v>
      </c>
      <c r="J413" s="156">
        <f t="shared" si="191"/>
        <v>0</v>
      </c>
      <c r="K413" s="156">
        <f t="shared" si="192"/>
        <v>0</v>
      </c>
      <c r="L413" s="156">
        <f t="shared" si="193"/>
        <v>7693.3031381429955</v>
      </c>
      <c r="N413" s="187">
        <f t="shared" si="212"/>
        <v>0</v>
      </c>
      <c r="O413" s="187">
        <f t="shared" si="194"/>
        <v>0</v>
      </c>
      <c r="P413" s="187">
        <f t="shared" si="195"/>
        <v>0</v>
      </c>
      <c r="Q413" s="187">
        <f t="shared" si="196"/>
        <v>0</v>
      </c>
      <c r="R413" s="187">
        <f t="shared" si="197"/>
        <v>0</v>
      </c>
      <c r="S413" s="187">
        <f t="shared" si="198"/>
        <v>0</v>
      </c>
      <c r="T413" s="187">
        <f t="shared" si="199"/>
        <v>0</v>
      </c>
      <c r="V413" s="184">
        <f t="shared" si="200"/>
        <v>0</v>
      </c>
      <c r="W413" s="184">
        <f t="shared" si="201"/>
        <v>0</v>
      </c>
      <c r="X413" s="184">
        <f t="shared" si="202"/>
        <v>0</v>
      </c>
      <c r="Y413" s="184">
        <f t="shared" si="203"/>
        <v>0</v>
      </c>
      <c r="AA413" s="190">
        <f t="shared" si="204"/>
        <v>0</v>
      </c>
      <c r="AB413" s="190">
        <f t="shared" si="205"/>
        <v>0</v>
      </c>
      <c r="AC413" s="190">
        <f t="shared" si="206"/>
        <v>0</v>
      </c>
      <c r="AD413" s="190">
        <f t="shared" si="207"/>
        <v>0</v>
      </c>
      <c r="AE413" s="187">
        <f t="shared" si="213"/>
        <v>0</v>
      </c>
      <c r="AF413" s="156">
        <f t="shared" si="214"/>
        <v>0</v>
      </c>
      <c r="AG413" s="193">
        <f t="shared" si="215"/>
        <v>0</v>
      </c>
      <c r="AH413" s="156">
        <f t="shared" si="216"/>
        <v>7693.3031381429955</v>
      </c>
      <c r="AI413" s="156">
        <f t="shared" si="217"/>
        <v>0</v>
      </c>
      <c r="AJ413" s="187">
        <f t="shared" si="218"/>
        <v>0</v>
      </c>
      <c r="AK413" s="187">
        <f t="shared" si="219"/>
        <v>0</v>
      </c>
      <c r="AL413" s="1">
        <f t="shared" si="220"/>
        <v>7693.3031381429955</v>
      </c>
    </row>
    <row r="414" spans="1:38">
      <c r="A414" s="26">
        <v>4.3600000000000002E-3</v>
      </c>
      <c r="B414" s="5">
        <f t="shared" si="210"/>
        <v>15692.564910760591</v>
      </c>
      <c r="C414" s="150" t="s">
        <v>1023</v>
      </c>
      <c r="D414" s="150" t="s">
        <v>867</v>
      </c>
      <c r="E414" s="94" t="s">
        <v>91</v>
      </c>
      <c r="F414" s="25">
        <f t="shared" si="211"/>
        <v>2</v>
      </c>
      <c r="G414" s="25">
        <f t="shared" si="222"/>
        <v>2</v>
      </c>
      <c r="I414" s="156">
        <f t="shared" si="190"/>
        <v>0</v>
      </c>
      <c r="J414" s="156">
        <f t="shared" si="191"/>
        <v>0</v>
      </c>
      <c r="K414" s="156">
        <f t="shared" si="192"/>
        <v>0</v>
      </c>
      <c r="L414" s="156">
        <f t="shared" si="193"/>
        <v>7611.2237277285813</v>
      </c>
      <c r="N414" s="187">
        <f t="shared" si="212"/>
        <v>0</v>
      </c>
      <c r="O414" s="187">
        <f t="shared" si="194"/>
        <v>0</v>
      </c>
      <c r="P414" s="187">
        <f t="shared" si="195"/>
        <v>0</v>
      </c>
      <c r="Q414" s="187">
        <f t="shared" si="196"/>
        <v>0</v>
      </c>
      <c r="R414" s="187">
        <f t="shared" si="197"/>
        <v>0</v>
      </c>
      <c r="S414" s="187">
        <f t="shared" si="198"/>
        <v>8081.3368230320102</v>
      </c>
      <c r="T414" s="187">
        <f t="shared" si="199"/>
        <v>0</v>
      </c>
      <c r="V414" s="184">
        <f t="shared" si="200"/>
        <v>0</v>
      </c>
      <c r="W414" s="184">
        <f t="shared" si="201"/>
        <v>0</v>
      </c>
      <c r="X414" s="184">
        <f t="shared" si="202"/>
        <v>0</v>
      </c>
      <c r="Y414" s="184">
        <f t="shared" si="203"/>
        <v>0</v>
      </c>
      <c r="AA414" s="190">
        <f t="shared" si="204"/>
        <v>0</v>
      </c>
      <c r="AB414" s="190">
        <f t="shared" si="205"/>
        <v>0</v>
      </c>
      <c r="AC414" s="190">
        <f t="shared" si="206"/>
        <v>0</v>
      </c>
      <c r="AD414" s="190">
        <f t="shared" si="207"/>
        <v>0</v>
      </c>
      <c r="AE414" s="187">
        <f t="shared" si="213"/>
        <v>0</v>
      </c>
      <c r="AF414" s="156">
        <f t="shared" si="214"/>
        <v>0</v>
      </c>
      <c r="AG414" s="193">
        <f t="shared" si="215"/>
        <v>0</v>
      </c>
      <c r="AH414" s="156">
        <f t="shared" si="216"/>
        <v>7611.2237277285813</v>
      </c>
      <c r="AI414" s="156">
        <f t="shared" si="217"/>
        <v>0</v>
      </c>
      <c r="AJ414" s="187">
        <f t="shared" si="218"/>
        <v>8081.3368230320102</v>
      </c>
      <c r="AK414" s="187">
        <f t="shared" si="219"/>
        <v>0</v>
      </c>
      <c r="AL414" s="1">
        <f t="shared" si="220"/>
        <v>15692.560550760591</v>
      </c>
    </row>
    <row r="415" spans="1:38">
      <c r="A415" s="26">
        <v>4.3699999999999998E-3</v>
      </c>
      <c r="B415" s="5">
        <f t="shared" si="210"/>
        <v>7594.2134396189049</v>
      </c>
      <c r="C415" s="150" t="s">
        <v>1024</v>
      </c>
      <c r="D415" s="150" t="s">
        <v>1045</v>
      </c>
      <c r="E415" s="94" t="s">
        <v>91</v>
      </c>
      <c r="F415" s="25">
        <f t="shared" si="211"/>
        <v>1</v>
      </c>
      <c r="G415" s="25">
        <f t="shared" si="222"/>
        <v>1</v>
      </c>
      <c r="I415" s="156">
        <f t="shared" si="190"/>
        <v>0</v>
      </c>
      <c r="J415" s="156">
        <f t="shared" si="191"/>
        <v>0</v>
      </c>
      <c r="K415" s="156">
        <f t="shared" si="192"/>
        <v>0</v>
      </c>
      <c r="L415" s="156">
        <f t="shared" si="193"/>
        <v>7594.2090696189052</v>
      </c>
      <c r="N415" s="187">
        <f t="shared" si="212"/>
        <v>0</v>
      </c>
      <c r="O415" s="187">
        <f t="shared" si="194"/>
        <v>0</v>
      </c>
      <c r="P415" s="187">
        <f t="shared" si="195"/>
        <v>0</v>
      </c>
      <c r="Q415" s="187">
        <f t="shared" si="196"/>
        <v>0</v>
      </c>
      <c r="R415" s="187">
        <f t="shared" si="197"/>
        <v>0</v>
      </c>
      <c r="S415" s="187">
        <f t="shared" si="198"/>
        <v>0</v>
      </c>
      <c r="T415" s="187">
        <f t="shared" si="199"/>
        <v>0</v>
      </c>
      <c r="V415" s="184">
        <f t="shared" si="200"/>
        <v>0</v>
      </c>
      <c r="W415" s="184">
        <f t="shared" si="201"/>
        <v>0</v>
      </c>
      <c r="X415" s="184">
        <f t="shared" si="202"/>
        <v>0</v>
      </c>
      <c r="Y415" s="184">
        <f t="shared" si="203"/>
        <v>0</v>
      </c>
      <c r="AA415" s="190">
        <f t="shared" si="204"/>
        <v>0</v>
      </c>
      <c r="AB415" s="190">
        <f t="shared" si="205"/>
        <v>0</v>
      </c>
      <c r="AC415" s="190">
        <f t="shared" si="206"/>
        <v>0</v>
      </c>
      <c r="AD415" s="190">
        <f t="shared" si="207"/>
        <v>0</v>
      </c>
      <c r="AE415" s="187">
        <f t="shared" si="213"/>
        <v>0</v>
      </c>
      <c r="AF415" s="156">
        <f t="shared" si="214"/>
        <v>0</v>
      </c>
      <c r="AG415" s="193">
        <f t="shared" si="215"/>
        <v>0</v>
      </c>
      <c r="AH415" s="156">
        <f t="shared" si="216"/>
        <v>7594.2090696189052</v>
      </c>
      <c r="AI415" s="156">
        <f t="shared" si="217"/>
        <v>0</v>
      </c>
      <c r="AJ415" s="187">
        <f t="shared" si="218"/>
        <v>0</v>
      </c>
      <c r="AK415" s="187">
        <f t="shared" si="219"/>
        <v>0</v>
      </c>
      <c r="AL415" s="1">
        <f t="shared" si="220"/>
        <v>7594.2090696189052</v>
      </c>
    </row>
    <row r="416" spans="1:38">
      <c r="A416" s="26">
        <v>4.3800000000000002E-3</v>
      </c>
      <c r="B416" s="5">
        <f t="shared" si="210"/>
        <v>7492.1278834656578</v>
      </c>
      <c r="C416" s="150" t="s">
        <v>1027</v>
      </c>
      <c r="D416" s="150" t="s">
        <v>642</v>
      </c>
      <c r="E416" s="94" t="s">
        <v>91</v>
      </c>
      <c r="F416" s="25">
        <f t="shared" si="211"/>
        <v>1</v>
      </c>
      <c r="G416" s="25">
        <f t="shared" si="222"/>
        <v>1</v>
      </c>
      <c r="I416" s="156">
        <f t="shared" si="190"/>
        <v>0</v>
      </c>
      <c r="J416" s="156">
        <f t="shared" si="191"/>
        <v>0</v>
      </c>
      <c r="K416" s="156">
        <f t="shared" si="192"/>
        <v>0</v>
      </c>
      <c r="L416" s="156">
        <f t="shared" si="193"/>
        <v>7492.1235034656574</v>
      </c>
      <c r="N416" s="187">
        <f t="shared" si="212"/>
        <v>0</v>
      </c>
      <c r="O416" s="187">
        <f t="shared" si="194"/>
        <v>0</v>
      </c>
      <c r="P416" s="187">
        <f t="shared" si="195"/>
        <v>0</v>
      </c>
      <c r="Q416" s="187">
        <f t="shared" si="196"/>
        <v>0</v>
      </c>
      <c r="R416" s="187">
        <f t="shared" si="197"/>
        <v>0</v>
      </c>
      <c r="S416" s="187">
        <f t="shared" si="198"/>
        <v>0</v>
      </c>
      <c r="T416" s="187">
        <f t="shared" si="199"/>
        <v>0</v>
      </c>
      <c r="V416" s="184">
        <f t="shared" si="200"/>
        <v>0</v>
      </c>
      <c r="W416" s="184">
        <f t="shared" si="201"/>
        <v>0</v>
      </c>
      <c r="X416" s="184">
        <f t="shared" si="202"/>
        <v>0</v>
      </c>
      <c r="Y416" s="184">
        <f t="shared" si="203"/>
        <v>0</v>
      </c>
      <c r="AA416" s="190">
        <f t="shared" si="204"/>
        <v>0</v>
      </c>
      <c r="AB416" s="190">
        <f t="shared" si="205"/>
        <v>0</v>
      </c>
      <c r="AC416" s="190">
        <f t="shared" si="206"/>
        <v>0</v>
      </c>
      <c r="AD416" s="190">
        <f t="shared" si="207"/>
        <v>0</v>
      </c>
      <c r="AE416" s="187">
        <f t="shared" si="213"/>
        <v>0</v>
      </c>
      <c r="AF416" s="156">
        <f t="shared" si="214"/>
        <v>0</v>
      </c>
      <c r="AG416" s="193">
        <f t="shared" si="215"/>
        <v>0</v>
      </c>
      <c r="AH416" s="156">
        <f t="shared" si="216"/>
        <v>7492.1235034656574</v>
      </c>
      <c r="AI416" s="156">
        <f t="shared" si="217"/>
        <v>0</v>
      </c>
      <c r="AJ416" s="187">
        <f t="shared" si="218"/>
        <v>0</v>
      </c>
      <c r="AK416" s="187">
        <f t="shared" si="219"/>
        <v>0</v>
      </c>
      <c r="AL416" s="1">
        <f t="shared" si="220"/>
        <v>7492.1235034656574</v>
      </c>
    </row>
    <row r="417" spans="1:38">
      <c r="A417" s="26">
        <v>4.4000000000000003E-3</v>
      </c>
      <c r="B417" s="5">
        <f t="shared" si="210"/>
        <v>7456.8874354343052</v>
      </c>
      <c r="C417" s="150" t="s">
        <v>1028</v>
      </c>
      <c r="D417" s="150" t="s">
        <v>642</v>
      </c>
      <c r="E417" s="94" t="s">
        <v>91</v>
      </c>
      <c r="F417" s="25">
        <f t="shared" si="211"/>
        <v>1</v>
      </c>
      <c r="G417" s="25">
        <f t="shared" si="221"/>
        <v>1</v>
      </c>
      <c r="I417" s="156">
        <f t="shared" si="190"/>
        <v>0</v>
      </c>
      <c r="J417" s="156">
        <f t="shared" si="191"/>
        <v>0</v>
      </c>
      <c r="K417" s="156">
        <f t="shared" si="192"/>
        <v>0</v>
      </c>
      <c r="L417" s="156">
        <f t="shared" si="193"/>
        <v>7456.8830354343054</v>
      </c>
      <c r="N417" s="187">
        <f t="shared" si="212"/>
        <v>0</v>
      </c>
      <c r="O417" s="187">
        <f t="shared" si="194"/>
        <v>0</v>
      </c>
      <c r="P417" s="187">
        <f t="shared" si="195"/>
        <v>0</v>
      </c>
      <c r="Q417" s="187">
        <f t="shared" si="196"/>
        <v>0</v>
      </c>
      <c r="R417" s="187">
        <f t="shared" si="197"/>
        <v>0</v>
      </c>
      <c r="S417" s="187">
        <f t="shared" si="198"/>
        <v>0</v>
      </c>
      <c r="T417" s="187">
        <f t="shared" si="199"/>
        <v>0</v>
      </c>
      <c r="V417" s="184">
        <f t="shared" si="200"/>
        <v>0</v>
      </c>
      <c r="W417" s="184">
        <f t="shared" si="201"/>
        <v>0</v>
      </c>
      <c r="X417" s="184">
        <f t="shared" si="202"/>
        <v>0</v>
      </c>
      <c r="Y417" s="184">
        <f t="shared" si="203"/>
        <v>0</v>
      </c>
      <c r="AA417" s="190">
        <f t="shared" si="204"/>
        <v>0</v>
      </c>
      <c r="AB417" s="190">
        <f t="shared" si="205"/>
        <v>0</v>
      </c>
      <c r="AC417" s="190">
        <f t="shared" si="206"/>
        <v>0</v>
      </c>
      <c r="AD417" s="190">
        <f t="shared" si="207"/>
        <v>0</v>
      </c>
      <c r="AE417" s="187">
        <f t="shared" si="213"/>
        <v>0</v>
      </c>
      <c r="AF417" s="156">
        <f t="shared" si="214"/>
        <v>0</v>
      </c>
      <c r="AG417" s="193">
        <f t="shared" si="215"/>
        <v>0</v>
      </c>
      <c r="AH417" s="156">
        <f t="shared" si="216"/>
        <v>7456.8830354343054</v>
      </c>
      <c r="AI417" s="156">
        <f t="shared" si="217"/>
        <v>0</v>
      </c>
      <c r="AJ417" s="187">
        <f t="shared" si="218"/>
        <v>0</v>
      </c>
      <c r="AK417" s="187">
        <f t="shared" si="219"/>
        <v>0</v>
      </c>
      <c r="AL417" s="1">
        <f t="shared" si="220"/>
        <v>7456.8830354343054</v>
      </c>
    </row>
    <row r="418" spans="1:38">
      <c r="A418" s="26">
        <v>4.4099999999999999E-3</v>
      </c>
      <c r="B418" s="5">
        <f t="shared" si="210"/>
        <v>7212.621941088868</v>
      </c>
      <c r="C418" s="150" t="s">
        <v>1035</v>
      </c>
      <c r="D418" s="150" t="s">
        <v>642</v>
      </c>
      <c r="E418" s="94" t="s">
        <v>91</v>
      </c>
      <c r="F418" s="25">
        <f t="shared" si="211"/>
        <v>1</v>
      </c>
      <c r="G418" s="25">
        <f t="shared" si="221"/>
        <v>1</v>
      </c>
      <c r="I418" s="156">
        <f t="shared" si="190"/>
        <v>0</v>
      </c>
      <c r="J418" s="156">
        <f t="shared" si="191"/>
        <v>0</v>
      </c>
      <c r="K418" s="156">
        <f t="shared" si="192"/>
        <v>0</v>
      </c>
      <c r="L418" s="156">
        <f t="shared" si="193"/>
        <v>7212.6175310888684</v>
      </c>
      <c r="N418" s="187">
        <f t="shared" si="212"/>
        <v>0</v>
      </c>
      <c r="O418" s="187">
        <f t="shared" si="194"/>
        <v>0</v>
      </c>
      <c r="P418" s="187">
        <f t="shared" si="195"/>
        <v>0</v>
      </c>
      <c r="Q418" s="187">
        <f t="shared" si="196"/>
        <v>0</v>
      </c>
      <c r="R418" s="187">
        <f t="shared" si="197"/>
        <v>0</v>
      </c>
      <c r="S418" s="187">
        <f t="shared" si="198"/>
        <v>0</v>
      </c>
      <c r="T418" s="187">
        <f t="shared" si="199"/>
        <v>0</v>
      </c>
      <c r="V418" s="184">
        <f t="shared" si="200"/>
        <v>0</v>
      </c>
      <c r="W418" s="184">
        <f t="shared" si="201"/>
        <v>0</v>
      </c>
      <c r="X418" s="184">
        <f t="shared" si="202"/>
        <v>0</v>
      </c>
      <c r="Y418" s="184">
        <f t="shared" si="203"/>
        <v>0</v>
      </c>
      <c r="AA418" s="190">
        <f t="shared" si="204"/>
        <v>0</v>
      </c>
      <c r="AB418" s="190">
        <f t="shared" si="205"/>
        <v>0</v>
      </c>
      <c r="AC418" s="190">
        <f t="shared" si="206"/>
        <v>0</v>
      </c>
      <c r="AD418" s="190">
        <f t="shared" si="207"/>
        <v>0</v>
      </c>
      <c r="AE418" s="187">
        <f t="shared" si="213"/>
        <v>0</v>
      </c>
      <c r="AF418" s="156">
        <f t="shared" si="214"/>
        <v>0</v>
      </c>
      <c r="AG418" s="193">
        <f t="shared" si="215"/>
        <v>0</v>
      </c>
      <c r="AH418" s="156">
        <f t="shared" si="216"/>
        <v>7212.6175310888684</v>
      </c>
      <c r="AI418" s="156">
        <f t="shared" si="217"/>
        <v>0</v>
      </c>
      <c r="AJ418" s="187">
        <f t="shared" si="218"/>
        <v>0</v>
      </c>
      <c r="AK418" s="187">
        <f t="shared" si="219"/>
        <v>0</v>
      </c>
      <c r="AL418" s="1">
        <f t="shared" si="220"/>
        <v>7212.6175310888684</v>
      </c>
    </row>
    <row r="419" spans="1:38">
      <c r="A419" s="26">
        <v>4.4200000000000003E-3</v>
      </c>
      <c r="B419" s="5">
        <f t="shared" si="210"/>
        <v>6966.121010176741</v>
      </c>
      <c r="C419" s="150" t="s">
        <v>1038</v>
      </c>
      <c r="D419" s="150" t="s">
        <v>642</v>
      </c>
      <c r="E419" s="94" t="s">
        <v>91</v>
      </c>
      <c r="F419" s="25">
        <f t="shared" si="211"/>
        <v>1</v>
      </c>
      <c r="G419" s="25">
        <f t="shared" si="221"/>
        <v>1</v>
      </c>
      <c r="I419" s="156">
        <f t="shared" si="190"/>
        <v>0</v>
      </c>
      <c r="J419" s="156">
        <f t="shared" si="191"/>
        <v>0</v>
      </c>
      <c r="K419" s="156">
        <f t="shared" si="192"/>
        <v>0</v>
      </c>
      <c r="L419" s="156">
        <f t="shared" si="193"/>
        <v>6966.1165901767408</v>
      </c>
      <c r="N419" s="187">
        <f t="shared" si="212"/>
        <v>0</v>
      </c>
      <c r="O419" s="187">
        <f t="shared" si="194"/>
        <v>0</v>
      </c>
      <c r="P419" s="187">
        <f t="shared" si="195"/>
        <v>0</v>
      </c>
      <c r="Q419" s="187">
        <f t="shared" si="196"/>
        <v>0</v>
      </c>
      <c r="R419" s="187">
        <f t="shared" si="197"/>
        <v>0</v>
      </c>
      <c r="S419" s="187">
        <f t="shared" si="198"/>
        <v>0</v>
      </c>
      <c r="T419" s="187">
        <f t="shared" si="199"/>
        <v>0</v>
      </c>
      <c r="V419" s="184">
        <f t="shared" si="200"/>
        <v>0</v>
      </c>
      <c r="W419" s="184">
        <f t="shared" si="201"/>
        <v>0</v>
      </c>
      <c r="X419" s="184">
        <f t="shared" si="202"/>
        <v>0</v>
      </c>
      <c r="Y419" s="184">
        <f t="shared" si="203"/>
        <v>0</v>
      </c>
      <c r="AA419" s="190">
        <f t="shared" si="204"/>
        <v>0</v>
      </c>
      <c r="AB419" s="190">
        <f t="shared" si="205"/>
        <v>0</v>
      </c>
      <c r="AC419" s="190">
        <f t="shared" si="206"/>
        <v>0</v>
      </c>
      <c r="AD419" s="190">
        <f t="shared" si="207"/>
        <v>0</v>
      </c>
      <c r="AE419" s="187">
        <f t="shared" si="213"/>
        <v>0</v>
      </c>
      <c r="AF419" s="156">
        <f t="shared" si="214"/>
        <v>0</v>
      </c>
      <c r="AG419" s="193">
        <f t="shared" si="215"/>
        <v>0</v>
      </c>
      <c r="AH419" s="156">
        <f t="shared" si="216"/>
        <v>6966.1165901767408</v>
      </c>
      <c r="AI419" s="156">
        <f t="shared" si="217"/>
        <v>0</v>
      </c>
      <c r="AJ419" s="187">
        <f t="shared" si="218"/>
        <v>0</v>
      </c>
      <c r="AK419" s="187">
        <f t="shared" si="219"/>
        <v>0</v>
      </c>
      <c r="AL419" s="1">
        <f t="shared" si="220"/>
        <v>6966.1165901767408</v>
      </c>
    </row>
    <row r="420" spans="1:38">
      <c r="A420" s="26">
        <v>4.4299999999999999E-3</v>
      </c>
      <c r="B420" s="5">
        <f t="shared" si="210"/>
        <v>6652.3729492092507</v>
      </c>
      <c r="C420" s="150" t="s">
        <v>1039</v>
      </c>
      <c r="D420" s="150" t="s">
        <v>642</v>
      </c>
      <c r="E420" s="94" t="s">
        <v>91</v>
      </c>
      <c r="F420" s="25">
        <f t="shared" si="211"/>
        <v>1</v>
      </c>
      <c r="G420" s="25">
        <f t="shared" si="221"/>
        <v>1</v>
      </c>
      <c r="I420" s="156">
        <f t="shared" si="190"/>
        <v>0</v>
      </c>
      <c r="J420" s="156">
        <f t="shared" si="191"/>
        <v>0</v>
      </c>
      <c r="K420" s="156">
        <f t="shared" si="192"/>
        <v>0</v>
      </c>
      <c r="L420" s="156">
        <f t="shared" si="193"/>
        <v>6652.3685192092507</v>
      </c>
      <c r="N420" s="187">
        <f t="shared" si="212"/>
        <v>0</v>
      </c>
      <c r="O420" s="187">
        <f t="shared" si="194"/>
        <v>0</v>
      </c>
      <c r="P420" s="187">
        <f t="shared" si="195"/>
        <v>0</v>
      </c>
      <c r="Q420" s="187">
        <f t="shared" si="196"/>
        <v>0</v>
      </c>
      <c r="R420" s="187">
        <f t="shared" si="197"/>
        <v>0</v>
      </c>
      <c r="S420" s="187">
        <f t="shared" si="198"/>
        <v>0</v>
      </c>
      <c r="T420" s="187">
        <f t="shared" si="199"/>
        <v>0</v>
      </c>
      <c r="V420" s="184">
        <f t="shared" si="200"/>
        <v>0</v>
      </c>
      <c r="W420" s="184">
        <f t="shared" si="201"/>
        <v>0</v>
      </c>
      <c r="X420" s="184">
        <f t="shared" si="202"/>
        <v>0</v>
      </c>
      <c r="Y420" s="184">
        <f t="shared" si="203"/>
        <v>0</v>
      </c>
      <c r="AA420" s="190">
        <f t="shared" si="204"/>
        <v>0</v>
      </c>
      <c r="AB420" s="190">
        <f t="shared" si="205"/>
        <v>0</v>
      </c>
      <c r="AC420" s="190">
        <f t="shared" si="206"/>
        <v>0</v>
      </c>
      <c r="AD420" s="190">
        <f t="shared" si="207"/>
        <v>0</v>
      </c>
      <c r="AE420" s="187">
        <f t="shared" si="213"/>
        <v>0</v>
      </c>
      <c r="AF420" s="156">
        <f t="shared" si="214"/>
        <v>0</v>
      </c>
      <c r="AG420" s="193">
        <f t="shared" si="215"/>
        <v>0</v>
      </c>
      <c r="AH420" s="156">
        <f t="shared" si="216"/>
        <v>6652.3685192092507</v>
      </c>
      <c r="AI420" s="156">
        <f t="shared" si="217"/>
        <v>0</v>
      </c>
      <c r="AJ420" s="187">
        <f t="shared" si="218"/>
        <v>0</v>
      </c>
      <c r="AK420" s="187">
        <f t="shared" si="219"/>
        <v>0</v>
      </c>
      <c r="AL420" s="1">
        <f t="shared" si="220"/>
        <v>6652.3685192092507</v>
      </c>
    </row>
    <row r="421" spans="1:38">
      <c r="A421" s="26">
        <v>4.4400000000000004E-3</v>
      </c>
      <c r="B421" s="5">
        <f t="shared" si="210"/>
        <v>5865.8159841539218</v>
      </c>
      <c r="C421" s="150" t="s">
        <v>1042</v>
      </c>
      <c r="D421" s="150" t="s">
        <v>585</v>
      </c>
      <c r="E421" s="94" t="s">
        <v>91</v>
      </c>
      <c r="F421" s="25">
        <f t="shared" si="211"/>
        <v>1</v>
      </c>
      <c r="G421" s="25">
        <f t="shared" si="221"/>
        <v>1</v>
      </c>
      <c r="I421" s="156">
        <f t="shared" si="190"/>
        <v>0</v>
      </c>
      <c r="J421" s="156">
        <f t="shared" si="191"/>
        <v>0</v>
      </c>
      <c r="K421" s="156">
        <f t="shared" si="192"/>
        <v>0</v>
      </c>
      <c r="L421" s="156">
        <f t="shared" si="193"/>
        <v>5865.8115441539221</v>
      </c>
      <c r="N421" s="187">
        <f t="shared" si="212"/>
        <v>0</v>
      </c>
      <c r="O421" s="187">
        <f t="shared" si="194"/>
        <v>0</v>
      </c>
      <c r="P421" s="187">
        <f t="shared" si="195"/>
        <v>0</v>
      </c>
      <c r="Q421" s="187">
        <f t="shared" si="196"/>
        <v>0</v>
      </c>
      <c r="R421" s="187">
        <f t="shared" si="197"/>
        <v>0</v>
      </c>
      <c r="S421" s="187">
        <f t="shared" si="198"/>
        <v>0</v>
      </c>
      <c r="T421" s="187">
        <f t="shared" si="199"/>
        <v>0</v>
      </c>
      <c r="V421" s="184">
        <f t="shared" si="200"/>
        <v>0</v>
      </c>
      <c r="W421" s="184">
        <f t="shared" si="201"/>
        <v>0</v>
      </c>
      <c r="X421" s="184">
        <f t="shared" si="202"/>
        <v>0</v>
      </c>
      <c r="Y421" s="184">
        <f t="shared" si="203"/>
        <v>0</v>
      </c>
      <c r="AA421" s="190">
        <f t="shared" si="204"/>
        <v>0</v>
      </c>
      <c r="AB421" s="190">
        <f t="shared" si="205"/>
        <v>0</v>
      </c>
      <c r="AC421" s="190">
        <f t="shared" si="206"/>
        <v>0</v>
      </c>
      <c r="AD421" s="190">
        <f t="shared" si="207"/>
        <v>0</v>
      </c>
      <c r="AE421" s="187">
        <f t="shared" si="213"/>
        <v>0</v>
      </c>
      <c r="AF421" s="156">
        <f t="shared" si="214"/>
        <v>0</v>
      </c>
      <c r="AG421" s="193">
        <f t="shared" si="215"/>
        <v>0</v>
      </c>
      <c r="AH421" s="156">
        <f t="shared" si="216"/>
        <v>5865.8115441539221</v>
      </c>
      <c r="AI421" s="156">
        <f t="shared" si="217"/>
        <v>0</v>
      </c>
      <c r="AJ421" s="187">
        <f t="shared" si="218"/>
        <v>0</v>
      </c>
      <c r="AK421" s="187">
        <f t="shared" si="219"/>
        <v>0</v>
      </c>
      <c r="AL421" s="1">
        <f t="shared" si="220"/>
        <v>5865.8115441539221</v>
      </c>
    </row>
    <row r="422" spans="1:38">
      <c r="A422" s="26">
        <v>4.45E-3</v>
      </c>
      <c r="B422" s="5">
        <f t="shared" si="210"/>
        <v>9258.9272274172636</v>
      </c>
      <c r="C422" s="150" t="s">
        <v>339</v>
      </c>
      <c r="D422" s="150" t="s">
        <v>429</v>
      </c>
      <c r="E422" s="94" t="s">
        <v>91</v>
      </c>
      <c r="F422" s="25">
        <f t="shared" si="211"/>
        <v>1</v>
      </c>
      <c r="G422" s="25">
        <f t="shared" si="221"/>
        <v>1</v>
      </c>
      <c r="I422" s="156">
        <f t="shared" si="190"/>
        <v>0</v>
      </c>
      <c r="J422" s="156">
        <f t="shared" si="191"/>
        <v>0</v>
      </c>
      <c r="K422" s="156">
        <f t="shared" si="192"/>
        <v>0</v>
      </c>
      <c r="L422" s="156">
        <f t="shared" si="193"/>
        <v>9258.9227774172632</v>
      </c>
      <c r="N422" s="187">
        <f t="shared" si="212"/>
        <v>0</v>
      </c>
      <c r="O422" s="187">
        <f t="shared" si="194"/>
        <v>0</v>
      </c>
      <c r="P422" s="187">
        <f t="shared" si="195"/>
        <v>0</v>
      </c>
      <c r="Q422" s="187">
        <f t="shared" si="196"/>
        <v>0</v>
      </c>
      <c r="R422" s="187">
        <f t="shared" si="197"/>
        <v>0</v>
      </c>
      <c r="S422" s="187">
        <f t="shared" si="198"/>
        <v>0</v>
      </c>
      <c r="T422" s="187">
        <f t="shared" si="199"/>
        <v>0</v>
      </c>
      <c r="V422" s="184">
        <f t="shared" si="200"/>
        <v>0</v>
      </c>
      <c r="W422" s="184">
        <f t="shared" si="201"/>
        <v>0</v>
      </c>
      <c r="X422" s="184">
        <f t="shared" si="202"/>
        <v>0</v>
      </c>
      <c r="Y422" s="184">
        <f t="shared" si="203"/>
        <v>0</v>
      </c>
      <c r="AA422" s="190">
        <f t="shared" si="204"/>
        <v>0</v>
      </c>
      <c r="AB422" s="190">
        <f t="shared" si="205"/>
        <v>0</v>
      </c>
      <c r="AC422" s="190">
        <f t="shared" si="206"/>
        <v>0</v>
      </c>
      <c r="AD422" s="190">
        <f t="shared" si="207"/>
        <v>0</v>
      </c>
      <c r="AE422" s="187">
        <f t="shared" si="213"/>
        <v>0</v>
      </c>
      <c r="AF422" s="156">
        <f t="shared" si="214"/>
        <v>0</v>
      </c>
      <c r="AG422" s="193">
        <f t="shared" si="215"/>
        <v>0</v>
      </c>
      <c r="AH422" s="156">
        <f t="shared" si="216"/>
        <v>9258.9227774172632</v>
      </c>
      <c r="AI422" s="156">
        <f t="shared" si="217"/>
        <v>0</v>
      </c>
      <c r="AJ422" s="187">
        <f t="shared" si="218"/>
        <v>0</v>
      </c>
      <c r="AK422" s="187">
        <f t="shared" si="219"/>
        <v>0</v>
      </c>
      <c r="AL422" s="1">
        <f t="shared" si="220"/>
        <v>9258.9227774172632</v>
      </c>
    </row>
    <row r="423" spans="1:38">
      <c r="A423" s="26">
        <v>4.4599999999999996E-3</v>
      </c>
      <c r="B423" s="5">
        <f t="shared" si="210"/>
        <v>9155.5486078439426</v>
      </c>
      <c r="C423" s="150" t="s">
        <v>998</v>
      </c>
      <c r="D423" s="150" t="s">
        <v>429</v>
      </c>
      <c r="E423" s="94" t="s">
        <v>91</v>
      </c>
      <c r="F423" s="25">
        <f t="shared" si="211"/>
        <v>1</v>
      </c>
      <c r="G423" s="25">
        <f t="shared" si="221"/>
        <v>1</v>
      </c>
      <c r="I423" s="156">
        <f t="shared" si="190"/>
        <v>0</v>
      </c>
      <c r="J423" s="156">
        <f t="shared" si="191"/>
        <v>0</v>
      </c>
      <c r="K423" s="156">
        <f t="shared" si="192"/>
        <v>0</v>
      </c>
      <c r="L423" s="156">
        <f t="shared" si="193"/>
        <v>9155.5441478439425</v>
      </c>
      <c r="N423" s="187">
        <f t="shared" si="212"/>
        <v>0</v>
      </c>
      <c r="O423" s="187">
        <f t="shared" si="194"/>
        <v>0</v>
      </c>
      <c r="P423" s="187">
        <f t="shared" si="195"/>
        <v>0</v>
      </c>
      <c r="Q423" s="187">
        <f t="shared" si="196"/>
        <v>0</v>
      </c>
      <c r="R423" s="187">
        <f t="shared" si="197"/>
        <v>0</v>
      </c>
      <c r="S423" s="187">
        <f t="shared" si="198"/>
        <v>0</v>
      </c>
      <c r="T423" s="187">
        <f t="shared" si="199"/>
        <v>0</v>
      </c>
      <c r="V423" s="184">
        <f t="shared" si="200"/>
        <v>0</v>
      </c>
      <c r="W423" s="184">
        <f t="shared" si="201"/>
        <v>0</v>
      </c>
      <c r="X423" s="184">
        <f t="shared" si="202"/>
        <v>0</v>
      </c>
      <c r="Y423" s="184">
        <f t="shared" si="203"/>
        <v>0</v>
      </c>
      <c r="AA423" s="190">
        <f t="shared" si="204"/>
        <v>0</v>
      </c>
      <c r="AB423" s="190">
        <f t="shared" si="205"/>
        <v>0</v>
      </c>
      <c r="AC423" s="190">
        <f t="shared" si="206"/>
        <v>0</v>
      </c>
      <c r="AD423" s="190">
        <f t="shared" si="207"/>
        <v>0</v>
      </c>
      <c r="AE423" s="187">
        <f t="shared" si="213"/>
        <v>0</v>
      </c>
      <c r="AF423" s="156">
        <f t="shared" si="214"/>
        <v>0</v>
      </c>
      <c r="AG423" s="193">
        <f t="shared" si="215"/>
        <v>0</v>
      </c>
      <c r="AH423" s="156">
        <f t="shared" si="216"/>
        <v>9155.5441478439425</v>
      </c>
      <c r="AI423" s="156">
        <f t="shared" si="217"/>
        <v>0</v>
      </c>
      <c r="AJ423" s="187">
        <f t="shared" si="218"/>
        <v>0</v>
      </c>
      <c r="AK423" s="187">
        <f t="shared" si="219"/>
        <v>0</v>
      </c>
      <c r="AL423" s="1">
        <f t="shared" si="220"/>
        <v>9155.5441478439425</v>
      </c>
    </row>
    <row r="424" spans="1:38">
      <c r="A424" s="26">
        <v>4.47E-3</v>
      </c>
      <c r="B424" s="5">
        <f t="shared" si="210"/>
        <v>7916.1163208655125</v>
      </c>
      <c r="C424" s="150" t="s">
        <v>274</v>
      </c>
      <c r="D424" s="150" t="s">
        <v>579</v>
      </c>
      <c r="E424" s="94" t="s">
        <v>91</v>
      </c>
      <c r="F424" s="25">
        <f t="shared" si="211"/>
        <v>1</v>
      </c>
      <c r="G424" s="25">
        <f t="shared" ref="G424:G455" si="223">COUNTIF(AG424:AK424,"&gt;1")</f>
        <v>1</v>
      </c>
      <c r="I424" s="156">
        <f t="shared" si="190"/>
        <v>0</v>
      </c>
      <c r="J424" s="156">
        <f t="shared" si="191"/>
        <v>0</v>
      </c>
      <c r="K424" s="156">
        <f t="shared" si="192"/>
        <v>0</v>
      </c>
      <c r="L424" s="156">
        <f t="shared" si="193"/>
        <v>7916.1118508655127</v>
      </c>
      <c r="N424" s="187">
        <f t="shared" si="212"/>
        <v>0</v>
      </c>
      <c r="O424" s="187">
        <f t="shared" si="194"/>
        <v>0</v>
      </c>
      <c r="P424" s="187">
        <f t="shared" si="195"/>
        <v>0</v>
      </c>
      <c r="Q424" s="187">
        <f t="shared" si="196"/>
        <v>0</v>
      </c>
      <c r="R424" s="187">
        <f t="shared" si="197"/>
        <v>0</v>
      </c>
      <c r="S424" s="187">
        <f t="shared" si="198"/>
        <v>0</v>
      </c>
      <c r="T424" s="187">
        <f t="shared" si="199"/>
        <v>0</v>
      </c>
      <c r="V424" s="184">
        <f t="shared" si="200"/>
        <v>0</v>
      </c>
      <c r="W424" s="184">
        <f t="shared" si="201"/>
        <v>0</v>
      </c>
      <c r="X424" s="184">
        <f t="shared" si="202"/>
        <v>0</v>
      </c>
      <c r="Y424" s="184">
        <f t="shared" si="203"/>
        <v>0</v>
      </c>
      <c r="AA424" s="190">
        <f t="shared" si="204"/>
        <v>0</v>
      </c>
      <c r="AB424" s="190">
        <f t="shared" si="205"/>
        <v>0</v>
      </c>
      <c r="AC424" s="190">
        <f t="shared" si="206"/>
        <v>0</v>
      </c>
      <c r="AD424" s="190">
        <f t="shared" si="207"/>
        <v>0</v>
      </c>
      <c r="AE424" s="187">
        <f t="shared" si="213"/>
        <v>0</v>
      </c>
      <c r="AF424" s="156">
        <f t="shared" si="214"/>
        <v>0</v>
      </c>
      <c r="AG424" s="193">
        <f t="shared" si="215"/>
        <v>0</v>
      </c>
      <c r="AH424" s="156">
        <f t="shared" si="216"/>
        <v>7916.1118508655127</v>
      </c>
      <c r="AI424" s="156">
        <f t="shared" si="217"/>
        <v>0</v>
      </c>
      <c r="AJ424" s="187">
        <f t="shared" si="218"/>
        <v>0</v>
      </c>
      <c r="AK424" s="187">
        <f t="shared" si="219"/>
        <v>0</v>
      </c>
      <c r="AL424" s="1">
        <f t="shared" si="220"/>
        <v>7916.1118508655127</v>
      </c>
    </row>
    <row r="425" spans="1:38">
      <c r="A425" s="26">
        <v>4.4799999999999996E-3</v>
      </c>
      <c r="B425" s="5">
        <f t="shared" si="210"/>
        <v>7633.2165493344737</v>
      </c>
      <c r="C425" s="150" t="s">
        <v>411</v>
      </c>
      <c r="D425" s="150" t="s">
        <v>1045</v>
      </c>
      <c r="E425" s="94" t="s">
        <v>91</v>
      </c>
      <c r="F425" s="25">
        <f t="shared" si="211"/>
        <v>1</v>
      </c>
      <c r="G425" s="25">
        <f t="shared" si="223"/>
        <v>1</v>
      </c>
      <c r="I425" s="156">
        <f t="shared" si="190"/>
        <v>0</v>
      </c>
      <c r="J425" s="156">
        <f t="shared" si="191"/>
        <v>0</v>
      </c>
      <c r="K425" s="156">
        <f t="shared" si="192"/>
        <v>0</v>
      </c>
      <c r="L425" s="156">
        <f t="shared" si="193"/>
        <v>7633.2120693344741</v>
      </c>
      <c r="N425" s="187">
        <f t="shared" si="212"/>
        <v>0</v>
      </c>
      <c r="O425" s="187">
        <f t="shared" si="194"/>
        <v>0</v>
      </c>
      <c r="P425" s="187">
        <f t="shared" si="195"/>
        <v>0</v>
      </c>
      <c r="Q425" s="187">
        <f t="shared" si="196"/>
        <v>0</v>
      </c>
      <c r="R425" s="187">
        <f t="shared" si="197"/>
        <v>0</v>
      </c>
      <c r="S425" s="187">
        <f t="shared" si="198"/>
        <v>0</v>
      </c>
      <c r="T425" s="187">
        <f t="shared" si="199"/>
        <v>0</v>
      </c>
      <c r="V425" s="184">
        <f t="shared" si="200"/>
        <v>0</v>
      </c>
      <c r="W425" s="184">
        <f t="shared" si="201"/>
        <v>0</v>
      </c>
      <c r="X425" s="184">
        <f t="shared" si="202"/>
        <v>0</v>
      </c>
      <c r="Y425" s="184">
        <f t="shared" si="203"/>
        <v>0</v>
      </c>
      <c r="AA425" s="190">
        <f t="shared" si="204"/>
        <v>0</v>
      </c>
      <c r="AB425" s="190">
        <f t="shared" si="205"/>
        <v>0</v>
      </c>
      <c r="AC425" s="190">
        <f t="shared" si="206"/>
        <v>0</v>
      </c>
      <c r="AD425" s="190">
        <f t="shared" si="207"/>
        <v>0</v>
      </c>
      <c r="AE425" s="187">
        <f t="shared" si="213"/>
        <v>0</v>
      </c>
      <c r="AF425" s="156">
        <f t="shared" si="214"/>
        <v>0</v>
      </c>
      <c r="AG425" s="193">
        <f t="shared" si="215"/>
        <v>0</v>
      </c>
      <c r="AH425" s="156">
        <f t="shared" si="216"/>
        <v>7633.2120693344741</v>
      </c>
      <c r="AI425" s="156">
        <f t="shared" si="217"/>
        <v>0</v>
      </c>
      <c r="AJ425" s="187">
        <f t="shared" si="218"/>
        <v>0</v>
      </c>
      <c r="AK425" s="187">
        <f t="shared" si="219"/>
        <v>0</v>
      </c>
      <c r="AL425" s="1">
        <f t="shared" si="220"/>
        <v>7633.2120693344741</v>
      </c>
    </row>
    <row r="426" spans="1:38">
      <c r="A426" s="26">
        <v>4.4900000000000001E-3</v>
      </c>
      <c r="B426" s="5">
        <f t="shared" si="210"/>
        <v>7198.067248551105</v>
      </c>
      <c r="C426" s="150" t="s">
        <v>415</v>
      </c>
      <c r="D426" s="150" t="s">
        <v>1049</v>
      </c>
      <c r="E426" s="94" t="s">
        <v>91</v>
      </c>
      <c r="F426" s="25">
        <f t="shared" si="211"/>
        <v>1</v>
      </c>
      <c r="G426" s="25">
        <f t="shared" si="223"/>
        <v>1</v>
      </c>
      <c r="I426" s="156">
        <f t="shared" si="190"/>
        <v>0</v>
      </c>
      <c r="J426" s="156">
        <f t="shared" si="191"/>
        <v>0</v>
      </c>
      <c r="K426" s="156">
        <f t="shared" si="192"/>
        <v>0</v>
      </c>
      <c r="L426" s="156">
        <f t="shared" si="193"/>
        <v>7198.0627585511047</v>
      </c>
      <c r="N426" s="187">
        <f t="shared" si="212"/>
        <v>0</v>
      </c>
      <c r="O426" s="187">
        <f t="shared" si="194"/>
        <v>0</v>
      </c>
      <c r="P426" s="187">
        <f t="shared" si="195"/>
        <v>0</v>
      </c>
      <c r="Q426" s="187">
        <f t="shared" si="196"/>
        <v>0</v>
      </c>
      <c r="R426" s="187">
        <f t="shared" si="197"/>
        <v>0</v>
      </c>
      <c r="S426" s="187">
        <f t="shared" si="198"/>
        <v>0</v>
      </c>
      <c r="T426" s="187">
        <f t="shared" si="199"/>
        <v>0</v>
      </c>
      <c r="V426" s="184">
        <f t="shared" si="200"/>
        <v>0</v>
      </c>
      <c r="W426" s="184">
        <f t="shared" si="201"/>
        <v>0</v>
      </c>
      <c r="X426" s="184">
        <f t="shared" si="202"/>
        <v>0</v>
      </c>
      <c r="Y426" s="184">
        <f t="shared" si="203"/>
        <v>0</v>
      </c>
      <c r="AA426" s="190">
        <f t="shared" si="204"/>
        <v>0</v>
      </c>
      <c r="AB426" s="190">
        <f t="shared" si="205"/>
        <v>0</v>
      </c>
      <c r="AC426" s="190">
        <f t="shared" si="206"/>
        <v>0</v>
      </c>
      <c r="AD426" s="190">
        <f t="shared" si="207"/>
        <v>0</v>
      </c>
      <c r="AE426" s="187">
        <f t="shared" si="213"/>
        <v>0</v>
      </c>
      <c r="AF426" s="156">
        <f t="shared" si="214"/>
        <v>0</v>
      </c>
      <c r="AG426" s="193">
        <f t="shared" si="215"/>
        <v>0</v>
      </c>
      <c r="AH426" s="156">
        <f t="shared" si="216"/>
        <v>7198.0627585511047</v>
      </c>
      <c r="AI426" s="156">
        <f t="shared" si="217"/>
        <v>0</v>
      </c>
      <c r="AJ426" s="187">
        <f t="shared" si="218"/>
        <v>0</v>
      </c>
      <c r="AK426" s="187">
        <f t="shared" si="219"/>
        <v>0</v>
      </c>
      <c r="AL426" s="1">
        <f t="shared" si="220"/>
        <v>7198.0627585511047</v>
      </c>
    </row>
    <row r="427" spans="1:38">
      <c r="A427" s="26">
        <v>4.4999999999999997E-3</v>
      </c>
      <c r="B427" s="5">
        <f t="shared" si="210"/>
        <v>7044.538912955466</v>
      </c>
      <c r="C427" s="150" t="s">
        <v>162</v>
      </c>
      <c r="D427" s="150" t="s">
        <v>1045</v>
      </c>
      <c r="E427" s="94" t="s">
        <v>91</v>
      </c>
      <c r="F427" s="25">
        <f t="shared" si="211"/>
        <v>1</v>
      </c>
      <c r="G427" s="25">
        <f t="shared" si="223"/>
        <v>1</v>
      </c>
      <c r="I427" s="156">
        <f t="shared" si="190"/>
        <v>0</v>
      </c>
      <c r="J427" s="156">
        <f t="shared" si="191"/>
        <v>0</v>
      </c>
      <c r="K427" s="156">
        <f t="shared" si="192"/>
        <v>0</v>
      </c>
      <c r="L427" s="156">
        <f t="shared" si="193"/>
        <v>7044.534412955466</v>
      </c>
      <c r="N427" s="187">
        <f t="shared" si="212"/>
        <v>0</v>
      </c>
      <c r="O427" s="187">
        <f t="shared" si="194"/>
        <v>0</v>
      </c>
      <c r="P427" s="187">
        <f t="shared" si="195"/>
        <v>0</v>
      </c>
      <c r="Q427" s="187">
        <f t="shared" si="196"/>
        <v>0</v>
      </c>
      <c r="R427" s="187">
        <f t="shared" si="197"/>
        <v>0</v>
      </c>
      <c r="S427" s="187">
        <f t="shared" si="198"/>
        <v>0</v>
      </c>
      <c r="T427" s="187">
        <f t="shared" si="199"/>
        <v>0</v>
      </c>
      <c r="V427" s="184">
        <f t="shared" si="200"/>
        <v>0</v>
      </c>
      <c r="W427" s="184">
        <f t="shared" si="201"/>
        <v>0</v>
      </c>
      <c r="X427" s="184">
        <f t="shared" si="202"/>
        <v>0</v>
      </c>
      <c r="Y427" s="184">
        <f t="shared" si="203"/>
        <v>0</v>
      </c>
      <c r="AA427" s="190">
        <f t="shared" si="204"/>
        <v>0</v>
      </c>
      <c r="AB427" s="190">
        <f t="shared" si="205"/>
        <v>0</v>
      </c>
      <c r="AC427" s="190">
        <f t="shared" si="206"/>
        <v>0</v>
      </c>
      <c r="AD427" s="190">
        <f t="shared" si="207"/>
        <v>0</v>
      </c>
      <c r="AE427" s="187">
        <f t="shared" si="213"/>
        <v>0</v>
      </c>
      <c r="AF427" s="156">
        <f t="shared" si="214"/>
        <v>0</v>
      </c>
      <c r="AG427" s="193">
        <f t="shared" si="215"/>
        <v>0</v>
      </c>
      <c r="AH427" s="156">
        <f t="shared" si="216"/>
        <v>7044.534412955466</v>
      </c>
      <c r="AI427" s="156">
        <f t="shared" si="217"/>
        <v>0</v>
      </c>
      <c r="AJ427" s="187">
        <f t="shared" si="218"/>
        <v>0</v>
      </c>
      <c r="AK427" s="187">
        <f t="shared" si="219"/>
        <v>0</v>
      </c>
      <c r="AL427" s="1">
        <f t="shared" si="220"/>
        <v>7044.534412955466</v>
      </c>
    </row>
    <row r="428" spans="1:38">
      <c r="A428" s="26">
        <v>4.5300000000000002E-3</v>
      </c>
      <c r="B428" s="5">
        <f t="shared" si="210"/>
        <v>8833.6312905633804</v>
      </c>
      <c r="C428" s="150" t="s">
        <v>1062</v>
      </c>
      <c r="D428" s="150" t="s">
        <v>1112</v>
      </c>
      <c r="E428" s="94" t="s">
        <v>91</v>
      </c>
      <c r="F428" s="25">
        <f t="shared" si="211"/>
        <v>1</v>
      </c>
      <c r="G428" s="25">
        <f t="shared" si="223"/>
        <v>1</v>
      </c>
      <c r="I428" s="156">
        <f t="shared" si="190"/>
        <v>0</v>
      </c>
      <c r="J428" s="156">
        <f t="shared" si="191"/>
        <v>0</v>
      </c>
      <c r="K428" s="156">
        <f t="shared" si="192"/>
        <v>0</v>
      </c>
      <c r="L428" s="156">
        <f t="shared" si="193"/>
        <v>0</v>
      </c>
      <c r="N428" s="187">
        <f t="shared" si="212"/>
        <v>0</v>
      </c>
      <c r="O428" s="187">
        <f t="shared" si="194"/>
        <v>0</v>
      </c>
      <c r="P428" s="187">
        <f t="shared" si="195"/>
        <v>0</v>
      </c>
      <c r="Q428" s="187">
        <f t="shared" si="196"/>
        <v>0</v>
      </c>
      <c r="R428" s="187">
        <f t="shared" si="197"/>
        <v>0</v>
      </c>
      <c r="S428" s="187">
        <f t="shared" si="198"/>
        <v>8833.6267605633802</v>
      </c>
      <c r="T428" s="187">
        <f t="shared" si="199"/>
        <v>0</v>
      </c>
      <c r="V428" s="184">
        <f t="shared" si="200"/>
        <v>0</v>
      </c>
      <c r="W428" s="184">
        <f t="shared" si="201"/>
        <v>0</v>
      </c>
      <c r="X428" s="184">
        <f t="shared" si="202"/>
        <v>0</v>
      </c>
      <c r="Y428" s="184">
        <f t="shared" si="203"/>
        <v>0</v>
      </c>
      <c r="AA428" s="190">
        <f t="shared" si="204"/>
        <v>0</v>
      </c>
      <c r="AB428" s="190">
        <f t="shared" si="205"/>
        <v>0</v>
      </c>
      <c r="AC428" s="190">
        <f t="shared" si="206"/>
        <v>0</v>
      </c>
      <c r="AD428" s="190">
        <f t="shared" si="207"/>
        <v>0</v>
      </c>
      <c r="AE428" s="187">
        <f t="shared" si="213"/>
        <v>0</v>
      </c>
      <c r="AF428" s="156">
        <f t="shared" si="214"/>
        <v>0</v>
      </c>
      <c r="AG428" s="193">
        <f t="shared" si="215"/>
        <v>0</v>
      </c>
      <c r="AH428" s="156">
        <f t="shared" si="216"/>
        <v>0</v>
      </c>
      <c r="AI428" s="156">
        <f t="shared" si="217"/>
        <v>0</v>
      </c>
      <c r="AJ428" s="187">
        <f t="shared" si="218"/>
        <v>8833.6267605633802</v>
      </c>
      <c r="AK428" s="187">
        <f t="shared" si="219"/>
        <v>0</v>
      </c>
      <c r="AL428" s="1">
        <f t="shared" si="220"/>
        <v>8833.6267605633802</v>
      </c>
    </row>
    <row r="429" spans="1:38">
      <c r="A429" s="26">
        <v>4.5399999999999998E-3</v>
      </c>
      <c r="B429" s="5">
        <f t="shared" si="210"/>
        <v>8695.8450945927198</v>
      </c>
      <c r="C429" s="150" t="s">
        <v>1063</v>
      </c>
      <c r="D429" s="150" t="s">
        <v>599</v>
      </c>
      <c r="E429" s="94" t="s">
        <v>91</v>
      </c>
      <c r="F429" s="25">
        <f t="shared" si="211"/>
        <v>1</v>
      </c>
      <c r="G429" s="25">
        <f t="shared" si="223"/>
        <v>1</v>
      </c>
      <c r="I429" s="156">
        <f t="shared" si="190"/>
        <v>0</v>
      </c>
      <c r="J429" s="156">
        <f t="shared" si="191"/>
        <v>0</v>
      </c>
      <c r="K429" s="156">
        <f t="shared" si="192"/>
        <v>0</v>
      </c>
      <c r="L429" s="156">
        <f t="shared" si="193"/>
        <v>0</v>
      </c>
      <c r="N429" s="187">
        <f t="shared" si="212"/>
        <v>0</v>
      </c>
      <c r="O429" s="187">
        <f t="shared" si="194"/>
        <v>0</v>
      </c>
      <c r="P429" s="187">
        <f t="shared" si="195"/>
        <v>0</v>
      </c>
      <c r="Q429" s="187">
        <f t="shared" si="196"/>
        <v>0</v>
      </c>
      <c r="R429" s="187">
        <f t="shared" si="197"/>
        <v>0</v>
      </c>
      <c r="S429" s="187">
        <f t="shared" si="198"/>
        <v>8695.8405545927199</v>
      </c>
      <c r="T429" s="187">
        <f t="shared" si="199"/>
        <v>0</v>
      </c>
      <c r="V429" s="184">
        <f t="shared" si="200"/>
        <v>0</v>
      </c>
      <c r="W429" s="184">
        <f t="shared" si="201"/>
        <v>0</v>
      </c>
      <c r="X429" s="184">
        <f t="shared" si="202"/>
        <v>0</v>
      </c>
      <c r="Y429" s="184">
        <f t="shared" si="203"/>
        <v>0</v>
      </c>
      <c r="AA429" s="190">
        <f t="shared" si="204"/>
        <v>0</v>
      </c>
      <c r="AB429" s="190">
        <f t="shared" si="205"/>
        <v>0</v>
      </c>
      <c r="AC429" s="190">
        <f t="shared" si="206"/>
        <v>0</v>
      </c>
      <c r="AD429" s="190">
        <f t="shared" si="207"/>
        <v>0</v>
      </c>
      <c r="AE429" s="187">
        <f t="shared" si="213"/>
        <v>0</v>
      </c>
      <c r="AF429" s="156">
        <f t="shared" si="214"/>
        <v>0</v>
      </c>
      <c r="AG429" s="193">
        <f t="shared" si="215"/>
        <v>0</v>
      </c>
      <c r="AH429" s="156">
        <f t="shared" si="216"/>
        <v>0</v>
      </c>
      <c r="AI429" s="156">
        <f t="shared" si="217"/>
        <v>0</v>
      </c>
      <c r="AJ429" s="187">
        <f t="shared" si="218"/>
        <v>8695.8405545927199</v>
      </c>
      <c r="AK429" s="187">
        <f t="shared" si="219"/>
        <v>0</v>
      </c>
      <c r="AL429" s="1">
        <f t="shared" si="220"/>
        <v>8695.8405545927199</v>
      </c>
    </row>
    <row r="430" spans="1:38">
      <c r="A430" s="26">
        <v>4.5799999999999999E-3</v>
      </c>
      <c r="B430" s="5">
        <f t="shared" si="210"/>
        <v>15621.804150094817</v>
      </c>
      <c r="C430" s="150" t="s">
        <v>1070</v>
      </c>
      <c r="D430" s="150" t="s">
        <v>1113</v>
      </c>
      <c r="E430" s="94" t="s">
        <v>91</v>
      </c>
      <c r="F430" s="25">
        <f t="shared" si="211"/>
        <v>2</v>
      </c>
      <c r="G430" s="25">
        <f t="shared" si="223"/>
        <v>2</v>
      </c>
      <c r="I430" s="156">
        <f t="shared" si="190"/>
        <v>0</v>
      </c>
      <c r="J430" s="156">
        <f t="shared" si="191"/>
        <v>0</v>
      </c>
      <c r="K430" s="156">
        <f t="shared" si="192"/>
        <v>0</v>
      </c>
      <c r="L430" s="156">
        <f t="shared" si="193"/>
        <v>0</v>
      </c>
      <c r="N430" s="187">
        <f t="shared" si="212"/>
        <v>0</v>
      </c>
      <c r="O430" s="187">
        <f t="shared" si="194"/>
        <v>0</v>
      </c>
      <c r="P430" s="187">
        <f t="shared" si="195"/>
        <v>0</v>
      </c>
      <c r="Q430" s="187">
        <f t="shared" si="196"/>
        <v>0</v>
      </c>
      <c r="R430" s="187">
        <f t="shared" si="197"/>
        <v>0</v>
      </c>
      <c r="S430" s="187">
        <f t="shared" si="198"/>
        <v>8222.0401474805403</v>
      </c>
      <c r="T430" s="187">
        <f t="shared" si="199"/>
        <v>7399.7594226142755</v>
      </c>
      <c r="V430" s="184">
        <f t="shared" si="200"/>
        <v>0</v>
      </c>
      <c r="W430" s="184">
        <f t="shared" si="201"/>
        <v>0</v>
      </c>
      <c r="X430" s="184">
        <f t="shared" si="202"/>
        <v>0</v>
      </c>
      <c r="Y430" s="184">
        <f t="shared" si="203"/>
        <v>0</v>
      </c>
      <c r="AA430" s="190">
        <f t="shared" si="204"/>
        <v>0</v>
      </c>
      <c r="AB430" s="190">
        <f t="shared" si="205"/>
        <v>0</v>
      </c>
      <c r="AC430" s="190">
        <f t="shared" si="206"/>
        <v>0</v>
      </c>
      <c r="AD430" s="190">
        <f t="shared" si="207"/>
        <v>0</v>
      </c>
      <c r="AE430" s="187">
        <f t="shared" si="213"/>
        <v>0</v>
      </c>
      <c r="AF430" s="156">
        <f t="shared" si="214"/>
        <v>0</v>
      </c>
      <c r="AG430" s="193">
        <f t="shared" si="215"/>
        <v>0</v>
      </c>
      <c r="AH430" s="156">
        <f t="shared" si="216"/>
        <v>0</v>
      </c>
      <c r="AI430" s="156">
        <f t="shared" si="217"/>
        <v>0</v>
      </c>
      <c r="AJ430" s="187">
        <f t="shared" si="218"/>
        <v>8222.0401474805403</v>
      </c>
      <c r="AK430" s="187">
        <f t="shared" si="219"/>
        <v>7399.7594226142755</v>
      </c>
      <c r="AL430" s="1">
        <f t="shared" si="220"/>
        <v>15621.799570094816</v>
      </c>
    </row>
    <row r="431" spans="1:38">
      <c r="A431" s="26">
        <v>4.5999999999999999E-3</v>
      </c>
      <c r="B431" s="5">
        <f t="shared" si="210"/>
        <v>7984.8862391485964</v>
      </c>
      <c r="C431" s="150" t="s">
        <v>1074</v>
      </c>
      <c r="D431" s="150" t="s">
        <v>1112</v>
      </c>
      <c r="E431" s="94" t="s">
        <v>91</v>
      </c>
      <c r="F431" s="25">
        <f t="shared" si="211"/>
        <v>1</v>
      </c>
      <c r="G431" s="25">
        <f t="shared" si="223"/>
        <v>1</v>
      </c>
      <c r="I431" s="156">
        <f t="shared" si="190"/>
        <v>0</v>
      </c>
      <c r="J431" s="156">
        <f t="shared" si="191"/>
        <v>0</v>
      </c>
      <c r="K431" s="156">
        <f t="shared" si="192"/>
        <v>0</v>
      </c>
      <c r="L431" s="156">
        <f t="shared" si="193"/>
        <v>0</v>
      </c>
      <c r="N431" s="187">
        <f t="shared" si="212"/>
        <v>0</v>
      </c>
      <c r="O431" s="187">
        <f t="shared" si="194"/>
        <v>0</v>
      </c>
      <c r="P431" s="187">
        <f t="shared" si="195"/>
        <v>0</v>
      </c>
      <c r="Q431" s="187">
        <f t="shared" si="196"/>
        <v>0</v>
      </c>
      <c r="R431" s="187">
        <f t="shared" si="197"/>
        <v>0</v>
      </c>
      <c r="S431" s="187">
        <f t="shared" si="198"/>
        <v>7984.8816391485962</v>
      </c>
      <c r="T431" s="187">
        <f t="shared" si="199"/>
        <v>0</v>
      </c>
      <c r="V431" s="184">
        <f t="shared" si="200"/>
        <v>0</v>
      </c>
      <c r="W431" s="184">
        <f t="shared" si="201"/>
        <v>0</v>
      </c>
      <c r="X431" s="184">
        <f t="shared" si="202"/>
        <v>0</v>
      </c>
      <c r="Y431" s="184">
        <f t="shared" si="203"/>
        <v>0</v>
      </c>
      <c r="AA431" s="190">
        <f t="shared" si="204"/>
        <v>0</v>
      </c>
      <c r="AB431" s="190">
        <f t="shared" si="205"/>
        <v>0</v>
      </c>
      <c r="AC431" s="190">
        <f t="shared" si="206"/>
        <v>0</v>
      </c>
      <c r="AD431" s="190">
        <f t="shared" si="207"/>
        <v>0</v>
      </c>
      <c r="AE431" s="187">
        <f t="shared" si="213"/>
        <v>0</v>
      </c>
      <c r="AF431" s="156">
        <f t="shared" si="214"/>
        <v>0</v>
      </c>
      <c r="AG431" s="193">
        <f t="shared" si="215"/>
        <v>0</v>
      </c>
      <c r="AH431" s="156">
        <f t="shared" si="216"/>
        <v>0</v>
      </c>
      <c r="AI431" s="156">
        <f t="shared" si="217"/>
        <v>0</v>
      </c>
      <c r="AJ431" s="187">
        <f t="shared" si="218"/>
        <v>7984.8816391485962</v>
      </c>
      <c r="AK431" s="187">
        <f t="shared" si="219"/>
        <v>0</v>
      </c>
      <c r="AL431" s="1">
        <f t="shared" si="220"/>
        <v>7984.8816391485962</v>
      </c>
    </row>
    <row r="432" spans="1:38">
      <c r="A432" s="26">
        <v>4.62E-3</v>
      </c>
      <c r="B432" s="5">
        <f t="shared" si="210"/>
        <v>7249.4176595521039</v>
      </c>
      <c r="C432" s="150" t="s">
        <v>1087</v>
      </c>
      <c r="D432" s="150" t="s">
        <v>590</v>
      </c>
      <c r="E432" s="94" t="s">
        <v>91</v>
      </c>
      <c r="F432" s="25">
        <f t="shared" si="211"/>
        <v>1</v>
      </c>
      <c r="G432" s="25">
        <f t="shared" si="223"/>
        <v>1</v>
      </c>
      <c r="I432" s="156">
        <f t="shared" si="190"/>
        <v>0</v>
      </c>
      <c r="J432" s="156">
        <f t="shared" si="191"/>
        <v>0</v>
      </c>
      <c r="K432" s="156">
        <f t="shared" si="192"/>
        <v>0</v>
      </c>
      <c r="L432" s="156">
        <f t="shared" si="193"/>
        <v>0</v>
      </c>
      <c r="N432" s="187">
        <f t="shared" si="212"/>
        <v>0</v>
      </c>
      <c r="O432" s="187">
        <f t="shared" si="194"/>
        <v>0</v>
      </c>
      <c r="P432" s="187">
        <f t="shared" si="195"/>
        <v>0</v>
      </c>
      <c r="Q432" s="187">
        <f t="shared" si="196"/>
        <v>0</v>
      </c>
      <c r="R432" s="187">
        <f t="shared" si="197"/>
        <v>0</v>
      </c>
      <c r="S432" s="187">
        <f t="shared" si="198"/>
        <v>7249.4130395521042</v>
      </c>
      <c r="T432" s="187">
        <f t="shared" si="199"/>
        <v>0</v>
      </c>
      <c r="V432" s="184">
        <f t="shared" si="200"/>
        <v>0</v>
      </c>
      <c r="W432" s="184">
        <f t="shared" si="201"/>
        <v>0</v>
      </c>
      <c r="X432" s="184">
        <f t="shared" si="202"/>
        <v>0</v>
      </c>
      <c r="Y432" s="184">
        <f t="shared" si="203"/>
        <v>0</v>
      </c>
      <c r="AA432" s="190">
        <f t="shared" si="204"/>
        <v>0</v>
      </c>
      <c r="AB432" s="190">
        <f t="shared" si="205"/>
        <v>0</v>
      </c>
      <c r="AC432" s="190">
        <f t="shared" si="206"/>
        <v>0</v>
      </c>
      <c r="AD432" s="190">
        <f t="shared" si="207"/>
        <v>0</v>
      </c>
      <c r="AE432" s="187">
        <f t="shared" si="213"/>
        <v>0</v>
      </c>
      <c r="AF432" s="156">
        <f t="shared" si="214"/>
        <v>0</v>
      </c>
      <c r="AG432" s="193">
        <f t="shared" si="215"/>
        <v>0</v>
      </c>
      <c r="AH432" s="156">
        <f t="shared" si="216"/>
        <v>0</v>
      </c>
      <c r="AI432" s="156">
        <f t="shared" si="217"/>
        <v>0</v>
      </c>
      <c r="AJ432" s="187">
        <f t="shared" si="218"/>
        <v>7249.4130395521042</v>
      </c>
      <c r="AK432" s="187">
        <f t="shared" si="219"/>
        <v>0</v>
      </c>
      <c r="AL432" s="1">
        <f t="shared" si="220"/>
        <v>7249.4130395521042</v>
      </c>
    </row>
    <row r="433" spans="1:38">
      <c r="A433" s="26">
        <v>4.6299999999999996E-3</v>
      </c>
      <c r="B433" s="5">
        <f t="shared" si="210"/>
        <v>5558.0217997590689</v>
      </c>
      <c r="C433" s="150" t="s">
        <v>1107</v>
      </c>
      <c r="D433" s="150" t="s">
        <v>599</v>
      </c>
      <c r="E433" s="94" t="s">
        <v>91</v>
      </c>
      <c r="F433" s="25">
        <f t="shared" si="211"/>
        <v>1</v>
      </c>
      <c r="G433" s="25">
        <f t="shared" si="223"/>
        <v>1</v>
      </c>
      <c r="I433" s="156">
        <f t="shared" si="190"/>
        <v>0</v>
      </c>
      <c r="J433" s="156">
        <f t="shared" si="191"/>
        <v>0</v>
      </c>
      <c r="K433" s="156">
        <f t="shared" si="192"/>
        <v>0</v>
      </c>
      <c r="L433" s="156">
        <f t="shared" si="193"/>
        <v>0</v>
      </c>
      <c r="N433" s="187">
        <f t="shared" si="212"/>
        <v>0</v>
      </c>
      <c r="O433" s="187">
        <f t="shared" si="194"/>
        <v>0</v>
      </c>
      <c r="P433" s="187">
        <f t="shared" si="195"/>
        <v>0</v>
      </c>
      <c r="Q433" s="187">
        <f t="shared" si="196"/>
        <v>0</v>
      </c>
      <c r="R433" s="187">
        <f t="shared" si="197"/>
        <v>0</v>
      </c>
      <c r="S433" s="187">
        <f t="shared" si="198"/>
        <v>5558.0171697590686</v>
      </c>
      <c r="T433" s="187">
        <f t="shared" si="199"/>
        <v>0</v>
      </c>
      <c r="V433" s="184">
        <f t="shared" si="200"/>
        <v>0</v>
      </c>
      <c r="W433" s="184">
        <f t="shared" si="201"/>
        <v>0</v>
      </c>
      <c r="X433" s="184">
        <f t="shared" si="202"/>
        <v>0</v>
      </c>
      <c r="Y433" s="184">
        <f t="shared" si="203"/>
        <v>0</v>
      </c>
      <c r="AA433" s="190">
        <f t="shared" si="204"/>
        <v>0</v>
      </c>
      <c r="AB433" s="190">
        <f t="shared" si="205"/>
        <v>0</v>
      </c>
      <c r="AC433" s="190">
        <f t="shared" si="206"/>
        <v>0</v>
      </c>
      <c r="AD433" s="190">
        <f t="shared" si="207"/>
        <v>0</v>
      </c>
      <c r="AE433" s="187">
        <f t="shared" si="213"/>
        <v>0</v>
      </c>
      <c r="AF433" s="156">
        <f t="shared" si="214"/>
        <v>0</v>
      </c>
      <c r="AG433" s="193">
        <f t="shared" si="215"/>
        <v>0</v>
      </c>
      <c r="AH433" s="156">
        <f t="shared" si="216"/>
        <v>0</v>
      </c>
      <c r="AI433" s="156">
        <f t="shared" si="217"/>
        <v>0</v>
      </c>
      <c r="AJ433" s="187">
        <f t="shared" si="218"/>
        <v>5558.0171697590686</v>
      </c>
      <c r="AK433" s="187">
        <f t="shared" si="219"/>
        <v>0</v>
      </c>
      <c r="AL433" s="1">
        <f t="shared" si="220"/>
        <v>5558.0171697590686</v>
      </c>
    </row>
    <row r="434" spans="1:38">
      <c r="A434" s="26">
        <v>4.6600000000000001E-3</v>
      </c>
      <c r="B434" s="5">
        <f t="shared" si="210"/>
        <v>16319.529905995834</v>
      </c>
      <c r="C434" s="150" t="s">
        <v>276</v>
      </c>
      <c r="D434" s="150" t="s">
        <v>590</v>
      </c>
      <c r="E434" s="94" t="s">
        <v>91</v>
      </c>
      <c r="F434" s="25">
        <f t="shared" si="211"/>
        <v>2</v>
      </c>
      <c r="G434" s="25">
        <f t="shared" si="223"/>
        <v>2</v>
      </c>
      <c r="I434" s="156">
        <f t="shared" si="190"/>
        <v>0</v>
      </c>
      <c r="J434" s="156">
        <f t="shared" si="191"/>
        <v>0</v>
      </c>
      <c r="K434" s="156">
        <f t="shared" si="192"/>
        <v>0</v>
      </c>
      <c r="L434" s="156">
        <f t="shared" si="193"/>
        <v>0</v>
      </c>
      <c r="N434" s="187">
        <f t="shared" si="212"/>
        <v>0</v>
      </c>
      <c r="O434" s="187">
        <f t="shared" si="194"/>
        <v>0</v>
      </c>
      <c r="P434" s="187">
        <f t="shared" si="195"/>
        <v>0</v>
      </c>
      <c r="Q434" s="187">
        <f t="shared" si="196"/>
        <v>0</v>
      </c>
      <c r="R434" s="187">
        <f t="shared" si="197"/>
        <v>0</v>
      </c>
      <c r="S434" s="187">
        <f t="shared" si="198"/>
        <v>8432.773109243697</v>
      </c>
      <c r="T434" s="187">
        <f t="shared" si="199"/>
        <v>7886.7521367521367</v>
      </c>
      <c r="V434" s="184">
        <f t="shared" si="200"/>
        <v>0</v>
      </c>
      <c r="W434" s="184">
        <f t="shared" si="201"/>
        <v>0</v>
      </c>
      <c r="X434" s="184">
        <f t="shared" si="202"/>
        <v>0</v>
      </c>
      <c r="Y434" s="184">
        <f t="shared" si="203"/>
        <v>0</v>
      </c>
      <c r="AA434" s="190">
        <f t="shared" si="204"/>
        <v>0</v>
      </c>
      <c r="AB434" s="190">
        <f t="shared" si="205"/>
        <v>0</v>
      </c>
      <c r="AC434" s="190">
        <f t="shared" si="206"/>
        <v>0</v>
      </c>
      <c r="AD434" s="190">
        <f t="shared" si="207"/>
        <v>0</v>
      </c>
      <c r="AE434" s="187">
        <f t="shared" si="213"/>
        <v>0</v>
      </c>
      <c r="AF434" s="156">
        <f t="shared" si="214"/>
        <v>0</v>
      </c>
      <c r="AG434" s="193">
        <f t="shared" si="215"/>
        <v>0</v>
      </c>
      <c r="AH434" s="156">
        <f t="shared" si="216"/>
        <v>0</v>
      </c>
      <c r="AI434" s="156">
        <f t="shared" si="217"/>
        <v>0</v>
      </c>
      <c r="AJ434" s="187">
        <f t="shared" si="218"/>
        <v>8432.773109243697</v>
      </c>
      <c r="AK434" s="187">
        <f t="shared" si="219"/>
        <v>7886.7521367521367</v>
      </c>
      <c r="AL434" s="1">
        <f t="shared" si="220"/>
        <v>16319.525245995834</v>
      </c>
    </row>
    <row r="435" spans="1:38">
      <c r="A435" s="26">
        <v>4.7099999999999998E-3</v>
      </c>
      <c r="B435" s="5">
        <f t="shared" si="210"/>
        <v>7890.7064988735992</v>
      </c>
      <c r="C435" s="150" t="s">
        <v>1076</v>
      </c>
      <c r="D435" s="150" t="s">
        <v>590</v>
      </c>
      <c r="E435" s="94" t="s">
        <v>91</v>
      </c>
      <c r="F435" s="25">
        <f t="shared" si="211"/>
        <v>1</v>
      </c>
      <c r="G435" s="25">
        <f t="shared" si="223"/>
        <v>1</v>
      </c>
      <c r="I435" s="156">
        <f t="shared" si="190"/>
        <v>0</v>
      </c>
      <c r="J435" s="156">
        <f t="shared" si="191"/>
        <v>0</v>
      </c>
      <c r="K435" s="156">
        <f t="shared" si="192"/>
        <v>0</v>
      </c>
      <c r="L435" s="156">
        <f t="shared" si="193"/>
        <v>0</v>
      </c>
      <c r="N435" s="187">
        <f t="shared" si="212"/>
        <v>0</v>
      </c>
      <c r="O435" s="187">
        <f t="shared" si="194"/>
        <v>0</v>
      </c>
      <c r="P435" s="187">
        <f t="shared" si="195"/>
        <v>0</v>
      </c>
      <c r="Q435" s="187">
        <f t="shared" si="196"/>
        <v>0</v>
      </c>
      <c r="R435" s="187">
        <f t="shared" si="197"/>
        <v>0</v>
      </c>
      <c r="S435" s="187">
        <f t="shared" si="198"/>
        <v>7890.7017888735991</v>
      </c>
      <c r="T435" s="187">
        <f t="shared" si="199"/>
        <v>0</v>
      </c>
      <c r="V435" s="184">
        <f t="shared" si="200"/>
        <v>0</v>
      </c>
      <c r="W435" s="184">
        <f t="shared" si="201"/>
        <v>0</v>
      </c>
      <c r="X435" s="184">
        <f t="shared" si="202"/>
        <v>0</v>
      </c>
      <c r="Y435" s="184">
        <f t="shared" si="203"/>
        <v>0</v>
      </c>
      <c r="AA435" s="190">
        <f t="shared" si="204"/>
        <v>0</v>
      </c>
      <c r="AB435" s="190">
        <f t="shared" si="205"/>
        <v>0</v>
      </c>
      <c r="AC435" s="190">
        <f t="shared" si="206"/>
        <v>0</v>
      </c>
      <c r="AD435" s="190">
        <f t="shared" si="207"/>
        <v>0</v>
      </c>
      <c r="AE435" s="187">
        <f t="shared" si="213"/>
        <v>0</v>
      </c>
      <c r="AF435" s="156">
        <f t="shared" si="214"/>
        <v>0</v>
      </c>
      <c r="AG435" s="193">
        <f t="shared" si="215"/>
        <v>0</v>
      </c>
      <c r="AH435" s="156">
        <f t="shared" si="216"/>
        <v>0</v>
      </c>
      <c r="AI435" s="156">
        <f t="shared" si="217"/>
        <v>0</v>
      </c>
      <c r="AJ435" s="187">
        <f t="shared" si="218"/>
        <v>7890.7017888735991</v>
      </c>
      <c r="AK435" s="187">
        <f t="shared" si="219"/>
        <v>0</v>
      </c>
      <c r="AL435" s="1">
        <f t="shared" si="220"/>
        <v>7890.7017888735991</v>
      </c>
    </row>
    <row r="436" spans="1:38">
      <c r="A436" s="26">
        <v>4.7200000000000002E-3</v>
      </c>
      <c r="B436" s="5">
        <f t="shared" si="210"/>
        <v>7732.6188598574454</v>
      </c>
      <c r="C436" s="150" t="s">
        <v>1079</v>
      </c>
      <c r="D436" s="150" t="s">
        <v>580</v>
      </c>
      <c r="E436" s="94" t="s">
        <v>91</v>
      </c>
      <c r="F436" s="25">
        <f t="shared" si="211"/>
        <v>1</v>
      </c>
      <c r="G436" s="25">
        <f t="shared" si="223"/>
        <v>1</v>
      </c>
      <c r="I436" s="156">
        <f t="shared" si="190"/>
        <v>0</v>
      </c>
      <c r="J436" s="156">
        <f t="shared" si="191"/>
        <v>0</v>
      </c>
      <c r="K436" s="156">
        <f t="shared" si="192"/>
        <v>0</v>
      </c>
      <c r="L436" s="156">
        <f t="shared" si="193"/>
        <v>0</v>
      </c>
      <c r="N436" s="187">
        <f t="shared" si="212"/>
        <v>0</v>
      </c>
      <c r="O436" s="187">
        <f t="shared" si="194"/>
        <v>0</v>
      </c>
      <c r="P436" s="187">
        <f t="shared" si="195"/>
        <v>0</v>
      </c>
      <c r="Q436" s="187">
        <f t="shared" si="196"/>
        <v>0</v>
      </c>
      <c r="R436" s="187">
        <f t="shared" si="197"/>
        <v>0</v>
      </c>
      <c r="S436" s="187">
        <f t="shared" si="198"/>
        <v>7732.6141398574455</v>
      </c>
      <c r="T436" s="187">
        <f t="shared" si="199"/>
        <v>0</v>
      </c>
      <c r="V436" s="184">
        <f t="shared" si="200"/>
        <v>0</v>
      </c>
      <c r="W436" s="184">
        <f t="shared" si="201"/>
        <v>0</v>
      </c>
      <c r="X436" s="184">
        <f t="shared" si="202"/>
        <v>0</v>
      </c>
      <c r="Y436" s="184">
        <f t="shared" si="203"/>
        <v>0</v>
      </c>
      <c r="AA436" s="190">
        <f t="shared" si="204"/>
        <v>0</v>
      </c>
      <c r="AB436" s="190">
        <f t="shared" si="205"/>
        <v>0</v>
      </c>
      <c r="AC436" s="190">
        <f t="shared" si="206"/>
        <v>0</v>
      </c>
      <c r="AD436" s="190">
        <f t="shared" si="207"/>
        <v>0</v>
      </c>
      <c r="AE436" s="187">
        <f t="shared" si="213"/>
        <v>0</v>
      </c>
      <c r="AF436" s="156">
        <f t="shared" si="214"/>
        <v>0</v>
      </c>
      <c r="AG436" s="193">
        <f t="shared" si="215"/>
        <v>0</v>
      </c>
      <c r="AH436" s="156">
        <f t="shared" si="216"/>
        <v>0</v>
      </c>
      <c r="AI436" s="156">
        <f t="shared" si="217"/>
        <v>0</v>
      </c>
      <c r="AJ436" s="187">
        <f t="shared" si="218"/>
        <v>7732.6141398574455</v>
      </c>
      <c r="AK436" s="187">
        <f t="shared" si="219"/>
        <v>0</v>
      </c>
      <c r="AL436" s="1">
        <f t="shared" si="220"/>
        <v>7732.6141398574455</v>
      </c>
    </row>
    <row r="437" spans="1:38">
      <c r="A437" s="26">
        <v>4.7299999999999998E-3</v>
      </c>
      <c r="B437" s="5">
        <f t="shared" si="210"/>
        <v>7615.2580026237893</v>
      </c>
      <c r="C437" s="150" t="s">
        <v>1082</v>
      </c>
      <c r="D437" s="150" t="s">
        <v>1112</v>
      </c>
      <c r="E437" s="94" t="s">
        <v>91</v>
      </c>
      <c r="F437" s="25">
        <f t="shared" si="211"/>
        <v>1</v>
      </c>
      <c r="G437" s="25">
        <f t="shared" si="223"/>
        <v>1</v>
      </c>
      <c r="I437" s="156">
        <f t="shared" si="190"/>
        <v>0</v>
      </c>
      <c r="J437" s="156">
        <f t="shared" si="191"/>
        <v>0</v>
      </c>
      <c r="K437" s="156">
        <f t="shared" si="192"/>
        <v>0</v>
      </c>
      <c r="L437" s="156">
        <f t="shared" si="193"/>
        <v>0</v>
      </c>
      <c r="N437" s="187">
        <f t="shared" si="212"/>
        <v>0</v>
      </c>
      <c r="O437" s="187">
        <f t="shared" si="194"/>
        <v>0</v>
      </c>
      <c r="P437" s="187">
        <f t="shared" si="195"/>
        <v>0</v>
      </c>
      <c r="Q437" s="187">
        <f t="shared" si="196"/>
        <v>0</v>
      </c>
      <c r="R437" s="187">
        <f t="shared" si="197"/>
        <v>0</v>
      </c>
      <c r="S437" s="187">
        <f t="shared" si="198"/>
        <v>7615.2532726237896</v>
      </c>
      <c r="T437" s="187">
        <f t="shared" si="199"/>
        <v>0</v>
      </c>
      <c r="V437" s="184">
        <f t="shared" si="200"/>
        <v>0</v>
      </c>
      <c r="W437" s="184">
        <f t="shared" si="201"/>
        <v>0</v>
      </c>
      <c r="X437" s="184">
        <f t="shared" si="202"/>
        <v>0</v>
      </c>
      <c r="Y437" s="184">
        <f t="shared" si="203"/>
        <v>0</v>
      </c>
      <c r="AA437" s="190">
        <f t="shared" si="204"/>
        <v>0</v>
      </c>
      <c r="AB437" s="190">
        <f t="shared" si="205"/>
        <v>0</v>
      </c>
      <c r="AC437" s="190">
        <f t="shared" si="206"/>
        <v>0</v>
      </c>
      <c r="AD437" s="190">
        <f t="shared" si="207"/>
        <v>0</v>
      </c>
      <c r="AE437" s="187">
        <f t="shared" si="213"/>
        <v>0</v>
      </c>
      <c r="AF437" s="156">
        <f t="shared" si="214"/>
        <v>0</v>
      </c>
      <c r="AG437" s="193">
        <f t="shared" si="215"/>
        <v>0</v>
      </c>
      <c r="AH437" s="156">
        <f t="shared" si="216"/>
        <v>0</v>
      </c>
      <c r="AI437" s="156">
        <f t="shared" si="217"/>
        <v>0</v>
      </c>
      <c r="AJ437" s="187">
        <f t="shared" si="218"/>
        <v>7615.2532726237896</v>
      </c>
      <c r="AK437" s="187">
        <f t="shared" si="219"/>
        <v>0</v>
      </c>
      <c r="AL437" s="1">
        <f t="shared" si="220"/>
        <v>7615.2532726237896</v>
      </c>
    </row>
    <row r="438" spans="1:38">
      <c r="A438" s="26">
        <v>4.7400000000000003E-3</v>
      </c>
      <c r="B438" s="5">
        <f t="shared" si="210"/>
        <v>7294.2079019116854</v>
      </c>
      <c r="C438" s="150" t="s">
        <v>1086</v>
      </c>
      <c r="D438" s="150" t="s">
        <v>599</v>
      </c>
      <c r="E438" s="94" t="s">
        <v>91</v>
      </c>
      <c r="F438" s="25">
        <f t="shared" si="211"/>
        <v>1</v>
      </c>
      <c r="G438" s="25">
        <f t="shared" si="223"/>
        <v>1</v>
      </c>
      <c r="I438" s="156">
        <f t="shared" si="190"/>
        <v>0</v>
      </c>
      <c r="J438" s="156">
        <f t="shared" si="191"/>
        <v>0</v>
      </c>
      <c r="K438" s="156">
        <f t="shared" si="192"/>
        <v>0</v>
      </c>
      <c r="L438" s="156">
        <f t="shared" si="193"/>
        <v>0</v>
      </c>
      <c r="N438" s="187">
        <f t="shared" si="212"/>
        <v>0</v>
      </c>
      <c r="O438" s="187">
        <f t="shared" si="194"/>
        <v>0</v>
      </c>
      <c r="P438" s="187">
        <f t="shared" si="195"/>
        <v>0</v>
      </c>
      <c r="Q438" s="187">
        <f t="shared" si="196"/>
        <v>0</v>
      </c>
      <c r="R438" s="187">
        <f t="shared" si="197"/>
        <v>0</v>
      </c>
      <c r="S438" s="187">
        <f t="shared" si="198"/>
        <v>7294.2031619116851</v>
      </c>
      <c r="T438" s="187">
        <f t="shared" si="199"/>
        <v>0</v>
      </c>
      <c r="V438" s="184">
        <f t="shared" si="200"/>
        <v>0</v>
      </c>
      <c r="W438" s="184">
        <f t="shared" si="201"/>
        <v>0</v>
      </c>
      <c r="X438" s="184">
        <f t="shared" si="202"/>
        <v>0</v>
      </c>
      <c r="Y438" s="184">
        <f t="shared" si="203"/>
        <v>0</v>
      </c>
      <c r="AA438" s="190">
        <f t="shared" si="204"/>
        <v>0</v>
      </c>
      <c r="AB438" s="190">
        <f t="shared" si="205"/>
        <v>0</v>
      </c>
      <c r="AC438" s="190">
        <f t="shared" si="206"/>
        <v>0</v>
      </c>
      <c r="AD438" s="190">
        <f t="shared" si="207"/>
        <v>0</v>
      </c>
      <c r="AE438" s="187">
        <f t="shared" si="213"/>
        <v>0</v>
      </c>
      <c r="AF438" s="156">
        <f t="shared" si="214"/>
        <v>0</v>
      </c>
      <c r="AG438" s="193">
        <f t="shared" si="215"/>
        <v>0</v>
      </c>
      <c r="AH438" s="156">
        <f t="shared" si="216"/>
        <v>0</v>
      </c>
      <c r="AI438" s="156">
        <f t="shared" si="217"/>
        <v>0</v>
      </c>
      <c r="AJ438" s="187">
        <f t="shared" si="218"/>
        <v>7294.2031619116851</v>
      </c>
      <c r="AK438" s="187">
        <f t="shared" si="219"/>
        <v>0</v>
      </c>
      <c r="AL438" s="1">
        <f t="shared" si="220"/>
        <v>7294.2031619116851</v>
      </c>
    </row>
    <row r="439" spans="1:38">
      <c r="A439" s="26">
        <v>4.7499999999999999E-3</v>
      </c>
      <c r="B439" s="5">
        <f t="shared" si="210"/>
        <v>7240.2644902597403</v>
      </c>
      <c r="C439" s="150" t="s">
        <v>1088</v>
      </c>
      <c r="D439" s="150" t="s">
        <v>585</v>
      </c>
      <c r="E439" s="94" t="s">
        <v>91</v>
      </c>
      <c r="F439" s="25">
        <f t="shared" si="211"/>
        <v>1</v>
      </c>
      <c r="G439" s="25">
        <f t="shared" si="223"/>
        <v>1</v>
      </c>
      <c r="I439" s="156">
        <f t="shared" si="190"/>
        <v>0</v>
      </c>
      <c r="J439" s="156">
        <f t="shared" si="191"/>
        <v>0</v>
      </c>
      <c r="K439" s="156">
        <f t="shared" si="192"/>
        <v>0</v>
      </c>
      <c r="L439" s="156">
        <f t="shared" si="193"/>
        <v>0</v>
      </c>
      <c r="N439" s="187">
        <f t="shared" si="212"/>
        <v>0</v>
      </c>
      <c r="O439" s="187">
        <f t="shared" si="194"/>
        <v>0</v>
      </c>
      <c r="P439" s="187">
        <f t="shared" si="195"/>
        <v>0</v>
      </c>
      <c r="Q439" s="187">
        <f t="shared" si="196"/>
        <v>0</v>
      </c>
      <c r="R439" s="187">
        <f t="shared" si="197"/>
        <v>0</v>
      </c>
      <c r="S439" s="187">
        <f t="shared" si="198"/>
        <v>7240.2597402597403</v>
      </c>
      <c r="T439" s="187">
        <f t="shared" si="199"/>
        <v>0</v>
      </c>
      <c r="V439" s="184">
        <f t="shared" si="200"/>
        <v>0</v>
      </c>
      <c r="W439" s="184">
        <f t="shared" si="201"/>
        <v>0</v>
      </c>
      <c r="X439" s="184">
        <f t="shared" si="202"/>
        <v>0</v>
      </c>
      <c r="Y439" s="184">
        <f t="shared" si="203"/>
        <v>0</v>
      </c>
      <c r="AA439" s="190">
        <f t="shared" si="204"/>
        <v>0</v>
      </c>
      <c r="AB439" s="190">
        <f t="shared" si="205"/>
        <v>0</v>
      </c>
      <c r="AC439" s="190">
        <f t="shared" si="206"/>
        <v>0</v>
      </c>
      <c r="AD439" s="190">
        <f t="shared" si="207"/>
        <v>0</v>
      </c>
      <c r="AE439" s="187">
        <f t="shared" si="213"/>
        <v>0</v>
      </c>
      <c r="AF439" s="156">
        <f t="shared" si="214"/>
        <v>0</v>
      </c>
      <c r="AG439" s="193">
        <f t="shared" si="215"/>
        <v>0</v>
      </c>
      <c r="AH439" s="156">
        <f t="shared" si="216"/>
        <v>0</v>
      </c>
      <c r="AI439" s="156">
        <f t="shared" si="217"/>
        <v>0</v>
      </c>
      <c r="AJ439" s="187">
        <f t="shared" si="218"/>
        <v>7240.2597402597403</v>
      </c>
      <c r="AK439" s="187">
        <f t="shared" si="219"/>
        <v>0</v>
      </c>
      <c r="AL439" s="1">
        <f t="shared" si="220"/>
        <v>7240.2597402597403</v>
      </c>
    </row>
    <row r="440" spans="1:38">
      <c r="A440" s="26">
        <v>4.7600000000000003E-3</v>
      </c>
      <c r="B440" s="5">
        <f t="shared" si="210"/>
        <v>7175.5499870289586</v>
      </c>
      <c r="C440" s="150" t="s">
        <v>1089</v>
      </c>
      <c r="D440" s="150" t="s">
        <v>581</v>
      </c>
      <c r="E440" s="94" t="s">
        <v>91</v>
      </c>
      <c r="F440" s="25">
        <f t="shared" si="211"/>
        <v>1</v>
      </c>
      <c r="G440" s="25">
        <f t="shared" si="223"/>
        <v>1</v>
      </c>
      <c r="I440" s="156">
        <f t="shared" si="190"/>
        <v>0</v>
      </c>
      <c r="J440" s="156">
        <f t="shared" si="191"/>
        <v>0</v>
      </c>
      <c r="K440" s="156">
        <f t="shared" si="192"/>
        <v>0</v>
      </c>
      <c r="L440" s="156">
        <f t="shared" si="193"/>
        <v>0</v>
      </c>
      <c r="N440" s="187">
        <f t="shared" si="212"/>
        <v>0</v>
      </c>
      <c r="O440" s="187">
        <f t="shared" si="194"/>
        <v>0</v>
      </c>
      <c r="P440" s="187">
        <f t="shared" si="195"/>
        <v>0</v>
      </c>
      <c r="Q440" s="187">
        <f t="shared" si="196"/>
        <v>0</v>
      </c>
      <c r="R440" s="187">
        <f t="shared" si="197"/>
        <v>0</v>
      </c>
      <c r="S440" s="187">
        <f t="shared" si="198"/>
        <v>7175.5452270289588</v>
      </c>
      <c r="T440" s="187">
        <f t="shared" si="199"/>
        <v>0</v>
      </c>
      <c r="V440" s="184">
        <f t="shared" si="200"/>
        <v>0</v>
      </c>
      <c r="W440" s="184">
        <f t="shared" si="201"/>
        <v>0</v>
      </c>
      <c r="X440" s="184">
        <f t="shared" si="202"/>
        <v>0</v>
      </c>
      <c r="Y440" s="184">
        <f t="shared" si="203"/>
        <v>0</v>
      </c>
      <c r="AA440" s="190">
        <f t="shared" si="204"/>
        <v>0</v>
      </c>
      <c r="AB440" s="190">
        <f t="shared" si="205"/>
        <v>0</v>
      </c>
      <c r="AC440" s="190">
        <f t="shared" si="206"/>
        <v>0</v>
      </c>
      <c r="AD440" s="190">
        <f t="shared" si="207"/>
        <v>0</v>
      </c>
      <c r="AE440" s="187">
        <f t="shared" si="213"/>
        <v>0</v>
      </c>
      <c r="AF440" s="156">
        <f t="shared" si="214"/>
        <v>0</v>
      </c>
      <c r="AG440" s="193">
        <f t="shared" si="215"/>
        <v>0</v>
      </c>
      <c r="AH440" s="156">
        <f t="shared" si="216"/>
        <v>0</v>
      </c>
      <c r="AI440" s="156">
        <f t="shared" si="217"/>
        <v>0</v>
      </c>
      <c r="AJ440" s="187">
        <f t="shared" si="218"/>
        <v>7175.5452270289588</v>
      </c>
      <c r="AK440" s="187">
        <f t="shared" si="219"/>
        <v>0</v>
      </c>
      <c r="AL440" s="1">
        <f t="shared" si="220"/>
        <v>7175.5452270289588</v>
      </c>
    </row>
    <row r="441" spans="1:38">
      <c r="A441" s="26">
        <v>4.7800000000000004E-3</v>
      </c>
      <c r="B441" s="5">
        <f t="shared" si="210"/>
        <v>6780.4101854054052</v>
      </c>
      <c r="C441" s="150" t="s">
        <v>1094</v>
      </c>
      <c r="D441" s="150" t="s">
        <v>581</v>
      </c>
      <c r="E441" s="94" t="s">
        <v>91</v>
      </c>
      <c r="F441" s="25">
        <f t="shared" si="211"/>
        <v>1</v>
      </c>
      <c r="G441" s="25">
        <f t="shared" si="223"/>
        <v>1</v>
      </c>
      <c r="I441" s="156">
        <f t="shared" si="190"/>
        <v>0</v>
      </c>
      <c r="J441" s="156">
        <f t="shared" si="191"/>
        <v>0</v>
      </c>
      <c r="K441" s="156">
        <f t="shared" si="192"/>
        <v>0</v>
      </c>
      <c r="L441" s="156">
        <f t="shared" si="193"/>
        <v>0</v>
      </c>
      <c r="N441" s="187">
        <f t="shared" si="212"/>
        <v>0</v>
      </c>
      <c r="O441" s="187">
        <f t="shared" si="194"/>
        <v>0</v>
      </c>
      <c r="P441" s="187">
        <f t="shared" si="195"/>
        <v>0</v>
      </c>
      <c r="Q441" s="187">
        <f t="shared" si="196"/>
        <v>0</v>
      </c>
      <c r="R441" s="187">
        <f t="shared" si="197"/>
        <v>0</v>
      </c>
      <c r="S441" s="187">
        <f t="shared" si="198"/>
        <v>6780.405405405405</v>
      </c>
      <c r="T441" s="187">
        <f t="shared" si="199"/>
        <v>0</v>
      </c>
      <c r="V441" s="184">
        <f t="shared" si="200"/>
        <v>0</v>
      </c>
      <c r="W441" s="184">
        <f t="shared" si="201"/>
        <v>0</v>
      </c>
      <c r="X441" s="184">
        <f t="shared" si="202"/>
        <v>0</v>
      </c>
      <c r="Y441" s="184">
        <f t="shared" si="203"/>
        <v>0</v>
      </c>
      <c r="AA441" s="190">
        <f t="shared" si="204"/>
        <v>0</v>
      </c>
      <c r="AB441" s="190">
        <f t="shared" si="205"/>
        <v>0</v>
      </c>
      <c r="AC441" s="190">
        <f t="shared" si="206"/>
        <v>0</v>
      </c>
      <c r="AD441" s="190">
        <f t="shared" si="207"/>
        <v>0</v>
      </c>
      <c r="AE441" s="187">
        <f t="shared" si="213"/>
        <v>0</v>
      </c>
      <c r="AF441" s="156">
        <f t="shared" si="214"/>
        <v>0</v>
      </c>
      <c r="AG441" s="193">
        <f t="shared" si="215"/>
        <v>0</v>
      </c>
      <c r="AH441" s="156">
        <f t="shared" si="216"/>
        <v>0</v>
      </c>
      <c r="AI441" s="156">
        <f t="shared" si="217"/>
        <v>0</v>
      </c>
      <c r="AJ441" s="187">
        <f t="shared" si="218"/>
        <v>6780.405405405405</v>
      </c>
      <c r="AK441" s="187">
        <f t="shared" si="219"/>
        <v>0</v>
      </c>
      <c r="AL441" s="1">
        <f t="shared" si="220"/>
        <v>6780.405405405405</v>
      </c>
    </row>
    <row r="442" spans="1:38">
      <c r="A442" s="26">
        <v>4.7999999999999996E-3</v>
      </c>
      <c r="B442" s="5">
        <f t="shared" si="210"/>
        <v>6472.1105723315059</v>
      </c>
      <c r="C442" s="150" t="s">
        <v>1099</v>
      </c>
      <c r="D442" s="150" t="s">
        <v>581</v>
      </c>
      <c r="E442" s="94" t="s">
        <v>91</v>
      </c>
      <c r="F442" s="25">
        <f t="shared" si="211"/>
        <v>1</v>
      </c>
      <c r="G442" s="25">
        <f t="shared" si="223"/>
        <v>1</v>
      </c>
      <c r="I442" s="156">
        <f t="shared" si="190"/>
        <v>0</v>
      </c>
      <c r="J442" s="156">
        <f t="shared" si="191"/>
        <v>0</v>
      </c>
      <c r="K442" s="156">
        <f t="shared" si="192"/>
        <v>0</v>
      </c>
      <c r="L442" s="156">
        <f t="shared" si="193"/>
        <v>0</v>
      </c>
      <c r="N442" s="187">
        <f t="shared" si="212"/>
        <v>0</v>
      </c>
      <c r="O442" s="187">
        <f t="shared" si="194"/>
        <v>0</v>
      </c>
      <c r="P442" s="187">
        <f t="shared" si="195"/>
        <v>0</v>
      </c>
      <c r="Q442" s="187">
        <f t="shared" si="196"/>
        <v>0</v>
      </c>
      <c r="R442" s="187">
        <f t="shared" si="197"/>
        <v>0</v>
      </c>
      <c r="S442" s="187">
        <f t="shared" si="198"/>
        <v>6472.1057723315062</v>
      </c>
      <c r="T442" s="187">
        <f t="shared" si="199"/>
        <v>0</v>
      </c>
      <c r="V442" s="184">
        <f t="shared" si="200"/>
        <v>0</v>
      </c>
      <c r="W442" s="184">
        <f t="shared" si="201"/>
        <v>0</v>
      </c>
      <c r="X442" s="184">
        <f t="shared" si="202"/>
        <v>0</v>
      </c>
      <c r="Y442" s="184">
        <f t="shared" si="203"/>
        <v>0</v>
      </c>
      <c r="AA442" s="190">
        <f t="shared" si="204"/>
        <v>0</v>
      </c>
      <c r="AB442" s="190">
        <f t="shared" si="205"/>
        <v>0</v>
      </c>
      <c r="AC442" s="190">
        <f t="shared" si="206"/>
        <v>0</v>
      </c>
      <c r="AD442" s="190">
        <f t="shared" si="207"/>
        <v>0</v>
      </c>
      <c r="AE442" s="187">
        <f t="shared" si="213"/>
        <v>0</v>
      </c>
      <c r="AF442" s="156">
        <f t="shared" si="214"/>
        <v>0</v>
      </c>
      <c r="AG442" s="193">
        <f t="shared" si="215"/>
        <v>0</v>
      </c>
      <c r="AH442" s="156">
        <f t="shared" si="216"/>
        <v>0</v>
      </c>
      <c r="AI442" s="156">
        <f t="shared" si="217"/>
        <v>0</v>
      </c>
      <c r="AJ442" s="187">
        <f t="shared" si="218"/>
        <v>6472.1057723315062</v>
      </c>
      <c r="AK442" s="187">
        <f t="shared" si="219"/>
        <v>0</v>
      </c>
      <c r="AL442" s="1">
        <f t="shared" si="220"/>
        <v>6472.1057723315062</v>
      </c>
    </row>
    <row r="443" spans="1:38">
      <c r="A443" s="26">
        <v>4.81E-3</v>
      </c>
      <c r="B443" s="5">
        <f t="shared" si="210"/>
        <v>5990.1555337725704</v>
      </c>
      <c r="C443" s="150" t="s">
        <v>1102</v>
      </c>
      <c r="D443" s="150" t="s">
        <v>1110</v>
      </c>
      <c r="E443" s="94" t="s">
        <v>91</v>
      </c>
      <c r="F443" s="25">
        <f t="shared" si="211"/>
        <v>1</v>
      </c>
      <c r="G443" s="25">
        <f t="shared" si="223"/>
        <v>1</v>
      </c>
      <c r="I443" s="156">
        <f t="shared" si="190"/>
        <v>0</v>
      </c>
      <c r="J443" s="156">
        <f t="shared" si="191"/>
        <v>0</v>
      </c>
      <c r="K443" s="156">
        <f t="shared" si="192"/>
        <v>0</v>
      </c>
      <c r="L443" s="156">
        <f t="shared" si="193"/>
        <v>0</v>
      </c>
      <c r="N443" s="187">
        <f t="shared" si="212"/>
        <v>0</v>
      </c>
      <c r="O443" s="187">
        <f t="shared" si="194"/>
        <v>0</v>
      </c>
      <c r="P443" s="187">
        <f t="shared" si="195"/>
        <v>0</v>
      </c>
      <c r="Q443" s="187">
        <f t="shared" si="196"/>
        <v>0</v>
      </c>
      <c r="R443" s="187">
        <f t="shared" si="197"/>
        <v>0</v>
      </c>
      <c r="S443" s="187">
        <f t="shared" si="198"/>
        <v>5990.15072377257</v>
      </c>
      <c r="T443" s="187">
        <f t="shared" si="199"/>
        <v>0</v>
      </c>
      <c r="V443" s="184">
        <f t="shared" si="200"/>
        <v>0</v>
      </c>
      <c r="W443" s="184">
        <f t="shared" si="201"/>
        <v>0</v>
      </c>
      <c r="X443" s="184">
        <f t="shared" si="202"/>
        <v>0</v>
      </c>
      <c r="Y443" s="184">
        <f t="shared" si="203"/>
        <v>0</v>
      </c>
      <c r="AA443" s="190">
        <f t="shared" si="204"/>
        <v>0</v>
      </c>
      <c r="AB443" s="190">
        <f t="shared" si="205"/>
        <v>0</v>
      </c>
      <c r="AC443" s="190">
        <f t="shared" si="206"/>
        <v>0</v>
      </c>
      <c r="AD443" s="190">
        <f t="shared" si="207"/>
        <v>0</v>
      </c>
      <c r="AE443" s="187">
        <f t="shared" si="213"/>
        <v>0</v>
      </c>
      <c r="AF443" s="156">
        <f t="shared" si="214"/>
        <v>0</v>
      </c>
      <c r="AG443" s="193">
        <f t="shared" si="215"/>
        <v>0</v>
      </c>
      <c r="AH443" s="156">
        <f t="shared" si="216"/>
        <v>0</v>
      </c>
      <c r="AI443" s="156">
        <f t="shared" si="217"/>
        <v>0</v>
      </c>
      <c r="AJ443" s="187">
        <f t="shared" si="218"/>
        <v>5990.15072377257</v>
      </c>
      <c r="AK443" s="187">
        <f t="shared" si="219"/>
        <v>0</v>
      </c>
      <c r="AL443" s="1">
        <f t="shared" si="220"/>
        <v>5990.15072377257</v>
      </c>
    </row>
    <row r="444" spans="1:38">
      <c r="A444" s="26">
        <v>4.8199999999999996E-3</v>
      </c>
      <c r="B444" s="5">
        <f t="shared" si="210"/>
        <v>9206.4268383486233</v>
      </c>
      <c r="C444" s="150" t="s">
        <v>1058</v>
      </c>
      <c r="D444" s="150" t="s">
        <v>1111</v>
      </c>
      <c r="E444" s="94" t="s">
        <v>91</v>
      </c>
      <c r="F444" s="25">
        <f t="shared" si="211"/>
        <v>1</v>
      </c>
      <c r="G444" s="25">
        <f t="shared" si="223"/>
        <v>1</v>
      </c>
      <c r="I444" s="156">
        <f t="shared" si="190"/>
        <v>0</v>
      </c>
      <c r="J444" s="156">
        <f t="shared" si="191"/>
        <v>0</v>
      </c>
      <c r="K444" s="156">
        <f t="shared" si="192"/>
        <v>0</v>
      </c>
      <c r="L444" s="156">
        <f t="shared" si="193"/>
        <v>0</v>
      </c>
      <c r="N444" s="187">
        <f t="shared" si="212"/>
        <v>0</v>
      </c>
      <c r="O444" s="187">
        <f t="shared" si="194"/>
        <v>0</v>
      </c>
      <c r="P444" s="187">
        <f t="shared" si="195"/>
        <v>0</v>
      </c>
      <c r="Q444" s="187">
        <f t="shared" si="196"/>
        <v>0</v>
      </c>
      <c r="R444" s="187">
        <f t="shared" si="197"/>
        <v>0</v>
      </c>
      <c r="S444" s="187">
        <f t="shared" si="198"/>
        <v>9206.4220183486232</v>
      </c>
      <c r="T444" s="187">
        <f t="shared" si="199"/>
        <v>0</v>
      </c>
      <c r="V444" s="184">
        <f t="shared" si="200"/>
        <v>0</v>
      </c>
      <c r="W444" s="184">
        <f t="shared" si="201"/>
        <v>0</v>
      </c>
      <c r="X444" s="184">
        <f t="shared" si="202"/>
        <v>0</v>
      </c>
      <c r="Y444" s="184">
        <f t="shared" si="203"/>
        <v>0</v>
      </c>
      <c r="AA444" s="190">
        <f t="shared" si="204"/>
        <v>0</v>
      </c>
      <c r="AB444" s="190">
        <f t="shared" si="205"/>
        <v>0</v>
      </c>
      <c r="AC444" s="190">
        <f t="shared" si="206"/>
        <v>0</v>
      </c>
      <c r="AD444" s="190">
        <f t="shared" si="207"/>
        <v>0</v>
      </c>
      <c r="AE444" s="187">
        <f t="shared" si="213"/>
        <v>0</v>
      </c>
      <c r="AF444" s="156">
        <f t="shared" si="214"/>
        <v>0</v>
      </c>
      <c r="AG444" s="193">
        <f t="shared" si="215"/>
        <v>0</v>
      </c>
      <c r="AH444" s="156">
        <f t="shared" si="216"/>
        <v>0</v>
      </c>
      <c r="AI444" s="156">
        <f t="shared" si="217"/>
        <v>0</v>
      </c>
      <c r="AJ444" s="187">
        <f t="shared" si="218"/>
        <v>9206.4220183486232</v>
      </c>
      <c r="AK444" s="187">
        <f t="shared" si="219"/>
        <v>0</v>
      </c>
      <c r="AL444" s="1">
        <f t="shared" si="220"/>
        <v>9206.4220183486232</v>
      </c>
    </row>
    <row r="445" spans="1:38">
      <c r="A445" s="26">
        <v>4.8300000000000001E-3</v>
      </c>
      <c r="B445" s="5">
        <f t="shared" si="210"/>
        <v>9120.6592267280175</v>
      </c>
      <c r="C445" s="150" t="s">
        <v>1060</v>
      </c>
      <c r="D445" s="150" t="s">
        <v>581</v>
      </c>
      <c r="E445" s="94" t="s">
        <v>91</v>
      </c>
      <c r="F445" s="25">
        <f t="shared" si="211"/>
        <v>1</v>
      </c>
      <c r="G445" s="25">
        <f t="shared" si="223"/>
        <v>1</v>
      </c>
      <c r="I445" s="156">
        <f t="shared" si="190"/>
        <v>0</v>
      </c>
      <c r="J445" s="156">
        <f t="shared" si="191"/>
        <v>0</v>
      </c>
      <c r="K445" s="156">
        <f t="shared" si="192"/>
        <v>0</v>
      </c>
      <c r="L445" s="156">
        <f t="shared" si="193"/>
        <v>0</v>
      </c>
      <c r="N445" s="187">
        <f t="shared" si="212"/>
        <v>0</v>
      </c>
      <c r="O445" s="187">
        <f t="shared" si="194"/>
        <v>0</v>
      </c>
      <c r="P445" s="187">
        <f t="shared" si="195"/>
        <v>0</v>
      </c>
      <c r="Q445" s="187">
        <f t="shared" si="196"/>
        <v>0</v>
      </c>
      <c r="R445" s="187">
        <f t="shared" si="197"/>
        <v>0</v>
      </c>
      <c r="S445" s="187">
        <f t="shared" si="198"/>
        <v>9120.6543967280177</v>
      </c>
      <c r="T445" s="187">
        <f t="shared" si="199"/>
        <v>0</v>
      </c>
      <c r="V445" s="184">
        <f t="shared" si="200"/>
        <v>0</v>
      </c>
      <c r="W445" s="184">
        <f t="shared" si="201"/>
        <v>0</v>
      </c>
      <c r="X445" s="184">
        <f t="shared" si="202"/>
        <v>0</v>
      </c>
      <c r="Y445" s="184">
        <f t="shared" si="203"/>
        <v>0</v>
      </c>
      <c r="AA445" s="190">
        <f t="shared" si="204"/>
        <v>0</v>
      </c>
      <c r="AB445" s="190">
        <f t="shared" si="205"/>
        <v>0</v>
      </c>
      <c r="AC445" s="190">
        <f t="shared" si="206"/>
        <v>0</v>
      </c>
      <c r="AD445" s="190">
        <f t="shared" si="207"/>
        <v>0</v>
      </c>
      <c r="AE445" s="187">
        <f t="shared" si="213"/>
        <v>0</v>
      </c>
      <c r="AF445" s="156">
        <f t="shared" si="214"/>
        <v>0</v>
      </c>
      <c r="AG445" s="193">
        <f t="shared" si="215"/>
        <v>0</v>
      </c>
      <c r="AH445" s="156">
        <f t="shared" si="216"/>
        <v>0</v>
      </c>
      <c r="AI445" s="156">
        <f t="shared" si="217"/>
        <v>0</v>
      </c>
      <c r="AJ445" s="187">
        <f t="shared" si="218"/>
        <v>9120.6543967280177</v>
      </c>
      <c r="AK445" s="187">
        <f t="shared" si="219"/>
        <v>0</v>
      </c>
      <c r="AL445" s="1">
        <f t="shared" si="220"/>
        <v>9120.6543967280177</v>
      </c>
    </row>
    <row r="446" spans="1:38">
      <c r="A446" s="26">
        <v>4.8399999999999997E-3</v>
      </c>
      <c r="B446" s="5">
        <f t="shared" si="210"/>
        <v>8898.2535653380619</v>
      </c>
      <c r="C446" s="150" t="s">
        <v>1061</v>
      </c>
      <c r="D446" s="150" t="s">
        <v>605</v>
      </c>
      <c r="E446" s="94" t="s">
        <v>91</v>
      </c>
      <c r="F446" s="25">
        <f t="shared" si="211"/>
        <v>1</v>
      </c>
      <c r="G446" s="25">
        <f t="shared" si="223"/>
        <v>1</v>
      </c>
      <c r="I446" s="156">
        <f t="shared" si="190"/>
        <v>0</v>
      </c>
      <c r="J446" s="156">
        <f t="shared" si="191"/>
        <v>0</v>
      </c>
      <c r="K446" s="156">
        <f t="shared" si="192"/>
        <v>0</v>
      </c>
      <c r="L446" s="156">
        <f t="shared" si="193"/>
        <v>0</v>
      </c>
      <c r="N446" s="187">
        <f t="shared" si="212"/>
        <v>0</v>
      </c>
      <c r="O446" s="187">
        <f t="shared" si="194"/>
        <v>0</v>
      </c>
      <c r="P446" s="187">
        <f t="shared" si="195"/>
        <v>0</v>
      </c>
      <c r="Q446" s="187">
        <f t="shared" si="196"/>
        <v>0</v>
      </c>
      <c r="R446" s="187">
        <f t="shared" si="197"/>
        <v>0</v>
      </c>
      <c r="S446" s="187">
        <f t="shared" si="198"/>
        <v>8898.2487253380623</v>
      </c>
      <c r="T446" s="187">
        <f t="shared" si="199"/>
        <v>0</v>
      </c>
      <c r="V446" s="184">
        <f t="shared" si="200"/>
        <v>0</v>
      </c>
      <c r="W446" s="184">
        <f t="shared" si="201"/>
        <v>0</v>
      </c>
      <c r="X446" s="184">
        <f t="shared" si="202"/>
        <v>0</v>
      </c>
      <c r="Y446" s="184">
        <f t="shared" si="203"/>
        <v>0</v>
      </c>
      <c r="AA446" s="190">
        <f t="shared" si="204"/>
        <v>0</v>
      </c>
      <c r="AB446" s="190">
        <f t="shared" si="205"/>
        <v>0</v>
      </c>
      <c r="AC446" s="190">
        <f t="shared" si="206"/>
        <v>0</v>
      </c>
      <c r="AD446" s="190">
        <f t="shared" si="207"/>
        <v>0</v>
      </c>
      <c r="AE446" s="187">
        <f t="shared" si="213"/>
        <v>0</v>
      </c>
      <c r="AF446" s="156">
        <f t="shared" si="214"/>
        <v>0</v>
      </c>
      <c r="AG446" s="193">
        <f t="shared" si="215"/>
        <v>0</v>
      </c>
      <c r="AH446" s="156">
        <f t="shared" si="216"/>
        <v>0</v>
      </c>
      <c r="AI446" s="156">
        <f t="shared" si="217"/>
        <v>0</v>
      </c>
      <c r="AJ446" s="187">
        <f t="shared" si="218"/>
        <v>8898.2487253380623</v>
      </c>
      <c r="AK446" s="187">
        <f t="shared" si="219"/>
        <v>0</v>
      </c>
      <c r="AL446" s="1">
        <f t="shared" si="220"/>
        <v>8898.2487253380623</v>
      </c>
    </row>
    <row r="447" spans="1:38">
      <c r="A447" s="26">
        <v>4.8799999999999998E-3</v>
      </c>
      <c r="B447" s="5">
        <f t="shared" si="210"/>
        <v>8242.3046746611908</v>
      </c>
      <c r="C447" s="150" t="s">
        <v>1069</v>
      </c>
      <c r="D447" s="150" t="s">
        <v>590</v>
      </c>
      <c r="E447" s="94" t="s">
        <v>91</v>
      </c>
      <c r="F447" s="25">
        <f t="shared" si="211"/>
        <v>1</v>
      </c>
      <c r="G447" s="25">
        <f t="shared" si="223"/>
        <v>1</v>
      </c>
      <c r="I447" s="156">
        <f t="shared" si="190"/>
        <v>0</v>
      </c>
      <c r="J447" s="156">
        <f t="shared" si="191"/>
        <v>0</v>
      </c>
      <c r="K447" s="156">
        <f t="shared" si="192"/>
        <v>0</v>
      </c>
      <c r="L447" s="156">
        <f t="shared" si="193"/>
        <v>0</v>
      </c>
      <c r="N447" s="187">
        <f t="shared" si="212"/>
        <v>0</v>
      </c>
      <c r="O447" s="187">
        <f t="shared" si="194"/>
        <v>0</v>
      </c>
      <c r="P447" s="187">
        <f t="shared" si="195"/>
        <v>0</v>
      </c>
      <c r="Q447" s="187">
        <f t="shared" si="196"/>
        <v>0</v>
      </c>
      <c r="R447" s="187">
        <f t="shared" si="197"/>
        <v>0</v>
      </c>
      <c r="S447" s="187">
        <f t="shared" si="198"/>
        <v>8242.2997946611904</v>
      </c>
      <c r="T447" s="187">
        <f t="shared" si="199"/>
        <v>0</v>
      </c>
      <c r="V447" s="184">
        <f t="shared" si="200"/>
        <v>0</v>
      </c>
      <c r="W447" s="184">
        <f t="shared" si="201"/>
        <v>0</v>
      </c>
      <c r="X447" s="184">
        <f t="shared" si="202"/>
        <v>0</v>
      </c>
      <c r="Y447" s="184">
        <f t="shared" si="203"/>
        <v>0</v>
      </c>
      <c r="AA447" s="190">
        <f t="shared" si="204"/>
        <v>0</v>
      </c>
      <c r="AB447" s="190">
        <f t="shared" si="205"/>
        <v>0</v>
      </c>
      <c r="AC447" s="190">
        <f t="shared" si="206"/>
        <v>0</v>
      </c>
      <c r="AD447" s="190">
        <f t="shared" si="207"/>
        <v>0</v>
      </c>
      <c r="AE447" s="187">
        <f t="shared" si="213"/>
        <v>0</v>
      </c>
      <c r="AF447" s="156">
        <f t="shared" si="214"/>
        <v>0</v>
      </c>
      <c r="AG447" s="193">
        <f t="shared" si="215"/>
        <v>0</v>
      </c>
      <c r="AH447" s="156">
        <f t="shared" si="216"/>
        <v>0</v>
      </c>
      <c r="AI447" s="156">
        <f t="shared" si="217"/>
        <v>0</v>
      </c>
      <c r="AJ447" s="187">
        <f t="shared" si="218"/>
        <v>8242.2997946611904</v>
      </c>
      <c r="AK447" s="187">
        <f t="shared" si="219"/>
        <v>0</v>
      </c>
      <c r="AL447" s="1">
        <f t="shared" si="220"/>
        <v>8242.2997946611904</v>
      </c>
    </row>
    <row r="448" spans="1:38">
      <c r="A448" s="26">
        <v>4.8900000000000002E-3</v>
      </c>
      <c r="B448" s="5">
        <f t="shared" si="210"/>
        <v>7887.6055974081355</v>
      </c>
      <c r="C448" s="150" t="s">
        <v>400</v>
      </c>
      <c r="D448" s="150" t="s">
        <v>581</v>
      </c>
      <c r="E448" s="94" t="s">
        <v>91</v>
      </c>
      <c r="F448" s="25">
        <f t="shared" si="211"/>
        <v>1</v>
      </c>
      <c r="G448" s="25">
        <f t="shared" si="223"/>
        <v>1</v>
      </c>
      <c r="I448" s="156">
        <f t="shared" si="190"/>
        <v>0</v>
      </c>
      <c r="J448" s="156">
        <f t="shared" si="191"/>
        <v>0</v>
      </c>
      <c r="K448" s="156">
        <f t="shared" si="192"/>
        <v>0</v>
      </c>
      <c r="L448" s="156">
        <f t="shared" si="193"/>
        <v>0</v>
      </c>
      <c r="N448" s="187">
        <f t="shared" si="212"/>
        <v>0</v>
      </c>
      <c r="O448" s="187">
        <f t="shared" si="194"/>
        <v>0</v>
      </c>
      <c r="P448" s="187">
        <f t="shared" si="195"/>
        <v>0</v>
      </c>
      <c r="Q448" s="187">
        <f t="shared" si="196"/>
        <v>0</v>
      </c>
      <c r="R448" s="187">
        <f t="shared" si="197"/>
        <v>0</v>
      </c>
      <c r="S448" s="187">
        <f t="shared" si="198"/>
        <v>7887.6007074081353</v>
      </c>
      <c r="T448" s="187">
        <f t="shared" si="199"/>
        <v>0</v>
      </c>
      <c r="V448" s="184">
        <f t="shared" si="200"/>
        <v>0</v>
      </c>
      <c r="W448" s="184">
        <f t="shared" si="201"/>
        <v>0</v>
      </c>
      <c r="X448" s="184">
        <f t="shared" si="202"/>
        <v>0</v>
      </c>
      <c r="Y448" s="184">
        <f t="shared" si="203"/>
        <v>0</v>
      </c>
      <c r="AA448" s="190">
        <f t="shared" si="204"/>
        <v>0</v>
      </c>
      <c r="AB448" s="190">
        <f t="shared" si="205"/>
        <v>0</v>
      </c>
      <c r="AC448" s="190">
        <f t="shared" si="206"/>
        <v>0</v>
      </c>
      <c r="AD448" s="190">
        <f t="shared" si="207"/>
        <v>0</v>
      </c>
      <c r="AE448" s="187">
        <f t="shared" si="213"/>
        <v>0</v>
      </c>
      <c r="AF448" s="156">
        <f t="shared" si="214"/>
        <v>0</v>
      </c>
      <c r="AG448" s="193">
        <f t="shared" si="215"/>
        <v>0</v>
      </c>
      <c r="AH448" s="156">
        <f t="shared" si="216"/>
        <v>0</v>
      </c>
      <c r="AI448" s="156">
        <f t="shared" si="217"/>
        <v>0</v>
      </c>
      <c r="AJ448" s="187">
        <f t="shared" si="218"/>
        <v>7887.6007074081353</v>
      </c>
      <c r="AK448" s="187">
        <f t="shared" si="219"/>
        <v>0</v>
      </c>
      <c r="AL448" s="1">
        <f t="shared" si="220"/>
        <v>7887.6007074081353</v>
      </c>
    </row>
    <row r="449" spans="1:38">
      <c r="A449" s="26">
        <v>4.8999999999999998E-3</v>
      </c>
      <c r="B449" s="5">
        <f t="shared" si="210"/>
        <v>7720.7204222158107</v>
      </c>
      <c r="C449" s="150" t="s">
        <v>1080</v>
      </c>
      <c r="D449" s="150" t="s">
        <v>586</v>
      </c>
      <c r="E449" s="94" t="s">
        <v>91</v>
      </c>
      <c r="F449" s="25">
        <f t="shared" si="211"/>
        <v>1</v>
      </c>
      <c r="G449" s="25">
        <f t="shared" si="223"/>
        <v>1</v>
      </c>
      <c r="I449" s="156">
        <f t="shared" si="190"/>
        <v>0</v>
      </c>
      <c r="J449" s="156">
        <f t="shared" si="191"/>
        <v>0</v>
      </c>
      <c r="K449" s="156">
        <f t="shared" si="192"/>
        <v>0</v>
      </c>
      <c r="L449" s="156">
        <f t="shared" si="193"/>
        <v>0</v>
      </c>
      <c r="N449" s="187">
        <f t="shared" si="212"/>
        <v>0</v>
      </c>
      <c r="O449" s="187">
        <f t="shared" si="194"/>
        <v>0</v>
      </c>
      <c r="P449" s="187">
        <f t="shared" si="195"/>
        <v>0</v>
      </c>
      <c r="Q449" s="187">
        <f t="shared" si="196"/>
        <v>0</v>
      </c>
      <c r="R449" s="187">
        <f t="shared" si="197"/>
        <v>0</v>
      </c>
      <c r="S449" s="187">
        <f t="shared" si="198"/>
        <v>7720.7155222158108</v>
      </c>
      <c r="T449" s="187">
        <f t="shared" si="199"/>
        <v>0</v>
      </c>
      <c r="V449" s="184">
        <f t="shared" si="200"/>
        <v>0</v>
      </c>
      <c r="W449" s="184">
        <f t="shared" si="201"/>
        <v>0</v>
      </c>
      <c r="X449" s="184">
        <f t="shared" si="202"/>
        <v>0</v>
      </c>
      <c r="Y449" s="184">
        <f t="shared" si="203"/>
        <v>0</v>
      </c>
      <c r="AA449" s="190">
        <f t="shared" si="204"/>
        <v>0</v>
      </c>
      <c r="AB449" s="190">
        <f t="shared" si="205"/>
        <v>0</v>
      </c>
      <c r="AC449" s="190">
        <f t="shared" si="206"/>
        <v>0</v>
      </c>
      <c r="AD449" s="190">
        <f t="shared" si="207"/>
        <v>0</v>
      </c>
      <c r="AE449" s="187">
        <f t="shared" si="213"/>
        <v>0</v>
      </c>
      <c r="AF449" s="156">
        <f t="shared" si="214"/>
        <v>0</v>
      </c>
      <c r="AG449" s="193">
        <f t="shared" si="215"/>
        <v>0</v>
      </c>
      <c r="AH449" s="156">
        <f t="shared" si="216"/>
        <v>0</v>
      </c>
      <c r="AI449" s="156">
        <f t="shared" si="217"/>
        <v>0</v>
      </c>
      <c r="AJ449" s="187">
        <f t="shared" si="218"/>
        <v>7720.7155222158108</v>
      </c>
      <c r="AK449" s="187">
        <f t="shared" si="219"/>
        <v>0</v>
      </c>
      <c r="AL449" s="1">
        <f t="shared" si="220"/>
        <v>7720.7155222158108</v>
      </c>
    </row>
    <row r="450" spans="1:38">
      <c r="A450" s="26">
        <v>4.9199999999999999E-3</v>
      </c>
      <c r="B450" s="5">
        <f t="shared" si="210"/>
        <v>7385.4695014167428</v>
      </c>
      <c r="C450" s="150" t="s">
        <v>1084</v>
      </c>
      <c r="D450" s="150" t="s">
        <v>870</v>
      </c>
      <c r="E450" s="94" t="s">
        <v>91</v>
      </c>
      <c r="F450" s="25">
        <f t="shared" si="211"/>
        <v>1</v>
      </c>
      <c r="G450" s="25">
        <f t="shared" si="223"/>
        <v>1</v>
      </c>
      <c r="I450" s="156">
        <f t="shared" si="190"/>
        <v>0</v>
      </c>
      <c r="J450" s="156">
        <f t="shared" si="191"/>
        <v>0</v>
      </c>
      <c r="K450" s="156">
        <f t="shared" si="192"/>
        <v>0</v>
      </c>
      <c r="L450" s="156">
        <f t="shared" si="193"/>
        <v>0</v>
      </c>
      <c r="N450" s="187">
        <f t="shared" si="212"/>
        <v>0</v>
      </c>
      <c r="O450" s="187">
        <f t="shared" si="194"/>
        <v>0</v>
      </c>
      <c r="P450" s="187">
        <f t="shared" si="195"/>
        <v>0</v>
      </c>
      <c r="Q450" s="187">
        <f t="shared" si="196"/>
        <v>0</v>
      </c>
      <c r="R450" s="187">
        <f t="shared" si="197"/>
        <v>0</v>
      </c>
      <c r="S450" s="187">
        <f t="shared" si="198"/>
        <v>7385.4645814167425</v>
      </c>
      <c r="T450" s="187">
        <f t="shared" si="199"/>
        <v>0</v>
      </c>
      <c r="V450" s="184">
        <f t="shared" si="200"/>
        <v>0</v>
      </c>
      <c r="W450" s="184">
        <f t="shared" si="201"/>
        <v>0</v>
      </c>
      <c r="X450" s="184">
        <f t="shared" si="202"/>
        <v>0</v>
      </c>
      <c r="Y450" s="184">
        <f t="shared" si="203"/>
        <v>0</v>
      </c>
      <c r="AA450" s="190">
        <f t="shared" si="204"/>
        <v>0</v>
      </c>
      <c r="AB450" s="190">
        <f t="shared" si="205"/>
        <v>0</v>
      </c>
      <c r="AC450" s="190">
        <f t="shared" si="206"/>
        <v>0</v>
      </c>
      <c r="AD450" s="190">
        <f t="shared" si="207"/>
        <v>0</v>
      </c>
      <c r="AE450" s="187">
        <f t="shared" si="213"/>
        <v>0</v>
      </c>
      <c r="AF450" s="156">
        <f t="shared" si="214"/>
        <v>0</v>
      </c>
      <c r="AG450" s="193">
        <f t="shared" si="215"/>
        <v>0</v>
      </c>
      <c r="AH450" s="156">
        <f t="shared" si="216"/>
        <v>0</v>
      </c>
      <c r="AI450" s="156">
        <f t="shared" si="217"/>
        <v>0</v>
      </c>
      <c r="AJ450" s="187">
        <f t="shared" si="218"/>
        <v>7385.4645814167425</v>
      </c>
      <c r="AK450" s="187">
        <f t="shared" si="219"/>
        <v>0</v>
      </c>
      <c r="AL450" s="1">
        <f t="shared" si="220"/>
        <v>7385.4645814167425</v>
      </c>
    </row>
    <row r="451" spans="1:38">
      <c r="A451" s="26">
        <v>4.9300000000000004E-3</v>
      </c>
      <c r="B451" s="5">
        <f t="shared" ref="B451:B514" si="224">AL451+A451</f>
        <v>7375.9696488533618</v>
      </c>
      <c r="C451" s="150" t="s">
        <v>1085</v>
      </c>
      <c r="D451" s="150" t="s">
        <v>591</v>
      </c>
      <c r="E451" s="94" t="s">
        <v>91</v>
      </c>
      <c r="F451" s="25">
        <f t="shared" ref="F451:F514" si="225">COUNTIF(H451:AD451,"&gt;1")</f>
        <v>1</v>
      </c>
      <c r="G451" s="25">
        <f t="shared" si="223"/>
        <v>1</v>
      </c>
      <c r="I451" s="156">
        <f t="shared" si="190"/>
        <v>0</v>
      </c>
      <c r="J451" s="156">
        <f t="shared" si="191"/>
        <v>0</v>
      </c>
      <c r="K451" s="156">
        <f t="shared" si="192"/>
        <v>0</v>
      </c>
      <c r="L451" s="156">
        <f t="shared" si="193"/>
        <v>0</v>
      </c>
      <c r="N451" s="187">
        <f t="shared" si="212"/>
        <v>0</v>
      </c>
      <c r="O451" s="187">
        <f t="shared" si="194"/>
        <v>0</v>
      </c>
      <c r="P451" s="187">
        <f t="shared" si="195"/>
        <v>0</v>
      </c>
      <c r="Q451" s="187">
        <f t="shared" si="196"/>
        <v>0</v>
      </c>
      <c r="R451" s="187">
        <f t="shared" si="197"/>
        <v>0</v>
      </c>
      <c r="S451" s="187">
        <f t="shared" si="198"/>
        <v>7375.9647188533618</v>
      </c>
      <c r="T451" s="187">
        <f t="shared" si="199"/>
        <v>0</v>
      </c>
      <c r="V451" s="184">
        <f t="shared" si="200"/>
        <v>0</v>
      </c>
      <c r="W451" s="184">
        <f t="shared" si="201"/>
        <v>0</v>
      </c>
      <c r="X451" s="184">
        <f t="shared" si="202"/>
        <v>0</v>
      </c>
      <c r="Y451" s="184">
        <f t="shared" si="203"/>
        <v>0</v>
      </c>
      <c r="AA451" s="190">
        <f t="shared" si="204"/>
        <v>0</v>
      </c>
      <c r="AB451" s="190">
        <f t="shared" si="205"/>
        <v>0</v>
      </c>
      <c r="AC451" s="190">
        <f t="shared" si="206"/>
        <v>0</v>
      </c>
      <c r="AD451" s="190">
        <f t="shared" si="207"/>
        <v>0</v>
      </c>
      <c r="AE451" s="187">
        <f t="shared" ref="AE451:AE514" si="226">LARGE(N451:T451,3)</f>
        <v>0</v>
      </c>
      <c r="AF451" s="156">
        <f t="shared" ref="AF451:AF514" si="227">LARGE(I451:L451,3)</f>
        <v>0</v>
      </c>
      <c r="AG451" s="193">
        <f t="shared" ref="AG451:AG514" si="228">LARGE(AE451:AF451,1)</f>
        <v>0</v>
      </c>
      <c r="AH451" s="156">
        <f t="shared" ref="AH451:AH514" si="229">LARGE(I451:L451,1)</f>
        <v>0</v>
      </c>
      <c r="AI451" s="156">
        <f t="shared" ref="AI451:AI514" si="230">LARGE(I451:L451,2)</f>
        <v>0</v>
      </c>
      <c r="AJ451" s="187">
        <f t="shared" ref="AJ451:AJ514" si="231">LARGE(N451:T451,1)</f>
        <v>7375.9647188533618</v>
      </c>
      <c r="AK451" s="187">
        <f t="shared" ref="AK451:AK514" si="232">LARGE(N451:T451,2)</f>
        <v>0</v>
      </c>
      <c r="AL451" s="1">
        <f t="shared" ref="AL451:AL514" si="233">SUM(AG451:AK451)</f>
        <v>7375.9647188533618</v>
      </c>
    </row>
    <row r="452" spans="1:38">
      <c r="A452" s="26">
        <v>4.9699999999999996E-3</v>
      </c>
      <c r="B452" s="5">
        <f t="shared" si="224"/>
        <v>6675.5413079344744</v>
      </c>
      <c r="C452" s="150" t="s">
        <v>1096</v>
      </c>
      <c r="D452" s="150" t="s">
        <v>580</v>
      </c>
      <c r="E452" s="94" t="s">
        <v>91</v>
      </c>
      <c r="F452" s="25">
        <f t="shared" si="225"/>
        <v>1</v>
      </c>
      <c r="G452" s="25">
        <f t="shared" si="223"/>
        <v>1</v>
      </c>
      <c r="I452" s="156">
        <f t="shared" si="190"/>
        <v>0</v>
      </c>
      <c r="J452" s="156">
        <f t="shared" si="191"/>
        <v>0</v>
      </c>
      <c r="K452" s="156">
        <f t="shared" si="192"/>
        <v>0</v>
      </c>
      <c r="L452" s="156">
        <f t="shared" si="193"/>
        <v>0</v>
      </c>
      <c r="N452" s="187">
        <f t="shared" si="212"/>
        <v>0</v>
      </c>
      <c r="O452" s="187">
        <f t="shared" si="194"/>
        <v>0</v>
      </c>
      <c r="P452" s="187">
        <f t="shared" si="195"/>
        <v>0</v>
      </c>
      <c r="Q452" s="187">
        <f t="shared" si="196"/>
        <v>0</v>
      </c>
      <c r="R452" s="187">
        <f t="shared" si="197"/>
        <v>0</v>
      </c>
      <c r="S452" s="187">
        <f t="shared" si="198"/>
        <v>6675.5363379344744</v>
      </c>
      <c r="T452" s="187">
        <f t="shared" si="199"/>
        <v>0</v>
      </c>
      <c r="V452" s="184">
        <f t="shared" si="200"/>
        <v>0</v>
      </c>
      <c r="W452" s="184">
        <f t="shared" si="201"/>
        <v>0</v>
      </c>
      <c r="X452" s="184">
        <f t="shared" si="202"/>
        <v>0</v>
      </c>
      <c r="Y452" s="184">
        <f t="shared" si="203"/>
        <v>0</v>
      </c>
      <c r="AA452" s="190">
        <f t="shared" si="204"/>
        <v>0</v>
      </c>
      <c r="AB452" s="190">
        <f t="shared" si="205"/>
        <v>0</v>
      </c>
      <c r="AC452" s="190">
        <f t="shared" si="206"/>
        <v>0</v>
      </c>
      <c r="AD452" s="190">
        <f t="shared" si="207"/>
        <v>0</v>
      </c>
      <c r="AE452" s="187">
        <f t="shared" si="226"/>
        <v>0</v>
      </c>
      <c r="AF452" s="156">
        <f t="shared" si="227"/>
        <v>0</v>
      </c>
      <c r="AG452" s="193">
        <f t="shared" si="228"/>
        <v>0</v>
      </c>
      <c r="AH452" s="156">
        <f t="shared" si="229"/>
        <v>0</v>
      </c>
      <c r="AI452" s="156">
        <f t="shared" si="230"/>
        <v>0</v>
      </c>
      <c r="AJ452" s="187">
        <f t="shared" si="231"/>
        <v>6675.5363379344744</v>
      </c>
      <c r="AK452" s="187">
        <f t="shared" si="232"/>
        <v>0</v>
      </c>
      <c r="AL452" s="1">
        <f t="shared" si="233"/>
        <v>6675.5363379344744</v>
      </c>
    </row>
    <row r="453" spans="1:38">
      <c r="A453" s="26">
        <v>4.9800000000000001E-3</v>
      </c>
      <c r="B453" s="5">
        <f t="shared" si="224"/>
        <v>8060.2459438554206</v>
      </c>
      <c r="C453" s="150" t="s">
        <v>1072</v>
      </c>
      <c r="D453" s="150" t="s">
        <v>586</v>
      </c>
      <c r="E453" s="94" t="s">
        <v>91</v>
      </c>
      <c r="F453" s="25">
        <f t="shared" si="225"/>
        <v>1</v>
      </c>
      <c r="G453" s="25">
        <f t="shared" si="223"/>
        <v>1</v>
      </c>
      <c r="I453" s="156">
        <f t="shared" si="190"/>
        <v>0</v>
      </c>
      <c r="J453" s="156">
        <f t="shared" si="191"/>
        <v>0</v>
      </c>
      <c r="K453" s="156">
        <f t="shared" si="192"/>
        <v>0</v>
      </c>
      <c r="L453" s="156">
        <f t="shared" si="193"/>
        <v>0</v>
      </c>
      <c r="N453" s="187">
        <f t="shared" si="212"/>
        <v>0</v>
      </c>
      <c r="O453" s="187">
        <f t="shared" si="194"/>
        <v>0</v>
      </c>
      <c r="P453" s="187">
        <f t="shared" si="195"/>
        <v>0</v>
      </c>
      <c r="Q453" s="187">
        <f t="shared" si="196"/>
        <v>0</v>
      </c>
      <c r="R453" s="187">
        <f t="shared" si="197"/>
        <v>0</v>
      </c>
      <c r="S453" s="187">
        <f t="shared" si="198"/>
        <v>8060.2409638554209</v>
      </c>
      <c r="T453" s="187">
        <f t="shared" si="199"/>
        <v>0</v>
      </c>
      <c r="V453" s="184">
        <f t="shared" si="200"/>
        <v>0</v>
      </c>
      <c r="W453" s="184">
        <f t="shared" si="201"/>
        <v>0</v>
      </c>
      <c r="X453" s="184">
        <f t="shared" si="202"/>
        <v>0</v>
      </c>
      <c r="Y453" s="184">
        <f t="shared" si="203"/>
        <v>0</v>
      </c>
      <c r="AA453" s="190">
        <f t="shared" si="204"/>
        <v>0</v>
      </c>
      <c r="AB453" s="190">
        <f t="shared" si="205"/>
        <v>0</v>
      </c>
      <c r="AC453" s="190">
        <f t="shared" si="206"/>
        <v>0</v>
      </c>
      <c r="AD453" s="190">
        <f t="shared" si="207"/>
        <v>0</v>
      </c>
      <c r="AE453" s="187">
        <f t="shared" si="226"/>
        <v>0</v>
      </c>
      <c r="AF453" s="156">
        <f t="shared" si="227"/>
        <v>0</v>
      </c>
      <c r="AG453" s="193">
        <f t="shared" si="228"/>
        <v>0</v>
      </c>
      <c r="AH453" s="156">
        <f t="shared" si="229"/>
        <v>0</v>
      </c>
      <c r="AI453" s="156">
        <f t="shared" si="230"/>
        <v>0</v>
      </c>
      <c r="AJ453" s="187">
        <f t="shared" si="231"/>
        <v>8060.2409638554209</v>
      </c>
      <c r="AK453" s="187">
        <f t="shared" si="232"/>
        <v>0</v>
      </c>
      <c r="AL453" s="1">
        <f t="shared" si="233"/>
        <v>8060.2409638554209</v>
      </c>
    </row>
    <row r="454" spans="1:38">
      <c r="A454" s="26">
        <v>5.0000000000000001E-3</v>
      </c>
      <c r="B454" s="5">
        <f t="shared" si="224"/>
        <v>13056.76444199145</v>
      </c>
      <c r="C454" s="150" t="s">
        <v>1095</v>
      </c>
      <c r="D454" s="150" t="s">
        <v>1112</v>
      </c>
      <c r="E454" s="94" t="s">
        <v>91</v>
      </c>
      <c r="F454" s="25">
        <f t="shared" si="225"/>
        <v>2</v>
      </c>
      <c r="G454" s="25">
        <f t="shared" si="223"/>
        <v>2</v>
      </c>
      <c r="I454" s="156">
        <f t="shared" si="190"/>
        <v>0</v>
      </c>
      <c r="J454" s="156">
        <f t="shared" si="191"/>
        <v>0</v>
      </c>
      <c r="K454" s="156">
        <f t="shared" si="192"/>
        <v>0</v>
      </c>
      <c r="L454" s="156">
        <f t="shared" si="193"/>
        <v>0</v>
      </c>
      <c r="N454" s="187">
        <f t="shared" si="212"/>
        <v>0</v>
      </c>
      <c r="O454" s="187">
        <f t="shared" si="194"/>
        <v>0</v>
      </c>
      <c r="P454" s="187">
        <f t="shared" si="195"/>
        <v>0</v>
      </c>
      <c r="Q454" s="187">
        <f t="shared" si="196"/>
        <v>0</v>
      </c>
      <c r="R454" s="187">
        <f t="shared" si="197"/>
        <v>0</v>
      </c>
      <c r="S454" s="187">
        <f t="shared" si="198"/>
        <v>6721.3663764233088</v>
      </c>
      <c r="T454" s="187">
        <f t="shared" si="199"/>
        <v>6335.3930655681424</v>
      </c>
      <c r="V454" s="184">
        <f t="shared" si="200"/>
        <v>0</v>
      </c>
      <c r="W454" s="184">
        <f t="shared" si="201"/>
        <v>0</v>
      </c>
      <c r="X454" s="184">
        <f t="shared" si="202"/>
        <v>0</v>
      </c>
      <c r="Y454" s="184">
        <f t="shared" si="203"/>
        <v>0</v>
      </c>
      <c r="AA454" s="190">
        <f t="shared" si="204"/>
        <v>0</v>
      </c>
      <c r="AB454" s="190">
        <f t="shared" si="205"/>
        <v>0</v>
      </c>
      <c r="AC454" s="190">
        <f t="shared" si="206"/>
        <v>0</v>
      </c>
      <c r="AD454" s="190">
        <f t="shared" si="207"/>
        <v>0</v>
      </c>
      <c r="AE454" s="187">
        <f t="shared" si="226"/>
        <v>0</v>
      </c>
      <c r="AF454" s="156">
        <f t="shared" si="227"/>
        <v>0</v>
      </c>
      <c r="AG454" s="193">
        <f t="shared" si="228"/>
        <v>0</v>
      </c>
      <c r="AH454" s="156">
        <f t="shared" si="229"/>
        <v>0</v>
      </c>
      <c r="AI454" s="156">
        <f t="shared" si="230"/>
        <v>0</v>
      </c>
      <c r="AJ454" s="187">
        <f t="shared" si="231"/>
        <v>6721.3663764233088</v>
      </c>
      <c r="AK454" s="187">
        <f t="shared" si="232"/>
        <v>6335.3930655681424</v>
      </c>
      <c r="AL454" s="1">
        <f t="shared" si="233"/>
        <v>13056.759441991451</v>
      </c>
    </row>
    <row r="455" spans="1:38">
      <c r="A455" s="26">
        <v>5.0099999999999997E-3</v>
      </c>
      <c r="B455" s="5">
        <f t="shared" si="224"/>
        <v>5500.8957870316563</v>
      </c>
      <c r="C455" s="150" t="s">
        <v>1108</v>
      </c>
      <c r="D455" s="150" t="s">
        <v>1116</v>
      </c>
      <c r="E455" s="94" t="s">
        <v>91</v>
      </c>
      <c r="F455" s="25">
        <f t="shared" si="225"/>
        <v>1</v>
      </c>
      <c r="G455" s="25">
        <f t="shared" si="223"/>
        <v>1</v>
      </c>
      <c r="I455" s="156">
        <f t="shared" si="190"/>
        <v>0</v>
      </c>
      <c r="J455" s="156">
        <f t="shared" si="191"/>
        <v>0</v>
      </c>
      <c r="K455" s="156">
        <f t="shared" si="192"/>
        <v>0</v>
      </c>
      <c r="L455" s="156">
        <f t="shared" si="193"/>
        <v>0</v>
      </c>
      <c r="N455" s="187">
        <f t="shared" si="212"/>
        <v>0</v>
      </c>
      <c r="O455" s="187">
        <f t="shared" si="194"/>
        <v>0</v>
      </c>
      <c r="P455" s="187">
        <f t="shared" si="195"/>
        <v>0</v>
      </c>
      <c r="Q455" s="187">
        <f t="shared" si="196"/>
        <v>0</v>
      </c>
      <c r="R455" s="187">
        <f t="shared" si="197"/>
        <v>0</v>
      </c>
      <c r="S455" s="187">
        <f t="shared" si="198"/>
        <v>5500.8907770316564</v>
      </c>
      <c r="T455" s="187">
        <f t="shared" si="199"/>
        <v>0</v>
      </c>
      <c r="V455" s="184">
        <f t="shared" si="200"/>
        <v>0</v>
      </c>
      <c r="W455" s="184">
        <f t="shared" si="201"/>
        <v>0</v>
      </c>
      <c r="X455" s="184">
        <f t="shared" si="202"/>
        <v>0</v>
      </c>
      <c r="Y455" s="184">
        <f t="shared" si="203"/>
        <v>0</v>
      </c>
      <c r="AA455" s="190">
        <f t="shared" si="204"/>
        <v>0</v>
      </c>
      <c r="AB455" s="190">
        <f t="shared" si="205"/>
        <v>0</v>
      </c>
      <c r="AC455" s="190">
        <f t="shared" si="206"/>
        <v>0</v>
      </c>
      <c r="AD455" s="190">
        <f t="shared" si="207"/>
        <v>0</v>
      </c>
      <c r="AE455" s="187">
        <f t="shared" si="226"/>
        <v>0</v>
      </c>
      <c r="AF455" s="156">
        <f t="shared" si="227"/>
        <v>0</v>
      </c>
      <c r="AG455" s="193">
        <f t="shared" si="228"/>
        <v>0</v>
      </c>
      <c r="AH455" s="156">
        <f t="shared" si="229"/>
        <v>0</v>
      </c>
      <c r="AI455" s="156">
        <f t="shared" si="230"/>
        <v>0</v>
      </c>
      <c r="AJ455" s="187">
        <f t="shared" si="231"/>
        <v>5500.8907770316564</v>
      </c>
      <c r="AK455" s="187">
        <f t="shared" si="232"/>
        <v>0</v>
      </c>
      <c r="AL455" s="1">
        <f t="shared" si="233"/>
        <v>5500.8907770316564</v>
      </c>
    </row>
    <row r="456" spans="1:38">
      <c r="A456" s="26">
        <v>5.0499999999999998E-3</v>
      </c>
      <c r="B456" s="5">
        <f t="shared" si="224"/>
        <v>8853.4471224394329</v>
      </c>
      <c r="C456" s="150" t="s">
        <v>1122</v>
      </c>
      <c r="D456" s="150" t="s">
        <v>1178</v>
      </c>
      <c r="E456" s="94" t="s">
        <v>91</v>
      </c>
      <c r="F456" s="25">
        <f t="shared" si="225"/>
        <v>1</v>
      </c>
      <c r="G456" s="25">
        <f t="shared" ref="G456:G487" si="234">COUNTIF(AG456:AK456,"&gt;1")</f>
        <v>1</v>
      </c>
      <c r="I456" s="156">
        <f t="shared" si="190"/>
        <v>0</v>
      </c>
      <c r="J456" s="156">
        <f t="shared" si="191"/>
        <v>0</v>
      </c>
      <c r="K456" s="156">
        <f t="shared" si="192"/>
        <v>0</v>
      </c>
      <c r="L456" s="156">
        <f t="shared" si="193"/>
        <v>0</v>
      </c>
      <c r="N456" s="187">
        <f t="shared" si="212"/>
        <v>0</v>
      </c>
      <c r="O456" s="187">
        <f t="shared" si="194"/>
        <v>0</v>
      </c>
      <c r="P456" s="187">
        <f t="shared" si="195"/>
        <v>0</v>
      </c>
      <c r="Q456" s="187">
        <f t="shared" si="196"/>
        <v>0</v>
      </c>
      <c r="R456" s="187">
        <f t="shared" si="197"/>
        <v>0</v>
      </c>
      <c r="S456" s="187">
        <f t="shared" si="198"/>
        <v>0</v>
      </c>
      <c r="T456" s="187">
        <f t="shared" si="199"/>
        <v>8853.4420724394331</v>
      </c>
      <c r="V456" s="184">
        <f t="shared" si="200"/>
        <v>0</v>
      </c>
      <c r="W456" s="184">
        <f t="shared" si="201"/>
        <v>0</v>
      </c>
      <c r="X456" s="184">
        <f t="shared" si="202"/>
        <v>0</v>
      </c>
      <c r="Y456" s="184">
        <f t="shared" si="203"/>
        <v>0</v>
      </c>
      <c r="AA456" s="190">
        <f t="shared" si="204"/>
        <v>0</v>
      </c>
      <c r="AB456" s="190">
        <f t="shared" si="205"/>
        <v>0</v>
      </c>
      <c r="AC456" s="190">
        <f t="shared" si="206"/>
        <v>0</v>
      </c>
      <c r="AD456" s="190">
        <f t="shared" si="207"/>
        <v>0</v>
      </c>
      <c r="AE456" s="187">
        <f t="shared" si="226"/>
        <v>0</v>
      </c>
      <c r="AF456" s="156">
        <f t="shared" si="227"/>
        <v>0</v>
      </c>
      <c r="AG456" s="193">
        <f t="shared" si="228"/>
        <v>0</v>
      </c>
      <c r="AH456" s="156">
        <f t="shared" si="229"/>
        <v>0</v>
      </c>
      <c r="AI456" s="156">
        <f t="shared" si="230"/>
        <v>0</v>
      </c>
      <c r="AJ456" s="187">
        <f t="shared" si="231"/>
        <v>8853.4420724394331</v>
      </c>
      <c r="AK456" s="187">
        <f t="shared" si="232"/>
        <v>0</v>
      </c>
      <c r="AL456" s="1">
        <f t="shared" si="233"/>
        <v>8853.4420724394331</v>
      </c>
    </row>
    <row r="457" spans="1:38">
      <c r="A457" s="26">
        <v>5.0699999999999999E-3</v>
      </c>
      <c r="B457" s="5">
        <f t="shared" si="224"/>
        <v>8786.0084025398719</v>
      </c>
      <c r="C457" s="150" t="s">
        <v>1123</v>
      </c>
      <c r="D457" s="150" t="s">
        <v>1171</v>
      </c>
      <c r="E457" s="94" t="s">
        <v>91</v>
      </c>
      <c r="F457" s="25">
        <f t="shared" si="225"/>
        <v>1</v>
      </c>
      <c r="G457" s="25">
        <f t="shared" si="234"/>
        <v>1</v>
      </c>
      <c r="I457" s="156">
        <f t="shared" si="190"/>
        <v>0</v>
      </c>
      <c r="J457" s="156">
        <f t="shared" si="191"/>
        <v>0</v>
      </c>
      <c r="K457" s="156">
        <f t="shared" si="192"/>
        <v>0</v>
      </c>
      <c r="L457" s="156">
        <f t="shared" si="193"/>
        <v>0</v>
      </c>
      <c r="N457" s="187">
        <f t="shared" si="212"/>
        <v>0</v>
      </c>
      <c r="O457" s="187">
        <f t="shared" si="194"/>
        <v>0</v>
      </c>
      <c r="P457" s="187">
        <f t="shared" si="195"/>
        <v>0</v>
      </c>
      <c r="Q457" s="187">
        <f t="shared" si="196"/>
        <v>0</v>
      </c>
      <c r="R457" s="187">
        <f t="shared" si="197"/>
        <v>0</v>
      </c>
      <c r="S457" s="187">
        <f t="shared" si="198"/>
        <v>0</v>
      </c>
      <c r="T457" s="187">
        <f t="shared" si="199"/>
        <v>8786.0033325398726</v>
      </c>
      <c r="V457" s="184">
        <f t="shared" si="200"/>
        <v>0</v>
      </c>
      <c r="W457" s="184">
        <f t="shared" si="201"/>
        <v>0</v>
      </c>
      <c r="X457" s="184">
        <f t="shared" si="202"/>
        <v>0</v>
      </c>
      <c r="Y457" s="184">
        <f t="shared" si="203"/>
        <v>0</v>
      </c>
      <c r="AA457" s="190">
        <f t="shared" si="204"/>
        <v>0</v>
      </c>
      <c r="AB457" s="190">
        <f t="shared" si="205"/>
        <v>0</v>
      </c>
      <c r="AC457" s="190">
        <f t="shared" si="206"/>
        <v>0</v>
      </c>
      <c r="AD457" s="190">
        <f t="shared" si="207"/>
        <v>0</v>
      </c>
      <c r="AE457" s="187">
        <f t="shared" si="226"/>
        <v>0</v>
      </c>
      <c r="AF457" s="156">
        <f t="shared" si="227"/>
        <v>0</v>
      </c>
      <c r="AG457" s="193">
        <f t="shared" si="228"/>
        <v>0</v>
      </c>
      <c r="AH457" s="156">
        <f t="shared" si="229"/>
        <v>0</v>
      </c>
      <c r="AI457" s="156">
        <f t="shared" si="230"/>
        <v>0</v>
      </c>
      <c r="AJ457" s="187">
        <f t="shared" si="231"/>
        <v>8786.0033325398726</v>
      </c>
      <c r="AK457" s="187">
        <f t="shared" si="232"/>
        <v>0</v>
      </c>
      <c r="AL457" s="1">
        <f t="shared" si="233"/>
        <v>8786.0033325398726</v>
      </c>
    </row>
    <row r="458" spans="1:38">
      <c r="A458" s="26">
        <v>5.0800000000000003E-3</v>
      </c>
      <c r="B458" s="5">
        <f t="shared" si="224"/>
        <v>8575.7485744237929</v>
      </c>
      <c r="C458" s="150" t="s">
        <v>349</v>
      </c>
      <c r="D458" s="150" t="s">
        <v>1172</v>
      </c>
      <c r="E458" s="94" t="s">
        <v>91</v>
      </c>
      <c r="F458" s="25">
        <f t="shared" si="225"/>
        <v>1</v>
      </c>
      <c r="G458" s="25">
        <f t="shared" si="234"/>
        <v>1</v>
      </c>
      <c r="I458" s="156">
        <f t="shared" si="190"/>
        <v>0</v>
      </c>
      <c r="J458" s="156">
        <f t="shared" si="191"/>
        <v>0</v>
      </c>
      <c r="K458" s="156">
        <f t="shared" si="192"/>
        <v>0</v>
      </c>
      <c r="L458" s="156">
        <f t="shared" si="193"/>
        <v>0</v>
      </c>
      <c r="N458" s="187">
        <f t="shared" si="212"/>
        <v>0</v>
      </c>
      <c r="O458" s="187">
        <f t="shared" si="194"/>
        <v>0</v>
      </c>
      <c r="P458" s="187">
        <f t="shared" si="195"/>
        <v>0</v>
      </c>
      <c r="Q458" s="187">
        <f t="shared" si="196"/>
        <v>0</v>
      </c>
      <c r="R458" s="187">
        <f t="shared" si="197"/>
        <v>0</v>
      </c>
      <c r="S458" s="187">
        <f t="shared" si="198"/>
        <v>0</v>
      </c>
      <c r="T458" s="187">
        <f t="shared" si="199"/>
        <v>8575.7434944237921</v>
      </c>
      <c r="V458" s="184">
        <f t="shared" si="200"/>
        <v>0</v>
      </c>
      <c r="W458" s="184">
        <f t="shared" si="201"/>
        <v>0</v>
      </c>
      <c r="X458" s="184">
        <f t="shared" si="202"/>
        <v>0</v>
      </c>
      <c r="Y458" s="184">
        <f t="shared" si="203"/>
        <v>0</v>
      </c>
      <c r="AA458" s="190">
        <f t="shared" si="204"/>
        <v>0</v>
      </c>
      <c r="AB458" s="190">
        <f t="shared" si="205"/>
        <v>0</v>
      </c>
      <c r="AC458" s="190">
        <f t="shared" si="206"/>
        <v>0</v>
      </c>
      <c r="AD458" s="190">
        <f t="shared" si="207"/>
        <v>0</v>
      </c>
      <c r="AE458" s="187">
        <f t="shared" si="226"/>
        <v>0</v>
      </c>
      <c r="AF458" s="156">
        <f t="shared" si="227"/>
        <v>0</v>
      </c>
      <c r="AG458" s="193">
        <f t="shared" si="228"/>
        <v>0</v>
      </c>
      <c r="AH458" s="156">
        <f t="shared" si="229"/>
        <v>0</v>
      </c>
      <c r="AI458" s="156">
        <f t="shared" si="230"/>
        <v>0</v>
      </c>
      <c r="AJ458" s="187">
        <f t="shared" si="231"/>
        <v>8575.7434944237921</v>
      </c>
      <c r="AK458" s="187">
        <f t="shared" si="232"/>
        <v>0</v>
      </c>
      <c r="AL458" s="1">
        <f t="shared" si="233"/>
        <v>8575.7434944237921</v>
      </c>
    </row>
    <row r="459" spans="1:38">
      <c r="A459" s="26">
        <v>5.0899999999999999E-3</v>
      </c>
      <c r="B459" s="5">
        <f t="shared" si="224"/>
        <v>8363.9298577317022</v>
      </c>
      <c r="C459" s="150" t="s">
        <v>1126</v>
      </c>
      <c r="D459" s="150" t="s">
        <v>1170</v>
      </c>
      <c r="E459" s="94" t="s">
        <v>91</v>
      </c>
      <c r="F459" s="25">
        <f t="shared" si="225"/>
        <v>1</v>
      </c>
      <c r="G459" s="25">
        <f t="shared" si="234"/>
        <v>1</v>
      </c>
      <c r="I459" s="156">
        <f t="shared" si="190"/>
        <v>0</v>
      </c>
      <c r="J459" s="156">
        <f t="shared" si="191"/>
        <v>0</v>
      </c>
      <c r="K459" s="156">
        <f t="shared" si="192"/>
        <v>0</v>
      </c>
      <c r="L459" s="156">
        <f t="shared" si="193"/>
        <v>0</v>
      </c>
      <c r="N459" s="187">
        <f t="shared" si="212"/>
        <v>0</v>
      </c>
      <c r="O459" s="187">
        <f t="shared" si="194"/>
        <v>0</v>
      </c>
      <c r="P459" s="187">
        <f t="shared" si="195"/>
        <v>0</v>
      </c>
      <c r="Q459" s="187">
        <f t="shared" si="196"/>
        <v>0</v>
      </c>
      <c r="R459" s="187">
        <f t="shared" si="197"/>
        <v>0</v>
      </c>
      <c r="S459" s="187">
        <f t="shared" si="198"/>
        <v>0</v>
      </c>
      <c r="T459" s="187">
        <f t="shared" si="199"/>
        <v>8363.9247677317016</v>
      </c>
      <c r="V459" s="184">
        <f t="shared" si="200"/>
        <v>0</v>
      </c>
      <c r="W459" s="184">
        <f t="shared" si="201"/>
        <v>0</v>
      </c>
      <c r="X459" s="184">
        <f t="shared" si="202"/>
        <v>0</v>
      </c>
      <c r="Y459" s="184">
        <f t="shared" si="203"/>
        <v>0</v>
      </c>
      <c r="AA459" s="190">
        <f t="shared" si="204"/>
        <v>0</v>
      </c>
      <c r="AB459" s="190">
        <f t="shared" si="205"/>
        <v>0</v>
      </c>
      <c r="AC459" s="190">
        <f t="shared" si="206"/>
        <v>0</v>
      </c>
      <c r="AD459" s="190">
        <f t="shared" si="207"/>
        <v>0</v>
      </c>
      <c r="AE459" s="187">
        <f t="shared" si="226"/>
        <v>0</v>
      </c>
      <c r="AF459" s="156">
        <f t="shared" si="227"/>
        <v>0</v>
      </c>
      <c r="AG459" s="193">
        <f t="shared" si="228"/>
        <v>0</v>
      </c>
      <c r="AH459" s="156">
        <f t="shared" si="229"/>
        <v>0</v>
      </c>
      <c r="AI459" s="156">
        <f t="shared" si="230"/>
        <v>0</v>
      </c>
      <c r="AJ459" s="187">
        <f t="shared" si="231"/>
        <v>8363.9247677317016</v>
      </c>
      <c r="AK459" s="187">
        <f t="shared" si="232"/>
        <v>0</v>
      </c>
      <c r="AL459" s="1">
        <f t="shared" si="233"/>
        <v>8363.9247677317016</v>
      </c>
    </row>
    <row r="460" spans="1:38">
      <c r="A460" s="26">
        <v>5.11E-3</v>
      </c>
      <c r="B460" s="5">
        <f t="shared" si="224"/>
        <v>8246.2070760411079</v>
      </c>
      <c r="C460" s="150" t="s">
        <v>1128</v>
      </c>
      <c r="D460" s="150" t="s">
        <v>1170</v>
      </c>
      <c r="E460" s="94" t="s">
        <v>91</v>
      </c>
      <c r="F460" s="25">
        <f t="shared" si="225"/>
        <v>1</v>
      </c>
      <c r="G460" s="25">
        <f t="shared" si="234"/>
        <v>1</v>
      </c>
      <c r="I460" s="156">
        <f t="shared" si="190"/>
        <v>0</v>
      </c>
      <c r="J460" s="156">
        <f t="shared" si="191"/>
        <v>0</v>
      </c>
      <c r="K460" s="156">
        <f t="shared" si="192"/>
        <v>0</v>
      </c>
      <c r="L460" s="156">
        <f t="shared" si="193"/>
        <v>0</v>
      </c>
      <c r="N460" s="187">
        <f t="shared" si="212"/>
        <v>0</v>
      </c>
      <c r="O460" s="187">
        <f t="shared" si="194"/>
        <v>0</v>
      </c>
      <c r="P460" s="187">
        <f t="shared" si="195"/>
        <v>0</v>
      </c>
      <c r="Q460" s="187">
        <f t="shared" si="196"/>
        <v>0</v>
      </c>
      <c r="R460" s="187">
        <f t="shared" si="197"/>
        <v>0</v>
      </c>
      <c r="S460" s="187">
        <f t="shared" si="198"/>
        <v>0</v>
      </c>
      <c r="T460" s="187">
        <f t="shared" si="199"/>
        <v>8246.2019660411079</v>
      </c>
      <c r="V460" s="184">
        <f t="shared" si="200"/>
        <v>0</v>
      </c>
      <c r="W460" s="184">
        <f t="shared" si="201"/>
        <v>0</v>
      </c>
      <c r="X460" s="184">
        <f t="shared" si="202"/>
        <v>0</v>
      </c>
      <c r="Y460" s="184">
        <f t="shared" si="203"/>
        <v>0</v>
      </c>
      <c r="AA460" s="190">
        <f t="shared" si="204"/>
        <v>0</v>
      </c>
      <c r="AB460" s="190">
        <f t="shared" si="205"/>
        <v>0</v>
      </c>
      <c r="AC460" s="190">
        <f t="shared" si="206"/>
        <v>0</v>
      </c>
      <c r="AD460" s="190">
        <f t="shared" si="207"/>
        <v>0</v>
      </c>
      <c r="AE460" s="187">
        <f t="shared" si="226"/>
        <v>0</v>
      </c>
      <c r="AF460" s="156">
        <f t="shared" si="227"/>
        <v>0</v>
      </c>
      <c r="AG460" s="193">
        <f t="shared" si="228"/>
        <v>0</v>
      </c>
      <c r="AH460" s="156">
        <f t="shared" si="229"/>
        <v>0</v>
      </c>
      <c r="AI460" s="156">
        <f t="shared" si="230"/>
        <v>0</v>
      </c>
      <c r="AJ460" s="187">
        <f t="shared" si="231"/>
        <v>8246.2019660411079</v>
      </c>
      <c r="AK460" s="187">
        <f t="shared" si="232"/>
        <v>0</v>
      </c>
      <c r="AL460" s="1">
        <f t="shared" si="233"/>
        <v>8246.2019660411079</v>
      </c>
    </row>
    <row r="461" spans="1:38">
      <c r="A461" s="26">
        <v>5.1200000000000004E-3</v>
      </c>
      <c r="B461" s="5">
        <f t="shared" si="224"/>
        <v>8202.2273422222224</v>
      </c>
      <c r="C461" s="150" t="s">
        <v>1129</v>
      </c>
      <c r="D461" s="150" t="s">
        <v>1170</v>
      </c>
      <c r="E461" s="94" t="s">
        <v>91</v>
      </c>
      <c r="F461" s="25">
        <f t="shared" si="225"/>
        <v>1</v>
      </c>
      <c r="G461" s="25">
        <f t="shared" si="234"/>
        <v>1</v>
      </c>
      <c r="I461" s="156">
        <f t="shared" si="190"/>
        <v>0</v>
      </c>
      <c r="J461" s="156">
        <f t="shared" si="191"/>
        <v>0</v>
      </c>
      <c r="K461" s="156">
        <f t="shared" si="192"/>
        <v>0</v>
      </c>
      <c r="L461" s="156">
        <f t="shared" si="193"/>
        <v>0</v>
      </c>
      <c r="N461" s="187">
        <f t="shared" si="212"/>
        <v>0</v>
      </c>
      <c r="O461" s="187">
        <f t="shared" si="194"/>
        <v>0</v>
      </c>
      <c r="P461" s="187">
        <f t="shared" si="195"/>
        <v>0</v>
      </c>
      <c r="Q461" s="187">
        <f t="shared" si="196"/>
        <v>0</v>
      </c>
      <c r="R461" s="187">
        <f t="shared" si="197"/>
        <v>0</v>
      </c>
      <c r="S461" s="187">
        <f t="shared" si="198"/>
        <v>0</v>
      </c>
      <c r="T461" s="187">
        <f t="shared" si="199"/>
        <v>8202.2222222222226</v>
      </c>
      <c r="V461" s="184">
        <f t="shared" si="200"/>
        <v>0</v>
      </c>
      <c r="W461" s="184">
        <f t="shared" si="201"/>
        <v>0</v>
      </c>
      <c r="X461" s="184">
        <f t="shared" si="202"/>
        <v>0</v>
      </c>
      <c r="Y461" s="184">
        <f t="shared" si="203"/>
        <v>0</v>
      </c>
      <c r="AA461" s="190">
        <f t="shared" si="204"/>
        <v>0</v>
      </c>
      <c r="AB461" s="190">
        <f t="shared" si="205"/>
        <v>0</v>
      </c>
      <c r="AC461" s="190">
        <f t="shared" si="206"/>
        <v>0</v>
      </c>
      <c r="AD461" s="190">
        <f t="shared" si="207"/>
        <v>0</v>
      </c>
      <c r="AE461" s="187">
        <f t="shared" si="226"/>
        <v>0</v>
      </c>
      <c r="AF461" s="156">
        <f t="shared" si="227"/>
        <v>0</v>
      </c>
      <c r="AG461" s="193">
        <f t="shared" si="228"/>
        <v>0</v>
      </c>
      <c r="AH461" s="156">
        <f t="shared" si="229"/>
        <v>0</v>
      </c>
      <c r="AI461" s="156">
        <f t="shared" si="230"/>
        <v>0</v>
      </c>
      <c r="AJ461" s="187">
        <f t="shared" si="231"/>
        <v>8202.2222222222226</v>
      </c>
      <c r="AK461" s="187">
        <f t="shared" si="232"/>
        <v>0</v>
      </c>
      <c r="AL461" s="1">
        <f t="shared" si="233"/>
        <v>8202.2222222222226</v>
      </c>
    </row>
    <row r="462" spans="1:38">
      <c r="A462" s="26">
        <v>5.1500000000000001E-3</v>
      </c>
      <c r="B462" s="5">
        <f t="shared" si="224"/>
        <v>8078.359275629241</v>
      </c>
      <c r="C462" s="150" t="s">
        <v>1131</v>
      </c>
      <c r="D462" s="150" t="s">
        <v>1173</v>
      </c>
      <c r="E462" s="94" t="s">
        <v>91</v>
      </c>
      <c r="F462" s="25">
        <f t="shared" si="225"/>
        <v>1</v>
      </c>
      <c r="G462" s="25">
        <f t="shared" si="234"/>
        <v>1</v>
      </c>
      <c r="I462" s="156">
        <f t="shared" si="190"/>
        <v>0</v>
      </c>
      <c r="J462" s="156">
        <f t="shared" si="191"/>
        <v>0</v>
      </c>
      <c r="K462" s="156">
        <f t="shared" si="192"/>
        <v>0</v>
      </c>
      <c r="L462" s="156">
        <f t="shared" si="193"/>
        <v>0</v>
      </c>
      <c r="N462" s="187">
        <f t="shared" si="212"/>
        <v>0</v>
      </c>
      <c r="O462" s="187">
        <f t="shared" si="194"/>
        <v>0</v>
      </c>
      <c r="P462" s="187">
        <f t="shared" si="195"/>
        <v>0</v>
      </c>
      <c r="Q462" s="187">
        <f t="shared" si="196"/>
        <v>0</v>
      </c>
      <c r="R462" s="187">
        <f t="shared" si="197"/>
        <v>0</v>
      </c>
      <c r="S462" s="187">
        <f t="shared" si="198"/>
        <v>0</v>
      </c>
      <c r="T462" s="187">
        <f t="shared" si="199"/>
        <v>8078.354125629241</v>
      </c>
      <c r="V462" s="184">
        <f t="shared" si="200"/>
        <v>0</v>
      </c>
      <c r="W462" s="184">
        <f t="shared" si="201"/>
        <v>0</v>
      </c>
      <c r="X462" s="184">
        <f t="shared" si="202"/>
        <v>0</v>
      </c>
      <c r="Y462" s="184">
        <f t="shared" si="203"/>
        <v>0</v>
      </c>
      <c r="AA462" s="190">
        <f t="shared" si="204"/>
        <v>0</v>
      </c>
      <c r="AB462" s="190">
        <f t="shared" si="205"/>
        <v>0</v>
      </c>
      <c r="AC462" s="190">
        <f t="shared" si="206"/>
        <v>0</v>
      </c>
      <c r="AD462" s="190">
        <f t="shared" si="207"/>
        <v>0</v>
      </c>
      <c r="AE462" s="187">
        <f t="shared" si="226"/>
        <v>0</v>
      </c>
      <c r="AF462" s="156">
        <f t="shared" si="227"/>
        <v>0</v>
      </c>
      <c r="AG462" s="193">
        <f t="shared" si="228"/>
        <v>0</v>
      </c>
      <c r="AH462" s="156">
        <f t="shared" si="229"/>
        <v>0</v>
      </c>
      <c r="AI462" s="156">
        <f t="shared" si="230"/>
        <v>0</v>
      </c>
      <c r="AJ462" s="187">
        <f t="shared" si="231"/>
        <v>8078.354125629241</v>
      </c>
      <c r="AK462" s="187">
        <f t="shared" si="232"/>
        <v>0</v>
      </c>
      <c r="AL462" s="1">
        <f t="shared" si="233"/>
        <v>8078.354125629241</v>
      </c>
    </row>
    <row r="463" spans="1:38">
      <c r="A463" s="26">
        <v>5.1700000000000001E-3</v>
      </c>
      <c r="B463" s="5">
        <f t="shared" si="224"/>
        <v>7951.3192587548474</v>
      </c>
      <c r="C463" s="150" t="s">
        <v>357</v>
      </c>
      <c r="D463" s="150" t="s">
        <v>1177</v>
      </c>
      <c r="E463" s="94" t="s">
        <v>91</v>
      </c>
      <c r="F463" s="25">
        <f t="shared" si="225"/>
        <v>1</v>
      </c>
      <c r="G463" s="25">
        <f t="shared" si="234"/>
        <v>1</v>
      </c>
      <c r="I463" s="156">
        <f t="shared" si="190"/>
        <v>0</v>
      </c>
      <c r="J463" s="156">
        <f t="shared" si="191"/>
        <v>0</v>
      </c>
      <c r="K463" s="156">
        <f t="shared" si="192"/>
        <v>0</v>
      </c>
      <c r="L463" s="156">
        <f t="shared" si="193"/>
        <v>0</v>
      </c>
      <c r="N463" s="187">
        <f t="shared" si="212"/>
        <v>0</v>
      </c>
      <c r="O463" s="187">
        <f t="shared" si="194"/>
        <v>0</v>
      </c>
      <c r="P463" s="187">
        <f t="shared" si="195"/>
        <v>0</v>
      </c>
      <c r="Q463" s="187">
        <f t="shared" si="196"/>
        <v>0</v>
      </c>
      <c r="R463" s="187">
        <f t="shared" si="197"/>
        <v>0</v>
      </c>
      <c r="S463" s="187">
        <f t="shared" si="198"/>
        <v>0</v>
      </c>
      <c r="T463" s="187">
        <f t="shared" si="199"/>
        <v>7951.314088754847</v>
      </c>
      <c r="V463" s="184">
        <f t="shared" si="200"/>
        <v>0</v>
      </c>
      <c r="W463" s="184">
        <f t="shared" si="201"/>
        <v>0</v>
      </c>
      <c r="X463" s="184">
        <f t="shared" si="202"/>
        <v>0</v>
      </c>
      <c r="Y463" s="184">
        <f t="shared" si="203"/>
        <v>0</v>
      </c>
      <c r="AA463" s="190">
        <f t="shared" si="204"/>
        <v>0</v>
      </c>
      <c r="AB463" s="190">
        <f t="shared" si="205"/>
        <v>0</v>
      </c>
      <c r="AC463" s="190">
        <f t="shared" si="206"/>
        <v>0</v>
      </c>
      <c r="AD463" s="190">
        <f t="shared" si="207"/>
        <v>0</v>
      </c>
      <c r="AE463" s="187">
        <f t="shared" si="226"/>
        <v>0</v>
      </c>
      <c r="AF463" s="156">
        <f t="shared" si="227"/>
        <v>0</v>
      </c>
      <c r="AG463" s="193">
        <f t="shared" si="228"/>
        <v>0</v>
      </c>
      <c r="AH463" s="156">
        <f t="shared" si="229"/>
        <v>0</v>
      </c>
      <c r="AI463" s="156">
        <f t="shared" si="230"/>
        <v>0</v>
      </c>
      <c r="AJ463" s="187">
        <f t="shared" si="231"/>
        <v>7951.314088754847</v>
      </c>
      <c r="AK463" s="187">
        <f t="shared" si="232"/>
        <v>0</v>
      </c>
      <c r="AL463" s="1">
        <f t="shared" si="233"/>
        <v>7951.314088754847</v>
      </c>
    </row>
    <row r="464" spans="1:38">
      <c r="A464" s="26">
        <v>5.1799999999999997E-3</v>
      </c>
      <c r="B464" s="5">
        <f t="shared" si="224"/>
        <v>7942.7639490983429</v>
      </c>
      <c r="C464" s="150" t="s">
        <v>1133</v>
      </c>
      <c r="D464" s="150" t="s">
        <v>1168</v>
      </c>
      <c r="E464" s="94" t="s">
        <v>91</v>
      </c>
      <c r="F464" s="25">
        <f t="shared" si="225"/>
        <v>1</v>
      </c>
      <c r="G464" s="25">
        <f t="shared" si="234"/>
        <v>1</v>
      </c>
      <c r="I464" s="156">
        <f t="shared" si="190"/>
        <v>0</v>
      </c>
      <c r="J464" s="156">
        <f t="shared" si="191"/>
        <v>0</v>
      </c>
      <c r="K464" s="156">
        <f t="shared" si="192"/>
        <v>0</v>
      </c>
      <c r="L464" s="156">
        <f t="shared" si="193"/>
        <v>0</v>
      </c>
      <c r="N464" s="187">
        <f t="shared" si="212"/>
        <v>0</v>
      </c>
      <c r="O464" s="187">
        <f t="shared" si="194"/>
        <v>0</v>
      </c>
      <c r="P464" s="187">
        <f t="shared" si="195"/>
        <v>0</v>
      </c>
      <c r="Q464" s="187">
        <f t="shared" si="196"/>
        <v>0</v>
      </c>
      <c r="R464" s="187">
        <f t="shared" si="197"/>
        <v>0</v>
      </c>
      <c r="S464" s="187">
        <f t="shared" si="198"/>
        <v>0</v>
      </c>
      <c r="T464" s="187">
        <f t="shared" si="199"/>
        <v>7942.7587690983428</v>
      </c>
      <c r="V464" s="184">
        <f t="shared" si="200"/>
        <v>0</v>
      </c>
      <c r="W464" s="184">
        <f t="shared" si="201"/>
        <v>0</v>
      </c>
      <c r="X464" s="184">
        <f t="shared" si="202"/>
        <v>0</v>
      </c>
      <c r="Y464" s="184">
        <f t="shared" si="203"/>
        <v>0</v>
      </c>
      <c r="AA464" s="190">
        <f t="shared" si="204"/>
        <v>0</v>
      </c>
      <c r="AB464" s="190">
        <f t="shared" si="205"/>
        <v>0</v>
      </c>
      <c r="AC464" s="190">
        <f t="shared" si="206"/>
        <v>0</v>
      </c>
      <c r="AD464" s="190">
        <f t="shared" si="207"/>
        <v>0</v>
      </c>
      <c r="AE464" s="187">
        <f t="shared" si="226"/>
        <v>0</v>
      </c>
      <c r="AF464" s="156">
        <f t="shared" si="227"/>
        <v>0</v>
      </c>
      <c r="AG464" s="193">
        <f t="shared" si="228"/>
        <v>0</v>
      </c>
      <c r="AH464" s="156">
        <f t="shared" si="229"/>
        <v>0</v>
      </c>
      <c r="AI464" s="156">
        <f t="shared" si="230"/>
        <v>0</v>
      </c>
      <c r="AJ464" s="187">
        <f t="shared" si="231"/>
        <v>7942.7587690983428</v>
      </c>
      <c r="AK464" s="187">
        <f t="shared" si="232"/>
        <v>0</v>
      </c>
      <c r="AL464" s="1">
        <f t="shared" si="233"/>
        <v>7942.7587690983428</v>
      </c>
    </row>
    <row r="465" spans="1:38">
      <c r="A465" s="26">
        <v>5.1900000000000002E-3</v>
      </c>
      <c r="B465" s="5">
        <f t="shared" si="224"/>
        <v>7929.1136754994623</v>
      </c>
      <c r="C465" s="150" t="s">
        <v>1134</v>
      </c>
      <c r="D465" s="150" t="s">
        <v>1169</v>
      </c>
      <c r="E465" s="94" t="s">
        <v>91</v>
      </c>
      <c r="F465" s="25">
        <f t="shared" si="225"/>
        <v>1</v>
      </c>
      <c r="G465" s="25">
        <f t="shared" si="234"/>
        <v>1</v>
      </c>
      <c r="I465" s="156">
        <f t="shared" si="190"/>
        <v>0</v>
      </c>
      <c r="J465" s="156">
        <f t="shared" si="191"/>
        <v>0</v>
      </c>
      <c r="K465" s="156">
        <f t="shared" si="192"/>
        <v>0</v>
      </c>
      <c r="L465" s="156">
        <f t="shared" si="193"/>
        <v>0</v>
      </c>
      <c r="N465" s="187">
        <f t="shared" si="212"/>
        <v>0</v>
      </c>
      <c r="O465" s="187">
        <f t="shared" si="194"/>
        <v>0</v>
      </c>
      <c r="P465" s="187">
        <f t="shared" si="195"/>
        <v>0</v>
      </c>
      <c r="Q465" s="187">
        <f t="shared" si="196"/>
        <v>0</v>
      </c>
      <c r="R465" s="187">
        <f t="shared" si="197"/>
        <v>0</v>
      </c>
      <c r="S465" s="187">
        <f t="shared" si="198"/>
        <v>0</v>
      </c>
      <c r="T465" s="187">
        <f t="shared" si="199"/>
        <v>7929.1084854994624</v>
      </c>
      <c r="V465" s="184">
        <f t="shared" si="200"/>
        <v>0</v>
      </c>
      <c r="W465" s="184">
        <f t="shared" si="201"/>
        <v>0</v>
      </c>
      <c r="X465" s="184">
        <f t="shared" si="202"/>
        <v>0</v>
      </c>
      <c r="Y465" s="184">
        <f t="shared" si="203"/>
        <v>0</v>
      </c>
      <c r="AA465" s="190">
        <f t="shared" si="204"/>
        <v>0</v>
      </c>
      <c r="AB465" s="190">
        <f t="shared" si="205"/>
        <v>0</v>
      </c>
      <c r="AC465" s="190">
        <f t="shared" si="206"/>
        <v>0</v>
      </c>
      <c r="AD465" s="190">
        <f t="shared" si="207"/>
        <v>0</v>
      </c>
      <c r="AE465" s="187">
        <f t="shared" si="226"/>
        <v>0</v>
      </c>
      <c r="AF465" s="156">
        <f t="shared" si="227"/>
        <v>0</v>
      </c>
      <c r="AG465" s="193">
        <f t="shared" si="228"/>
        <v>0</v>
      </c>
      <c r="AH465" s="156">
        <f t="shared" si="229"/>
        <v>0</v>
      </c>
      <c r="AI465" s="156">
        <f t="shared" si="230"/>
        <v>0</v>
      </c>
      <c r="AJ465" s="187">
        <f t="shared" si="231"/>
        <v>7929.1084854994624</v>
      </c>
      <c r="AK465" s="187">
        <f t="shared" si="232"/>
        <v>0</v>
      </c>
      <c r="AL465" s="1">
        <f t="shared" si="233"/>
        <v>7929.1084854994624</v>
      </c>
    </row>
    <row r="466" spans="1:38">
      <c r="A466" s="26">
        <v>5.1999999999999998E-3</v>
      </c>
      <c r="B466" s="5">
        <f t="shared" si="224"/>
        <v>7903.6454569593152</v>
      </c>
      <c r="C466" s="150" t="s">
        <v>1135</v>
      </c>
      <c r="D466" s="150" t="s">
        <v>1168</v>
      </c>
      <c r="E466" s="94" t="s">
        <v>91</v>
      </c>
      <c r="F466" s="25">
        <f t="shared" si="225"/>
        <v>1</v>
      </c>
      <c r="G466" s="25">
        <f t="shared" si="234"/>
        <v>1</v>
      </c>
      <c r="I466" s="156">
        <f t="shared" si="190"/>
        <v>0</v>
      </c>
      <c r="J466" s="156">
        <f t="shared" si="191"/>
        <v>0</v>
      </c>
      <c r="K466" s="156">
        <f t="shared" si="192"/>
        <v>0</v>
      </c>
      <c r="L466" s="156">
        <f t="shared" si="193"/>
        <v>0</v>
      </c>
      <c r="N466" s="187">
        <f t="shared" si="212"/>
        <v>0</v>
      </c>
      <c r="O466" s="187">
        <f t="shared" si="194"/>
        <v>0</v>
      </c>
      <c r="P466" s="187">
        <f t="shared" si="195"/>
        <v>0</v>
      </c>
      <c r="Q466" s="187">
        <f t="shared" si="196"/>
        <v>0</v>
      </c>
      <c r="R466" s="187">
        <f t="shared" si="197"/>
        <v>0</v>
      </c>
      <c r="S466" s="187">
        <f t="shared" si="198"/>
        <v>0</v>
      </c>
      <c r="T466" s="187">
        <f t="shared" si="199"/>
        <v>7903.6402569593156</v>
      </c>
      <c r="V466" s="184">
        <f t="shared" si="200"/>
        <v>0</v>
      </c>
      <c r="W466" s="184">
        <f t="shared" si="201"/>
        <v>0</v>
      </c>
      <c r="X466" s="184">
        <f t="shared" si="202"/>
        <v>0</v>
      </c>
      <c r="Y466" s="184">
        <f t="shared" si="203"/>
        <v>0</v>
      </c>
      <c r="AA466" s="190">
        <f t="shared" si="204"/>
        <v>0</v>
      </c>
      <c r="AB466" s="190">
        <f t="shared" si="205"/>
        <v>0</v>
      </c>
      <c r="AC466" s="190">
        <f t="shared" si="206"/>
        <v>0</v>
      </c>
      <c r="AD466" s="190">
        <f t="shared" si="207"/>
        <v>0</v>
      </c>
      <c r="AE466" s="187">
        <f t="shared" si="226"/>
        <v>0</v>
      </c>
      <c r="AF466" s="156">
        <f t="shared" si="227"/>
        <v>0</v>
      </c>
      <c r="AG466" s="193">
        <f t="shared" si="228"/>
        <v>0</v>
      </c>
      <c r="AH466" s="156">
        <f t="shared" si="229"/>
        <v>0</v>
      </c>
      <c r="AI466" s="156">
        <f t="shared" si="230"/>
        <v>0</v>
      </c>
      <c r="AJ466" s="187">
        <f t="shared" si="231"/>
        <v>7903.6402569593156</v>
      </c>
      <c r="AK466" s="187">
        <f t="shared" si="232"/>
        <v>0</v>
      </c>
      <c r="AL466" s="1">
        <f t="shared" si="233"/>
        <v>7903.6402569593156</v>
      </c>
    </row>
    <row r="467" spans="1:38">
      <c r="A467" s="26">
        <v>5.2199999999999998E-3</v>
      </c>
      <c r="B467" s="5">
        <f t="shared" si="224"/>
        <v>7853.1967093617022</v>
      </c>
      <c r="C467" s="150" t="s">
        <v>1136</v>
      </c>
      <c r="D467" s="150" t="s">
        <v>1168</v>
      </c>
      <c r="E467" s="94" t="s">
        <v>91</v>
      </c>
      <c r="F467" s="25">
        <f t="shared" si="225"/>
        <v>1</v>
      </c>
      <c r="G467" s="25">
        <f t="shared" si="234"/>
        <v>1</v>
      </c>
      <c r="I467" s="156">
        <f t="shared" si="190"/>
        <v>0</v>
      </c>
      <c r="J467" s="156">
        <f t="shared" si="191"/>
        <v>0</v>
      </c>
      <c r="K467" s="156">
        <f t="shared" si="192"/>
        <v>0</v>
      </c>
      <c r="L467" s="156">
        <f t="shared" si="193"/>
        <v>0</v>
      </c>
      <c r="N467" s="187">
        <f t="shared" si="212"/>
        <v>0</v>
      </c>
      <c r="O467" s="187">
        <f t="shared" si="194"/>
        <v>0</v>
      </c>
      <c r="P467" s="187">
        <f t="shared" si="195"/>
        <v>0</v>
      </c>
      <c r="Q467" s="187">
        <f t="shared" si="196"/>
        <v>0</v>
      </c>
      <c r="R467" s="187">
        <f t="shared" si="197"/>
        <v>0</v>
      </c>
      <c r="S467" s="187">
        <f t="shared" si="198"/>
        <v>0</v>
      </c>
      <c r="T467" s="187">
        <f t="shared" si="199"/>
        <v>7853.1914893617022</v>
      </c>
      <c r="V467" s="184">
        <f t="shared" si="200"/>
        <v>0</v>
      </c>
      <c r="W467" s="184">
        <f t="shared" si="201"/>
        <v>0</v>
      </c>
      <c r="X467" s="184">
        <f t="shared" si="202"/>
        <v>0</v>
      </c>
      <c r="Y467" s="184">
        <f t="shared" si="203"/>
        <v>0</v>
      </c>
      <c r="AA467" s="190">
        <f t="shared" si="204"/>
        <v>0</v>
      </c>
      <c r="AB467" s="190">
        <f t="shared" si="205"/>
        <v>0</v>
      </c>
      <c r="AC467" s="190">
        <f t="shared" si="206"/>
        <v>0</v>
      </c>
      <c r="AD467" s="190">
        <f t="shared" si="207"/>
        <v>0</v>
      </c>
      <c r="AE467" s="187">
        <f t="shared" si="226"/>
        <v>0</v>
      </c>
      <c r="AF467" s="156">
        <f t="shared" si="227"/>
        <v>0</v>
      </c>
      <c r="AG467" s="193">
        <f t="shared" si="228"/>
        <v>0</v>
      </c>
      <c r="AH467" s="156">
        <f t="shared" si="229"/>
        <v>0</v>
      </c>
      <c r="AI467" s="156">
        <f t="shared" si="230"/>
        <v>0</v>
      </c>
      <c r="AJ467" s="187">
        <f t="shared" si="231"/>
        <v>7853.1914893617022</v>
      </c>
      <c r="AK467" s="187">
        <f t="shared" si="232"/>
        <v>0</v>
      </c>
      <c r="AL467" s="1">
        <f t="shared" si="233"/>
        <v>7853.1914893617022</v>
      </c>
    </row>
    <row r="468" spans="1:38">
      <c r="A468" s="26">
        <v>5.2300000000000003E-3</v>
      </c>
      <c r="B468" s="5">
        <f t="shared" si="224"/>
        <v>7838.1874342896581</v>
      </c>
      <c r="C468" s="150" t="s">
        <v>1137</v>
      </c>
      <c r="D468" s="150" t="s">
        <v>1175</v>
      </c>
      <c r="E468" s="94" t="s">
        <v>91</v>
      </c>
      <c r="F468" s="25">
        <f t="shared" si="225"/>
        <v>1</v>
      </c>
      <c r="G468" s="25">
        <f t="shared" si="234"/>
        <v>1</v>
      </c>
      <c r="I468" s="156">
        <f t="shared" si="190"/>
        <v>0</v>
      </c>
      <c r="J468" s="156">
        <f t="shared" si="191"/>
        <v>0</v>
      </c>
      <c r="K468" s="156">
        <f t="shared" si="192"/>
        <v>0</v>
      </c>
      <c r="L468" s="156">
        <f t="shared" si="193"/>
        <v>0</v>
      </c>
      <c r="N468" s="187">
        <f t="shared" si="212"/>
        <v>0</v>
      </c>
      <c r="O468" s="187">
        <f t="shared" si="194"/>
        <v>0</v>
      </c>
      <c r="P468" s="187">
        <f t="shared" si="195"/>
        <v>0</v>
      </c>
      <c r="Q468" s="187">
        <f t="shared" si="196"/>
        <v>0</v>
      </c>
      <c r="R468" s="187">
        <f t="shared" si="197"/>
        <v>0</v>
      </c>
      <c r="S468" s="187">
        <f t="shared" si="198"/>
        <v>0</v>
      </c>
      <c r="T468" s="187">
        <f t="shared" si="199"/>
        <v>7838.1822042896583</v>
      </c>
      <c r="V468" s="184">
        <f t="shared" si="200"/>
        <v>0</v>
      </c>
      <c r="W468" s="184">
        <f t="shared" si="201"/>
        <v>0</v>
      </c>
      <c r="X468" s="184">
        <f t="shared" si="202"/>
        <v>0</v>
      </c>
      <c r="Y468" s="184">
        <f t="shared" si="203"/>
        <v>0</v>
      </c>
      <c r="AA468" s="190">
        <f t="shared" si="204"/>
        <v>0</v>
      </c>
      <c r="AB468" s="190">
        <f t="shared" si="205"/>
        <v>0</v>
      </c>
      <c r="AC468" s="190">
        <f t="shared" si="206"/>
        <v>0</v>
      </c>
      <c r="AD468" s="190">
        <f t="shared" si="207"/>
        <v>0</v>
      </c>
      <c r="AE468" s="187">
        <f t="shared" si="226"/>
        <v>0</v>
      </c>
      <c r="AF468" s="156">
        <f t="shared" si="227"/>
        <v>0</v>
      </c>
      <c r="AG468" s="193">
        <f t="shared" si="228"/>
        <v>0</v>
      </c>
      <c r="AH468" s="156">
        <f t="shared" si="229"/>
        <v>0</v>
      </c>
      <c r="AI468" s="156">
        <f t="shared" si="230"/>
        <v>0</v>
      </c>
      <c r="AJ468" s="187">
        <f t="shared" si="231"/>
        <v>7838.1822042896583</v>
      </c>
      <c r="AK468" s="187">
        <f t="shared" si="232"/>
        <v>0</v>
      </c>
      <c r="AL468" s="1">
        <f t="shared" si="233"/>
        <v>7838.1822042896583</v>
      </c>
    </row>
    <row r="469" spans="1:38">
      <c r="A469" s="26">
        <v>5.2399999999999999E-3</v>
      </c>
      <c r="B469" s="5">
        <f t="shared" si="224"/>
        <v>7780.3593715345714</v>
      </c>
      <c r="C469" s="150" t="s">
        <v>1140</v>
      </c>
      <c r="D469" s="150" t="s">
        <v>1179</v>
      </c>
      <c r="E469" s="94" t="s">
        <v>91</v>
      </c>
      <c r="F469" s="25">
        <f t="shared" si="225"/>
        <v>1</v>
      </c>
      <c r="G469" s="25">
        <f t="shared" si="234"/>
        <v>1</v>
      </c>
      <c r="I469" s="156">
        <f t="shared" si="190"/>
        <v>0</v>
      </c>
      <c r="J469" s="156">
        <f t="shared" si="191"/>
        <v>0</v>
      </c>
      <c r="K469" s="156">
        <f t="shared" si="192"/>
        <v>0</v>
      </c>
      <c r="L469" s="156">
        <f t="shared" si="193"/>
        <v>0</v>
      </c>
      <c r="N469" s="187">
        <f t="shared" si="212"/>
        <v>0</v>
      </c>
      <c r="O469" s="187">
        <f t="shared" si="194"/>
        <v>0</v>
      </c>
      <c r="P469" s="187">
        <f t="shared" si="195"/>
        <v>0</v>
      </c>
      <c r="Q469" s="187">
        <f t="shared" si="196"/>
        <v>0</v>
      </c>
      <c r="R469" s="187">
        <f t="shared" si="197"/>
        <v>0</v>
      </c>
      <c r="S469" s="187">
        <f t="shared" si="198"/>
        <v>0</v>
      </c>
      <c r="T469" s="187">
        <f t="shared" si="199"/>
        <v>7780.354131534571</v>
      </c>
      <c r="V469" s="184">
        <f t="shared" si="200"/>
        <v>0</v>
      </c>
      <c r="W469" s="184">
        <f t="shared" si="201"/>
        <v>0</v>
      </c>
      <c r="X469" s="184">
        <f t="shared" si="202"/>
        <v>0</v>
      </c>
      <c r="Y469" s="184">
        <f t="shared" si="203"/>
        <v>0</v>
      </c>
      <c r="AA469" s="190">
        <f t="shared" si="204"/>
        <v>0</v>
      </c>
      <c r="AB469" s="190">
        <f t="shared" si="205"/>
        <v>0</v>
      </c>
      <c r="AC469" s="190">
        <f t="shared" si="206"/>
        <v>0</v>
      </c>
      <c r="AD469" s="190">
        <f t="shared" si="207"/>
        <v>0</v>
      </c>
      <c r="AE469" s="187">
        <f t="shared" si="226"/>
        <v>0</v>
      </c>
      <c r="AF469" s="156">
        <f t="shared" si="227"/>
        <v>0</v>
      </c>
      <c r="AG469" s="193">
        <f t="shared" si="228"/>
        <v>0</v>
      </c>
      <c r="AH469" s="156">
        <f t="shared" si="229"/>
        <v>0</v>
      </c>
      <c r="AI469" s="156">
        <f t="shared" si="230"/>
        <v>0</v>
      </c>
      <c r="AJ469" s="187">
        <f t="shared" si="231"/>
        <v>7780.354131534571</v>
      </c>
      <c r="AK469" s="187">
        <f t="shared" si="232"/>
        <v>0</v>
      </c>
      <c r="AL469" s="1">
        <f t="shared" si="233"/>
        <v>7780.354131534571</v>
      </c>
    </row>
    <row r="470" spans="1:38">
      <c r="A470" s="26">
        <v>5.2500000000000003E-3</v>
      </c>
      <c r="B470" s="5">
        <f t="shared" si="224"/>
        <v>7683.1859327643642</v>
      </c>
      <c r="C470" s="150" t="s">
        <v>1142</v>
      </c>
      <c r="D470" s="150" t="s">
        <v>1176</v>
      </c>
      <c r="E470" s="94" t="s">
        <v>91</v>
      </c>
      <c r="F470" s="25">
        <f t="shared" si="225"/>
        <v>1</v>
      </c>
      <c r="G470" s="25">
        <f t="shared" si="234"/>
        <v>1</v>
      </c>
      <c r="I470" s="156">
        <f t="shared" si="190"/>
        <v>0</v>
      </c>
      <c r="J470" s="156">
        <f t="shared" si="191"/>
        <v>0</v>
      </c>
      <c r="K470" s="156">
        <f t="shared" si="192"/>
        <v>0</v>
      </c>
      <c r="L470" s="156">
        <f t="shared" si="193"/>
        <v>0</v>
      </c>
      <c r="N470" s="187">
        <f t="shared" si="212"/>
        <v>0</v>
      </c>
      <c r="O470" s="187">
        <f t="shared" si="194"/>
        <v>0</v>
      </c>
      <c r="P470" s="187">
        <f t="shared" si="195"/>
        <v>0</v>
      </c>
      <c r="Q470" s="187">
        <f t="shared" si="196"/>
        <v>0</v>
      </c>
      <c r="R470" s="187">
        <f t="shared" si="197"/>
        <v>0</v>
      </c>
      <c r="S470" s="187">
        <f t="shared" si="198"/>
        <v>0</v>
      </c>
      <c r="T470" s="187">
        <f t="shared" si="199"/>
        <v>7683.1806827643641</v>
      </c>
      <c r="V470" s="184">
        <f t="shared" si="200"/>
        <v>0</v>
      </c>
      <c r="W470" s="184">
        <f t="shared" si="201"/>
        <v>0</v>
      </c>
      <c r="X470" s="184">
        <f t="shared" si="202"/>
        <v>0</v>
      </c>
      <c r="Y470" s="184">
        <f t="shared" si="203"/>
        <v>0</v>
      </c>
      <c r="AA470" s="190">
        <f t="shared" si="204"/>
        <v>0</v>
      </c>
      <c r="AB470" s="190">
        <f t="shared" si="205"/>
        <v>0</v>
      </c>
      <c r="AC470" s="190">
        <f t="shared" si="206"/>
        <v>0</v>
      </c>
      <c r="AD470" s="190">
        <f t="shared" si="207"/>
        <v>0</v>
      </c>
      <c r="AE470" s="187">
        <f t="shared" si="226"/>
        <v>0</v>
      </c>
      <c r="AF470" s="156">
        <f t="shared" si="227"/>
        <v>0</v>
      </c>
      <c r="AG470" s="193">
        <f t="shared" si="228"/>
        <v>0</v>
      </c>
      <c r="AH470" s="156">
        <f t="shared" si="229"/>
        <v>0</v>
      </c>
      <c r="AI470" s="156">
        <f t="shared" si="230"/>
        <v>0</v>
      </c>
      <c r="AJ470" s="187">
        <f t="shared" si="231"/>
        <v>7683.1806827643641</v>
      </c>
      <c r="AK470" s="187">
        <f t="shared" si="232"/>
        <v>0</v>
      </c>
      <c r="AL470" s="1">
        <f t="shared" si="233"/>
        <v>7683.1806827643641</v>
      </c>
    </row>
    <row r="471" spans="1:38">
      <c r="A471" s="26">
        <v>5.2599999999999999E-3</v>
      </c>
      <c r="B471" s="5">
        <f t="shared" si="224"/>
        <v>7462.6012972017797</v>
      </c>
      <c r="C471" s="150" t="s">
        <v>1146</v>
      </c>
      <c r="D471" s="150" t="s">
        <v>1176</v>
      </c>
      <c r="E471" s="94" t="s">
        <v>91</v>
      </c>
      <c r="F471" s="25">
        <f t="shared" si="225"/>
        <v>1</v>
      </c>
      <c r="G471" s="25">
        <f t="shared" si="234"/>
        <v>1</v>
      </c>
      <c r="I471" s="156">
        <f t="shared" si="190"/>
        <v>0</v>
      </c>
      <c r="J471" s="156">
        <f t="shared" si="191"/>
        <v>0</v>
      </c>
      <c r="K471" s="156">
        <f t="shared" si="192"/>
        <v>0</v>
      </c>
      <c r="L471" s="156">
        <f t="shared" si="193"/>
        <v>0</v>
      </c>
      <c r="N471" s="187">
        <f t="shared" si="212"/>
        <v>0</v>
      </c>
      <c r="O471" s="187">
        <f t="shared" si="194"/>
        <v>0</v>
      </c>
      <c r="P471" s="187">
        <f t="shared" si="195"/>
        <v>0</v>
      </c>
      <c r="Q471" s="187">
        <f t="shared" si="196"/>
        <v>0</v>
      </c>
      <c r="R471" s="187">
        <f t="shared" si="197"/>
        <v>0</v>
      </c>
      <c r="S471" s="187">
        <f t="shared" si="198"/>
        <v>0</v>
      </c>
      <c r="T471" s="187">
        <f t="shared" si="199"/>
        <v>7462.5960372017798</v>
      </c>
      <c r="V471" s="184">
        <f t="shared" si="200"/>
        <v>0</v>
      </c>
      <c r="W471" s="184">
        <f t="shared" si="201"/>
        <v>0</v>
      </c>
      <c r="X471" s="184">
        <f t="shared" si="202"/>
        <v>0</v>
      </c>
      <c r="Y471" s="184">
        <f t="shared" si="203"/>
        <v>0</v>
      </c>
      <c r="AA471" s="190">
        <f t="shared" si="204"/>
        <v>0</v>
      </c>
      <c r="AB471" s="190">
        <f t="shared" si="205"/>
        <v>0</v>
      </c>
      <c r="AC471" s="190">
        <f t="shared" si="206"/>
        <v>0</v>
      </c>
      <c r="AD471" s="190">
        <f t="shared" si="207"/>
        <v>0</v>
      </c>
      <c r="AE471" s="187">
        <f t="shared" si="226"/>
        <v>0</v>
      </c>
      <c r="AF471" s="156">
        <f t="shared" si="227"/>
        <v>0</v>
      </c>
      <c r="AG471" s="193">
        <f t="shared" si="228"/>
        <v>0</v>
      </c>
      <c r="AH471" s="156">
        <f t="shared" si="229"/>
        <v>0</v>
      </c>
      <c r="AI471" s="156">
        <f t="shared" si="230"/>
        <v>0</v>
      </c>
      <c r="AJ471" s="187">
        <f t="shared" si="231"/>
        <v>7462.5960372017798</v>
      </c>
      <c r="AK471" s="187">
        <f t="shared" si="232"/>
        <v>0</v>
      </c>
      <c r="AL471" s="1">
        <f t="shared" si="233"/>
        <v>7462.5960372017798</v>
      </c>
    </row>
    <row r="472" spans="1:38">
      <c r="A472" s="26">
        <v>5.2700000000000004E-3</v>
      </c>
      <c r="B472" s="5">
        <f t="shared" si="224"/>
        <v>7402.7329073846768</v>
      </c>
      <c r="C472" s="150" t="s">
        <v>1147</v>
      </c>
      <c r="D472" s="150" t="s">
        <v>873</v>
      </c>
      <c r="E472" s="94" t="s">
        <v>91</v>
      </c>
      <c r="F472" s="25">
        <f t="shared" si="225"/>
        <v>1</v>
      </c>
      <c r="G472" s="25">
        <f t="shared" si="234"/>
        <v>1</v>
      </c>
      <c r="I472" s="156">
        <f t="shared" si="190"/>
        <v>0</v>
      </c>
      <c r="J472" s="156">
        <f t="shared" si="191"/>
        <v>0</v>
      </c>
      <c r="K472" s="156">
        <f t="shared" si="192"/>
        <v>0</v>
      </c>
      <c r="L472" s="156">
        <f t="shared" si="193"/>
        <v>0</v>
      </c>
      <c r="N472" s="187">
        <f t="shared" si="212"/>
        <v>0</v>
      </c>
      <c r="O472" s="187">
        <f t="shared" si="194"/>
        <v>0</v>
      </c>
      <c r="P472" s="187">
        <f t="shared" si="195"/>
        <v>0</v>
      </c>
      <c r="Q472" s="187">
        <f t="shared" si="196"/>
        <v>0</v>
      </c>
      <c r="R472" s="187">
        <f t="shared" si="197"/>
        <v>0</v>
      </c>
      <c r="S472" s="187">
        <f t="shared" si="198"/>
        <v>0</v>
      </c>
      <c r="T472" s="187">
        <f t="shared" si="199"/>
        <v>7402.7276373846771</v>
      </c>
      <c r="V472" s="184">
        <f t="shared" si="200"/>
        <v>0</v>
      </c>
      <c r="W472" s="184">
        <f t="shared" si="201"/>
        <v>0</v>
      </c>
      <c r="X472" s="184">
        <f t="shared" si="202"/>
        <v>0</v>
      </c>
      <c r="Y472" s="184">
        <f t="shared" si="203"/>
        <v>0</v>
      </c>
      <c r="AA472" s="190">
        <f t="shared" si="204"/>
        <v>0</v>
      </c>
      <c r="AB472" s="190">
        <f t="shared" si="205"/>
        <v>0</v>
      </c>
      <c r="AC472" s="190">
        <f t="shared" si="206"/>
        <v>0</v>
      </c>
      <c r="AD472" s="190">
        <f t="shared" si="207"/>
        <v>0</v>
      </c>
      <c r="AE472" s="187">
        <f t="shared" si="226"/>
        <v>0</v>
      </c>
      <c r="AF472" s="156">
        <f t="shared" si="227"/>
        <v>0</v>
      </c>
      <c r="AG472" s="193">
        <f t="shared" si="228"/>
        <v>0</v>
      </c>
      <c r="AH472" s="156">
        <f t="shared" si="229"/>
        <v>0</v>
      </c>
      <c r="AI472" s="156">
        <f t="shared" si="230"/>
        <v>0</v>
      </c>
      <c r="AJ472" s="187">
        <f t="shared" si="231"/>
        <v>7402.7276373846771</v>
      </c>
      <c r="AK472" s="187">
        <f t="shared" si="232"/>
        <v>0</v>
      </c>
      <c r="AL472" s="1">
        <f t="shared" si="233"/>
        <v>7402.7276373846771</v>
      </c>
    </row>
    <row r="473" spans="1:38">
      <c r="A473" s="26">
        <v>5.2900000000000004E-3</v>
      </c>
      <c r="B473" s="5">
        <f t="shared" si="224"/>
        <v>7351.1305638498316</v>
      </c>
      <c r="C473" s="150" t="s">
        <v>1148</v>
      </c>
      <c r="D473" s="150" t="s">
        <v>1180</v>
      </c>
      <c r="E473" s="94" t="s">
        <v>91</v>
      </c>
      <c r="F473" s="25">
        <f t="shared" si="225"/>
        <v>1</v>
      </c>
      <c r="G473" s="25">
        <f t="shared" si="234"/>
        <v>1</v>
      </c>
      <c r="I473" s="156">
        <f t="shared" si="190"/>
        <v>0</v>
      </c>
      <c r="J473" s="156">
        <f t="shared" si="191"/>
        <v>0</v>
      </c>
      <c r="K473" s="156">
        <f t="shared" si="192"/>
        <v>0</v>
      </c>
      <c r="L473" s="156">
        <f t="shared" si="193"/>
        <v>0</v>
      </c>
      <c r="N473" s="187">
        <f t="shared" si="212"/>
        <v>0</v>
      </c>
      <c r="O473" s="187">
        <f t="shared" si="194"/>
        <v>0</v>
      </c>
      <c r="P473" s="187">
        <f t="shared" si="195"/>
        <v>0</v>
      </c>
      <c r="Q473" s="187">
        <f t="shared" si="196"/>
        <v>0</v>
      </c>
      <c r="R473" s="187">
        <f t="shared" si="197"/>
        <v>0</v>
      </c>
      <c r="S473" s="187">
        <f t="shared" si="198"/>
        <v>0</v>
      </c>
      <c r="T473" s="187">
        <f t="shared" si="199"/>
        <v>7351.1252738498315</v>
      </c>
      <c r="V473" s="184">
        <f t="shared" si="200"/>
        <v>0</v>
      </c>
      <c r="W473" s="184">
        <f t="shared" si="201"/>
        <v>0</v>
      </c>
      <c r="X473" s="184">
        <f t="shared" si="202"/>
        <v>0</v>
      </c>
      <c r="Y473" s="184">
        <f t="shared" si="203"/>
        <v>0</v>
      </c>
      <c r="AA473" s="190">
        <f t="shared" si="204"/>
        <v>0</v>
      </c>
      <c r="AB473" s="190">
        <f t="shared" si="205"/>
        <v>0</v>
      </c>
      <c r="AC473" s="190">
        <f t="shared" si="206"/>
        <v>0</v>
      </c>
      <c r="AD473" s="190">
        <f t="shared" si="207"/>
        <v>0</v>
      </c>
      <c r="AE473" s="187">
        <f t="shared" si="226"/>
        <v>0</v>
      </c>
      <c r="AF473" s="156">
        <f t="shared" si="227"/>
        <v>0</v>
      </c>
      <c r="AG473" s="193">
        <f t="shared" si="228"/>
        <v>0</v>
      </c>
      <c r="AH473" s="156">
        <f t="shared" si="229"/>
        <v>0</v>
      </c>
      <c r="AI473" s="156">
        <f t="shared" si="230"/>
        <v>0</v>
      </c>
      <c r="AJ473" s="187">
        <f t="shared" si="231"/>
        <v>7351.1252738498315</v>
      </c>
      <c r="AK473" s="187">
        <f t="shared" si="232"/>
        <v>0</v>
      </c>
      <c r="AL473" s="1">
        <f t="shared" si="233"/>
        <v>7351.1252738498315</v>
      </c>
    </row>
    <row r="474" spans="1:38">
      <c r="A474" s="26">
        <v>5.3E-3</v>
      </c>
      <c r="B474" s="5">
        <f t="shared" si="224"/>
        <v>7245.7846482528457</v>
      </c>
      <c r="C474" s="150" t="s">
        <v>1151</v>
      </c>
      <c r="D474" s="150" t="s">
        <v>1177</v>
      </c>
      <c r="E474" s="94" t="s">
        <v>91</v>
      </c>
      <c r="F474" s="25">
        <f t="shared" si="225"/>
        <v>1</v>
      </c>
      <c r="G474" s="25">
        <f t="shared" si="234"/>
        <v>1</v>
      </c>
      <c r="I474" s="156">
        <f t="shared" si="190"/>
        <v>0</v>
      </c>
      <c r="J474" s="156">
        <f t="shared" si="191"/>
        <v>0</v>
      </c>
      <c r="K474" s="156">
        <f t="shared" si="192"/>
        <v>0</v>
      </c>
      <c r="L474" s="156">
        <f t="shared" si="193"/>
        <v>0</v>
      </c>
      <c r="N474" s="187">
        <f t="shared" si="212"/>
        <v>0</v>
      </c>
      <c r="O474" s="187">
        <f t="shared" si="194"/>
        <v>0</v>
      </c>
      <c r="P474" s="187">
        <f t="shared" si="195"/>
        <v>0</v>
      </c>
      <c r="Q474" s="187">
        <f t="shared" si="196"/>
        <v>0</v>
      </c>
      <c r="R474" s="187">
        <f t="shared" si="197"/>
        <v>0</v>
      </c>
      <c r="S474" s="187">
        <f t="shared" si="198"/>
        <v>0</v>
      </c>
      <c r="T474" s="187">
        <f t="shared" si="199"/>
        <v>7245.7793482528459</v>
      </c>
      <c r="V474" s="184">
        <f t="shared" si="200"/>
        <v>0</v>
      </c>
      <c r="W474" s="184">
        <f t="shared" si="201"/>
        <v>0</v>
      </c>
      <c r="X474" s="184">
        <f t="shared" si="202"/>
        <v>0</v>
      </c>
      <c r="Y474" s="184">
        <f t="shared" si="203"/>
        <v>0</v>
      </c>
      <c r="AA474" s="190">
        <f t="shared" si="204"/>
        <v>0</v>
      </c>
      <c r="AB474" s="190">
        <f t="shared" si="205"/>
        <v>0</v>
      </c>
      <c r="AC474" s="190">
        <f t="shared" si="206"/>
        <v>0</v>
      </c>
      <c r="AD474" s="190">
        <f t="shared" si="207"/>
        <v>0</v>
      </c>
      <c r="AE474" s="187">
        <f t="shared" si="226"/>
        <v>0</v>
      </c>
      <c r="AF474" s="156">
        <f t="shared" si="227"/>
        <v>0</v>
      </c>
      <c r="AG474" s="193">
        <f t="shared" si="228"/>
        <v>0</v>
      </c>
      <c r="AH474" s="156">
        <f t="shared" si="229"/>
        <v>0</v>
      </c>
      <c r="AI474" s="156">
        <f t="shared" si="230"/>
        <v>0</v>
      </c>
      <c r="AJ474" s="187">
        <f t="shared" si="231"/>
        <v>7245.7793482528459</v>
      </c>
      <c r="AK474" s="187">
        <f t="shared" si="232"/>
        <v>0</v>
      </c>
      <c r="AL474" s="1">
        <f t="shared" si="233"/>
        <v>7245.7793482528459</v>
      </c>
    </row>
    <row r="475" spans="1:38">
      <c r="A475" s="26">
        <v>5.3200000000000001E-3</v>
      </c>
      <c r="B475" s="5">
        <f t="shared" si="224"/>
        <v>6742.7893901497991</v>
      </c>
      <c r="C475" s="150" t="s">
        <v>1158</v>
      </c>
      <c r="D475" s="150" t="s">
        <v>1171</v>
      </c>
      <c r="E475" s="94" t="s">
        <v>91</v>
      </c>
      <c r="F475" s="25">
        <f t="shared" si="225"/>
        <v>1</v>
      </c>
      <c r="G475" s="25">
        <f t="shared" si="234"/>
        <v>1</v>
      </c>
      <c r="I475" s="156">
        <f t="shared" si="190"/>
        <v>0</v>
      </c>
      <c r="J475" s="156">
        <f t="shared" si="191"/>
        <v>0</v>
      </c>
      <c r="K475" s="156">
        <f t="shared" si="192"/>
        <v>0</v>
      </c>
      <c r="L475" s="156">
        <f t="shared" si="193"/>
        <v>0</v>
      </c>
      <c r="N475" s="187">
        <f t="shared" si="212"/>
        <v>0</v>
      </c>
      <c r="O475" s="187">
        <f t="shared" si="194"/>
        <v>0</v>
      </c>
      <c r="P475" s="187">
        <f t="shared" si="195"/>
        <v>0</v>
      </c>
      <c r="Q475" s="187">
        <f t="shared" si="196"/>
        <v>0</v>
      </c>
      <c r="R475" s="187">
        <f t="shared" si="197"/>
        <v>0</v>
      </c>
      <c r="S475" s="187">
        <f t="shared" si="198"/>
        <v>0</v>
      </c>
      <c r="T475" s="187">
        <f t="shared" si="199"/>
        <v>6742.7840701497989</v>
      </c>
      <c r="V475" s="184">
        <f t="shared" si="200"/>
        <v>0</v>
      </c>
      <c r="W475" s="184">
        <f t="shared" si="201"/>
        <v>0</v>
      </c>
      <c r="X475" s="184">
        <f t="shared" si="202"/>
        <v>0</v>
      </c>
      <c r="Y475" s="184">
        <f t="shared" si="203"/>
        <v>0</v>
      </c>
      <c r="AA475" s="190">
        <f t="shared" si="204"/>
        <v>0</v>
      </c>
      <c r="AB475" s="190">
        <f t="shared" si="205"/>
        <v>0</v>
      </c>
      <c r="AC475" s="190">
        <f t="shared" si="206"/>
        <v>0</v>
      </c>
      <c r="AD475" s="190">
        <f t="shared" si="207"/>
        <v>0</v>
      </c>
      <c r="AE475" s="187">
        <f t="shared" si="226"/>
        <v>0</v>
      </c>
      <c r="AF475" s="156">
        <f t="shared" si="227"/>
        <v>0</v>
      </c>
      <c r="AG475" s="193">
        <f t="shared" si="228"/>
        <v>0</v>
      </c>
      <c r="AH475" s="156">
        <f t="shared" si="229"/>
        <v>0</v>
      </c>
      <c r="AI475" s="156">
        <f t="shared" si="230"/>
        <v>0</v>
      </c>
      <c r="AJ475" s="187">
        <f t="shared" si="231"/>
        <v>6742.7840701497989</v>
      </c>
      <c r="AK475" s="187">
        <f t="shared" si="232"/>
        <v>0</v>
      </c>
      <c r="AL475" s="1">
        <f t="shared" si="233"/>
        <v>6742.7840701497989</v>
      </c>
    </row>
    <row r="476" spans="1:38">
      <c r="A476" s="26">
        <v>5.3499999999999997E-3</v>
      </c>
      <c r="B476" s="5">
        <f t="shared" si="224"/>
        <v>5.3499999999999997E-3</v>
      </c>
      <c r="C476" s="150"/>
      <c r="D476" s="150"/>
      <c r="E476" s="94" t="s">
        <v>91</v>
      </c>
      <c r="F476" s="25">
        <f t="shared" si="225"/>
        <v>0</v>
      </c>
      <c r="G476" s="25">
        <f t="shared" si="234"/>
        <v>0</v>
      </c>
      <c r="I476" s="156">
        <f t="shared" si="190"/>
        <v>0</v>
      </c>
      <c r="J476" s="156">
        <f t="shared" si="191"/>
        <v>0</v>
      </c>
      <c r="K476" s="156">
        <f t="shared" si="192"/>
        <v>0</v>
      </c>
      <c r="L476" s="156">
        <f t="shared" si="193"/>
        <v>0</v>
      </c>
      <c r="N476" s="187">
        <f t="shared" si="212"/>
        <v>0</v>
      </c>
      <c r="O476" s="187">
        <f t="shared" si="194"/>
        <v>0</v>
      </c>
      <c r="P476" s="187">
        <f t="shared" si="195"/>
        <v>0</v>
      </c>
      <c r="Q476" s="187">
        <f t="shared" si="196"/>
        <v>0</v>
      </c>
      <c r="R476" s="187">
        <f t="shared" si="197"/>
        <v>0</v>
      </c>
      <c r="S476" s="187">
        <f t="shared" si="198"/>
        <v>0</v>
      </c>
      <c r="T476" s="187">
        <f t="shared" si="199"/>
        <v>0</v>
      </c>
      <c r="V476" s="184">
        <f t="shared" si="200"/>
        <v>0</v>
      </c>
      <c r="W476" s="184">
        <f t="shared" si="201"/>
        <v>0</v>
      </c>
      <c r="X476" s="184">
        <f t="shared" si="202"/>
        <v>0</v>
      </c>
      <c r="Y476" s="184">
        <f t="shared" si="203"/>
        <v>0</v>
      </c>
      <c r="AA476" s="190">
        <f t="shared" si="204"/>
        <v>0</v>
      </c>
      <c r="AB476" s="190">
        <f t="shared" si="205"/>
        <v>0</v>
      </c>
      <c r="AC476" s="190">
        <f t="shared" si="206"/>
        <v>0</v>
      </c>
      <c r="AD476" s="190">
        <f t="shared" si="207"/>
        <v>0</v>
      </c>
      <c r="AE476" s="187">
        <f t="shared" si="226"/>
        <v>0</v>
      </c>
      <c r="AF476" s="156">
        <f t="shared" si="227"/>
        <v>0</v>
      </c>
      <c r="AG476" s="193">
        <f t="shared" si="228"/>
        <v>0</v>
      </c>
      <c r="AH476" s="156">
        <f t="shared" si="229"/>
        <v>0</v>
      </c>
      <c r="AI476" s="156">
        <f t="shared" si="230"/>
        <v>0</v>
      </c>
      <c r="AJ476" s="187">
        <f t="shared" si="231"/>
        <v>0</v>
      </c>
      <c r="AK476" s="187">
        <f t="shared" si="232"/>
        <v>0</v>
      </c>
      <c r="AL476" s="1">
        <f t="shared" si="233"/>
        <v>0</v>
      </c>
    </row>
    <row r="477" spans="1:38">
      <c r="A477" s="26">
        <v>5.3600000000000002E-3</v>
      </c>
      <c r="B477" s="5">
        <f t="shared" si="224"/>
        <v>5.3600000000000002E-3</v>
      </c>
      <c r="C477" s="150"/>
      <c r="D477" s="150"/>
      <c r="E477" s="94" t="s">
        <v>91</v>
      </c>
      <c r="F477" s="25">
        <f t="shared" si="225"/>
        <v>0</v>
      </c>
      <c r="G477" s="25">
        <f t="shared" si="234"/>
        <v>0</v>
      </c>
      <c r="I477" s="156">
        <f t="shared" si="190"/>
        <v>0</v>
      </c>
      <c r="J477" s="156">
        <f t="shared" si="191"/>
        <v>0</v>
      </c>
      <c r="K477" s="156">
        <f t="shared" si="192"/>
        <v>0</v>
      </c>
      <c r="L477" s="156">
        <f t="shared" si="193"/>
        <v>0</v>
      </c>
      <c r="N477" s="187">
        <f t="shared" si="212"/>
        <v>0</v>
      </c>
      <c r="O477" s="187">
        <f t="shared" si="194"/>
        <v>0</v>
      </c>
      <c r="P477" s="187">
        <f t="shared" si="195"/>
        <v>0</v>
      </c>
      <c r="Q477" s="187">
        <f t="shared" si="196"/>
        <v>0</v>
      </c>
      <c r="R477" s="187">
        <f t="shared" si="197"/>
        <v>0</v>
      </c>
      <c r="S477" s="187">
        <f t="shared" si="198"/>
        <v>0</v>
      </c>
      <c r="T477" s="187">
        <f t="shared" si="199"/>
        <v>0</v>
      </c>
      <c r="V477" s="184">
        <f t="shared" si="200"/>
        <v>0</v>
      </c>
      <c r="W477" s="184">
        <f t="shared" si="201"/>
        <v>0</v>
      </c>
      <c r="X477" s="184">
        <f t="shared" si="202"/>
        <v>0</v>
      </c>
      <c r="Y477" s="184">
        <f t="shared" si="203"/>
        <v>0</v>
      </c>
      <c r="AA477" s="190">
        <f t="shared" si="204"/>
        <v>0</v>
      </c>
      <c r="AB477" s="190">
        <f t="shared" si="205"/>
        <v>0</v>
      </c>
      <c r="AC477" s="190">
        <f t="shared" si="206"/>
        <v>0</v>
      </c>
      <c r="AD477" s="190">
        <f t="shared" si="207"/>
        <v>0</v>
      </c>
      <c r="AE477" s="187">
        <f t="shared" si="226"/>
        <v>0</v>
      </c>
      <c r="AF477" s="156">
        <f t="shared" si="227"/>
        <v>0</v>
      </c>
      <c r="AG477" s="193">
        <f t="shared" si="228"/>
        <v>0</v>
      </c>
      <c r="AH477" s="156">
        <f t="shared" si="229"/>
        <v>0</v>
      </c>
      <c r="AI477" s="156">
        <f t="shared" si="230"/>
        <v>0</v>
      </c>
      <c r="AJ477" s="187">
        <f t="shared" si="231"/>
        <v>0</v>
      </c>
      <c r="AK477" s="187">
        <f t="shared" si="232"/>
        <v>0</v>
      </c>
      <c r="AL477" s="1">
        <f t="shared" si="233"/>
        <v>0</v>
      </c>
    </row>
    <row r="478" spans="1:38">
      <c r="A478" s="26">
        <v>5.3699999999999998E-3</v>
      </c>
      <c r="B478" s="5">
        <f t="shared" si="224"/>
        <v>5.3699999999999998E-3</v>
      </c>
      <c r="C478" s="150"/>
      <c r="D478" s="150"/>
      <c r="E478" s="94" t="s">
        <v>91</v>
      </c>
      <c r="F478" s="25">
        <f t="shared" si="225"/>
        <v>0</v>
      </c>
      <c r="G478" s="25">
        <f t="shared" si="234"/>
        <v>0</v>
      </c>
      <c r="I478" s="156">
        <f t="shared" si="190"/>
        <v>0</v>
      </c>
      <c r="J478" s="156">
        <f t="shared" si="191"/>
        <v>0</v>
      </c>
      <c r="K478" s="156">
        <f t="shared" si="192"/>
        <v>0</v>
      </c>
      <c r="L478" s="156">
        <f t="shared" si="193"/>
        <v>0</v>
      </c>
      <c r="N478" s="187">
        <f t="shared" si="212"/>
        <v>0</v>
      </c>
      <c r="O478" s="187">
        <f t="shared" si="194"/>
        <v>0</v>
      </c>
      <c r="P478" s="187">
        <f t="shared" si="195"/>
        <v>0</v>
      </c>
      <c r="Q478" s="187">
        <f t="shared" si="196"/>
        <v>0</v>
      </c>
      <c r="R478" s="187">
        <f t="shared" si="197"/>
        <v>0</v>
      </c>
      <c r="S478" s="187">
        <f t="shared" si="198"/>
        <v>0</v>
      </c>
      <c r="T478" s="187">
        <f t="shared" si="199"/>
        <v>0</v>
      </c>
      <c r="V478" s="184">
        <f t="shared" si="200"/>
        <v>0</v>
      </c>
      <c r="W478" s="184">
        <f t="shared" si="201"/>
        <v>0</v>
      </c>
      <c r="X478" s="184">
        <f t="shared" si="202"/>
        <v>0</v>
      </c>
      <c r="Y478" s="184">
        <f t="shared" si="203"/>
        <v>0</v>
      </c>
      <c r="AA478" s="190">
        <f t="shared" si="204"/>
        <v>0</v>
      </c>
      <c r="AB478" s="190">
        <f t="shared" si="205"/>
        <v>0</v>
      </c>
      <c r="AC478" s="190">
        <f t="shared" si="206"/>
        <v>0</v>
      </c>
      <c r="AD478" s="190">
        <f t="shared" si="207"/>
        <v>0</v>
      </c>
      <c r="AE478" s="187">
        <f t="shared" si="226"/>
        <v>0</v>
      </c>
      <c r="AF478" s="156">
        <f t="shared" si="227"/>
        <v>0</v>
      </c>
      <c r="AG478" s="193">
        <f t="shared" si="228"/>
        <v>0</v>
      </c>
      <c r="AH478" s="156">
        <f t="shared" si="229"/>
        <v>0</v>
      </c>
      <c r="AI478" s="156">
        <f t="shared" si="230"/>
        <v>0</v>
      </c>
      <c r="AJ478" s="187">
        <f t="shared" si="231"/>
        <v>0</v>
      </c>
      <c r="AK478" s="187">
        <f t="shared" si="232"/>
        <v>0</v>
      </c>
      <c r="AL478" s="1">
        <f t="shared" si="233"/>
        <v>0</v>
      </c>
    </row>
    <row r="479" spans="1:38">
      <c r="A479" s="26">
        <v>5.3800000000000002E-3</v>
      </c>
      <c r="B479" s="5">
        <f t="shared" si="224"/>
        <v>5.3800000000000002E-3</v>
      </c>
      <c r="C479" s="150"/>
      <c r="D479" s="150"/>
      <c r="E479" s="94" t="s">
        <v>91</v>
      </c>
      <c r="F479" s="25">
        <f t="shared" si="225"/>
        <v>0</v>
      </c>
      <c r="G479" s="25">
        <f t="shared" si="234"/>
        <v>0</v>
      </c>
      <c r="I479" s="156">
        <f t="shared" si="190"/>
        <v>0</v>
      </c>
      <c r="J479" s="156">
        <f t="shared" si="191"/>
        <v>0</v>
      </c>
      <c r="K479" s="156">
        <f t="shared" si="192"/>
        <v>0</v>
      </c>
      <c r="L479" s="156">
        <f t="shared" si="193"/>
        <v>0</v>
      </c>
      <c r="N479" s="187">
        <f t="shared" si="212"/>
        <v>0</v>
      </c>
      <c r="O479" s="187">
        <f t="shared" si="194"/>
        <v>0</v>
      </c>
      <c r="P479" s="187">
        <f t="shared" si="195"/>
        <v>0</v>
      </c>
      <c r="Q479" s="187">
        <f t="shared" si="196"/>
        <v>0</v>
      </c>
      <c r="R479" s="187">
        <f t="shared" si="197"/>
        <v>0</v>
      </c>
      <c r="S479" s="187">
        <f t="shared" si="198"/>
        <v>0</v>
      </c>
      <c r="T479" s="187">
        <f t="shared" si="199"/>
        <v>0</v>
      </c>
      <c r="V479" s="184">
        <f t="shared" si="200"/>
        <v>0</v>
      </c>
      <c r="W479" s="184">
        <f t="shared" si="201"/>
        <v>0</v>
      </c>
      <c r="X479" s="184">
        <f t="shared" si="202"/>
        <v>0</v>
      </c>
      <c r="Y479" s="184">
        <f t="shared" si="203"/>
        <v>0</v>
      </c>
      <c r="AA479" s="190">
        <f t="shared" si="204"/>
        <v>0</v>
      </c>
      <c r="AB479" s="190">
        <f t="shared" si="205"/>
        <v>0</v>
      </c>
      <c r="AC479" s="190">
        <f t="shared" si="206"/>
        <v>0</v>
      </c>
      <c r="AD479" s="190">
        <f t="shared" si="207"/>
        <v>0</v>
      </c>
      <c r="AE479" s="187">
        <f t="shared" si="226"/>
        <v>0</v>
      </c>
      <c r="AF479" s="156">
        <f t="shared" si="227"/>
        <v>0</v>
      </c>
      <c r="AG479" s="193">
        <f t="shared" si="228"/>
        <v>0</v>
      </c>
      <c r="AH479" s="156">
        <f t="shared" si="229"/>
        <v>0</v>
      </c>
      <c r="AI479" s="156">
        <f t="shared" si="230"/>
        <v>0</v>
      </c>
      <c r="AJ479" s="187">
        <f t="shared" si="231"/>
        <v>0</v>
      </c>
      <c r="AK479" s="187">
        <f t="shared" si="232"/>
        <v>0</v>
      </c>
      <c r="AL479" s="1">
        <f t="shared" si="233"/>
        <v>0</v>
      </c>
    </row>
    <row r="480" spans="1:38">
      <c r="A480" s="26">
        <v>5.3899999999999998E-3</v>
      </c>
      <c r="B480" s="5">
        <f t="shared" si="224"/>
        <v>5.3899999999999998E-3</v>
      </c>
      <c r="C480" s="150"/>
      <c r="D480" s="150"/>
      <c r="E480" s="94" t="s">
        <v>91</v>
      </c>
      <c r="F480" s="25">
        <f t="shared" si="225"/>
        <v>0</v>
      </c>
      <c r="G480" s="25">
        <f t="shared" si="234"/>
        <v>0</v>
      </c>
      <c r="I480" s="156">
        <f t="shared" si="190"/>
        <v>0</v>
      </c>
      <c r="J480" s="156">
        <f t="shared" si="191"/>
        <v>0</v>
      </c>
      <c r="K480" s="156">
        <f t="shared" si="192"/>
        <v>0</v>
      </c>
      <c r="L480" s="156">
        <f t="shared" si="193"/>
        <v>0</v>
      </c>
      <c r="N480" s="187">
        <f t="shared" si="212"/>
        <v>0</v>
      </c>
      <c r="O480" s="187">
        <f t="shared" si="194"/>
        <v>0</v>
      </c>
      <c r="P480" s="187">
        <f t="shared" si="195"/>
        <v>0</v>
      </c>
      <c r="Q480" s="187">
        <f t="shared" si="196"/>
        <v>0</v>
      </c>
      <c r="R480" s="187">
        <f t="shared" si="197"/>
        <v>0</v>
      </c>
      <c r="S480" s="187">
        <f t="shared" si="198"/>
        <v>0</v>
      </c>
      <c r="T480" s="187">
        <f t="shared" si="199"/>
        <v>0</v>
      </c>
      <c r="V480" s="184">
        <f t="shared" si="200"/>
        <v>0</v>
      </c>
      <c r="W480" s="184">
        <f t="shared" si="201"/>
        <v>0</v>
      </c>
      <c r="X480" s="184">
        <f t="shared" si="202"/>
        <v>0</v>
      </c>
      <c r="Y480" s="184">
        <f t="shared" si="203"/>
        <v>0</v>
      </c>
      <c r="AA480" s="190">
        <f t="shared" si="204"/>
        <v>0</v>
      </c>
      <c r="AB480" s="190">
        <f t="shared" si="205"/>
        <v>0</v>
      </c>
      <c r="AC480" s="190">
        <f t="shared" si="206"/>
        <v>0</v>
      </c>
      <c r="AD480" s="190">
        <f t="shared" si="207"/>
        <v>0</v>
      </c>
      <c r="AE480" s="187">
        <f t="shared" si="226"/>
        <v>0</v>
      </c>
      <c r="AF480" s="156">
        <f t="shared" si="227"/>
        <v>0</v>
      </c>
      <c r="AG480" s="193">
        <f t="shared" si="228"/>
        <v>0</v>
      </c>
      <c r="AH480" s="156">
        <f t="shared" si="229"/>
        <v>0</v>
      </c>
      <c r="AI480" s="156">
        <f t="shared" si="230"/>
        <v>0</v>
      </c>
      <c r="AJ480" s="187">
        <f t="shared" si="231"/>
        <v>0</v>
      </c>
      <c r="AK480" s="187">
        <f t="shared" si="232"/>
        <v>0</v>
      </c>
      <c r="AL480" s="1">
        <f t="shared" si="233"/>
        <v>0</v>
      </c>
    </row>
    <row r="481" spans="1:38">
      <c r="A481" s="26">
        <v>5.4000000000000003E-3</v>
      </c>
      <c r="B481" s="5">
        <f t="shared" si="224"/>
        <v>5.4000000000000003E-3</v>
      </c>
      <c r="C481" s="150"/>
      <c r="D481" s="150"/>
      <c r="E481" s="94" t="s">
        <v>91</v>
      </c>
      <c r="F481" s="25">
        <f t="shared" si="225"/>
        <v>0</v>
      </c>
      <c r="G481" s="25">
        <f t="shared" si="234"/>
        <v>0</v>
      </c>
      <c r="I481" s="156">
        <f t="shared" si="190"/>
        <v>0</v>
      </c>
      <c r="J481" s="156">
        <f t="shared" si="191"/>
        <v>0</v>
      </c>
      <c r="K481" s="156">
        <f t="shared" si="192"/>
        <v>0</v>
      </c>
      <c r="L481" s="156">
        <f t="shared" si="193"/>
        <v>0</v>
      </c>
      <c r="N481" s="187">
        <f t="shared" si="212"/>
        <v>0</v>
      </c>
      <c r="O481" s="187">
        <f t="shared" si="194"/>
        <v>0</v>
      </c>
      <c r="P481" s="187">
        <f t="shared" si="195"/>
        <v>0</v>
      </c>
      <c r="Q481" s="187">
        <f t="shared" si="196"/>
        <v>0</v>
      </c>
      <c r="R481" s="187">
        <f t="shared" si="197"/>
        <v>0</v>
      </c>
      <c r="S481" s="187">
        <f t="shared" si="198"/>
        <v>0</v>
      </c>
      <c r="T481" s="187">
        <f t="shared" si="199"/>
        <v>0</v>
      </c>
      <c r="V481" s="184">
        <f t="shared" si="200"/>
        <v>0</v>
      </c>
      <c r="W481" s="184">
        <f t="shared" si="201"/>
        <v>0</v>
      </c>
      <c r="X481" s="184">
        <f t="shared" si="202"/>
        <v>0</v>
      </c>
      <c r="Y481" s="184">
        <f t="shared" si="203"/>
        <v>0</v>
      </c>
      <c r="AA481" s="190">
        <f t="shared" si="204"/>
        <v>0</v>
      </c>
      <c r="AB481" s="190">
        <f t="shared" si="205"/>
        <v>0</v>
      </c>
      <c r="AC481" s="190">
        <f t="shared" si="206"/>
        <v>0</v>
      </c>
      <c r="AD481" s="190">
        <f t="shared" si="207"/>
        <v>0</v>
      </c>
      <c r="AE481" s="187">
        <f t="shared" si="226"/>
        <v>0</v>
      </c>
      <c r="AF481" s="156">
        <f t="shared" si="227"/>
        <v>0</v>
      </c>
      <c r="AG481" s="193">
        <f t="shared" si="228"/>
        <v>0</v>
      </c>
      <c r="AH481" s="156">
        <f t="shared" si="229"/>
        <v>0</v>
      </c>
      <c r="AI481" s="156">
        <f t="shared" si="230"/>
        <v>0</v>
      </c>
      <c r="AJ481" s="187">
        <f t="shared" si="231"/>
        <v>0</v>
      </c>
      <c r="AK481" s="187">
        <f t="shared" si="232"/>
        <v>0</v>
      </c>
      <c r="AL481" s="1">
        <f t="shared" si="233"/>
        <v>0</v>
      </c>
    </row>
    <row r="482" spans="1:38">
      <c r="A482" s="26">
        <v>5.4099999999999999E-3</v>
      </c>
      <c r="B482" s="5">
        <f t="shared" si="224"/>
        <v>5.4099999999999999E-3</v>
      </c>
      <c r="C482" s="150"/>
      <c r="D482" s="150"/>
      <c r="E482" s="94" t="s">
        <v>91</v>
      </c>
      <c r="F482" s="25">
        <f t="shared" si="225"/>
        <v>0</v>
      </c>
      <c r="G482" s="25">
        <f t="shared" si="234"/>
        <v>0</v>
      </c>
      <c r="I482" s="156">
        <f t="shared" si="190"/>
        <v>0</v>
      </c>
      <c r="J482" s="156">
        <f t="shared" si="191"/>
        <v>0</v>
      </c>
      <c r="K482" s="156">
        <f t="shared" si="192"/>
        <v>0</v>
      </c>
      <c r="L482" s="156">
        <f t="shared" si="193"/>
        <v>0</v>
      </c>
      <c r="N482" s="187">
        <f t="shared" si="212"/>
        <v>0</v>
      </c>
      <c r="O482" s="187">
        <f t="shared" si="194"/>
        <v>0</v>
      </c>
      <c r="P482" s="187">
        <f t="shared" si="195"/>
        <v>0</v>
      </c>
      <c r="Q482" s="187">
        <f t="shared" si="196"/>
        <v>0</v>
      </c>
      <c r="R482" s="187">
        <f t="shared" si="197"/>
        <v>0</v>
      </c>
      <c r="S482" s="187">
        <f t="shared" si="198"/>
        <v>0</v>
      </c>
      <c r="T482" s="187">
        <f t="shared" si="199"/>
        <v>0</v>
      </c>
      <c r="V482" s="184">
        <f t="shared" si="200"/>
        <v>0</v>
      </c>
      <c r="W482" s="184">
        <f t="shared" si="201"/>
        <v>0</v>
      </c>
      <c r="X482" s="184">
        <f t="shared" si="202"/>
        <v>0</v>
      </c>
      <c r="Y482" s="184">
        <f t="shared" si="203"/>
        <v>0</v>
      </c>
      <c r="AA482" s="190">
        <f t="shared" si="204"/>
        <v>0</v>
      </c>
      <c r="AB482" s="190">
        <f t="shared" si="205"/>
        <v>0</v>
      </c>
      <c r="AC482" s="190">
        <f t="shared" si="206"/>
        <v>0</v>
      </c>
      <c r="AD482" s="190">
        <f t="shared" si="207"/>
        <v>0</v>
      </c>
      <c r="AE482" s="187">
        <f t="shared" si="226"/>
        <v>0</v>
      </c>
      <c r="AF482" s="156">
        <f t="shared" si="227"/>
        <v>0</v>
      </c>
      <c r="AG482" s="193">
        <f t="shared" si="228"/>
        <v>0</v>
      </c>
      <c r="AH482" s="156">
        <f t="shared" si="229"/>
        <v>0</v>
      </c>
      <c r="AI482" s="156">
        <f t="shared" si="230"/>
        <v>0</v>
      </c>
      <c r="AJ482" s="187">
        <f t="shared" si="231"/>
        <v>0</v>
      </c>
      <c r="AK482" s="187">
        <f t="shared" si="232"/>
        <v>0</v>
      </c>
      <c r="AL482" s="1">
        <f t="shared" si="233"/>
        <v>0</v>
      </c>
    </row>
    <row r="483" spans="1:38">
      <c r="A483" s="26">
        <v>5.4200000000000003E-3</v>
      </c>
      <c r="B483" s="5">
        <f t="shared" si="224"/>
        <v>5.4200000000000003E-3</v>
      </c>
      <c r="C483" s="150"/>
      <c r="D483" s="150"/>
      <c r="E483" s="94" t="s">
        <v>91</v>
      </c>
      <c r="F483" s="25">
        <f t="shared" si="225"/>
        <v>0</v>
      </c>
      <c r="G483" s="25">
        <f t="shared" si="234"/>
        <v>0</v>
      </c>
      <c r="I483" s="156">
        <f t="shared" si="190"/>
        <v>0</v>
      </c>
      <c r="J483" s="156">
        <f t="shared" si="191"/>
        <v>0</v>
      </c>
      <c r="K483" s="156">
        <f t="shared" si="192"/>
        <v>0</v>
      </c>
      <c r="L483" s="156">
        <f t="shared" si="193"/>
        <v>0</v>
      </c>
      <c r="N483" s="187">
        <f t="shared" si="212"/>
        <v>0</v>
      </c>
      <c r="O483" s="187">
        <f t="shared" si="194"/>
        <v>0</v>
      </c>
      <c r="P483" s="187">
        <f t="shared" si="195"/>
        <v>0</v>
      </c>
      <c r="Q483" s="187">
        <f t="shared" si="196"/>
        <v>0</v>
      </c>
      <c r="R483" s="187">
        <f t="shared" si="197"/>
        <v>0</v>
      </c>
      <c r="S483" s="187">
        <f t="shared" si="198"/>
        <v>0</v>
      </c>
      <c r="T483" s="187">
        <f t="shared" si="199"/>
        <v>0</v>
      </c>
      <c r="V483" s="184">
        <f t="shared" si="200"/>
        <v>0</v>
      </c>
      <c r="W483" s="184">
        <f t="shared" si="201"/>
        <v>0</v>
      </c>
      <c r="X483" s="184">
        <f t="shared" si="202"/>
        <v>0</v>
      </c>
      <c r="Y483" s="184">
        <f t="shared" si="203"/>
        <v>0</v>
      </c>
      <c r="AA483" s="190">
        <f t="shared" si="204"/>
        <v>0</v>
      </c>
      <c r="AB483" s="190">
        <f t="shared" si="205"/>
        <v>0</v>
      </c>
      <c r="AC483" s="190">
        <f t="shared" si="206"/>
        <v>0</v>
      </c>
      <c r="AD483" s="190">
        <f t="shared" si="207"/>
        <v>0</v>
      </c>
      <c r="AE483" s="187">
        <f t="shared" si="226"/>
        <v>0</v>
      </c>
      <c r="AF483" s="156">
        <f t="shared" si="227"/>
        <v>0</v>
      </c>
      <c r="AG483" s="193">
        <f t="shared" si="228"/>
        <v>0</v>
      </c>
      <c r="AH483" s="156">
        <f t="shared" si="229"/>
        <v>0</v>
      </c>
      <c r="AI483" s="156">
        <f t="shared" si="230"/>
        <v>0</v>
      </c>
      <c r="AJ483" s="187">
        <f t="shared" si="231"/>
        <v>0</v>
      </c>
      <c r="AK483" s="187">
        <f t="shared" si="232"/>
        <v>0</v>
      </c>
      <c r="AL483" s="1">
        <f t="shared" si="233"/>
        <v>0</v>
      </c>
    </row>
    <row r="484" spans="1:38">
      <c r="A484" s="26">
        <v>5.4299999999999999E-3</v>
      </c>
      <c r="B484" s="5">
        <f t="shared" si="224"/>
        <v>5.4299999999999999E-3</v>
      </c>
      <c r="C484" s="150"/>
      <c r="D484" s="150"/>
      <c r="E484" s="94" t="s">
        <v>91</v>
      </c>
      <c r="F484" s="25">
        <f t="shared" si="225"/>
        <v>0</v>
      </c>
      <c r="G484" s="25">
        <f t="shared" si="234"/>
        <v>0</v>
      </c>
      <c r="I484" s="156">
        <f t="shared" si="190"/>
        <v>0</v>
      </c>
      <c r="J484" s="156">
        <f t="shared" si="191"/>
        <v>0</v>
      </c>
      <c r="K484" s="156">
        <f t="shared" si="192"/>
        <v>0</v>
      </c>
      <c r="L484" s="156">
        <f t="shared" si="193"/>
        <v>0</v>
      </c>
      <c r="N484" s="187">
        <f t="shared" si="212"/>
        <v>0</v>
      </c>
      <c r="O484" s="187">
        <f t="shared" si="194"/>
        <v>0</v>
      </c>
      <c r="P484" s="187">
        <f t="shared" si="195"/>
        <v>0</v>
      </c>
      <c r="Q484" s="187">
        <f t="shared" si="196"/>
        <v>0</v>
      </c>
      <c r="R484" s="187">
        <f t="shared" si="197"/>
        <v>0</v>
      </c>
      <c r="S484" s="187">
        <f t="shared" si="198"/>
        <v>0</v>
      </c>
      <c r="T484" s="187">
        <f t="shared" si="199"/>
        <v>0</v>
      </c>
      <c r="V484" s="184">
        <f t="shared" si="200"/>
        <v>0</v>
      </c>
      <c r="W484" s="184">
        <f t="shared" si="201"/>
        <v>0</v>
      </c>
      <c r="X484" s="184">
        <f t="shared" si="202"/>
        <v>0</v>
      </c>
      <c r="Y484" s="184">
        <f t="shared" si="203"/>
        <v>0</v>
      </c>
      <c r="AA484" s="190">
        <f t="shared" si="204"/>
        <v>0</v>
      </c>
      <c r="AB484" s="190">
        <f t="shared" si="205"/>
        <v>0</v>
      </c>
      <c r="AC484" s="190">
        <f t="shared" si="206"/>
        <v>0</v>
      </c>
      <c r="AD484" s="190">
        <f t="shared" si="207"/>
        <v>0</v>
      </c>
      <c r="AE484" s="187">
        <f t="shared" si="226"/>
        <v>0</v>
      </c>
      <c r="AF484" s="156">
        <f t="shared" si="227"/>
        <v>0</v>
      </c>
      <c r="AG484" s="193">
        <f t="shared" si="228"/>
        <v>0</v>
      </c>
      <c r="AH484" s="156">
        <f t="shared" si="229"/>
        <v>0</v>
      </c>
      <c r="AI484" s="156">
        <f t="shared" si="230"/>
        <v>0</v>
      </c>
      <c r="AJ484" s="187">
        <f t="shared" si="231"/>
        <v>0</v>
      </c>
      <c r="AK484" s="187">
        <f t="shared" si="232"/>
        <v>0</v>
      </c>
      <c r="AL484" s="1">
        <f t="shared" si="233"/>
        <v>0</v>
      </c>
    </row>
    <row r="485" spans="1:38">
      <c r="A485" s="26">
        <v>5.4400000000000004E-3</v>
      </c>
      <c r="B485" s="5">
        <f t="shared" si="224"/>
        <v>5.4400000000000004E-3</v>
      </c>
      <c r="C485" s="150"/>
      <c r="D485" s="150"/>
      <c r="E485" s="94" t="s">
        <v>91</v>
      </c>
      <c r="F485" s="25">
        <f t="shared" si="225"/>
        <v>0</v>
      </c>
      <c r="G485" s="25">
        <f t="shared" si="234"/>
        <v>0</v>
      </c>
      <c r="I485" s="156">
        <f t="shared" si="190"/>
        <v>0</v>
      </c>
      <c r="J485" s="156">
        <f t="shared" si="191"/>
        <v>0</v>
      </c>
      <c r="K485" s="156">
        <f t="shared" si="192"/>
        <v>0</v>
      </c>
      <c r="L485" s="156">
        <f t="shared" si="193"/>
        <v>0</v>
      </c>
      <c r="N485" s="187">
        <f t="shared" si="212"/>
        <v>0</v>
      </c>
      <c r="O485" s="187">
        <f t="shared" si="194"/>
        <v>0</v>
      </c>
      <c r="P485" s="187">
        <f t="shared" si="195"/>
        <v>0</v>
      </c>
      <c r="Q485" s="187">
        <f t="shared" si="196"/>
        <v>0</v>
      </c>
      <c r="R485" s="187">
        <f t="shared" si="197"/>
        <v>0</v>
      </c>
      <c r="S485" s="187">
        <f t="shared" si="198"/>
        <v>0</v>
      </c>
      <c r="T485" s="187">
        <f t="shared" si="199"/>
        <v>0</v>
      </c>
      <c r="V485" s="184">
        <f t="shared" si="200"/>
        <v>0</v>
      </c>
      <c r="W485" s="184">
        <f t="shared" si="201"/>
        <v>0</v>
      </c>
      <c r="X485" s="184">
        <f t="shared" si="202"/>
        <v>0</v>
      </c>
      <c r="Y485" s="184">
        <f t="shared" si="203"/>
        <v>0</v>
      </c>
      <c r="AA485" s="190">
        <f t="shared" si="204"/>
        <v>0</v>
      </c>
      <c r="AB485" s="190">
        <f t="shared" si="205"/>
        <v>0</v>
      </c>
      <c r="AC485" s="190">
        <f t="shared" si="206"/>
        <v>0</v>
      </c>
      <c r="AD485" s="190">
        <f t="shared" si="207"/>
        <v>0</v>
      </c>
      <c r="AE485" s="187">
        <f t="shared" si="226"/>
        <v>0</v>
      </c>
      <c r="AF485" s="156">
        <f t="shared" si="227"/>
        <v>0</v>
      </c>
      <c r="AG485" s="193">
        <f t="shared" si="228"/>
        <v>0</v>
      </c>
      <c r="AH485" s="156">
        <f t="shared" si="229"/>
        <v>0</v>
      </c>
      <c r="AI485" s="156">
        <f t="shared" si="230"/>
        <v>0</v>
      </c>
      <c r="AJ485" s="187">
        <f t="shared" si="231"/>
        <v>0</v>
      </c>
      <c r="AK485" s="187">
        <f t="shared" si="232"/>
        <v>0</v>
      </c>
      <c r="AL485" s="1">
        <f t="shared" si="233"/>
        <v>0</v>
      </c>
    </row>
    <row r="486" spans="1:38">
      <c r="A486" s="26">
        <v>5.45E-3</v>
      </c>
      <c r="B486" s="5">
        <f t="shared" si="224"/>
        <v>5.45E-3</v>
      </c>
      <c r="C486" s="150"/>
      <c r="D486" s="150"/>
      <c r="E486" s="94" t="s">
        <v>91</v>
      </c>
      <c r="F486" s="25">
        <f t="shared" si="225"/>
        <v>0</v>
      </c>
      <c r="G486" s="25">
        <f t="shared" si="234"/>
        <v>0</v>
      </c>
      <c r="I486" s="156">
        <f t="shared" si="190"/>
        <v>0</v>
      </c>
      <c r="J486" s="156">
        <f t="shared" si="191"/>
        <v>0</v>
      </c>
      <c r="K486" s="156">
        <f t="shared" si="192"/>
        <v>0</v>
      </c>
      <c r="L486" s="156">
        <f t="shared" si="193"/>
        <v>0</v>
      </c>
      <c r="N486" s="187">
        <f t="shared" si="212"/>
        <v>0</v>
      </c>
      <c r="O486" s="187">
        <f t="shared" si="194"/>
        <v>0</v>
      </c>
      <c r="P486" s="187">
        <f t="shared" si="195"/>
        <v>0</v>
      </c>
      <c r="Q486" s="187">
        <f t="shared" si="196"/>
        <v>0</v>
      </c>
      <c r="R486" s="187">
        <f t="shared" si="197"/>
        <v>0</v>
      </c>
      <c r="S486" s="187">
        <f t="shared" si="198"/>
        <v>0</v>
      </c>
      <c r="T486" s="187">
        <f t="shared" si="199"/>
        <v>0</v>
      </c>
      <c r="V486" s="184">
        <f t="shared" si="200"/>
        <v>0</v>
      </c>
      <c r="W486" s="184">
        <f t="shared" si="201"/>
        <v>0</v>
      </c>
      <c r="X486" s="184">
        <f t="shared" si="202"/>
        <v>0</v>
      </c>
      <c r="Y486" s="184">
        <f t="shared" si="203"/>
        <v>0</v>
      </c>
      <c r="AA486" s="190">
        <f t="shared" si="204"/>
        <v>0</v>
      </c>
      <c r="AB486" s="190">
        <f t="shared" si="205"/>
        <v>0</v>
      </c>
      <c r="AC486" s="190">
        <f t="shared" si="206"/>
        <v>0</v>
      </c>
      <c r="AD486" s="190">
        <f t="shared" si="207"/>
        <v>0</v>
      </c>
      <c r="AE486" s="187">
        <f t="shared" si="226"/>
        <v>0</v>
      </c>
      <c r="AF486" s="156">
        <f t="shared" si="227"/>
        <v>0</v>
      </c>
      <c r="AG486" s="193">
        <f t="shared" si="228"/>
        <v>0</v>
      </c>
      <c r="AH486" s="156">
        <f t="shared" si="229"/>
        <v>0</v>
      </c>
      <c r="AI486" s="156">
        <f t="shared" si="230"/>
        <v>0</v>
      </c>
      <c r="AJ486" s="187">
        <f t="shared" si="231"/>
        <v>0</v>
      </c>
      <c r="AK486" s="187">
        <f t="shared" si="232"/>
        <v>0</v>
      </c>
      <c r="AL486" s="1">
        <f t="shared" si="233"/>
        <v>0</v>
      </c>
    </row>
    <row r="487" spans="1:38">
      <c r="A487" s="26">
        <v>5.4600000000000004E-3</v>
      </c>
      <c r="B487" s="5">
        <f t="shared" si="224"/>
        <v>5.4600000000000004E-3</v>
      </c>
      <c r="C487" s="150"/>
      <c r="D487" s="150"/>
      <c r="E487" s="94" t="s">
        <v>91</v>
      </c>
      <c r="F487" s="25">
        <f t="shared" si="225"/>
        <v>0</v>
      </c>
      <c r="G487" s="25">
        <f t="shared" si="234"/>
        <v>0</v>
      </c>
      <c r="I487" s="156">
        <f t="shared" si="190"/>
        <v>0</v>
      </c>
      <c r="J487" s="156">
        <f t="shared" si="191"/>
        <v>0</v>
      </c>
      <c r="K487" s="156">
        <f t="shared" si="192"/>
        <v>0</v>
      </c>
      <c r="L487" s="156">
        <f t="shared" si="193"/>
        <v>0</v>
      </c>
      <c r="N487" s="187">
        <f t="shared" si="212"/>
        <v>0</v>
      </c>
      <c r="O487" s="187">
        <f t="shared" si="194"/>
        <v>0</v>
      </c>
      <c r="P487" s="187">
        <f t="shared" si="195"/>
        <v>0</v>
      </c>
      <c r="Q487" s="187">
        <f t="shared" si="196"/>
        <v>0</v>
      </c>
      <c r="R487" s="187">
        <f t="shared" si="197"/>
        <v>0</v>
      </c>
      <c r="S487" s="187">
        <f t="shared" si="198"/>
        <v>0</v>
      </c>
      <c r="T487" s="187">
        <f t="shared" si="199"/>
        <v>0</v>
      </c>
      <c r="V487" s="184">
        <f t="shared" si="200"/>
        <v>0</v>
      </c>
      <c r="W487" s="184">
        <f t="shared" si="201"/>
        <v>0</v>
      </c>
      <c r="X487" s="184">
        <f t="shared" si="202"/>
        <v>0</v>
      </c>
      <c r="Y487" s="184">
        <f t="shared" si="203"/>
        <v>0</v>
      </c>
      <c r="AA487" s="190">
        <f t="shared" si="204"/>
        <v>0</v>
      </c>
      <c r="AB487" s="190">
        <f t="shared" si="205"/>
        <v>0</v>
      </c>
      <c r="AC487" s="190">
        <f t="shared" si="206"/>
        <v>0</v>
      </c>
      <c r="AD487" s="190">
        <f t="shared" si="207"/>
        <v>0</v>
      </c>
      <c r="AE487" s="187">
        <f t="shared" si="226"/>
        <v>0</v>
      </c>
      <c r="AF487" s="156">
        <f t="shared" si="227"/>
        <v>0</v>
      </c>
      <c r="AG487" s="193">
        <f t="shared" si="228"/>
        <v>0</v>
      </c>
      <c r="AH487" s="156">
        <f t="shared" si="229"/>
        <v>0</v>
      </c>
      <c r="AI487" s="156">
        <f t="shared" si="230"/>
        <v>0</v>
      </c>
      <c r="AJ487" s="187">
        <f t="shared" si="231"/>
        <v>0</v>
      </c>
      <c r="AK487" s="187">
        <f t="shared" si="232"/>
        <v>0</v>
      </c>
      <c r="AL487" s="1">
        <f t="shared" si="233"/>
        <v>0</v>
      </c>
    </row>
    <row r="488" spans="1:38">
      <c r="A488" s="26">
        <v>5.47E-3</v>
      </c>
      <c r="B488" s="5">
        <f t="shared" si="224"/>
        <v>5.47E-3</v>
      </c>
      <c r="C488" s="150"/>
      <c r="D488" s="150"/>
      <c r="E488" s="94" t="s">
        <v>91</v>
      </c>
      <c r="F488" s="25">
        <f t="shared" si="225"/>
        <v>0</v>
      </c>
      <c r="G488" s="25">
        <f t="shared" ref="G488:G519" si="235">COUNTIF(AG488:AK488,"&gt;1")</f>
        <v>0</v>
      </c>
      <c r="I488" s="156">
        <f t="shared" si="190"/>
        <v>0</v>
      </c>
      <c r="J488" s="156">
        <f t="shared" si="191"/>
        <v>0</v>
      </c>
      <c r="K488" s="156">
        <f t="shared" si="192"/>
        <v>0</v>
      </c>
      <c r="L488" s="156">
        <f t="shared" si="193"/>
        <v>0</v>
      </c>
      <c r="N488" s="187">
        <f t="shared" si="212"/>
        <v>0</v>
      </c>
      <c r="O488" s="187">
        <f t="shared" si="194"/>
        <v>0</v>
      </c>
      <c r="P488" s="187">
        <f t="shared" si="195"/>
        <v>0</v>
      </c>
      <c r="Q488" s="187">
        <f t="shared" si="196"/>
        <v>0</v>
      </c>
      <c r="R488" s="187">
        <f t="shared" si="197"/>
        <v>0</v>
      </c>
      <c r="S488" s="187">
        <f t="shared" si="198"/>
        <v>0</v>
      </c>
      <c r="T488" s="187">
        <f t="shared" si="199"/>
        <v>0</v>
      </c>
      <c r="V488" s="184">
        <f t="shared" si="200"/>
        <v>0</v>
      </c>
      <c r="W488" s="184">
        <f t="shared" si="201"/>
        <v>0</v>
      </c>
      <c r="X488" s="184">
        <f t="shared" si="202"/>
        <v>0</v>
      </c>
      <c r="Y488" s="184">
        <f t="shared" si="203"/>
        <v>0</v>
      </c>
      <c r="AA488" s="190">
        <f t="shared" si="204"/>
        <v>0</v>
      </c>
      <c r="AB488" s="190">
        <f t="shared" si="205"/>
        <v>0</v>
      </c>
      <c r="AC488" s="190">
        <f t="shared" si="206"/>
        <v>0</v>
      </c>
      <c r="AD488" s="190">
        <f t="shared" si="207"/>
        <v>0</v>
      </c>
      <c r="AE488" s="187">
        <f t="shared" si="226"/>
        <v>0</v>
      </c>
      <c r="AF488" s="156">
        <f t="shared" si="227"/>
        <v>0</v>
      </c>
      <c r="AG488" s="193">
        <f t="shared" si="228"/>
        <v>0</v>
      </c>
      <c r="AH488" s="156">
        <f t="shared" si="229"/>
        <v>0</v>
      </c>
      <c r="AI488" s="156">
        <f t="shared" si="230"/>
        <v>0</v>
      </c>
      <c r="AJ488" s="187">
        <f t="shared" si="231"/>
        <v>0</v>
      </c>
      <c r="AK488" s="187">
        <f t="shared" si="232"/>
        <v>0</v>
      </c>
      <c r="AL488" s="1">
        <f t="shared" si="233"/>
        <v>0</v>
      </c>
    </row>
    <row r="489" spans="1:38">
      <c r="A489" s="26">
        <v>5.4799999999999996E-3</v>
      </c>
      <c r="B489" s="5">
        <f t="shared" si="224"/>
        <v>5.4799999999999996E-3</v>
      </c>
      <c r="C489" s="150"/>
      <c r="D489" s="150"/>
      <c r="E489" s="94" t="s">
        <v>91</v>
      </c>
      <c r="F489" s="25">
        <f t="shared" si="225"/>
        <v>0</v>
      </c>
      <c r="G489" s="25">
        <f t="shared" si="235"/>
        <v>0</v>
      </c>
      <c r="I489" s="156">
        <f t="shared" si="190"/>
        <v>0</v>
      </c>
      <c r="J489" s="156">
        <f t="shared" si="191"/>
        <v>0</v>
      </c>
      <c r="K489" s="156">
        <f t="shared" si="192"/>
        <v>0</v>
      </c>
      <c r="L489" s="156">
        <f t="shared" si="193"/>
        <v>0</v>
      </c>
      <c r="N489" s="187">
        <f t="shared" si="212"/>
        <v>0</v>
      </c>
      <c r="O489" s="187">
        <f t="shared" si="194"/>
        <v>0</v>
      </c>
      <c r="P489" s="187">
        <f t="shared" si="195"/>
        <v>0</v>
      </c>
      <c r="Q489" s="187">
        <f t="shared" si="196"/>
        <v>0</v>
      </c>
      <c r="R489" s="187">
        <f t="shared" si="197"/>
        <v>0</v>
      </c>
      <c r="S489" s="187">
        <f t="shared" si="198"/>
        <v>0</v>
      </c>
      <c r="T489" s="187">
        <f t="shared" si="199"/>
        <v>0</v>
      </c>
      <c r="V489" s="184">
        <f t="shared" si="200"/>
        <v>0</v>
      </c>
      <c r="W489" s="184">
        <f t="shared" si="201"/>
        <v>0</v>
      </c>
      <c r="X489" s="184">
        <f t="shared" si="202"/>
        <v>0</v>
      </c>
      <c r="Y489" s="184">
        <f t="shared" si="203"/>
        <v>0</v>
      </c>
      <c r="AA489" s="190">
        <f t="shared" si="204"/>
        <v>0</v>
      </c>
      <c r="AB489" s="190">
        <f t="shared" si="205"/>
        <v>0</v>
      </c>
      <c r="AC489" s="190">
        <f t="shared" si="206"/>
        <v>0</v>
      </c>
      <c r="AD489" s="190">
        <f t="shared" si="207"/>
        <v>0</v>
      </c>
      <c r="AE489" s="187">
        <f t="shared" si="226"/>
        <v>0</v>
      </c>
      <c r="AF489" s="156">
        <f t="shared" si="227"/>
        <v>0</v>
      </c>
      <c r="AG489" s="193">
        <f t="shared" si="228"/>
        <v>0</v>
      </c>
      <c r="AH489" s="156">
        <f t="shared" si="229"/>
        <v>0</v>
      </c>
      <c r="AI489" s="156">
        <f t="shared" si="230"/>
        <v>0</v>
      </c>
      <c r="AJ489" s="187">
        <f t="shared" si="231"/>
        <v>0</v>
      </c>
      <c r="AK489" s="187">
        <f t="shared" si="232"/>
        <v>0</v>
      </c>
      <c r="AL489" s="1">
        <f t="shared" si="233"/>
        <v>0</v>
      </c>
    </row>
    <row r="490" spans="1:38">
      <c r="A490" s="26">
        <v>5.4900000000000001E-3</v>
      </c>
      <c r="B490" s="5">
        <f t="shared" si="224"/>
        <v>5.4900000000000001E-3</v>
      </c>
      <c r="C490" s="150"/>
      <c r="D490" s="150"/>
      <c r="E490" s="94" t="s">
        <v>91</v>
      </c>
      <c r="F490" s="25">
        <f t="shared" si="225"/>
        <v>0</v>
      </c>
      <c r="G490" s="25">
        <f t="shared" si="235"/>
        <v>0</v>
      </c>
      <c r="I490" s="156">
        <f t="shared" si="190"/>
        <v>0</v>
      </c>
      <c r="J490" s="156">
        <f t="shared" si="191"/>
        <v>0</v>
      </c>
      <c r="K490" s="156">
        <f t="shared" si="192"/>
        <v>0</v>
      </c>
      <c r="L490" s="156">
        <f t="shared" si="193"/>
        <v>0</v>
      </c>
      <c r="N490" s="187">
        <f t="shared" si="212"/>
        <v>0</v>
      </c>
      <c r="O490" s="187">
        <f t="shared" si="194"/>
        <v>0</v>
      </c>
      <c r="P490" s="187">
        <f t="shared" si="195"/>
        <v>0</v>
      </c>
      <c r="Q490" s="187">
        <f t="shared" si="196"/>
        <v>0</v>
      </c>
      <c r="R490" s="187">
        <f t="shared" si="197"/>
        <v>0</v>
      </c>
      <c r="S490" s="187">
        <f t="shared" si="198"/>
        <v>0</v>
      </c>
      <c r="T490" s="187">
        <f t="shared" si="199"/>
        <v>0</v>
      </c>
      <c r="V490" s="184">
        <f t="shared" si="200"/>
        <v>0</v>
      </c>
      <c r="W490" s="184">
        <f t="shared" si="201"/>
        <v>0</v>
      </c>
      <c r="X490" s="184">
        <f t="shared" si="202"/>
        <v>0</v>
      </c>
      <c r="Y490" s="184">
        <f t="shared" si="203"/>
        <v>0</v>
      </c>
      <c r="AA490" s="190">
        <f t="shared" si="204"/>
        <v>0</v>
      </c>
      <c r="AB490" s="190">
        <f t="shared" si="205"/>
        <v>0</v>
      </c>
      <c r="AC490" s="190">
        <f t="shared" si="206"/>
        <v>0</v>
      </c>
      <c r="AD490" s="190">
        <f t="shared" si="207"/>
        <v>0</v>
      </c>
      <c r="AE490" s="187">
        <f t="shared" si="226"/>
        <v>0</v>
      </c>
      <c r="AF490" s="156">
        <f t="shared" si="227"/>
        <v>0</v>
      </c>
      <c r="AG490" s="193">
        <f t="shared" si="228"/>
        <v>0</v>
      </c>
      <c r="AH490" s="156">
        <f t="shared" si="229"/>
        <v>0</v>
      </c>
      <c r="AI490" s="156">
        <f t="shared" si="230"/>
        <v>0</v>
      </c>
      <c r="AJ490" s="187">
        <f t="shared" si="231"/>
        <v>0</v>
      </c>
      <c r="AK490" s="187">
        <f t="shared" si="232"/>
        <v>0</v>
      </c>
      <c r="AL490" s="1">
        <f t="shared" si="233"/>
        <v>0</v>
      </c>
    </row>
    <row r="491" spans="1:38">
      <c r="A491" s="26">
        <v>5.4999999999999997E-3</v>
      </c>
      <c r="B491" s="5">
        <f t="shared" si="224"/>
        <v>5.4999999999999997E-3</v>
      </c>
      <c r="C491" s="150"/>
      <c r="D491" s="150"/>
      <c r="E491" s="94" t="s">
        <v>91</v>
      </c>
      <c r="F491" s="25">
        <f t="shared" si="225"/>
        <v>0</v>
      </c>
      <c r="G491" s="25">
        <f t="shared" si="235"/>
        <v>0</v>
      </c>
      <c r="I491" s="156">
        <f t="shared" si="190"/>
        <v>0</v>
      </c>
      <c r="J491" s="156">
        <f t="shared" si="191"/>
        <v>0</v>
      </c>
      <c r="K491" s="156">
        <f t="shared" si="192"/>
        <v>0</v>
      </c>
      <c r="L491" s="156">
        <f t="shared" si="193"/>
        <v>0</v>
      </c>
      <c r="N491" s="187">
        <f t="shared" si="212"/>
        <v>0</v>
      </c>
      <c r="O491" s="187">
        <f t="shared" si="194"/>
        <v>0</v>
      </c>
      <c r="P491" s="187">
        <f t="shared" si="195"/>
        <v>0</v>
      </c>
      <c r="Q491" s="187">
        <f t="shared" si="196"/>
        <v>0</v>
      </c>
      <c r="R491" s="187">
        <f t="shared" si="197"/>
        <v>0</v>
      </c>
      <c r="S491" s="187">
        <f t="shared" si="198"/>
        <v>0</v>
      </c>
      <c r="T491" s="187">
        <f t="shared" si="199"/>
        <v>0</v>
      </c>
      <c r="V491" s="184">
        <f t="shared" si="200"/>
        <v>0</v>
      </c>
      <c r="W491" s="184">
        <f t="shared" si="201"/>
        <v>0</v>
      </c>
      <c r="X491" s="184">
        <f t="shared" si="202"/>
        <v>0</v>
      </c>
      <c r="Y491" s="184">
        <f t="shared" si="203"/>
        <v>0</v>
      </c>
      <c r="AA491" s="190">
        <f t="shared" si="204"/>
        <v>0</v>
      </c>
      <c r="AB491" s="190">
        <f t="shared" si="205"/>
        <v>0</v>
      </c>
      <c r="AC491" s="190">
        <f t="shared" si="206"/>
        <v>0</v>
      </c>
      <c r="AD491" s="190">
        <f t="shared" si="207"/>
        <v>0</v>
      </c>
      <c r="AE491" s="187">
        <f t="shared" si="226"/>
        <v>0</v>
      </c>
      <c r="AF491" s="156">
        <f t="shared" si="227"/>
        <v>0</v>
      </c>
      <c r="AG491" s="193">
        <f t="shared" si="228"/>
        <v>0</v>
      </c>
      <c r="AH491" s="156">
        <f t="shared" si="229"/>
        <v>0</v>
      </c>
      <c r="AI491" s="156">
        <f t="shared" si="230"/>
        <v>0</v>
      </c>
      <c r="AJ491" s="187">
        <f t="shared" si="231"/>
        <v>0</v>
      </c>
      <c r="AK491" s="187">
        <f t="shared" si="232"/>
        <v>0</v>
      </c>
      <c r="AL491" s="1">
        <f t="shared" si="233"/>
        <v>0</v>
      </c>
    </row>
    <row r="492" spans="1:38">
      <c r="A492" s="26">
        <v>5.5100000000000001E-3</v>
      </c>
      <c r="B492" s="5">
        <f t="shared" si="224"/>
        <v>5.5100000000000001E-3</v>
      </c>
      <c r="C492" s="150"/>
      <c r="D492" s="150"/>
      <c r="E492" s="94" t="s">
        <v>91</v>
      </c>
      <c r="F492" s="25">
        <f t="shared" si="225"/>
        <v>0</v>
      </c>
      <c r="G492" s="25">
        <f t="shared" si="235"/>
        <v>0</v>
      </c>
      <c r="I492" s="156">
        <f t="shared" si="190"/>
        <v>0</v>
      </c>
      <c r="J492" s="156">
        <f t="shared" si="191"/>
        <v>0</v>
      </c>
      <c r="K492" s="156">
        <f t="shared" si="192"/>
        <v>0</v>
      </c>
      <c r="L492" s="156">
        <f t="shared" si="193"/>
        <v>0</v>
      </c>
      <c r="N492" s="187">
        <f t="shared" si="212"/>
        <v>0</v>
      </c>
      <c r="O492" s="187">
        <f t="shared" si="194"/>
        <v>0</v>
      </c>
      <c r="P492" s="187">
        <f t="shared" si="195"/>
        <v>0</v>
      </c>
      <c r="Q492" s="187">
        <f t="shared" si="196"/>
        <v>0</v>
      </c>
      <c r="R492" s="187">
        <f t="shared" si="197"/>
        <v>0</v>
      </c>
      <c r="S492" s="187">
        <f t="shared" si="198"/>
        <v>0</v>
      </c>
      <c r="T492" s="187">
        <f t="shared" si="199"/>
        <v>0</v>
      </c>
      <c r="V492" s="184">
        <f t="shared" si="200"/>
        <v>0</v>
      </c>
      <c r="W492" s="184">
        <f t="shared" si="201"/>
        <v>0</v>
      </c>
      <c r="X492" s="184">
        <f t="shared" si="202"/>
        <v>0</v>
      </c>
      <c r="Y492" s="184">
        <f t="shared" si="203"/>
        <v>0</v>
      </c>
      <c r="AA492" s="190">
        <f t="shared" si="204"/>
        <v>0</v>
      </c>
      <c r="AB492" s="190">
        <f t="shared" si="205"/>
        <v>0</v>
      </c>
      <c r="AC492" s="190">
        <f t="shared" si="206"/>
        <v>0</v>
      </c>
      <c r="AD492" s="190">
        <f t="shared" si="207"/>
        <v>0</v>
      </c>
      <c r="AE492" s="187">
        <f t="shared" si="226"/>
        <v>0</v>
      </c>
      <c r="AF492" s="156">
        <f t="shared" si="227"/>
        <v>0</v>
      </c>
      <c r="AG492" s="193">
        <f t="shared" si="228"/>
        <v>0</v>
      </c>
      <c r="AH492" s="156">
        <f t="shared" si="229"/>
        <v>0</v>
      </c>
      <c r="AI492" s="156">
        <f t="shared" si="230"/>
        <v>0</v>
      </c>
      <c r="AJ492" s="187">
        <f t="shared" si="231"/>
        <v>0</v>
      </c>
      <c r="AK492" s="187">
        <f t="shared" si="232"/>
        <v>0</v>
      </c>
      <c r="AL492" s="1">
        <f t="shared" si="233"/>
        <v>0</v>
      </c>
    </row>
    <row r="493" spans="1:38">
      <c r="A493" s="26">
        <v>5.5199999999999997E-3</v>
      </c>
      <c r="B493" s="5">
        <f t="shared" si="224"/>
        <v>5.5199999999999997E-3</v>
      </c>
      <c r="C493" s="150"/>
      <c r="D493" s="150"/>
      <c r="E493" s="94" t="s">
        <v>91</v>
      </c>
      <c r="F493" s="25">
        <f t="shared" si="225"/>
        <v>0</v>
      </c>
      <c r="G493" s="25">
        <f t="shared" si="235"/>
        <v>0</v>
      </c>
      <c r="I493" s="156">
        <f t="shared" si="190"/>
        <v>0</v>
      </c>
      <c r="J493" s="156">
        <f t="shared" si="191"/>
        <v>0</v>
      </c>
      <c r="K493" s="156">
        <f t="shared" si="192"/>
        <v>0</v>
      </c>
      <c r="L493" s="156">
        <f t="shared" si="193"/>
        <v>0</v>
      </c>
      <c r="N493" s="187">
        <f t="shared" si="212"/>
        <v>0</v>
      </c>
      <c r="O493" s="187">
        <f t="shared" si="194"/>
        <v>0</v>
      </c>
      <c r="P493" s="187">
        <f t="shared" si="195"/>
        <v>0</v>
      </c>
      <c r="Q493" s="187">
        <f t="shared" si="196"/>
        <v>0</v>
      </c>
      <c r="R493" s="187">
        <f t="shared" si="197"/>
        <v>0</v>
      </c>
      <c r="S493" s="187">
        <f t="shared" si="198"/>
        <v>0</v>
      </c>
      <c r="T493" s="187">
        <f t="shared" si="199"/>
        <v>0</v>
      </c>
      <c r="V493" s="184">
        <f t="shared" si="200"/>
        <v>0</v>
      </c>
      <c r="W493" s="184">
        <f t="shared" si="201"/>
        <v>0</v>
      </c>
      <c r="X493" s="184">
        <f t="shared" si="202"/>
        <v>0</v>
      </c>
      <c r="Y493" s="184">
        <f t="shared" si="203"/>
        <v>0</v>
      </c>
      <c r="AA493" s="190">
        <f t="shared" si="204"/>
        <v>0</v>
      </c>
      <c r="AB493" s="190">
        <f t="shared" si="205"/>
        <v>0</v>
      </c>
      <c r="AC493" s="190">
        <f t="shared" si="206"/>
        <v>0</v>
      </c>
      <c r="AD493" s="190">
        <f t="shared" si="207"/>
        <v>0</v>
      </c>
      <c r="AE493" s="187">
        <f t="shared" si="226"/>
        <v>0</v>
      </c>
      <c r="AF493" s="156">
        <f t="shared" si="227"/>
        <v>0</v>
      </c>
      <c r="AG493" s="193">
        <f t="shared" si="228"/>
        <v>0</v>
      </c>
      <c r="AH493" s="156">
        <f t="shared" si="229"/>
        <v>0</v>
      </c>
      <c r="AI493" s="156">
        <f t="shared" si="230"/>
        <v>0</v>
      </c>
      <c r="AJ493" s="187">
        <f t="shared" si="231"/>
        <v>0</v>
      </c>
      <c r="AK493" s="187">
        <f t="shared" si="232"/>
        <v>0</v>
      </c>
      <c r="AL493" s="1">
        <f t="shared" si="233"/>
        <v>0</v>
      </c>
    </row>
    <row r="494" spans="1:38">
      <c r="A494" s="26">
        <v>5.5300000000000002E-3</v>
      </c>
      <c r="B494" s="5">
        <f t="shared" si="224"/>
        <v>5.5300000000000002E-3</v>
      </c>
      <c r="C494" s="150"/>
      <c r="D494" s="150"/>
      <c r="E494" s="94" t="s">
        <v>91</v>
      </c>
      <c r="F494" s="25">
        <f t="shared" si="225"/>
        <v>0</v>
      </c>
      <c r="G494" s="25">
        <f t="shared" si="235"/>
        <v>0</v>
      </c>
      <c r="I494" s="156">
        <f t="shared" si="190"/>
        <v>0</v>
      </c>
      <c r="J494" s="156">
        <f t="shared" si="191"/>
        <v>0</v>
      </c>
      <c r="K494" s="156">
        <f t="shared" si="192"/>
        <v>0</v>
      </c>
      <c r="L494" s="156">
        <f t="shared" si="193"/>
        <v>0</v>
      </c>
      <c r="N494" s="187">
        <f t="shared" si="212"/>
        <v>0</v>
      </c>
      <c r="O494" s="187">
        <f t="shared" si="194"/>
        <v>0</v>
      </c>
      <c r="P494" s="187">
        <f t="shared" si="195"/>
        <v>0</v>
      </c>
      <c r="Q494" s="187">
        <f t="shared" si="196"/>
        <v>0</v>
      </c>
      <c r="R494" s="187">
        <f t="shared" si="197"/>
        <v>0</v>
      </c>
      <c r="S494" s="187">
        <f t="shared" si="198"/>
        <v>0</v>
      </c>
      <c r="T494" s="187">
        <f t="shared" si="199"/>
        <v>0</v>
      </c>
      <c r="V494" s="184">
        <f t="shared" si="200"/>
        <v>0</v>
      </c>
      <c r="W494" s="184">
        <f t="shared" si="201"/>
        <v>0</v>
      </c>
      <c r="X494" s="184">
        <f t="shared" si="202"/>
        <v>0</v>
      </c>
      <c r="Y494" s="184">
        <f t="shared" si="203"/>
        <v>0</v>
      </c>
      <c r="AA494" s="190">
        <f t="shared" si="204"/>
        <v>0</v>
      </c>
      <c r="AB494" s="190">
        <f t="shared" si="205"/>
        <v>0</v>
      </c>
      <c r="AC494" s="190">
        <f t="shared" si="206"/>
        <v>0</v>
      </c>
      <c r="AD494" s="190">
        <f t="shared" si="207"/>
        <v>0</v>
      </c>
      <c r="AE494" s="187">
        <f t="shared" si="226"/>
        <v>0</v>
      </c>
      <c r="AF494" s="156">
        <f t="shared" si="227"/>
        <v>0</v>
      </c>
      <c r="AG494" s="193">
        <f t="shared" si="228"/>
        <v>0</v>
      </c>
      <c r="AH494" s="156">
        <f t="shared" si="229"/>
        <v>0</v>
      </c>
      <c r="AI494" s="156">
        <f t="shared" si="230"/>
        <v>0</v>
      </c>
      <c r="AJ494" s="187">
        <f t="shared" si="231"/>
        <v>0</v>
      </c>
      <c r="AK494" s="187">
        <f t="shared" si="232"/>
        <v>0</v>
      </c>
      <c r="AL494" s="1">
        <f t="shared" si="233"/>
        <v>0</v>
      </c>
    </row>
    <row r="495" spans="1:38">
      <c r="A495" s="26">
        <v>5.5399999999999998E-3</v>
      </c>
      <c r="B495" s="5">
        <f t="shared" si="224"/>
        <v>5.5399999999999998E-3</v>
      </c>
      <c r="C495" s="150"/>
      <c r="D495" s="150"/>
      <c r="E495" s="94" t="s">
        <v>91</v>
      </c>
      <c r="F495" s="25">
        <f t="shared" si="225"/>
        <v>0</v>
      </c>
      <c r="G495" s="25">
        <f t="shared" si="235"/>
        <v>0</v>
      </c>
      <c r="I495" s="156">
        <f t="shared" si="190"/>
        <v>0</v>
      </c>
      <c r="J495" s="156">
        <f t="shared" si="191"/>
        <v>0</v>
      </c>
      <c r="K495" s="156">
        <f t="shared" si="192"/>
        <v>0</v>
      </c>
      <c r="L495" s="156">
        <f t="shared" si="193"/>
        <v>0</v>
      </c>
      <c r="N495" s="187">
        <f t="shared" si="212"/>
        <v>0</v>
      </c>
      <c r="O495" s="187">
        <f t="shared" si="194"/>
        <v>0</v>
      </c>
      <c r="P495" s="187">
        <f t="shared" si="195"/>
        <v>0</v>
      </c>
      <c r="Q495" s="187">
        <f t="shared" si="196"/>
        <v>0</v>
      </c>
      <c r="R495" s="187">
        <f t="shared" si="197"/>
        <v>0</v>
      </c>
      <c r="S495" s="187">
        <f t="shared" si="198"/>
        <v>0</v>
      </c>
      <c r="T495" s="187">
        <f t="shared" si="199"/>
        <v>0</v>
      </c>
      <c r="V495" s="184">
        <f t="shared" si="200"/>
        <v>0</v>
      </c>
      <c r="W495" s="184">
        <f t="shared" si="201"/>
        <v>0</v>
      </c>
      <c r="X495" s="184">
        <f t="shared" si="202"/>
        <v>0</v>
      </c>
      <c r="Y495" s="184">
        <f t="shared" si="203"/>
        <v>0</v>
      </c>
      <c r="AA495" s="190">
        <f t="shared" si="204"/>
        <v>0</v>
      </c>
      <c r="AB495" s="190">
        <f t="shared" si="205"/>
        <v>0</v>
      </c>
      <c r="AC495" s="190">
        <f t="shared" si="206"/>
        <v>0</v>
      </c>
      <c r="AD495" s="190">
        <f t="shared" si="207"/>
        <v>0</v>
      </c>
      <c r="AE495" s="187">
        <f t="shared" si="226"/>
        <v>0</v>
      </c>
      <c r="AF495" s="156">
        <f t="shared" si="227"/>
        <v>0</v>
      </c>
      <c r="AG495" s="193">
        <f t="shared" si="228"/>
        <v>0</v>
      </c>
      <c r="AH495" s="156">
        <f t="shared" si="229"/>
        <v>0</v>
      </c>
      <c r="AI495" s="156">
        <f t="shared" si="230"/>
        <v>0</v>
      </c>
      <c r="AJ495" s="187">
        <f t="shared" si="231"/>
        <v>0</v>
      </c>
      <c r="AK495" s="187">
        <f t="shared" si="232"/>
        <v>0</v>
      </c>
      <c r="AL495" s="1">
        <f t="shared" si="233"/>
        <v>0</v>
      </c>
    </row>
    <row r="496" spans="1:38">
      <c r="A496" s="26">
        <v>5.5500000000000002E-3</v>
      </c>
      <c r="B496" s="5">
        <f t="shared" si="224"/>
        <v>5.5500000000000002E-3</v>
      </c>
      <c r="C496" s="150"/>
      <c r="D496" s="150"/>
      <c r="E496" s="94" t="s">
        <v>91</v>
      </c>
      <c r="F496" s="25">
        <f t="shared" si="225"/>
        <v>0</v>
      </c>
      <c r="G496" s="25">
        <f t="shared" si="235"/>
        <v>0</v>
      </c>
      <c r="I496" s="156">
        <f t="shared" si="190"/>
        <v>0</v>
      </c>
      <c r="J496" s="156">
        <f t="shared" si="191"/>
        <v>0</v>
      </c>
      <c r="K496" s="156">
        <f t="shared" si="192"/>
        <v>0</v>
      </c>
      <c r="L496" s="156">
        <f t="shared" si="193"/>
        <v>0</v>
      </c>
      <c r="N496" s="187">
        <f t="shared" si="212"/>
        <v>0</v>
      </c>
      <c r="O496" s="187">
        <f t="shared" si="194"/>
        <v>0</v>
      </c>
      <c r="P496" s="187">
        <f t="shared" si="195"/>
        <v>0</v>
      </c>
      <c r="Q496" s="187">
        <f t="shared" si="196"/>
        <v>0</v>
      </c>
      <c r="R496" s="187">
        <f t="shared" si="197"/>
        <v>0</v>
      </c>
      <c r="S496" s="187">
        <f t="shared" si="198"/>
        <v>0</v>
      </c>
      <c r="T496" s="187">
        <f t="shared" si="199"/>
        <v>0</v>
      </c>
      <c r="V496" s="184">
        <f t="shared" si="200"/>
        <v>0</v>
      </c>
      <c r="W496" s="184">
        <f t="shared" si="201"/>
        <v>0</v>
      </c>
      <c r="X496" s="184">
        <f t="shared" si="202"/>
        <v>0</v>
      </c>
      <c r="Y496" s="184">
        <f t="shared" si="203"/>
        <v>0</v>
      </c>
      <c r="AA496" s="190">
        <f t="shared" si="204"/>
        <v>0</v>
      </c>
      <c r="AB496" s="190">
        <f t="shared" si="205"/>
        <v>0</v>
      </c>
      <c r="AC496" s="190">
        <f t="shared" si="206"/>
        <v>0</v>
      </c>
      <c r="AD496" s="190">
        <f t="shared" si="207"/>
        <v>0</v>
      </c>
      <c r="AE496" s="187">
        <f t="shared" si="226"/>
        <v>0</v>
      </c>
      <c r="AF496" s="156">
        <f t="shared" si="227"/>
        <v>0</v>
      </c>
      <c r="AG496" s="193">
        <f t="shared" si="228"/>
        <v>0</v>
      </c>
      <c r="AH496" s="156">
        <f t="shared" si="229"/>
        <v>0</v>
      </c>
      <c r="AI496" s="156">
        <f t="shared" si="230"/>
        <v>0</v>
      </c>
      <c r="AJ496" s="187">
        <f t="shared" si="231"/>
        <v>0</v>
      </c>
      <c r="AK496" s="187">
        <f t="shared" si="232"/>
        <v>0</v>
      </c>
      <c r="AL496" s="1">
        <f t="shared" si="233"/>
        <v>0</v>
      </c>
    </row>
    <row r="497" spans="1:38">
      <c r="A497" s="26">
        <v>5.5599999999999998E-3</v>
      </c>
      <c r="B497" s="5">
        <f t="shared" si="224"/>
        <v>5.5599999999999998E-3</v>
      </c>
      <c r="C497" s="150"/>
      <c r="D497" s="150"/>
      <c r="E497" s="94" t="s">
        <v>91</v>
      </c>
      <c r="F497" s="25">
        <f t="shared" si="225"/>
        <v>0</v>
      </c>
      <c r="G497" s="25">
        <f t="shared" si="235"/>
        <v>0</v>
      </c>
      <c r="I497" s="156">
        <f t="shared" si="190"/>
        <v>0</v>
      </c>
      <c r="J497" s="156">
        <f t="shared" si="191"/>
        <v>0</v>
      </c>
      <c r="K497" s="156">
        <f t="shared" si="192"/>
        <v>0</v>
      </c>
      <c r="L497" s="156">
        <f t="shared" si="193"/>
        <v>0</v>
      </c>
      <c r="N497" s="187">
        <f t="shared" si="212"/>
        <v>0</v>
      </c>
      <c r="O497" s="187">
        <f t="shared" si="194"/>
        <v>0</v>
      </c>
      <c r="P497" s="187">
        <f t="shared" si="195"/>
        <v>0</v>
      </c>
      <c r="Q497" s="187">
        <f t="shared" si="196"/>
        <v>0</v>
      </c>
      <c r="R497" s="187">
        <f t="shared" si="197"/>
        <v>0</v>
      </c>
      <c r="S497" s="187">
        <f t="shared" si="198"/>
        <v>0</v>
      </c>
      <c r="T497" s="187">
        <f t="shared" si="199"/>
        <v>0</v>
      </c>
      <c r="V497" s="184">
        <f t="shared" si="200"/>
        <v>0</v>
      </c>
      <c r="W497" s="184">
        <f t="shared" si="201"/>
        <v>0</v>
      </c>
      <c r="X497" s="184">
        <f t="shared" si="202"/>
        <v>0</v>
      </c>
      <c r="Y497" s="184">
        <f t="shared" si="203"/>
        <v>0</v>
      </c>
      <c r="AA497" s="190">
        <f t="shared" si="204"/>
        <v>0</v>
      </c>
      <c r="AB497" s="190">
        <f t="shared" si="205"/>
        <v>0</v>
      </c>
      <c r="AC497" s="190">
        <f t="shared" si="206"/>
        <v>0</v>
      </c>
      <c r="AD497" s="190">
        <f t="shared" si="207"/>
        <v>0</v>
      </c>
      <c r="AE497" s="187">
        <f t="shared" si="226"/>
        <v>0</v>
      </c>
      <c r="AF497" s="156">
        <f t="shared" si="227"/>
        <v>0</v>
      </c>
      <c r="AG497" s="193">
        <f t="shared" si="228"/>
        <v>0</v>
      </c>
      <c r="AH497" s="156">
        <f t="shared" si="229"/>
        <v>0</v>
      </c>
      <c r="AI497" s="156">
        <f t="shared" si="230"/>
        <v>0</v>
      </c>
      <c r="AJ497" s="187">
        <f t="shared" si="231"/>
        <v>0</v>
      </c>
      <c r="AK497" s="187">
        <f t="shared" si="232"/>
        <v>0</v>
      </c>
      <c r="AL497" s="1">
        <f t="shared" si="233"/>
        <v>0</v>
      </c>
    </row>
    <row r="498" spans="1:38">
      <c r="A498" s="26">
        <v>5.5700000000000003E-3</v>
      </c>
      <c r="B498" s="5">
        <f t="shared" si="224"/>
        <v>5.5700000000000003E-3</v>
      </c>
      <c r="C498" s="150"/>
      <c r="D498" s="150"/>
      <c r="E498" s="94" t="s">
        <v>91</v>
      </c>
      <c r="F498" s="25">
        <f t="shared" si="225"/>
        <v>0</v>
      </c>
      <c r="G498" s="25">
        <f t="shared" si="235"/>
        <v>0</v>
      </c>
      <c r="I498" s="156">
        <f t="shared" si="190"/>
        <v>0</v>
      </c>
      <c r="J498" s="156">
        <f t="shared" si="191"/>
        <v>0</v>
      </c>
      <c r="K498" s="156">
        <f t="shared" si="192"/>
        <v>0</v>
      </c>
      <c r="L498" s="156">
        <f t="shared" si="193"/>
        <v>0</v>
      </c>
      <c r="N498" s="187">
        <f t="shared" si="212"/>
        <v>0</v>
      </c>
      <c r="O498" s="187">
        <f t="shared" si="194"/>
        <v>0</v>
      </c>
      <c r="P498" s="187">
        <f t="shared" si="195"/>
        <v>0</v>
      </c>
      <c r="Q498" s="187">
        <f t="shared" si="196"/>
        <v>0</v>
      </c>
      <c r="R498" s="187">
        <f t="shared" si="197"/>
        <v>0</v>
      </c>
      <c r="S498" s="187">
        <f t="shared" si="198"/>
        <v>0</v>
      </c>
      <c r="T498" s="187">
        <f t="shared" si="199"/>
        <v>0</v>
      </c>
      <c r="V498" s="184">
        <f t="shared" si="200"/>
        <v>0</v>
      </c>
      <c r="W498" s="184">
        <f t="shared" si="201"/>
        <v>0</v>
      </c>
      <c r="X498" s="184">
        <f t="shared" si="202"/>
        <v>0</v>
      </c>
      <c r="Y498" s="184">
        <f t="shared" si="203"/>
        <v>0</v>
      </c>
      <c r="AA498" s="190">
        <f t="shared" si="204"/>
        <v>0</v>
      </c>
      <c r="AB498" s="190">
        <f t="shared" si="205"/>
        <v>0</v>
      </c>
      <c r="AC498" s="190">
        <f t="shared" si="206"/>
        <v>0</v>
      </c>
      <c r="AD498" s="190">
        <f t="shared" si="207"/>
        <v>0</v>
      </c>
      <c r="AE498" s="187">
        <f t="shared" si="226"/>
        <v>0</v>
      </c>
      <c r="AF498" s="156">
        <f t="shared" si="227"/>
        <v>0</v>
      </c>
      <c r="AG498" s="193">
        <f t="shared" si="228"/>
        <v>0</v>
      </c>
      <c r="AH498" s="156">
        <f t="shared" si="229"/>
        <v>0</v>
      </c>
      <c r="AI498" s="156">
        <f t="shared" si="230"/>
        <v>0</v>
      </c>
      <c r="AJ498" s="187">
        <f t="shared" si="231"/>
        <v>0</v>
      </c>
      <c r="AK498" s="187">
        <f t="shared" si="232"/>
        <v>0</v>
      </c>
      <c r="AL498" s="1">
        <f t="shared" si="233"/>
        <v>0</v>
      </c>
    </row>
    <row r="499" spans="1:38">
      <c r="A499" s="26">
        <v>5.5799999999999999E-3</v>
      </c>
      <c r="B499" s="5">
        <f t="shared" si="224"/>
        <v>5.5799999999999999E-3</v>
      </c>
      <c r="C499" s="150"/>
      <c r="D499" s="150"/>
      <c r="E499" s="94" t="s">
        <v>91</v>
      </c>
      <c r="F499" s="25">
        <f t="shared" si="225"/>
        <v>0</v>
      </c>
      <c r="G499" s="25">
        <f t="shared" si="235"/>
        <v>0</v>
      </c>
      <c r="I499" s="156">
        <f t="shared" si="190"/>
        <v>0</v>
      </c>
      <c r="J499" s="156">
        <f t="shared" si="191"/>
        <v>0</v>
      </c>
      <c r="K499" s="156">
        <f t="shared" si="192"/>
        <v>0</v>
      </c>
      <c r="L499" s="156">
        <f t="shared" si="193"/>
        <v>0</v>
      </c>
      <c r="N499" s="187">
        <f t="shared" si="212"/>
        <v>0</v>
      </c>
      <c r="O499" s="187">
        <f t="shared" si="194"/>
        <v>0</v>
      </c>
      <c r="P499" s="187">
        <f t="shared" si="195"/>
        <v>0</v>
      </c>
      <c r="Q499" s="187">
        <f t="shared" si="196"/>
        <v>0</v>
      </c>
      <c r="R499" s="187">
        <f t="shared" si="197"/>
        <v>0</v>
      </c>
      <c r="S499" s="187">
        <f t="shared" si="198"/>
        <v>0</v>
      </c>
      <c r="T499" s="187">
        <f t="shared" si="199"/>
        <v>0</v>
      </c>
      <c r="V499" s="184">
        <f t="shared" si="200"/>
        <v>0</v>
      </c>
      <c r="W499" s="184">
        <f t="shared" si="201"/>
        <v>0</v>
      </c>
      <c r="X499" s="184">
        <f t="shared" si="202"/>
        <v>0</v>
      </c>
      <c r="Y499" s="184">
        <f t="shared" si="203"/>
        <v>0</v>
      </c>
      <c r="AA499" s="190">
        <f t="shared" si="204"/>
        <v>0</v>
      </c>
      <c r="AB499" s="190">
        <f t="shared" si="205"/>
        <v>0</v>
      </c>
      <c r="AC499" s="190">
        <f t="shared" si="206"/>
        <v>0</v>
      </c>
      <c r="AD499" s="190">
        <f t="shared" si="207"/>
        <v>0</v>
      </c>
      <c r="AE499" s="187">
        <f t="shared" si="226"/>
        <v>0</v>
      </c>
      <c r="AF499" s="156">
        <f t="shared" si="227"/>
        <v>0</v>
      </c>
      <c r="AG499" s="193">
        <f t="shared" si="228"/>
        <v>0</v>
      </c>
      <c r="AH499" s="156">
        <f t="shared" si="229"/>
        <v>0</v>
      </c>
      <c r="AI499" s="156">
        <f t="shared" si="230"/>
        <v>0</v>
      </c>
      <c r="AJ499" s="187">
        <f t="shared" si="231"/>
        <v>0</v>
      </c>
      <c r="AK499" s="187">
        <f t="shared" si="232"/>
        <v>0</v>
      </c>
      <c r="AL499" s="1">
        <f t="shared" si="233"/>
        <v>0</v>
      </c>
    </row>
    <row r="500" spans="1:38">
      <c r="A500" s="26">
        <v>5.5900000000000004E-3</v>
      </c>
      <c r="B500" s="5">
        <f t="shared" si="224"/>
        <v>5.5900000000000004E-3</v>
      </c>
      <c r="C500" s="150"/>
      <c r="D500" s="150"/>
      <c r="E500" s="94" t="s">
        <v>91</v>
      </c>
      <c r="F500" s="25">
        <f t="shared" si="225"/>
        <v>0</v>
      </c>
      <c r="G500" s="25">
        <f t="shared" si="235"/>
        <v>0</v>
      </c>
      <c r="I500" s="156">
        <f t="shared" si="190"/>
        <v>0</v>
      </c>
      <c r="J500" s="156">
        <f t="shared" si="191"/>
        <v>0</v>
      </c>
      <c r="K500" s="156">
        <f t="shared" si="192"/>
        <v>0</v>
      </c>
      <c r="L500" s="156">
        <f t="shared" si="193"/>
        <v>0</v>
      </c>
      <c r="N500" s="187">
        <f t="shared" si="212"/>
        <v>0</v>
      </c>
      <c r="O500" s="187">
        <f t="shared" si="194"/>
        <v>0</v>
      </c>
      <c r="P500" s="187">
        <f t="shared" si="195"/>
        <v>0</v>
      </c>
      <c r="Q500" s="187">
        <f t="shared" si="196"/>
        <v>0</v>
      </c>
      <c r="R500" s="187">
        <f t="shared" si="197"/>
        <v>0</v>
      </c>
      <c r="S500" s="187">
        <f t="shared" si="198"/>
        <v>0</v>
      </c>
      <c r="T500" s="187">
        <f t="shared" si="199"/>
        <v>0</v>
      </c>
      <c r="V500" s="184">
        <f t="shared" si="200"/>
        <v>0</v>
      </c>
      <c r="W500" s="184">
        <f t="shared" si="201"/>
        <v>0</v>
      </c>
      <c r="X500" s="184">
        <f t="shared" si="202"/>
        <v>0</v>
      </c>
      <c r="Y500" s="184">
        <f t="shared" si="203"/>
        <v>0</v>
      </c>
      <c r="AA500" s="190">
        <f t="shared" si="204"/>
        <v>0</v>
      </c>
      <c r="AB500" s="190">
        <f t="shared" si="205"/>
        <v>0</v>
      </c>
      <c r="AC500" s="190">
        <f t="shared" si="206"/>
        <v>0</v>
      </c>
      <c r="AD500" s="190">
        <f t="shared" si="207"/>
        <v>0</v>
      </c>
      <c r="AE500" s="187">
        <f t="shared" si="226"/>
        <v>0</v>
      </c>
      <c r="AF500" s="156">
        <f t="shared" si="227"/>
        <v>0</v>
      </c>
      <c r="AG500" s="193">
        <f t="shared" si="228"/>
        <v>0</v>
      </c>
      <c r="AH500" s="156">
        <f t="shared" si="229"/>
        <v>0</v>
      </c>
      <c r="AI500" s="156">
        <f t="shared" si="230"/>
        <v>0</v>
      </c>
      <c r="AJ500" s="187">
        <f t="shared" si="231"/>
        <v>0</v>
      </c>
      <c r="AK500" s="187">
        <f t="shared" si="232"/>
        <v>0</v>
      </c>
      <c r="AL500" s="1">
        <f t="shared" si="233"/>
        <v>0</v>
      </c>
    </row>
    <row r="501" spans="1:38">
      <c r="A501" s="26">
        <v>5.5999999999999999E-3</v>
      </c>
      <c r="B501" s="5">
        <f t="shared" si="224"/>
        <v>5.5999999999999999E-3</v>
      </c>
      <c r="C501" s="150"/>
      <c r="D501" s="150"/>
      <c r="E501" s="94" t="s">
        <v>91</v>
      </c>
      <c r="F501" s="25">
        <f t="shared" si="225"/>
        <v>0</v>
      </c>
      <c r="G501" s="25">
        <f t="shared" si="235"/>
        <v>0</v>
      </c>
      <c r="I501" s="156">
        <f t="shared" si="190"/>
        <v>0</v>
      </c>
      <c r="J501" s="156">
        <f t="shared" si="191"/>
        <v>0</v>
      </c>
      <c r="K501" s="156">
        <f t="shared" si="192"/>
        <v>0</v>
      </c>
      <c r="L501" s="156">
        <f t="shared" si="193"/>
        <v>0</v>
      </c>
      <c r="N501" s="187">
        <f t="shared" si="212"/>
        <v>0</v>
      </c>
      <c r="O501" s="187">
        <f t="shared" si="194"/>
        <v>0</v>
      </c>
      <c r="P501" s="187">
        <f t="shared" si="195"/>
        <v>0</v>
      </c>
      <c r="Q501" s="187">
        <f t="shared" si="196"/>
        <v>0</v>
      </c>
      <c r="R501" s="187">
        <f t="shared" si="197"/>
        <v>0</v>
      </c>
      <c r="S501" s="187">
        <f t="shared" si="198"/>
        <v>0</v>
      </c>
      <c r="T501" s="187">
        <f t="shared" si="199"/>
        <v>0</v>
      </c>
      <c r="V501" s="184">
        <f t="shared" si="200"/>
        <v>0</v>
      </c>
      <c r="W501" s="184">
        <f t="shared" si="201"/>
        <v>0</v>
      </c>
      <c r="X501" s="184">
        <f t="shared" si="202"/>
        <v>0</v>
      </c>
      <c r="Y501" s="184">
        <f t="shared" si="203"/>
        <v>0</v>
      </c>
      <c r="AA501" s="190">
        <f t="shared" si="204"/>
        <v>0</v>
      </c>
      <c r="AB501" s="190">
        <f t="shared" si="205"/>
        <v>0</v>
      </c>
      <c r="AC501" s="190">
        <f t="shared" si="206"/>
        <v>0</v>
      </c>
      <c r="AD501" s="190">
        <f t="shared" si="207"/>
        <v>0</v>
      </c>
      <c r="AE501" s="187">
        <f t="shared" si="226"/>
        <v>0</v>
      </c>
      <c r="AF501" s="156">
        <f t="shared" si="227"/>
        <v>0</v>
      </c>
      <c r="AG501" s="193">
        <f t="shared" si="228"/>
        <v>0</v>
      </c>
      <c r="AH501" s="156">
        <f t="shared" si="229"/>
        <v>0</v>
      </c>
      <c r="AI501" s="156">
        <f t="shared" si="230"/>
        <v>0</v>
      </c>
      <c r="AJ501" s="187">
        <f t="shared" si="231"/>
        <v>0</v>
      </c>
      <c r="AK501" s="187">
        <f t="shared" si="232"/>
        <v>0</v>
      </c>
      <c r="AL501" s="1">
        <f t="shared" si="233"/>
        <v>0</v>
      </c>
    </row>
    <row r="502" spans="1:38">
      <c r="A502" s="26">
        <v>5.6100000000000004E-3</v>
      </c>
      <c r="B502" s="5">
        <f t="shared" si="224"/>
        <v>5.6100000000000004E-3</v>
      </c>
      <c r="C502" s="150"/>
      <c r="D502" s="150"/>
      <c r="E502" s="94" t="s">
        <v>91</v>
      </c>
      <c r="F502" s="25">
        <f t="shared" si="225"/>
        <v>0</v>
      </c>
      <c r="G502" s="25">
        <f t="shared" si="235"/>
        <v>0</v>
      </c>
      <c r="I502" s="156">
        <f t="shared" si="190"/>
        <v>0</v>
      </c>
      <c r="J502" s="156">
        <f t="shared" si="191"/>
        <v>0</v>
      </c>
      <c r="K502" s="156">
        <f t="shared" si="192"/>
        <v>0</v>
      </c>
      <c r="L502" s="156">
        <f t="shared" si="193"/>
        <v>0</v>
      </c>
      <c r="N502" s="187">
        <f t="shared" si="212"/>
        <v>0</v>
      </c>
      <c r="O502" s="187">
        <f t="shared" si="194"/>
        <v>0</v>
      </c>
      <c r="P502" s="187">
        <f t="shared" si="195"/>
        <v>0</v>
      </c>
      <c r="Q502" s="187">
        <f t="shared" si="196"/>
        <v>0</v>
      </c>
      <c r="R502" s="187">
        <f t="shared" si="197"/>
        <v>0</v>
      </c>
      <c r="S502" s="187">
        <f t="shared" si="198"/>
        <v>0</v>
      </c>
      <c r="T502" s="187">
        <f t="shared" si="199"/>
        <v>0</v>
      </c>
      <c r="V502" s="184">
        <f t="shared" si="200"/>
        <v>0</v>
      </c>
      <c r="W502" s="184">
        <f t="shared" si="201"/>
        <v>0</v>
      </c>
      <c r="X502" s="184">
        <f t="shared" si="202"/>
        <v>0</v>
      </c>
      <c r="Y502" s="184">
        <f t="shared" si="203"/>
        <v>0</v>
      </c>
      <c r="AA502" s="190">
        <f t="shared" si="204"/>
        <v>0</v>
      </c>
      <c r="AB502" s="190">
        <f t="shared" si="205"/>
        <v>0</v>
      </c>
      <c r="AC502" s="190">
        <f t="shared" si="206"/>
        <v>0</v>
      </c>
      <c r="AD502" s="190">
        <f t="shared" si="207"/>
        <v>0</v>
      </c>
      <c r="AE502" s="187">
        <f t="shared" si="226"/>
        <v>0</v>
      </c>
      <c r="AF502" s="156">
        <f t="shared" si="227"/>
        <v>0</v>
      </c>
      <c r="AG502" s="193">
        <f t="shared" si="228"/>
        <v>0</v>
      </c>
      <c r="AH502" s="156">
        <f t="shared" si="229"/>
        <v>0</v>
      </c>
      <c r="AI502" s="156">
        <f t="shared" si="230"/>
        <v>0</v>
      </c>
      <c r="AJ502" s="187">
        <f t="shared" si="231"/>
        <v>0</v>
      </c>
      <c r="AK502" s="187">
        <f t="shared" si="232"/>
        <v>0</v>
      </c>
      <c r="AL502" s="1">
        <f t="shared" si="233"/>
        <v>0</v>
      </c>
    </row>
    <row r="503" spans="1:38">
      <c r="A503" s="26">
        <v>5.62E-3</v>
      </c>
      <c r="B503" s="5">
        <f t="shared" si="224"/>
        <v>5.62E-3</v>
      </c>
      <c r="C503" s="150"/>
      <c r="D503" s="150"/>
      <c r="E503" s="94" t="s">
        <v>91</v>
      </c>
      <c r="F503" s="25">
        <f t="shared" si="225"/>
        <v>0</v>
      </c>
      <c r="G503" s="25">
        <f t="shared" si="235"/>
        <v>0</v>
      </c>
      <c r="I503" s="156">
        <f t="shared" si="190"/>
        <v>0</v>
      </c>
      <c r="J503" s="156">
        <f t="shared" si="191"/>
        <v>0</v>
      </c>
      <c r="K503" s="156">
        <f t="shared" si="192"/>
        <v>0</v>
      </c>
      <c r="L503" s="156">
        <f t="shared" si="193"/>
        <v>0</v>
      </c>
      <c r="N503" s="187">
        <f t="shared" si="212"/>
        <v>0</v>
      </c>
      <c r="O503" s="187">
        <f t="shared" si="194"/>
        <v>0</v>
      </c>
      <c r="P503" s="187">
        <f t="shared" si="195"/>
        <v>0</v>
      </c>
      <c r="Q503" s="187">
        <f t="shared" si="196"/>
        <v>0</v>
      </c>
      <c r="R503" s="187">
        <f t="shared" si="197"/>
        <v>0</v>
      </c>
      <c r="S503" s="187">
        <f t="shared" si="198"/>
        <v>0</v>
      </c>
      <c r="T503" s="187">
        <f t="shared" si="199"/>
        <v>0</v>
      </c>
      <c r="V503" s="184">
        <f t="shared" si="200"/>
        <v>0</v>
      </c>
      <c r="W503" s="184">
        <f t="shared" si="201"/>
        <v>0</v>
      </c>
      <c r="X503" s="184">
        <f t="shared" si="202"/>
        <v>0</v>
      </c>
      <c r="Y503" s="184">
        <f t="shared" si="203"/>
        <v>0</v>
      </c>
      <c r="AA503" s="190">
        <f t="shared" si="204"/>
        <v>0</v>
      </c>
      <c r="AB503" s="190">
        <f t="shared" si="205"/>
        <v>0</v>
      </c>
      <c r="AC503" s="190">
        <f t="shared" si="206"/>
        <v>0</v>
      </c>
      <c r="AD503" s="190">
        <f t="shared" si="207"/>
        <v>0</v>
      </c>
      <c r="AE503" s="187">
        <f t="shared" si="226"/>
        <v>0</v>
      </c>
      <c r="AF503" s="156">
        <f t="shared" si="227"/>
        <v>0</v>
      </c>
      <c r="AG503" s="193">
        <f t="shared" si="228"/>
        <v>0</v>
      </c>
      <c r="AH503" s="156">
        <f t="shared" si="229"/>
        <v>0</v>
      </c>
      <c r="AI503" s="156">
        <f t="shared" si="230"/>
        <v>0</v>
      </c>
      <c r="AJ503" s="187">
        <f t="shared" si="231"/>
        <v>0</v>
      </c>
      <c r="AK503" s="187">
        <f t="shared" si="232"/>
        <v>0</v>
      </c>
      <c r="AL503" s="1">
        <f t="shared" si="233"/>
        <v>0</v>
      </c>
    </row>
    <row r="504" spans="1:38">
      <c r="A504" s="26">
        <v>5.6300000000000005E-3</v>
      </c>
      <c r="B504" s="5">
        <f t="shared" si="224"/>
        <v>5.6300000000000005E-3</v>
      </c>
      <c r="C504" s="150"/>
      <c r="D504" s="150"/>
      <c r="E504" s="94" t="s">
        <v>91</v>
      </c>
      <c r="F504" s="25">
        <f t="shared" si="225"/>
        <v>0</v>
      </c>
      <c r="G504" s="25">
        <f t="shared" si="235"/>
        <v>0</v>
      </c>
      <c r="I504" s="156">
        <f t="shared" si="190"/>
        <v>0</v>
      </c>
      <c r="J504" s="156">
        <f t="shared" si="191"/>
        <v>0</v>
      </c>
      <c r="K504" s="156">
        <f t="shared" si="192"/>
        <v>0</v>
      </c>
      <c r="L504" s="156">
        <f t="shared" si="193"/>
        <v>0</v>
      </c>
      <c r="N504" s="187">
        <f t="shared" si="212"/>
        <v>0</v>
      </c>
      <c r="O504" s="187">
        <f t="shared" si="194"/>
        <v>0</v>
      </c>
      <c r="P504" s="187">
        <f t="shared" si="195"/>
        <v>0</v>
      </c>
      <c r="Q504" s="187">
        <f t="shared" si="196"/>
        <v>0</v>
      </c>
      <c r="R504" s="187">
        <f t="shared" si="197"/>
        <v>0</v>
      </c>
      <c r="S504" s="187">
        <f t="shared" si="198"/>
        <v>0</v>
      </c>
      <c r="T504" s="187">
        <f t="shared" si="199"/>
        <v>0</v>
      </c>
      <c r="V504" s="184">
        <f t="shared" si="200"/>
        <v>0</v>
      </c>
      <c r="W504" s="184">
        <f t="shared" si="201"/>
        <v>0</v>
      </c>
      <c r="X504" s="184">
        <f t="shared" si="202"/>
        <v>0</v>
      </c>
      <c r="Y504" s="184">
        <f t="shared" si="203"/>
        <v>0</v>
      </c>
      <c r="AA504" s="190">
        <f t="shared" si="204"/>
        <v>0</v>
      </c>
      <c r="AB504" s="190">
        <f t="shared" si="205"/>
        <v>0</v>
      </c>
      <c r="AC504" s="190">
        <f t="shared" si="206"/>
        <v>0</v>
      </c>
      <c r="AD504" s="190">
        <f t="shared" si="207"/>
        <v>0</v>
      </c>
      <c r="AE504" s="187">
        <f t="shared" si="226"/>
        <v>0</v>
      </c>
      <c r="AF504" s="156">
        <f t="shared" si="227"/>
        <v>0</v>
      </c>
      <c r="AG504" s="193">
        <f t="shared" si="228"/>
        <v>0</v>
      </c>
      <c r="AH504" s="156">
        <f t="shared" si="229"/>
        <v>0</v>
      </c>
      <c r="AI504" s="156">
        <f t="shared" si="230"/>
        <v>0</v>
      </c>
      <c r="AJ504" s="187">
        <f t="shared" si="231"/>
        <v>0</v>
      </c>
      <c r="AK504" s="187">
        <f t="shared" si="232"/>
        <v>0</v>
      </c>
      <c r="AL504" s="1">
        <f t="shared" si="233"/>
        <v>0</v>
      </c>
    </row>
    <row r="505" spans="1:38">
      <c r="A505" s="26">
        <v>5.64E-3</v>
      </c>
      <c r="B505" s="5">
        <f t="shared" si="224"/>
        <v>5.64E-3</v>
      </c>
      <c r="C505" s="150"/>
      <c r="D505" s="150"/>
      <c r="E505" s="94" t="s">
        <v>91</v>
      </c>
      <c r="F505" s="25">
        <f t="shared" si="225"/>
        <v>0</v>
      </c>
      <c r="G505" s="25">
        <f t="shared" si="235"/>
        <v>0</v>
      </c>
      <c r="I505" s="156">
        <f t="shared" si="190"/>
        <v>0</v>
      </c>
      <c r="J505" s="156">
        <f t="shared" si="191"/>
        <v>0</v>
      </c>
      <c r="K505" s="156">
        <f t="shared" si="192"/>
        <v>0</v>
      </c>
      <c r="L505" s="156">
        <f t="shared" si="193"/>
        <v>0</v>
      </c>
      <c r="N505" s="187">
        <f t="shared" si="212"/>
        <v>0</v>
      </c>
      <c r="O505" s="187">
        <f t="shared" si="194"/>
        <v>0</v>
      </c>
      <c r="P505" s="187">
        <f t="shared" si="195"/>
        <v>0</v>
      </c>
      <c r="Q505" s="187">
        <f t="shared" si="196"/>
        <v>0</v>
      </c>
      <c r="R505" s="187">
        <f t="shared" si="197"/>
        <v>0</v>
      </c>
      <c r="S505" s="187">
        <f t="shared" si="198"/>
        <v>0</v>
      </c>
      <c r="T505" s="187">
        <f t="shared" si="199"/>
        <v>0</v>
      </c>
      <c r="V505" s="184">
        <f t="shared" si="200"/>
        <v>0</v>
      </c>
      <c r="W505" s="184">
        <f t="shared" si="201"/>
        <v>0</v>
      </c>
      <c r="X505" s="184">
        <f t="shared" si="202"/>
        <v>0</v>
      </c>
      <c r="Y505" s="184">
        <f t="shared" si="203"/>
        <v>0</v>
      </c>
      <c r="AA505" s="190">
        <f t="shared" si="204"/>
        <v>0</v>
      </c>
      <c r="AB505" s="190">
        <f t="shared" si="205"/>
        <v>0</v>
      </c>
      <c r="AC505" s="190">
        <f t="shared" si="206"/>
        <v>0</v>
      </c>
      <c r="AD505" s="190">
        <f t="shared" si="207"/>
        <v>0</v>
      </c>
      <c r="AE505" s="187">
        <f t="shared" si="226"/>
        <v>0</v>
      </c>
      <c r="AF505" s="156">
        <f t="shared" si="227"/>
        <v>0</v>
      </c>
      <c r="AG505" s="193">
        <f t="shared" si="228"/>
        <v>0</v>
      </c>
      <c r="AH505" s="156">
        <f t="shared" si="229"/>
        <v>0</v>
      </c>
      <c r="AI505" s="156">
        <f t="shared" si="230"/>
        <v>0</v>
      </c>
      <c r="AJ505" s="187">
        <f t="shared" si="231"/>
        <v>0</v>
      </c>
      <c r="AK505" s="187">
        <f t="shared" si="232"/>
        <v>0</v>
      </c>
      <c r="AL505" s="1">
        <f t="shared" si="233"/>
        <v>0</v>
      </c>
    </row>
    <row r="506" spans="1:38">
      <c r="A506" s="26">
        <v>5.6499999999999996E-3</v>
      </c>
      <c r="B506" s="5">
        <f t="shared" si="224"/>
        <v>5.6499999999999996E-3</v>
      </c>
      <c r="C506" s="150"/>
      <c r="D506" s="150"/>
      <c r="E506" s="94" t="s">
        <v>91</v>
      </c>
      <c r="F506" s="25">
        <f t="shared" si="225"/>
        <v>0</v>
      </c>
      <c r="G506" s="25">
        <f t="shared" si="235"/>
        <v>0</v>
      </c>
      <c r="I506" s="156">
        <f t="shared" si="190"/>
        <v>0</v>
      </c>
      <c r="J506" s="156">
        <f t="shared" si="191"/>
        <v>0</v>
      </c>
      <c r="K506" s="156">
        <f t="shared" si="192"/>
        <v>0</v>
      </c>
      <c r="L506" s="156">
        <f t="shared" si="193"/>
        <v>0</v>
      </c>
      <c r="N506" s="187">
        <f t="shared" si="212"/>
        <v>0</v>
      </c>
      <c r="O506" s="187">
        <f t="shared" si="194"/>
        <v>0</v>
      </c>
      <c r="P506" s="187">
        <f t="shared" si="195"/>
        <v>0</v>
      </c>
      <c r="Q506" s="187">
        <f t="shared" si="196"/>
        <v>0</v>
      </c>
      <c r="R506" s="187">
        <f t="shared" si="197"/>
        <v>0</v>
      </c>
      <c r="S506" s="187">
        <f t="shared" si="198"/>
        <v>0</v>
      </c>
      <c r="T506" s="187">
        <f t="shared" si="199"/>
        <v>0</v>
      </c>
      <c r="V506" s="184">
        <f t="shared" si="200"/>
        <v>0</v>
      </c>
      <c r="W506" s="184">
        <f t="shared" si="201"/>
        <v>0</v>
      </c>
      <c r="X506" s="184">
        <f t="shared" si="202"/>
        <v>0</v>
      </c>
      <c r="Y506" s="184">
        <f t="shared" si="203"/>
        <v>0</v>
      </c>
      <c r="AA506" s="190">
        <f t="shared" si="204"/>
        <v>0</v>
      </c>
      <c r="AB506" s="190">
        <f t="shared" si="205"/>
        <v>0</v>
      </c>
      <c r="AC506" s="190">
        <f t="shared" si="206"/>
        <v>0</v>
      </c>
      <c r="AD506" s="190">
        <f t="shared" si="207"/>
        <v>0</v>
      </c>
      <c r="AE506" s="187">
        <f t="shared" si="226"/>
        <v>0</v>
      </c>
      <c r="AF506" s="156">
        <f t="shared" si="227"/>
        <v>0</v>
      </c>
      <c r="AG506" s="193">
        <f t="shared" si="228"/>
        <v>0</v>
      </c>
      <c r="AH506" s="156">
        <f t="shared" si="229"/>
        <v>0</v>
      </c>
      <c r="AI506" s="156">
        <f t="shared" si="230"/>
        <v>0</v>
      </c>
      <c r="AJ506" s="187">
        <f t="shared" si="231"/>
        <v>0</v>
      </c>
      <c r="AK506" s="187">
        <f t="shared" si="232"/>
        <v>0</v>
      </c>
      <c r="AL506" s="1">
        <f t="shared" si="233"/>
        <v>0</v>
      </c>
    </row>
    <row r="507" spans="1:38">
      <c r="A507" s="26">
        <v>5.6600000000000001E-3</v>
      </c>
      <c r="B507" s="5">
        <f t="shared" si="224"/>
        <v>5.6600000000000001E-3</v>
      </c>
      <c r="C507" s="150"/>
      <c r="D507" s="150"/>
      <c r="E507" s="94" t="s">
        <v>91</v>
      </c>
      <c r="F507" s="25">
        <f t="shared" si="225"/>
        <v>0</v>
      </c>
      <c r="G507" s="25">
        <f t="shared" si="235"/>
        <v>0</v>
      </c>
      <c r="I507" s="156">
        <f t="shared" si="190"/>
        <v>0</v>
      </c>
      <c r="J507" s="156">
        <f t="shared" si="191"/>
        <v>0</v>
      </c>
      <c r="K507" s="156">
        <f t="shared" si="192"/>
        <v>0</v>
      </c>
      <c r="L507" s="156">
        <f t="shared" si="193"/>
        <v>0</v>
      </c>
      <c r="N507" s="187">
        <f t="shared" si="212"/>
        <v>0</v>
      </c>
      <c r="O507" s="187">
        <f t="shared" si="194"/>
        <v>0</v>
      </c>
      <c r="P507" s="187">
        <f t="shared" si="195"/>
        <v>0</v>
      </c>
      <c r="Q507" s="187">
        <f t="shared" si="196"/>
        <v>0</v>
      </c>
      <c r="R507" s="187">
        <f t="shared" si="197"/>
        <v>0</v>
      </c>
      <c r="S507" s="187">
        <f t="shared" si="198"/>
        <v>0</v>
      </c>
      <c r="T507" s="187">
        <f t="shared" si="199"/>
        <v>0</v>
      </c>
      <c r="V507" s="184">
        <f t="shared" si="200"/>
        <v>0</v>
      </c>
      <c r="W507" s="184">
        <f t="shared" si="201"/>
        <v>0</v>
      </c>
      <c r="X507" s="184">
        <f t="shared" si="202"/>
        <v>0</v>
      </c>
      <c r="Y507" s="184">
        <f t="shared" si="203"/>
        <v>0</v>
      </c>
      <c r="AA507" s="190">
        <f t="shared" si="204"/>
        <v>0</v>
      </c>
      <c r="AB507" s="190">
        <f t="shared" si="205"/>
        <v>0</v>
      </c>
      <c r="AC507" s="190">
        <f t="shared" si="206"/>
        <v>0</v>
      </c>
      <c r="AD507" s="190">
        <f t="shared" si="207"/>
        <v>0</v>
      </c>
      <c r="AE507" s="187">
        <f t="shared" si="226"/>
        <v>0</v>
      </c>
      <c r="AF507" s="156">
        <f t="shared" si="227"/>
        <v>0</v>
      </c>
      <c r="AG507" s="193">
        <f t="shared" si="228"/>
        <v>0</v>
      </c>
      <c r="AH507" s="156">
        <f t="shared" si="229"/>
        <v>0</v>
      </c>
      <c r="AI507" s="156">
        <f t="shared" si="230"/>
        <v>0</v>
      </c>
      <c r="AJ507" s="187">
        <f t="shared" si="231"/>
        <v>0</v>
      </c>
      <c r="AK507" s="187">
        <f t="shared" si="232"/>
        <v>0</v>
      </c>
      <c r="AL507" s="1">
        <f t="shared" si="233"/>
        <v>0</v>
      </c>
    </row>
    <row r="508" spans="1:38">
      <c r="A508" s="26">
        <v>5.6699999999999997E-3</v>
      </c>
      <c r="B508" s="5">
        <f t="shared" si="224"/>
        <v>5.6699999999999997E-3</v>
      </c>
      <c r="C508" s="150"/>
      <c r="D508" s="150"/>
      <c r="E508" s="94" t="s">
        <v>91</v>
      </c>
      <c r="F508" s="25">
        <f t="shared" si="225"/>
        <v>0</v>
      </c>
      <c r="G508" s="25">
        <f t="shared" si="235"/>
        <v>0</v>
      </c>
      <c r="I508" s="156">
        <f t="shared" si="190"/>
        <v>0</v>
      </c>
      <c r="J508" s="156">
        <f t="shared" si="191"/>
        <v>0</v>
      </c>
      <c r="K508" s="156">
        <f t="shared" si="192"/>
        <v>0</v>
      </c>
      <c r="L508" s="156">
        <f t="shared" si="193"/>
        <v>0</v>
      </c>
      <c r="N508" s="187">
        <f t="shared" si="212"/>
        <v>0</v>
      </c>
      <c r="O508" s="187">
        <f t="shared" si="194"/>
        <v>0</v>
      </c>
      <c r="P508" s="187">
        <f t="shared" si="195"/>
        <v>0</v>
      </c>
      <c r="Q508" s="187">
        <f t="shared" si="196"/>
        <v>0</v>
      </c>
      <c r="R508" s="187">
        <f t="shared" si="197"/>
        <v>0</v>
      </c>
      <c r="S508" s="187">
        <f t="shared" si="198"/>
        <v>0</v>
      </c>
      <c r="T508" s="187">
        <f t="shared" si="199"/>
        <v>0</v>
      </c>
      <c r="V508" s="184">
        <f t="shared" si="200"/>
        <v>0</v>
      </c>
      <c r="W508" s="184">
        <f t="shared" si="201"/>
        <v>0</v>
      </c>
      <c r="X508" s="184">
        <f t="shared" si="202"/>
        <v>0</v>
      </c>
      <c r="Y508" s="184">
        <f t="shared" si="203"/>
        <v>0</v>
      </c>
      <c r="AA508" s="190">
        <f t="shared" si="204"/>
        <v>0</v>
      </c>
      <c r="AB508" s="190">
        <f t="shared" si="205"/>
        <v>0</v>
      </c>
      <c r="AC508" s="190">
        <f t="shared" si="206"/>
        <v>0</v>
      </c>
      <c r="AD508" s="190">
        <f t="shared" si="207"/>
        <v>0</v>
      </c>
      <c r="AE508" s="187">
        <f t="shared" si="226"/>
        <v>0</v>
      </c>
      <c r="AF508" s="156">
        <f t="shared" si="227"/>
        <v>0</v>
      </c>
      <c r="AG508" s="193">
        <f t="shared" si="228"/>
        <v>0</v>
      </c>
      <c r="AH508" s="156">
        <f t="shared" si="229"/>
        <v>0</v>
      </c>
      <c r="AI508" s="156">
        <f t="shared" si="230"/>
        <v>0</v>
      </c>
      <c r="AJ508" s="187">
        <f t="shared" si="231"/>
        <v>0</v>
      </c>
      <c r="AK508" s="187">
        <f t="shared" si="232"/>
        <v>0</v>
      </c>
      <c r="AL508" s="1">
        <f t="shared" si="233"/>
        <v>0</v>
      </c>
    </row>
    <row r="509" spans="1:38">
      <c r="A509" s="26">
        <v>5.6800000000000002E-3</v>
      </c>
      <c r="B509" s="5">
        <f t="shared" si="224"/>
        <v>5.6800000000000002E-3</v>
      </c>
      <c r="C509" s="150"/>
      <c r="D509" s="150"/>
      <c r="E509" s="94" t="s">
        <v>91</v>
      </c>
      <c r="F509" s="25">
        <f t="shared" si="225"/>
        <v>0</v>
      </c>
      <c r="G509" s="25">
        <f t="shared" si="235"/>
        <v>0</v>
      </c>
      <c r="I509" s="156">
        <f t="shared" si="190"/>
        <v>0</v>
      </c>
      <c r="J509" s="156">
        <f t="shared" si="191"/>
        <v>0</v>
      </c>
      <c r="K509" s="156">
        <f t="shared" si="192"/>
        <v>0</v>
      </c>
      <c r="L509" s="156">
        <f t="shared" si="193"/>
        <v>0</v>
      </c>
      <c r="N509" s="187">
        <f t="shared" si="212"/>
        <v>0</v>
      </c>
      <c r="O509" s="187">
        <f t="shared" si="194"/>
        <v>0</v>
      </c>
      <c r="P509" s="187">
        <f t="shared" si="195"/>
        <v>0</v>
      </c>
      <c r="Q509" s="187">
        <f t="shared" si="196"/>
        <v>0</v>
      </c>
      <c r="R509" s="187">
        <f t="shared" si="197"/>
        <v>0</v>
      </c>
      <c r="S509" s="187">
        <f t="shared" si="198"/>
        <v>0</v>
      </c>
      <c r="T509" s="187">
        <f t="shared" si="199"/>
        <v>0</v>
      </c>
      <c r="V509" s="184">
        <f t="shared" si="200"/>
        <v>0</v>
      </c>
      <c r="W509" s="184">
        <f t="shared" si="201"/>
        <v>0</v>
      </c>
      <c r="X509" s="184">
        <f t="shared" si="202"/>
        <v>0</v>
      </c>
      <c r="Y509" s="184">
        <f t="shared" si="203"/>
        <v>0</v>
      </c>
      <c r="AA509" s="190">
        <f t="shared" si="204"/>
        <v>0</v>
      </c>
      <c r="AB509" s="190">
        <f t="shared" si="205"/>
        <v>0</v>
      </c>
      <c r="AC509" s="190">
        <f t="shared" si="206"/>
        <v>0</v>
      </c>
      <c r="AD509" s="190">
        <f t="shared" si="207"/>
        <v>0</v>
      </c>
      <c r="AE509" s="187">
        <f t="shared" si="226"/>
        <v>0</v>
      </c>
      <c r="AF509" s="156">
        <f t="shared" si="227"/>
        <v>0</v>
      </c>
      <c r="AG509" s="193">
        <f t="shared" si="228"/>
        <v>0</v>
      </c>
      <c r="AH509" s="156">
        <f t="shared" si="229"/>
        <v>0</v>
      </c>
      <c r="AI509" s="156">
        <f t="shared" si="230"/>
        <v>0</v>
      </c>
      <c r="AJ509" s="187">
        <f t="shared" si="231"/>
        <v>0</v>
      </c>
      <c r="AK509" s="187">
        <f t="shared" si="232"/>
        <v>0</v>
      </c>
      <c r="AL509" s="1">
        <f t="shared" si="233"/>
        <v>0</v>
      </c>
    </row>
    <row r="510" spans="1:38">
      <c r="A510" s="26">
        <v>5.6899999999999997E-3</v>
      </c>
      <c r="B510" s="5">
        <f t="shared" si="224"/>
        <v>5.6899999999999997E-3</v>
      </c>
      <c r="C510" s="150"/>
      <c r="D510" s="150"/>
      <c r="E510" s="94" t="s">
        <v>91</v>
      </c>
      <c r="F510" s="25">
        <f t="shared" si="225"/>
        <v>0</v>
      </c>
      <c r="G510" s="25">
        <f t="shared" si="235"/>
        <v>0</v>
      </c>
      <c r="I510" s="156">
        <f t="shared" si="190"/>
        <v>0</v>
      </c>
      <c r="J510" s="156">
        <f t="shared" si="191"/>
        <v>0</v>
      </c>
      <c r="K510" s="156">
        <f t="shared" si="192"/>
        <v>0</v>
      </c>
      <c r="L510" s="156">
        <f t="shared" si="193"/>
        <v>0</v>
      </c>
      <c r="N510" s="187">
        <f t="shared" si="212"/>
        <v>0</v>
      </c>
      <c r="O510" s="187">
        <f t="shared" si="194"/>
        <v>0</v>
      </c>
      <c r="P510" s="187">
        <f t="shared" si="195"/>
        <v>0</v>
      </c>
      <c r="Q510" s="187">
        <f t="shared" si="196"/>
        <v>0</v>
      </c>
      <c r="R510" s="187">
        <f t="shared" si="197"/>
        <v>0</v>
      </c>
      <c r="S510" s="187">
        <f t="shared" si="198"/>
        <v>0</v>
      </c>
      <c r="T510" s="187">
        <f t="shared" si="199"/>
        <v>0</v>
      </c>
      <c r="V510" s="184">
        <f t="shared" si="200"/>
        <v>0</v>
      </c>
      <c r="W510" s="184">
        <f t="shared" si="201"/>
        <v>0</v>
      </c>
      <c r="X510" s="184">
        <f t="shared" si="202"/>
        <v>0</v>
      </c>
      <c r="Y510" s="184">
        <f t="shared" si="203"/>
        <v>0</v>
      </c>
      <c r="AA510" s="190">
        <f t="shared" si="204"/>
        <v>0</v>
      </c>
      <c r="AB510" s="190">
        <f t="shared" si="205"/>
        <v>0</v>
      </c>
      <c r="AC510" s="190">
        <f t="shared" si="206"/>
        <v>0</v>
      </c>
      <c r="AD510" s="190">
        <f t="shared" si="207"/>
        <v>0</v>
      </c>
      <c r="AE510" s="187">
        <f t="shared" si="226"/>
        <v>0</v>
      </c>
      <c r="AF510" s="156">
        <f t="shared" si="227"/>
        <v>0</v>
      </c>
      <c r="AG510" s="193">
        <f t="shared" si="228"/>
        <v>0</v>
      </c>
      <c r="AH510" s="156">
        <f t="shared" si="229"/>
        <v>0</v>
      </c>
      <c r="AI510" s="156">
        <f t="shared" si="230"/>
        <v>0</v>
      </c>
      <c r="AJ510" s="187">
        <f t="shared" si="231"/>
        <v>0</v>
      </c>
      <c r="AK510" s="187">
        <f t="shared" si="232"/>
        <v>0</v>
      </c>
      <c r="AL510" s="1">
        <f t="shared" si="233"/>
        <v>0</v>
      </c>
    </row>
    <row r="511" spans="1:38">
      <c r="A511" s="26">
        <v>5.7000000000000002E-3</v>
      </c>
      <c r="B511" s="5">
        <f t="shared" si="224"/>
        <v>5.7000000000000002E-3</v>
      </c>
      <c r="C511" s="150"/>
      <c r="D511" s="150"/>
      <c r="E511" s="94" t="s">
        <v>91</v>
      </c>
      <c r="F511" s="25">
        <f t="shared" si="225"/>
        <v>0</v>
      </c>
      <c r="G511" s="25">
        <f t="shared" si="235"/>
        <v>0</v>
      </c>
      <c r="I511" s="156">
        <f t="shared" si="190"/>
        <v>0</v>
      </c>
      <c r="J511" s="156">
        <f t="shared" si="191"/>
        <v>0</v>
      </c>
      <c r="K511" s="156">
        <f t="shared" si="192"/>
        <v>0</v>
      </c>
      <c r="L511" s="156">
        <f t="shared" si="193"/>
        <v>0</v>
      </c>
      <c r="N511" s="187">
        <f t="shared" si="212"/>
        <v>0</v>
      </c>
      <c r="O511" s="187">
        <f t="shared" si="194"/>
        <v>0</v>
      </c>
      <c r="P511" s="187">
        <f t="shared" si="195"/>
        <v>0</v>
      </c>
      <c r="Q511" s="187">
        <f t="shared" si="196"/>
        <v>0</v>
      </c>
      <c r="R511" s="187">
        <f t="shared" si="197"/>
        <v>0</v>
      </c>
      <c r="S511" s="187">
        <f t="shared" si="198"/>
        <v>0</v>
      </c>
      <c r="T511" s="187">
        <f t="shared" si="199"/>
        <v>0</v>
      </c>
      <c r="V511" s="184">
        <f t="shared" si="200"/>
        <v>0</v>
      </c>
      <c r="W511" s="184">
        <f t="shared" si="201"/>
        <v>0</v>
      </c>
      <c r="X511" s="184">
        <f t="shared" si="202"/>
        <v>0</v>
      </c>
      <c r="Y511" s="184">
        <f t="shared" si="203"/>
        <v>0</v>
      </c>
      <c r="AA511" s="190">
        <f t="shared" si="204"/>
        <v>0</v>
      </c>
      <c r="AB511" s="190">
        <f t="shared" si="205"/>
        <v>0</v>
      </c>
      <c r="AC511" s="190">
        <f t="shared" si="206"/>
        <v>0</v>
      </c>
      <c r="AD511" s="190">
        <f t="shared" si="207"/>
        <v>0</v>
      </c>
      <c r="AE511" s="187">
        <f t="shared" si="226"/>
        <v>0</v>
      </c>
      <c r="AF511" s="156">
        <f t="shared" si="227"/>
        <v>0</v>
      </c>
      <c r="AG511" s="193">
        <f t="shared" si="228"/>
        <v>0</v>
      </c>
      <c r="AH511" s="156">
        <f t="shared" si="229"/>
        <v>0</v>
      </c>
      <c r="AI511" s="156">
        <f t="shared" si="230"/>
        <v>0</v>
      </c>
      <c r="AJ511" s="187">
        <f t="shared" si="231"/>
        <v>0</v>
      </c>
      <c r="AK511" s="187">
        <f t="shared" si="232"/>
        <v>0</v>
      </c>
      <c r="AL511" s="1">
        <f t="shared" si="233"/>
        <v>0</v>
      </c>
    </row>
    <row r="512" spans="1:38">
      <c r="A512" s="26">
        <v>5.7099999999999998E-3</v>
      </c>
      <c r="B512" s="5">
        <f t="shared" si="224"/>
        <v>5.7099999999999998E-3</v>
      </c>
      <c r="C512" s="150"/>
      <c r="D512" s="150"/>
      <c r="E512" s="94" t="s">
        <v>91</v>
      </c>
      <c r="F512" s="25">
        <f t="shared" si="225"/>
        <v>0</v>
      </c>
      <c r="G512" s="25">
        <f t="shared" si="235"/>
        <v>0</v>
      </c>
      <c r="I512" s="156">
        <f t="shared" si="190"/>
        <v>0</v>
      </c>
      <c r="J512" s="156">
        <f t="shared" si="191"/>
        <v>0</v>
      </c>
      <c r="K512" s="156">
        <f t="shared" si="192"/>
        <v>0</v>
      </c>
      <c r="L512" s="156">
        <f t="shared" si="193"/>
        <v>0</v>
      </c>
      <c r="N512" s="187">
        <f t="shared" si="212"/>
        <v>0</v>
      </c>
      <c r="O512" s="187">
        <f t="shared" si="194"/>
        <v>0</v>
      </c>
      <c r="P512" s="187">
        <f t="shared" si="195"/>
        <v>0</v>
      </c>
      <c r="Q512" s="187">
        <f t="shared" si="196"/>
        <v>0</v>
      </c>
      <c r="R512" s="187">
        <f t="shared" si="197"/>
        <v>0</v>
      </c>
      <c r="S512" s="187">
        <f t="shared" si="198"/>
        <v>0</v>
      </c>
      <c r="T512" s="187">
        <f t="shared" si="199"/>
        <v>0</v>
      </c>
      <c r="V512" s="184">
        <f t="shared" si="200"/>
        <v>0</v>
      </c>
      <c r="W512" s="184">
        <f t="shared" si="201"/>
        <v>0</v>
      </c>
      <c r="X512" s="184">
        <f t="shared" si="202"/>
        <v>0</v>
      </c>
      <c r="Y512" s="184">
        <f t="shared" si="203"/>
        <v>0</v>
      </c>
      <c r="AA512" s="190">
        <f t="shared" si="204"/>
        <v>0</v>
      </c>
      <c r="AB512" s="190">
        <f t="shared" si="205"/>
        <v>0</v>
      </c>
      <c r="AC512" s="190">
        <f t="shared" si="206"/>
        <v>0</v>
      </c>
      <c r="AD512" s="190">
        <f t="shared" si="207"/>
        <v>0</v>
      </c>
      <c r="AE512" s="187">
        <f t="shared" si="226"/>
        <v>0</v>
      </c>
      <c r="AF512" s="156">
        <f t="shared" si="227"/>
        <v>0</v>
      </c>
      <c r="AG512" s="193">
        <f t="shared" si="228"/>
        <v>0</v>
      </c>
      <c r="AH512" s="156">
        <f t="shared" si="229"/>
        <v>0</v>
      </c>
      <c r="AI512" s="156">
        <f t="shared" si="230"/>
        <v>0</v>
      </c>
      <c r="AJ512" s="187">
        <f t="shared" si="231"/>
        <v>0</v>
      </c>
      <c r="AK512" s="187">
        <f t="shared" si="232"/>
        <v>0</v>
      </c>
      <c r="AL512" s="1">
        <f t="shared" si="233"/>
        <v>0</v>
      </c>
    </row>
    <row r="513" spans="1:38">
      <c r="A513" s="26">
        <v>5.7200000000000003E-3</v>
      </c>
      <c r="B513" s="5">
        <f t="shared" si="224"/>
        <v>5.7200000000000003E-3</v>
      </c>
      <c r="C513" s="150"/>
      <c r="D513" s="150"/>
      <c r="E513" s="94" t="s">
        <v>91</v>
      </c>
      <c r="F513" s="25">
        <f t="shared" si="225"/>
        <v>0</v>
      </c>
      <c r="G513" s="25">
        <f t="shared" si="235"/>
        <v>0</v>
      </c>
      <c r="I513" s="156">
        <f t="shared" si="190"/>
        <v>0</v>
      </c>
      <c r="J513" s="156">
        <f t="shared" si="191"/>
        <v>0</v>
      </c>
      <c r="K513" s="156">
        <f t="shared" si="192"/>
        <v>0</v>
      </c>
      <c r="L513" s="156">
        <f t="shared" si="193"/>
        <v>0</v>
      </c>
      <c r="N513" s="187">
        <f t="shared" si="212"/>
        <v>0</v>
      </c>
      <c r="O513" s="187">
        <f t="shared" si="194"/>
        <v>0</v>
      </c>
      <c r="P513" s="187">
        <f t="shared" si="195"/>
        <v>0</v>
      </c>
      <c r="Q513" s="187">
        <f t="shared" si="196"/>
        <v>0</v>
      </c>
      <c r="R513" s="187">
        <f t="shared" si="197"/>
        <v>0</v>
      </c>
      <c r="S513" s="187">
        <f t="shared" si="198"/>
        <v>0</v>
      </c>
      <c r="T513" s="187">
        <f t="shared" si="199"/>
        <v>0</v>
      </c>
      <c r="V513" s="184">
        <f t="shared" si="200"/>
        <v>0</v>
      </c>
      <c r="W513" s="184">
        <f t="shared" si="201"/>
        <v>0</v>
      </c>
      <c r="X513" s="184">
        <f t="shared" si="202"/>
        <v>0</v>
      </c>
      <c r="Y513" s="184">
        <f t="shared" si="203"/>
        <v>0</v>
      </c>
      <c r="AA513" s="190">
        <f t="shared" si="204"/>
        <v>0</v>
      </c>
      <c r="AB513" s="190">
        <f t="shared" si="205"/>
        <v>0</v>
      </c>
      <c r="AC513" s="190">
        <f t="shared" si="206"/>
        <v>0</v>
      </c>
      <c r="AD513" s="190">
        <f t="shared" si="207"/>
        <v>0</v>
      </c>
      <c r="AE513" s="187">
        <f t="shared" si="226"/>
        <v>0</v>
      </c>
      <c r="AF513" s="156">
        <f t="shared" si="227"/>
        <v>0</v>
      </c>
      <c r="AG513" s="193">
        <f t="shared" si="228"/>
        <v>0</v>
      </c>
      <c r="AH513" s="156">
        <f t="shared" si="229"/>
        <v>0</v>
      </c>
      <c r="AI513" s="156">
        <f t="shared" si="230"/>
        <v>0</v>
      </c>
      <c r="AJ513" s="187">
        <f t="shared" si="231"/>
        <v>0</v>
      </c>
      <c r="AK513" s="187">
        <f t="shared" si="232"/>
        <v>0</v>
      </c>
      <c r="AL513" s="1">
        <f t="shared" si="233"/>
        <v>0</v>
      </c>
    </row>
    <row r="514" spans="1:38">
      <c r="A514" s="26">
        <v>5.7299999999999999E-3</v>
      </c>
      <c r="B514" s="5">
        <f t="shared" si="224"/>
        <v>5.7299999999999999E-3</v>
      </c>
      <c r="C514" s="150"/>
      <c r="D514" s="150"/>
      <c r="E514" s="94" t="s">
        <v>91</v>
      </c>
      <c r="F514" s="25">
        <f t="shared" si="225"/>
        <v>0</v>
      </c>
      <c r="G514" s="25">
        <f t="shared" si="235"/>
        <v>0</v>
      </c>
      <c r="I514" s="156">
        <f t="shared" si="190"/>
        <v>0</v>
      </c>
      <c r="J514" s="156">
        <f t="shared" si="191"/>
        <v>0</v>
      </c>
      <c r="K514" s="156">
        <f t="shared" si="192"/>
        <v>0</v>
      </c>
      <c r="L514" s="156">
        <f t="shared" si="193"/>
        <v>0</v>
      </c>
      <c r="N514" s="187">
        <f t="shared" si="212"/>
        <v>0</v>
      </c>
      <c r="O514" s="187">
        <f t="shared" si="194"/>
        <v>0</v>
      </c>
      <c r="P514" s="187">
        <f t="shared" si="195"/>
        <v>0</v>
      </c>
      <c r="Q514" s="187">
        <f t="shared" si="196"/>
        <v>0</v>
      </c>
      <c r="R514" s="187">
        <f t="shared" si="197"/>
        <v>0</v>
      </c>
      <c r="S514" s="187">
        <f t="shared" si="198"/>
        <v>0</v>
      </c>
      <c r="T514" s="187">
        <f t="shared" si="199"/>
        <v>0</v>
      </c>
      <c r="V514" s="184">
        <f t="shared" si="200"/>
        <v>0</v>
      </c>
      <c r="W514" s="184">
        <f t="shared" si="201"/>
        <v>0</v>
      </c>
      <c r="X514" s="184">
        <f t="shared" si="202"/>
        <v>0</v>
      </c>
      <c r="Y514" s="184">
        <f t="shared" si="203"/>
        <v>0</v>
      </c>
      <c r="AA514" s="190">
        <f t="shared" si="204"/>
        <v>0</v>
      </c>
      <c r="AB514" s="190">
        <f t="shared" si="205"/>
        <v>0</v>
      </c>
      <c r="AC514" s="190">
        <f t="shared" si="206"/>
        <v>0</v>
      </c>
      <c r="AD514" s="190">
        <f t="shared" si="207"/>
        <v>0</v>
      </c>
      <c r="AE514" s="187">
        <f t="shared" si="226"/>
        <v>0</v>
      </c>
      <c r="AF514" s="156">
        <f t="shared" si="227"/>
        <v>0</v>
      </c>
      <c r="AG514" s="193">
        <f t="shared" si="228"/>
        <v>0</v>
      </c>
      <c r="AH514" s="156">
        <f t="shared" si="229"/>
        <v>0</v>
      </c>
      <c r="AI514" s="156">
        <f t="shared" si="230"/>
        <v>0</v>
      </c>
      <c r="AJ514" s="187">
        <f t="shared" si="231"/>
        <v>0</v>
      </c>
      <c r="AK514" s="187">
        <f t="shared" si="232"/>
        <v>0</v>
      </c>
      <c r="AL514" s="1">
        <f t="shared" si="233"/>
        <v>0</v>
      </c>
    </row>
    <row r="515" spans="1:38">
      <c r="A515" s="26">
        <v>5.7400000000000003E-3</v>
      </c>
      <c r="B515" s="5">
        <f t="shared" ref="B515:B578" si="236">AL515+A515</f>
        <v>5.7400000000000003E-3</v>
      </c>
      <c r="C515" s="150"/>
      <c r="D515" s="150"/>
      <c r="E515" s="94" t="s">
        <v>91</v>
      </c>
      <c r="F515" s="25">
        <f t="shared" ref="F515:F581" si="237">COUNTIF(H515:AD515,"&gt;1")</f>
        <v>0</v>
      </c>
      <c r="G515" s="25">
        <f t="shared" si="235"/>
        <v>0</v>
      </c>
      <c r="I515" s="156">
        <f t="shared" si="190"/>
        <v>0</v>
      </c>
      <c r="J515" s="156">
        <f t="shared" si="191"/>
        <v>0</v>
      </c>
      <c r="K515" s="156">
        <f t="shared" si="192"/>
        <v>0</v>
      </c>
      <c r="L515" s="156">
        <f t="shared" si="193"/>
        <v>0</v>
      </c>
      <c r="N515" s="187">
        <f t="shared" si="212"/>
        <v>0</v>
      </c>
      <c r="O515" s="187">
        <f t="shared" si="194"/>
        <v>0</v>
      </c>
      <c r="P515" s="187">
        <f t="shared" si="195"/>
        <v>0</v>
      </c>
      <c r="Q515" s="187">
        <f t="shared" si="196"/>
        <v>0</v>
      </c>
      <c r="R515" s="187">
        <f t="shared" si="197"/>
        <v>0</v>
      </c>
      <c r="S515" s="187">
        <f t="shared" si="198"/>
        <v>0</v>
      </c>
      <c r="T515" s="187">
        <f t="shared" si="199"/>
        <v>0</v>
      </c>
      <c r="V515" s="184">
        <f t="shared" si="200"/>
        <v>0</v>
      </c>
      <c r="W515" s="184">
        <f t="shared" si="201"/>
        <v>0</v>
      </c>
      <c r="X515" s="184">
        <f t="shared" si="202"/>
        <v>0</v>
      </c>
      <c r="Y515" s="184">
        <f t="shared" si="203"/>
        <v>0</v>
      </c>
      <c r="AA515" s="190">
        <f t="shared" si="204"/>
        <v>0</v>
      </c>
      <c r="AB515" s="190">
        <f t="shared" si="205"/>
        <v>0</v>
      </c>
      <c r="AC515" s="190">
        <f t="shared" si="206"/>
        <v>0</v>
      </c>
      <c r="AD515" s="190">
        <f t="shared" si="207"/>
        <v>0</v>
      </c>
      <c r="AE515" s="187">
        <f t="shared" ref="AE515:AE578" si="238">LARGE(N515:T515,3)</f>
        <v>0</v>
      </c>
      <c r="AF515" s="156">
        <f t="shared" ref="AF515:AF578" si="239">LARGE(I515:L515,3)</f>
        <v>0</v>
      </c>
      <c r="AG515" s="193">
        <f t="shared" ref="AG515:AG578" si="240">LARGE(AE515:AF515,1)</f>
        <v>0</v>
      </c>
      <c r="AH515" s="156">
        <f t="shared" ref="AH515:AH578" si="241">LARGE(I515:L515,1)</f>
        <v>0</v>
      </c>
      <c r="AI515" s="156">
        <f t="shared" ref="AI515:AI578" si="242">LARGE(I515:L515,2)</f>
        <v>0</v>
      </c>
      <c r="AJ515" s="187">
        <f t="shared" ref="AJ515:AJ578" si="243">LARGE(N515:T515,1)</f>
        <v>0</v>
      </c>
      <c r="AK515" s="187">
        <f t="shared" ref="AK515:AK578" si="244">LARGE(N515:T515,2)</f>
        <v>0</v>
      </c>
      <c r="AL515" s="1">
        <f t="shared" ref="AL515:AL578" si="245">SUM(AG515:AK515)</f>
        <v>0</v>
      </c>
    </row>
    <row r="516" spans="1:38">
      <c r="A516" s="26">
        <v>5.7499999999999999E-3</v>
      </c>
      <c r="B516" s="5">
        <f t="shared" si="236"/>
        <v>5.7499999999999999E-3</v>
      </c>
      <c r="C516" s="150"/>
      <c r="D516" s="150"/>
      <c r="E516" s="94" t="s">
        <v>91</v>
      </c>
      <c r="F516" s="25">
        <f t="shared" si="237"/>
        <v>0</v>
      </c>
      <c r="G516" s="25">
        <f t="shared" si="235"/>
        <v>0</v>
      </c>
      <c r="I516" s="156">
        <f t="shared" si="190"/>
        <v>0</v>
      </c>
      <c r="J516" s="156">
        <f t="shared" si="191"/>
        <v>0</v>
      </c>
      <c r="K516" s="156">
        <f t="shared" si="192"/>
        <v>0</v>
      </c>
      <c r="L516" s="156">
        <f t="shared" si="193"/>
        <v>0</v>
      </c>
      <c r="N516" s="187">
        <f t="shared" si="212"/>
        <v>0</v>
      </c>
      <c r="O516" s="187">
        <f t="shared" si="194"/>
        <v>0</v>
      </c>
      <c r="P516" s="187">
        <f t="shared" si="195"/>
        <v>0</v>
      </c>
      <c r="Q516" s="187">
        <f t="shared" si="196"/>
        <v>0</v>
      </c>
      <c r="R516" s="187">
        <f t="shared" si="197"/>
        <v>0</v>
      </c>
      <c r="S516" s="187">
        <f t="shared" si="198"/>
        <v>0</v>
      </c>
      <c r="T516" s="187">
        <f t="shared" si="199"/>
        <v>0</v>
      </c>
      <c r="V516" s="184">
        <f t="shared" si="200"/>
        <v>0</v>
      </c>
      <c r="W516" s="184">
        <f t="shared" si="201"/>
        <v>0</v>
      </c>
      <c r="X516" s="184">
        <f t="shared" si="202"/>
        <v>0</v>
      </c>
      <c r="Y516" s="184">
        <f t="shared" si="203"/>
        <v>0</v>
      </c>
      <c r="AA516" s="190">
        <f t="shared" si="204"/>
        <v>0</v>
      </c>
      <c r="AB516" s="190">
        <f t="shared" si="205"/>
        <v>0</v>
      </c>
      <c r="AC516" s="190">
        <f t="shared" si="206"/>
        <v>0</v>
      </c>
      <c r="AD516" s="190">
        <f t="shared" si="207"/>
        <v>0</v>
      </c>
      <c r="AE516" s="187">
        <f t="shared" si="238"/>
        <v>0</v>
      </c>
      <c r="AF516" s="156">
        <f t="shared" si="239"/>
        <v>0</v>
      </c>
      <c r="AG516" s="193">
        <f t="shared" si="240"/>
        <v>0</v>
      </c>
      <c r="AH516" s="156">
        <f t="shared" si="241"/>
        <v>0</v>
      </c>
      <c r="AI516" s="156">
        <f t="shared" si="242"/>
        <v>0</v>
      </c>
      <c r="AJ516" s="187">
        <f t="shared" si="243"/>
        <v>0</v>
      </c>
      <c r="AK516" s="187">
        <f t="shared" si="244"/>
        <v>0</v>
      </c>
      <c r="AL516" s="1">
        <f t="shared" si="245"/>
        <v>0</v>
      </c>
    </row>
    <row r="517" spans="1:38">
      <c r="A517" s="26">
        <v>5.7600000000000004E-3</v>
      </c>
      <c r="B517" s="5">
        <f t="shared" si="236"/>
        <v>5.7600000000000004E-3</v>
      </c>
      <c r="C517" s="150"/>
      <c r="D517" s="150"/>
      <c r="E517" s="94" t="s">
        <v>91</v>
      </c>
      <c r="F517" s="25">
        <f t="shared" si="237"/>
        <v>0</v>
      </c>
      <c r="G517" s="25">
        <f t="shared" si="235"/>
        <v>0</v>
      </c>
      <c r="I517" s="156">
        <f t="shared" si="190"/>
        <v>0</v>
      </c>
      <c r="J517" s="156">
        <f t="shared" si="191"/>
        <v>0</v>
      </c>
      <c r="K517" s="156">
        <f t="shared" si="192"/>
        <v>0</v>
      </c>
      <c r="L517" s="156">
        <f t="shared" si="193"/>
        <v>0</v>
      </c>
      <c r="N517" s="187">
        <f t="shared" si="212"/>
        <v>0</v>
      </c>
      <c r="O517" s="187">
        <f t="shared" si="194"/>
        <v>0</v>
      </c>
      <c r="P517" s="187">
        <f t="shared" si="195"/>
        <v>0</v>
      </c>
      <c r="Q517" s="187">
        <f t="shared" si="196"/>
        <v>0</v>
      </c>
      <c r="R517" s="187">
        <f t="shared" si="197"/>
        <v>0</v>
      </c>
      <c r="S517" s="187">
        <f t="shared" si="198"/>
        <v>0</v>
      </c>
      <c r="T517" s="187">
        <f t="shared" si="199"/>
        <v>0</v>
      </c>
      <c r="V517" s="184">
        <f t="shared" si="200"/>
        <v>0</v>
      </c>
      <c r="W517" s="184">
        <f t="shared" si="201"/>
        <v>0</v>
      </c>
      <c r="X517" s="184">
        <f t="shared" si="202"/>
        <v>0</v>
      </c>
      <c r="Y517" s="184">
        <f t="shared" si="203"/>
        <v>0</v>
      </c>
      <c r="AA517" s="190">
        <f t="shared" si="204"/>
        <v>0</v>
      </c>
      <c r="AB517" s="190">
        <f t="shared" si="205"/>
        <v>0</v>
      </c>
      <c r="AC517" s="190">
        <f t="shared" si="206"/>
        <v>0</v>
      </c>
      <c r="AD517" s="190">
        <f t="shared" si="207"/>
        <v>0</v>
      </c>
      <c r="AE517" s="187">
        <f t="shared" si="238"/>
        <v>0</v>
      </c>
      <c r="AF517" s="156">
        <f t="shared" si="239"/>
        <v>0</v>
      </c>
      <c r="AG517" s="193">
        <f t="shared" si="240"/>
        <v>0</v>
      </c>
      <c r="AH517" s="156">
        <f t="shared" si="241"/>
        <v>0</v>
      </c>
      <c r="AI517" s="156">
        <f t="shared" si="242"/>
        <v>0</v>
      </c>
      <c r="AJ517" s="187">
        <f t="shared" si="243"/>
        <v>0</v>
      </c>
      <c r="AK517" s="187">
        <f t="shared" si="244"/>
        <v>0</v>
      </c>
      <c r="AL517" s="1">
        <f t="shared" si="245"/>
        <v>0</v>
      </c>
    </row>
    <row r="518" spans="1:38">
      <c r="A518" s="26">
        <v>5.77E-3</v>
      </c>
      <c r="B518" s="5">
        <f t="shared" si="236"/>
        <v>5.77E-3</v>
      </c>
      <c r="C518" s="150"/>
      <c r="D518" s="150"/>
      <c r="E518" s="94" t="s">
        <v>91</v>
      </c>
      <c r="F518" s="25">
        <f t="shared" si="237"/>
        <v>0</v>
      </c>
      <c r="G518" s="25">
        <f t="shared" si="235"/>
        <v>0</v>
      </c>
      <c r="I518" s="156">
        <f t="shared" si="190"/>
        <v>0</v>
      </c>
      <c r="J518" s="156">
        <f t="shared" si="191"/>
        <v>0</v>
      </c>
      <c r="K518" s="156">
        <f t="shared" si="192"/>
        <v>0</v>
      </c>
      <c r="L518" s="156">
        <f t="shared" si="193"/>
        <v>0</v>
      </c>
      <c r="N518" s="187">
        <f t="shared" si="212"/>
        <v>0</v>
      </c>
      <c r="O518" s="187">
        <f t="shared" si="194"/>
        <v>0</v>
      </c>
      <c r="P518" s="187">
        <f t="shared" si="195"/>
        <v>0</v>
      </c>
      <c r="Q518" s="187">
        <f t="shared" si="196"/>
        <v>0</v>
      </c>
      <c r="R518" s="187">
        <f t="shared" si="197"/>
        <v>0</v>
      </c>
      <c r="S518" s="187">
        <f t="shared" si="198"/>
        <v>0</v>
      </c>
      <c r="T518" s="187">
        <f t="shared" si="199"/>
        <v>0</v>
      </c>
      <c r="V518" s="184">
        <f t="shared" si="200"/>
        <v>0</v>
      </c>
      <c r="W518" s="184">
        <f t="shared" si="201"/>
        <v>0</v>
      </c>
      <c r="X518" s="184">
        <f t="shared" si="202"/>
        <v>0</v>
      </c>
      <c r="Y518" s="184">
        <f t="shared" si="203"/>
        <v>0</v>
      </c>
      <c r="AA518" s="190">
        <f t="shared" si="204"/>
        <v>0</v>
      </c>
      <c r="AB518" s="190">
        <f t="shared" si="205"/>
        <v>0</v>
      </c>
      <c r="AC518" s="190">
        <f t="shared" si="206"/>
        <v>0</v>
      </c>
      <c r="AD518" s="190">
        <f t="shared" si="207"/>
        <v>0</v>
      </c>
      <c r="AE518" s="187">
        <f t="shared" si="238"/>
        <v>0</v>
      </c>
      <c r="AF518" s="156">
        <f t="shared" si="239"/>
        <v>0</v>
      </c>
      <c r="AG518" s="193">
        <f t="shared" si="240"/>
        <v>0</v>
      </c>
      <c r="AH518" s="156">
        <f t="shared" si="241"/>
        <v>0</v>
      </c>
      <c r="AI518" s="156">
        <f t="shared" si="242"/>
        <v>0</v>
      </c>
      <c r="AJ518" s="187">
        <f t="shared" si="243"/>
        <v>0</v>
      </c>
      <c r="AK518" s="187">
        <f t="shared" si="244"/>
        <v>0</v>
      </c>
      <c r="AL518" s="1">
        <f t="shared" si="245"/>
        <v>0</v>
      </c>
    </row>
    <row r="519" spans="1:38">
      <c r="A519" s="26">
        <v>5.7800000000000004E-3</v>
      </c>
      <c r="B519" s="5">
        <f t="shared" si="236"/>
        <v>5.7800000000000004E-3</v>
      </c>
      <c r="C519" s="150"/>
      <c r="D519" s="150"/>
      <c r="E519" s="94" t="s">
        <v>91</v>
      </c>
      <c r="F519" s="25">
        <f t="shared" si="237"/>
        <v>0</v>
      </c>
      <c r="G519" s="25">
        <f t="shared" si="235"/>
        <v>0</v>
      </c>
      <c r="I519" s="156">
        <f t="shared" si="190"/>
        <v>0</v>
      </c>
      <c r="J519" s="156">
        <f t="shared" si="191"/>
        <v>0</v>
      </c>
      <c r="K519" s="156">
        <f t="shared" si="192"/>
        <v>0</v>
      </c>
      <c r="L519" s="156">
        <f t="shared" si="193"/>
        <v>0</v>
      </c>
      <c r="N519" s="187">
        <f t="shared" si="212"/>
        <v>0</v>
      </c>
      <c r="O519" s="187">
        <f t="shared" si="194"/>
        <v>0</v>
      </c>
      <c r="P519" s="187">
        <f t="shared" si="195"/>
        <v>0</v>
      </c>
      <c r="Q519" s="187">
        <f t="shared" si="196"/>
        <v>0</v>
      </c>
      <c r="R519" s="187">
        <f t="shared" si="197"/>
        <v>0</v>
      </c>
      <c r="S519" s="187">
        <f t="shared" si="198"/>
        <v>0</v>
      </c>
      <c r="T519" s="187">
        <f t="shared" si="199"/>
        <v>0</v>
      </c>
      <c r="V519" s="184">
        <f t="shared" si="200"/>
        <v>0</v>
      </c>
      <c r="W519" s="184">
        <f t="shared" si="201"/>
        <v>0</v>
      </c>
      <c r="X519" s="184">
        <f t="shared" si="202"/>
        <v>0</v>
      </c>
      <c r="Y519" s="184">
        <f t="shared" si="203"/>
        <v>0</v>
      </c>
      <c r="AA519" s="190">
        <f t="shared" si="204"/>
        <v>0</v>
      </c>
      <c r="AB519" s="190">
        <f t="shared" si="205"/>
        <v>0</v>
      </c>
      <c r="AC519" s="190">
        <f t="shared" si="206"/>
        <v>0</v>
      </c>
      <c r="AD519" s="190">
        <f t="shared" si="207"/>
        <v>0</v>
      </c>
      <c r="AE519" s="187">
        <f t="shared" si="238"/>
        <v>0</v>
      </c>
      <c r="AF519" s="156">
        <f t="shared" si="239"/>
        <v>0</v>
      </c>
      <c r="AG519" s="193">
        <f t="shared" si="240"/>
        <v>0</v>
      </c>
      <c r="AH519" s="156">
        <f t="shared" si="241"/>
        <v>0</v>
      </c>
      <c r="AI519" s="156">
        <f t="shared" si="242"/>
        <v>0</v>
      </c>
      <c r="AJ519" s="187">
        <f t="shared" si="243"/>
        <v>0</v>
      </c>
      <c r="AK519" s="187">
        <f t="shared" si="244"/>
        <v>0</v>
      </c>
      <c r="AL519" s="1">
        <f t="shared" si="245"/>
        <v>0</v>
      </c>
    </row>
    <row r="520" spans="1:38">
      <c r="A520" s="26">
        <v>5.79E-3</v>
      </c>
      <c r="B520" s="5">
        <f t="shared" si="236"/>
        <v>5.79E-3</v>
      </c>
      <c r="C520" s="150"/>
      <c r="D520" s="150"/>
      <c r="E520" s="94" t="s">
        <v>91</v>
      </c>
      <c r="F520" s="25">
        <f t="shared" si="237"/>
        <v>0</v>
      </c>
      <c r="G520" s="25">
        <f t="shared" ref="G520:G578" si="246">COUNTIF(AG520:AK520,"&gt;1")</f>
        <v>0</v>
      </c>
      <c r="I520" s="156">
        <f t="shared" si="190"/>
        <v>0</v>
      </c>
      <c r="J520" s="156">
        <f t="shared" si="191"/>
        <v>0</v>
      </c>
      <c r="K520" s="156">
        <f t="shared" si="192"/>
        <v>0</v>
      </c>
      <c r="L520" s="156">
        <f t="shared" si="193"/>
        <v>0</v>
      </c>
      <c r="N520" s="187">
        <f t="shared" si="212"/>
        <v>0</v>
      </c>
      <c r="O520" s="187">
        <f t="shared" si="194"/>
        <v>0</v>
      </c>
      <c r="P520" s="187">
        <f t="shared" si="195"/>
        <v>0</v>
      </c>
      <c r="Q520" s="187">
        <f t="shared" si="196"/>
        <v>0</v>
      </c>
      <c r="R520" s="187">
        <f t="shared" si="197"/>
        <v>0</v>
      </c>
      <c r="S520" s="187">
        <f t="shared" si="198"/>
        <v>0</v>
      </c>
      <c r="T520" s="187">
        <f t="shared" si="199"/>
        <v>0</v>
      </c>
      <c r="V520" s="184">
        <f t="shared" si="200"/>
        <v>0</v>
      </c>
      <c r="W520" s="184">
        <f t="shared" si="201"/>
        <v>0</v>
      </c>
      <c r="X520" s="184">
        <f t="shared" si="202"/>
        <v>0</v>
      </c>
      <c r="Y520" s="184">
        <f t="shared" si="203"/>
        <v>0</v>
      </c>
      <c r="AA520" s="190">
        <f t="shared" si="204"/>
        <v>0</v>
      </c>
      <c r="AB520" s="190">
        <f t="shared" si="205"/>
        <v>0</v>
      </c>
      <c r="AC520" s="190">
        <f t="shared" si="206"/>
        <v>0</v>
      </c>
      <c r="AD520" s="190">
        <f t="shared" si="207"/>
        <v>0</v>
      </c>
      <c r="AE520" s="187">
        <f t="shared" si="238"/>
        <v>0</v>
      </c>
      <c r="AF520" s="156">
        <f t="shared" si="239"/>
        <v>0</v>
      </c>
      <c r="AG520" s="193">
        <f t="shared" si="240"/>
        <v>0</v>
      </c>
      <c r="AH520" s="156">
        <f t="shared" si="241"/>
        <v>0</v>
      </c>
      <c r="AI520" s="156">
        <f t="shared" si="242"/>
        <v>0</v>
      </c>
      <c r="AJ520" s="187">
        <f t="shared" si="243"/>
        <v>0</v>
      </c>
      <c r="AK520" s="187">
        <f t="shared" si="244"/>
        <v>0</v>
      </c>
      <c r="AL520" s="1">
        <f t="shared" si="245"/>
        <v>0</v>
      </c>
    </row>
    <row r="521" spans="1:38">
      <c r="A521" s="26">
        <v>5.8000000000000005E-3</v>
      </c>
      <c r="B521" s="5">
        <f t="shared" si="236"/>
        <v>5.8000000000000005E-3</v>
      </c>
      <c r="C521" s="150"/>
      <c r="D521" s="150"/>
      <c r="E521" s="94" t="s">
        <v>91</v>
      </c>
      <c r="F521" s="25">
        <f t="shared" si="237"/>
        <v>0</v>
      </c>
      <c r="G521" s="25">
        <f t="shared" si="246"/>
        <v>0</v>
      </c>
      <c r="I521" s="156">
        <f t="shared" si="190"/>
        <v>0</v>
      </c>
      <c r="J521" s="156">
        <f t="shared" si="191"/>
        <v>0</v>
      </c>
      <c r="K521" s="156">
        <f t="shared" si="192"/>
        <v>0</v>
      </c>
      <c r="L521" s="156">
        <f t="shared" si="193"/>
        <v>0</v>
      </c>
      <c r="N521" s="187">
        <f t="shared" si="212"/>
        <v>0</v>
      </c>
      <c r="O521" s="187">
        <f t="shared" si="194"/>
        <v>0</v>
      </c>
      <c r="P521" s="187">
        <f t="shared" si="195"/>
        <v>0</v>
      </c>
      <c r="Q521" s="187">
        <f t="shared" si="196"/>
        <v>0</v>
      </c>
      <c r="R521" s="187">
        <f t="shared" si="197"/>
        <v>0</v>
      </c>
      <c r="S521" s="187">
        <f t="shared" si="198"/>
        <v>0</v>
      </c>
      <c r="T521" s="187">
        <f t="shared" si="199"/>
        <v>0</v>
      </c>
      <c r="V521" s="184">
        <f t="shared" si="200"/>
        <v>0</v>
      </c>
      <c r="W521" s="184">
        <f t="shared" si="201"/>
        <v>0</v>
      </c>
      <c r="X521" s="184">
        <f t="shared" si="202"/>
        <v>0</v>
      </c>
      <c r="Y521" s="184">
        <f t="shared" si="203"/>
        <v>0</v>
      </c>
      <c r="AA521" s="190">
        <f t="shared" si="204"/>
        <v>0</v>
      </c>
      <c r="AB521" s="190">
        <f t="shared" si="205"/>
        <v>0</v>
      </c>
      <c r="AC521" s="190">
        <f t="shared" si="206"/>
        <v>0</v>
      </c>
      <c r="AD521" s="190">
        <f t="shared" si="207"/>
        <v>0</v>
      </c>
      <c r="AE521" s="187">
        <f t="shared" si="238"/>
        <v>0</v>
      </c>
      <c r="AF521" s="156">
        <f t="shared" si="239"/>
        <v>0</v>
      </c>
      <c r="AG521" s="193">
        <f t="shared" si="240"/>
        <v>0</v>
      </c>
      <c r="AH521" s="156">
        <f t="shared" si="241"/>
        <v>0</v>
      </c>
      <c r="AI521" s="156">
        <f t="shared" si="242"/>
        <v>0</v>
      </c>
      <c r="AJ521" s="187">
        <f t="shared" si="243"/>
        <v>0</v>
      </c>
      <c r="AK521" s="187">
        <f t="shared" si="244"/>
        <v>0</v>
      </c>
      <c r="AL521" s="1">
        <f t="shared" si="245"/>
        <v>0</v>
      </c>
    </row>
    <row r="522" spans="1:38">
      <c r="A522" s="26">
        <v>5.8100000000000001E-3</v>
      </c>
      <c r="B522" s="5">
        <f t="shared" si="236"/>
        <v>5.8100000000000001E-3</v>
      </c>
      <c r="C522" s="150"/>
      <c r="D522" s="150"/>
      <c r="E522" s="94" t="s">
        <v>91</v>
      </c>
      <c r="F522" s="25">
        <f t="shared" si="237"/>
        <v>0</v>
      </c>
      <c r="G522" s="25">
        <f t="shared" si="246"/>
        <v>0</v>
      </c>
      <c r="I522" s="156">
        <f t="shared" si="190"/>
        <v>0</v>
      </c>
      <c r="J522" s="156">
        <f t="shared" si="191"/>
        <v>0</v>
      </c>
      <c r="K522" s="156">
        <f t="shared" si="192"/>
        <v>0</v>
      </c>
      <c r="L522" s="156">
        <f t="shared" si="193"/>
        <v>0</v>
      </c>
      <c r="N522" s="187">
        <f t="shared" si="212"/>
        <v>0</v>
      </c>
      <c r="O522" s="187">
        <f t="shared" si="194"/>
        <v>0</v>
      </c>
      <c r="P522" s="187">
        <f t="shared" si="195"/>
        <v>0</v>
      </c>
      <c r="Q522" s="187">
        <f t="shared" si="196"/>
        <v>0</v>
      </c>
      <c r="R522" s="187">
        <f t="shared" si="197"/>
        <v>0</v>
      </c>
      <c r="S522" s="187">
        <f t="shared" si="198"/>
        <v>0</v>
      </c>
      <c r="T522" s="187">
        <f t="shared" si="199"/>
        <v>0</v>
      </c>
      <c r="V522" s="184">
        <f t="shared" si="200"/>
        <v>0</v>
      </c>
      <c r="W522" s="184">
        <f t="shared" si="201"/>
        <v>0</v>
      </c>
      <c r="X522" s="184">
        <f t="shared" si="202"/>
        <v>0</v>
      </c>
      <c r="Y522" s="184">
        <f t="shared" si="203"/>
        <v>0</v>
      </c>
      <c r="AA522" s="190">
        <f t="shared" si="204"/>
        <v>0</v>
      </c>
      <c r="AB522" s="190">
        <f t="shared" si="205"/>
        <v>0</v>
      </c>
      <c r="AC522" s="190">
        <f t="shared" si="206"/>
        <v>0</v>
      </c>
      <c r="AD522" s="190">
        <f t="shared" si="207"/>
        <v>0</v>
      </c>
      <c r="AE522" s="187">
        <f t="shared" si="238"/>
        <v>0</v>
      </c>
      <c r="AF522" s="156">
        <f t="shared" si="239"/>
        <v>0</v>
      </c>
      <c r="AG522" s="193">
        <f t="shared" si="240"/>
        <v>0</v>
      </c>
      <c r="AH522" s="156">
        <f t="shared" si="241"/>
        <v>0</v>
      </c>
      <c r="AI522" s="156">
        <f t="shared" si="242"/>
        <v>0</v>
      </c>
      <c r="AJ522" s="187">
        <f t="shared" si="243"/>
        <v>0</v>
      </c>
      <c r="AK522" s="187">
        <f t="shared" si="244"/>
        <v>0</v>
      </c>
      <c r="AL522" s="1">
        <f t="shared" si="245"/>
        <v>0</v>
      </c>
    </row>
    <row r="523" spans="1:38">
      <c r="A523" s="26">
        <v>5.8199999999999997E-3</v>
      </c>
      <c r="B523" s="5">
        <f t="shared" si="236"/>
        <v>5.8199999999999997E-3</v>
      </c>
      <c r="C523" s="150"/>
      <c r="D523" s="150"/>
      <c r="E523" s="94" t="s">
        <v>91</v>
      </c>
      <c r="F523" s="25">
        <f t="shared" si="237"/>
        <v>0</v>
      </c>
      <c r="G523" s="25">
        <f t="shared" si="246"/>
        <v>0</v>
      </c>
      <c r="I523" s="156">
        <f t="shared" si="190"/>
        <v>0</v>
      </c>
      <c r="J523" s="156">
        <f t="shared" si="191"/>
        <v>0</v>
      </c>
      <c r="K523" s="156">
        <f t="shared" si="192"/>
        <v>0</v>
      </c>
      <c r="L523" s="156">
        <f t="shared" si="193"/>
        <v>0</v>
      </c>
      <c r="N523" s="187">
        <f t="shared" si="212"/>
        <v>0</v>
      </c>
      <c r="O523" s="187">
        <f t="shared" si="194"/>
        <v>0</v>
      </c>
      <c r="P523" s="187">
        <f t="shared" si="195"/>
        <v>0</v>
      </c>
      <c r="Q523" s="187">
        <f t="shared" si="196"/>
        <v>0</v>
      </c>
      <c r="R523" s="187">
        <f t="shared" si="197"/>
        <v>0</v>
      </c>
      <c r="S523" s="187">
        <f t="shared" si="198"/>
        <v>0</v>
      </c>
      <c r="T523" s="187">
        <f t="shared" si="199"/>
        <v>0</v>
      </c>
      <c r="V523" s="184">
        <f t="shared" si="200"/>
        <v>0</v>
      </c>
      <c r="W523" s="184">
        <f t="shared" si="201"/>
        <v>0</v>
      </c>
      <c r="X523" s="184">
        <f t="shared" si="202"/>
        <v>0</v>
      </c>
      <c r="Y523" s="184">
        <f t="shared" si="203"/>
        <v>0</v>
      </c>
      <c r="AA523" s="190">
        <f t="shared" si="204"/>
        <v>0</v>
      </c>
      <c r="AB523" s="190">
        <f t="shared" si="205"/>
        <v>0</v>
      </c>
      <c r="AC523" s="190">
        <f t="shared" si="206"/>
        <v>0</v>
      </c>
      <c r="AD523" s="190">
        <f t="shared" si="207"/>
        <v>0</v>
      </c>
      <c r="AE523" s="187">
        <f t="shared" si="238"/>
        <v>0</v>
      </c>
      <c r="AF523" s="156">
        <f t="shared" si="239"/>
        <v>0</v>
      </c>
      <c r="AG523" s="193">
        <f t="shared" si="240"/>
        <v>0</v>
      </c>
      <c r="AH523" s="156">
        <f t="shared" si="241"/>
        <v>0</v>
      </c>
      <c r="AI523" s="156">
        <f t="shared" si="242"/>
        <v>0</v>
      </c>
      <c r="AJ523" s="187">
        <f t="shared" si="243"/>
        <v>0</v>
      </c>
      <c r="AK523" s="187">
        <f t="shared" si="244"/>
        <v>0</v>
      </c>
      <c r="AL523" s="1">
        <f t="shared" si="245"/>
        <v>0</v>
      </c>
    </row>
    <row r="524" spans="1:38">
      <c r="A524" s="26">
        <v>5.8300000000000001E-3</v>
      </c>
      <c r="B524" s="5">
        <f t="shared" si="236"/>
        <v>5.8300000000000001E-3</v>
      </c>
      <c r="C524" s="150"/>
      <c r="D524" s="150"/>
      <c r="E524" s="94" t="s">
        <v>91</v>
      </c>
      <c r="F524" s="25">
        <f t="shared" si="237"/>
        <v>0</v>
      </c>
      <c r="G524" s="25">
        <f t="shared" si="246"/>
        <v>0</v>
      </c>
      <c r="I524" s="156">
        <f t="shared" si="190"/>
        <v>0</v>
      </c>
      <c r="J524" s="156">
        <f t="shared" si="191"/>
        <v>0</v>
      </c>
      <c r="K524" s="156">
        <f t="shared" si="192"/>
        <v>0</v>
      </c>
      <c r="L524" s="156">
        <f t="shared" si="193"/>
        <v>0</v>
      </c>
      <c r="N524" s="187">
        <f t="shared" si="212"/>
        <v>0</v>
      </c>
      <c r="O524" s="187">
        <f t="shared" si="194"/>
        <v>0</v>
      </c>
      <c r="P524" s="187">
        <f t="shared" si="195"/>
        <v>0</v>
      </c>
      <c r="Q524" s="187">
        <f t="shared" si="196"/>
        <v>0</v>
      </c>
      <c r="R524" s="187">
        <f t="shared" si="197"/>
        <v>0</v>
      </c>
      <c r="S524" s="187">
        <f t="shared" si="198"/>
        <v>0</v>
      </c>
      <c r="T524" s="187">
        <f t="shared" si="199"/>
        <v>0</v>
      </c>
      <c r="V524" s="184">
        <f t="shared" si="200"/>
        <v>0</v>
      </c>
      <c r="W524" s="184">
        <f t="shared" si="201"/>
        <v>0</v>
      </c>
      <c r="X524" s="184">
        <f t="shared" si="202"/>
        <v>0</v>
      </c>
      <c r="Y524" s="184">
        <f t="shared" si="203"/>
        <v>0</v>
      </c>
      <c r="AA524" s="190">
        <f t="shared" si="204"/>
        <v>0</v>
      </c>
      <c r="AB524" s="190">
        <f t="shared" si="205"/>
        <v>0</v>
      </c>
      <c r="AC524" s="190">
        <f t="shared" si="206"/>
        <v>0</v>
      </c>
      <c r="AD524" s="190">
        <f t="shared" si="207"/>
        <v>0</v>
      </c>
      <c r="AE524" s="187">
        <f t="shared" si="238"/>
        <v>0</v>
      </c>
      <c r="AF524" s="156">
        <f t="shared" si="239"/>
        <v>0</v>
      </c>
      <c r="AG524" s="193">
        <f t="shared" si="240"/>
        <v>0</v>
      </c>
      <c r="AH524" s="156">
        <f t="shared" si="241"/>
        <v>0</v>
      </c>
      <c r="AI524" s="156">
        <f t="shared" si="242"/>
        <v>0</v>
      </c>
      <c r="AJ524" s="187">
        <f t="shared" si="243"/>
        <v>0</v>
      </c>
      <c r="AK524" s="187">
        <f t="shared" si="244"/>
        <v>0</v>
      </c>
      <c r="AL524" s="1">
        <f t="shared" si="245"/>
        <v>0</v>
      </c>
    </row>
    <row r="525" spans="1:38">
      <c r="A525" s="26">
        <v>5.8399999999999997E-3</v>
      </c>
      <c r="B525" s="5">
        <f t="shared" si="236"/>
        <v>5.8399999999999997E-3</v>
      </c>
      <c r="C525" s="150"/>
      <c r="D525" s="150"/>
      <c r="E525" s="94" t="s">
        <v>91</v>
      </c>
      <c r="F525" s="25">
        <f t="shared" si="237"/>
        <v>0</v>
      </c>
      <c r="G525" s="25">
        <f t="shared" si="246"/>
        <v>0</v>
      </c>
      <c r="I525" s="156">
        <f t="shared" si="190"/>
        <v>0</v>
      </c>
      <c r="J525" s="156">
        <f t="shared" si="191"/>
        <v>0</v>
      </c>
      <c r="K525" s="156">
        <f t="shared" si="192"/>
        <v>0</v>
      </c>
      <c r="L525" s="156">
        <f t="shared" si="193"/>
        <v>0</v>
      </c>
      <c r="N525" s="187">
        <f t="shared" si="212"/>
        <v>0</v>
      </c>
      <c r="O525" s="187">
        <f t="shared" si="194"/>
        <v>0</v>
      </c>
      <c r="P525" s="187">
        <f t="shared" si="195"/>
        <v>0</v>
      </c>
      <c r="Q525" s="187">
        <f t="shared" si="196"/>
        <v>0</v>
      </c>
      <c r="R525" s="187">
        <f t="shared" si="197"/>
        <v>0</v>
      </c>
      <c r="S525" s="187">
        <f t="shared" si="198"/>
        <v>0</v>
      </c>
      <c r="T525" s="187">
        <f t="shared" si="199"/>
        <v>0</v>
      </c>
      <c r="V525" s="184">
        <f t="shared" si="200"/>
        <v>0</v>
      </c>
      <c r="W525" s="184">
        <f t="shared" si="201"/>
        <v>0</v>
      </c>
      <c r="X525" s="184">
        <f t="shared" si="202"/>
        <v>0</v>
      </c>
      <c r="Y525" s="184">
        <f t="shared" si="203"/>
        <v>0</v>
      </c>
      <c r="AA525" s="190">
        <f t="shared" si="204"/>
        <v>0</v>
      </c>
      <c r="AB525" s="190">
        <f t="shared" si="205"/>
        <v>0</v>
      </c>
      <c r="AC525" s="190">
        <f t="shared" si="206"/>
        <v>0</v>
      </c>
      <c r="AD525" s="190">
        <f t="shared" si="207"/>
        <v>0</v>
      </c>
      <c r="AE525" s="187">
        <f t="shared" si="238"/>
        <v>0</v>
      </c>
      <c r="AF525" s="156">
        <f t="shared" si="239"/>
        <v>0</v>
      </c>
      <c r="AG525" s="193">
        <f t="shared" si="240"/>
        <v>0</v>
      </c>
      <c r="AH525" s="156">
        <f t="shared" si="241"/>
        <v>0</v>
      </c>
      <c r="AI525" s="156">
        <f t="shared" si="242"/>
        <v>0</v>
      </c>
      <c r="AJ525" s="187">
        <f t="shared" si="243"/>
        <v>0</v>
      </c>
      <c r="AK525" s="187">
        <f t="shared" si="244"/>
        <v>0</v>
      </c>
      <c r="AL525" s="1">
        <f t="shared" si="245"/>
        <v>0</v>
      </c>
    </row>
    <row r="526" spans="1:38">
      <c r="A526" s="26">
        <v>5.8500000000000002E-3</v>
      </c>
      <c r="B526" s="5">
        <f t="shared" si="236"/>
        <v>5.8500000000000002E-3</v>
      </c>
      <c r="C526" s="150"/>
      <c r="D526" s="150"/>
      <c r="E526" s="94" t="s">
        <v>91</v>
      </c>
      <c r="F526" s="25">
        <f t="shared" si="237"/>
        <v>0</v>
      </c>
      <c r="G526" s="25">
        <f t="shared" si="246"/>
        <v>0</v>
      </c>
      <c r="I526" s="156">
        <f t="shared" si="190"/>
        <v>0</v>
      </c>
      <c r="J526" s="156">
        <f t="shared" si="191"/>
        <v>0</v>
      </c>
      <c r="K526" s="156">
        <f t="shared" si="192"/>
        <v>0</v>
      </c>
      <c r="L526" s="156">
        <f t="shared" si="193"/>
        <v>0</v>
      </c>
      <c r="N526" s="187">
        <f t="shared" si="212"/>
        <v>0</v>
      </c>
      <c r="O526" s="187">
        <f t="shared" si="194"/>
        <v>0</v>
      </c>
      <c r="P526" s="187">
        <f t="shared" si="195"/>
        <v>0</v>
      </c>
      <c r="Q526" s="187">
        <f t="shared" si="196"/>
        <v>0</v>
      </c>
      <c r="R526" s="187">
        <f t="shared" si="197"/>
        <v>0</v>
      </c>
      <c r="S526" s="187">
        <f t="shared" si="198"/>
        <v>0</v>
      </c>
      <c r="T526" s="187">
        <f t="shared" si="199"/>
        <v>0</v>
      </c>
      <c r="V526" s="184">
        <f t="shared" si="200"/>
        <v>0</v>
      </c>
      <c r="W526" s="184">
        <f t="shared" si="201"/>
        <v>0</v>
      </c>
      <c r="X526" s="184">
        <f t="shared" si="202"/>
        <v>0</v>
      </c>
      <c r="Y526" s="184">
        <f t="shared" si="203"/>
        <v>0</v>
      </c>
      <c r="AA526" s="190">
        <f t="shared" si="204"/>
        <v>0</v>
      </c>
      <c r="AB526" s="190">
        <f t="shared" si="205"/>
        <v>0</v>
      </c>
      <c r="AC526" s="190">
        <f t="shared" si="206"/>
        <v>0</v>
      </c>
      <c r="AD526" s="190">
        <f t="shared" si="207"/>
        <v>0</v>
      </c>
      <c r="AE526" s="187">
        <f t="shared" si="238"/>
        <v>0</v>
      </c>
      <c r="AF526" s="156">
        <f t="shared" si="239"/>
        <v>0</v>
      </c>
      <c r="AG526" s="193">
        <f t="shared" si="240"/>
        <v>0</v>
      </c>
      <c r="AH526" s="156">
        <f t="shared" si="241"/>
        <v>0</v>
      </c>
      <c r="AI526" s="156">
        <f t="shared" si="242"/>
        <v>0</v>
      </c>
      <c r="AJ526" s="187">
        <f t="shared" si="243"/>
        <v>0</v>
      </c>
      <c r="AK526" s="187">
        <f t="shared" si="244"/>
        <v>0</v>
      </c>
      <c r="AL526" s="1">
        <f t="shared" si="245"/>
        <v>0</v>
      </c>
    </row>
    <row r="527" spans="1:38">
      <c r="A527" s="26">
        <v>5.8599999999999998E-3</v>
      </c>
      <c r="B527" s="5">
        <f t="shared" si="236"/>
        <v>5.8599999999999998E-3</v>
      </c>
      <c r="C527" s="150"/>
      <c r="D527" s="150"/>
      <c r="E527" s="94" t="s">
        <v>91</v>
      </c>
      <c r="F527" s="25">
        <f t="shared" si="237"/>
        <v>0</v>
      </c>
      <c r="G527" s="25">
        <f t="shared" si="246"/>
        <v>0</v>
      </c>
      <c r="I527" s="156">
        <f t="shared" si="190"/>
        <v>0</v>
      </c>
      <c r="J527" s="156">
        <f t="shared" si="191"/>
        <v>0</v>
      </c>
      <c r="K527" s="156">
        <f t="shared" si="192"/>
        <v>0</v>
      </c>
      <c r="L527" s="156">
        <f t="shared" si="193"/>
        <v>0</v>
      </c>
      <c r="N527" s="187">
        <f t="shared" si="212"/>
        <v>0</v>
      </c>
      <c r="O527" s="187">
        <f t="shared" si="194"/>
        <v>0</v>
      </c>
      <c r="P527" s="187">
        <f t="shared" si="195"/>
        <v>0</v>
      </c>
      <c r="Q527" s="187">
        <f t="shared" si="196"/>
        <v>0</v>
      </c>
      <c r="R527" s="187">
        <f t="shared" si="197"/>
        <v>0</v>
      </c>
      <c r="S527" s="187">
        <f t="shared" si="198"/>
        <v>0</v>
      </c>
      <c r="T527" s="187">
        <f t="shared" si="199"/>
        <v>0</v>
      </c>
      <c r="V527" s="184">
        <f t="shared" si="200"/>
        <v>0</v>
      </c>
      <c r="W527" s="184">
        <f t="shared" si="201"/>
        <v>0</v>
      </c>
      <c r="X527" s="184">
        <f t="shared" si="202"/>
        <v>0</v>
      </c>
      <c r="Y527" s="184">
        <f t="shared" si="203"/>
        <v>0</v>
      </c>
      <c r="AA527" s="190">
        <f t="shared" si="204"/>
        <v>0</v>
      </c>
      <c r="AB527" s="190">
        <f t="shared" si="205"/>
        <v>0</v>
      </c>
      <c r="AC527" s="190">
        <f t="shared" si="206"/>
        <v>0</v>
      </c>
      <c r="AD527" s="190">
        <f t="shared" si="207"/>
        <v>0</v>
      </c>
      <c r="AE527" s="187">
        <f t="shared" si="238"/>
        <v>0</v>
      </c>
      <c r="AF527" s="156">
        <f t="shared" si="239"/>
        <v>0</v>
      </c>
      <c r="AG527" s="193">
        <f t="shared" si="240"/>
        <v>0</v>
      </c>
      <c r="AH527" s="156">
        <f t="shared" si="241"/>
        <v>0</v>
      </c>
      <c r="AI527" s="156">
        <f t="shared" si="242"/>
        <v>0</v>
      </c>
      <c r="AJ527" s="187">
        <f t="shared" si="243"/>
        <v>0</v>
      </c>
      <c r="AK527" s="187">
        <f t="shared" si="244"/>
        <v>0</v>
      </c>
      <c r="AL527" s="1">
        <f t="shared" si="245"/>
        <v>0</v>
      </c>
    </row>
    <row r="528" spans="1:38">
      <c r="A528" s="26">
        <v>5.8700000000000002E-3</v>
      </c>
      <c r="B528" s="5">
        <f t="shared" si="236"/>
        <v>5.8700000000000002E-3</v>
      </c>
      <c r="C528" s="150"/>
      <c r="D528" s="150"/>
      <c r="E528" s="94" t="s">
        <v>91</v>
      </c>
      <c r="F528" s="25">
        <f t="shared" si="237"/>
        <v>0</v>
      </c>
      <c r="G528" s="25">
        <f t="shared" si="246"/>
        <v>0</v>
      </c>
      <c r="I528" s="156">
        <f t="shared" si="190"/>
        <v>0</v>
      </c>
      <c r="J528" s="156">
        <f t="shared" si="191"/>
        <v>0</v>
      </c>
      <c r="K528" s="156">
        <f t="shared" si="192"/>
        <v>0</v>
      </c>
      <c r="L528" s="156">
        <f t="shared" si="193"/>
        <v>0</v>
      </c>
      <c r="N528" s="187">
        <f t="shared" si="212"/>
        <v>0</v>
      </c>
      <c r="O528" s="187">
        <f t="shared" si="194"/>
        <v>0</v>
      </c>
      <c r="P528" s="187">
        <f t="shared" si="195"/>
        <v>0</v>
      </c>
      <c r="Q528" s="187">
        <f t="shared" si="196"/>
        <v>0</v>
      </c>
      <c r="R528" s="187">
        <f t="shared" si="197"/>
        <v>0</v>
      </c>
      <c r="S528" s="187">
        <f t="shared" si="198"/>
        <v>0</v>
      </c>
      <c r="T528" s="187">
        <f t="shared" si="199"/>
        <v>0</v>
      </c>
      <c r="V528" s="184">
        <f t="shared" si="200"/>
        <v>0</v>
      </c>
      <c r="W528" s="184">
        <f t="shared" si="201"/>
        <v>0</v>
      </c>
      <c r="X528" s="184">
        <f t="shared" si="202"/>
        <v>0</v>
      </c>
      <c r="Y528" s="184">
        <f t="shared" si="203"/>
        <v>0</v>
      </c>
      <c r="AA528" s="190">
        <f t="shared" si="204"/>
        <v>0</v>
      </c>
      <c r="AB528" s="190">
        <f t="shared" si="205"/>
        <v>0</v>
      </c>
      <c r="AC528" s="190">
        <f t="shared" si="206"/>
        <v>0</v>
      </c>
      <c r="AD528" s="190">
        <f t="shared" si="207"/>
        <v>0</v>
      </c>
      <c r="AE528" s="187">
        <f t="shared" si="238"/>
        <v>0</v>
      </c>
      <c r="AF528" s="156">
        <f t="shared" si="239"/>
        <v>0</v>
      </c>
      <c r="AG528" s="193">
        <f t="shared" si="240"/>
        <v>0</v>
      </c>
      <c r="AH528" s="156">
        <f t="shared" si="241"/>
        <v>0</v>
      </c>
      <c r="AI528" s="156">
        <f t="shared" si="242"/>
        <v>0</v>
      </c>
      <c r="AJ528" s="187">
        <f t="shared" si="243"/>
        <v>0</v>
      </c>
      <c r="AK528" s="187">
        <f t="shared" si="244"/>
        <v>0</v>
      </c>
      <c r="AL528" s="1">
        <f t="shared" si="245"/>
        <v>0</v>
      </c>
    </row>
    <row r="529" spans="1:38">
      <c r="A529" s="26">
        <v>5.8799999999999998E-3</v>
      </c>
      <c r="B529" s="5">
        <f t="shared" si="236"/>
        <v>5.8799999999999998E-3</v>
      </c>
      <c r="C529" s="150"/>
      <c r="D529" s="150"/>
      <c r="E529" s="94" t="s">
        <v>91</v>
      </c>
      <c r="F529" s="25">
        <f t="shared" si="237"/>
        <v>0</v>
      </c>
      <c r="G529" s="25">
        <f t="shared" si="246"/>
        <v>0</v>
      </c>
      <c r="I529" s="156">
        <f t="shared" si="190"/>
        <v>0</v>
      </c>
      <c r="J529" s="156">
        <f t="shared" si="191"/>
        <v>0</v>
      </c>
      <c r="K529" s="156">
        <f t="shared" si="192"/>
        <v>0</v>
      </c>
      <c r="L529" s="156">
        <f t="shared" si="193"/>
        <v>0</v>
      </c>
      <c r="N529" s="187">
        <f t="shared" si="212"/>
        <v>0</v>
      </c>
      <c r="O529" s="187">
        <f t="shared" si="194"/>
        <v>0</v>
      </c>
      <c r="P529" s="187">
        <f t="shared" si="195"/>
        <v>0</v>
      </c>
      <c r="Q529" s="187">
        <f t="shared" si="196"/>
        <v>0</v>
      </c>
      <c r="R529" s="187">
        <f t="shared" si="197"/>
        <v>0</v>
      </c>
      <c r="S529" s="187">
        <f t="shared" si="198"/>
        <v>0</v>
      </c>
      <c r="T529" s="187">
        <f t="shared" si="199"/>
        <v>0</v>
      </c>
      <c r="V529" s="184">
        <f t="shared" si="200"/>
        <v>0</v>
      </c>
      <c r="W529" s="184">
        <f t="shared" si="201"/>
        <v>0</v>
      </c>
      <c r="X529" s="184">
        <f t="shared" si="202"/>
        <v>0</v>
      </c>
      <c r="Y529" s="184">
        <f t="shared" si="203"/>
        <v>0</v>
      </c>
      <c r="AA529" s="190">
        <f t="shared" si="204"/>
        <v>0</v>
      </c>
      <c r="AB529" s="190">
        <f t="shared" si="205"/>
        <v>0</v>
      </c>
      <c r="AC529" s="190">
        <f t="shared" si="206"/>
        <v>0</v>
      </c>
      <c r="AD529" s="190">
        <f t="shared" si="207"/>
        <v>0</v>
      </c>
      <c r="AE529" s="187">
        <f t="shared" si="238"/>
        <v>0</v>
      </c>
      <c r="AF529" s="156">
        <f t="shared" si="239"/>
        <v>0</v>
      </c>
      <c r="AG529" s="193">
        <f t="shared" si="240"/>
        <v>0</v>
      </c>
      <c r="AH529" s="156">
        <f t="shared" si="241"/>
        <v>0</v>
      </c>
      <c r="AI529" s="156">
        <f t="shared" si="242"/>
        <v>0</v>
      </c>
      <c r="AJ529" s="187">
        <f t="shared" si="243"/>
        <v>0</v>
      </c>
      <c r="AK529" s="187">
        <f t="shared" si="244"/>
        <v>0</v>
      </c>
      <c r="AL529" s="1">
        <f t="shared" si="245"/>
        <v>0</v>
      </c>
    </row>
    <row r="530" spans="1:38">
      <c r="A530" s="26">
        <v>5.8900000000000003E-3</v>
      </c>
      <c r="B530" s="5">
        <f t="shared" si="236"/>
        <v>5.8900000000000003E-3</v>
      </c>
      <c r="C530" s="150"/>
      <c r="D530" s="150"/>
      <c r="E530" s="94" t="s">
        <v>91</v>
      </c>
      <c r="F530" s="25">
        <f t="shared" si="237"/>
        <v>0</v>
      </c>
      <c r="G530" s="25">
        <f t="shared" si="246"/>
        <v>0</v>
      </c>
      <c r="I530" s="156">
        <f t="shared" si="190"/>
        <v>0</v>
      </c>
      <c r="J530" s="156">
        <f t="shared" si="191"/>
        <v>0</v>
      </c>
      <c r="K530" s="156">
        <f t="shared" si="192"/>
        <v>0</v>
      </c>
      <c r="L530" s="156">
        <f t="shared" si="193"/>
        <v>0</v>
      </c>
      <c r="N530" s="187">
        <f t="shared" si="212"/>
        <v>0</v>
      </c>
      <c r="O530" s="187">
        <f t="shared" si="194"/>
        <v>0</v>
      </c>
      <c r="P530" s="187">
        <f t="shared" si="195"/>
        <v>0</v>
      </c>
      <c r="Q530" s="187">
        <f t="shared" si="196"/>
        <v>0</v>
      </c>
      <c r="R530" s="187">
        <f t="shared" si="197"/>
        <v>0</v>
      </c>
      <c r="S530" s="187">
        <f t="shared" si="198"/>
        <v>0</v>
      </c>
      <c r="T530" s="187">
        <f t="shared" si="199"/>
        <v>0</v>
      </c>
      <c r="V530" s="184">
        <f t="shared" si="200"/>
        <v>0</v>
      </c>
      <c r="W530" s="184">
        <f t="shared" si="201"/>
        <v>0</v>
      </c>
      <c r="X530" s="184">
        <f t="shared" si="202"/>
        <v>0</v>
      </c>
      <c r="Y530" s="184">
        <f t="shared" si="203"/>
        <v>0</v>
      </c>
      <c r="AA530" s="190">
        <f t="shared" si="204"/>
        <v>0</v>
      </c>
      <c r="AB530" s="190">
        <f t="shared" si="205"/>
        <v>0</v>
      </c>
      <c r="AC530" s="190">
        <f t="shared" si="206"/>
        <v>0</v>
      </c>
      <c r="AD530" s="190">
        <f t="shared" si="207"/>
        <v>0</v>
      </c>
      <c r="AE530" s="187">
        <f t="shared" si="238"/>
        <v>0</v>
      </c>
      <c r="AF530" s="156">
        <f t="shared" si="239"/>
        <v>0</v>
      </c>
      <c r="AG530" s="193">
        <f t="shared" si="240"/>
        <v>0</v>
      </c>
      <c r="AH530" s="156">
        <f t="shared" si="241"/>
        <v>0</v>
      </c>
      <c r="AI530" s="156">
        <f t="shared" si="242"/>
        <v>0</v>
      </c>
      <c r="AJ530" s="187">
        <f t="shared" si="243"/>
        <v>0</v>
      </c>
      <c r="AK530" s="187">
        <f t="shared" si="244"/>
        <v>0</v>
      </c>
      <c r="AL530" s="1">
        <f t="shared" si="245"/>
        <v>0</v>
      </c>
    </row>
    <row r="531" spans="1:38">
      <c r="A531" s="26">
        <v>5.8999999999999999E-3</v>
      </c>
      <c r="B531" s="5">
        <f t="shared" si="236"/>
        <v>5.8999999999999999E-3</v>
      </c>
      <c r="C531" s="150"/>
      <c r="D531" s="150"/>
      <c r="E531" s="94" t="s">
        <v>91</v>
      </c>
      <c r="F531" s="25">
        <f t="shared" si="237"/>
        <v>0</v>
      </c>
      <c r="G531" s="25">
        <f t="shared" si="246"/>
        <v>0</v>
      </c>
      <c r="I531" s="156">
        <f t="shared" si="190"/>
        <v>0</v>
      </c>
      <c r="J531" s="156">
        <f t="shared" si="191"/>
        <v>0</v>
      </c>
      <c r="K531" s="156">
        <f t="shared" si="192"/>
        <v>0</v>
      </c>
      <c r="L531" s="156">
        <f t="shared" si="193"/>
        <v>0</v>
      </c>
      <c r="N531" s="187">
        <f t="shared" si="212"/>
        <v>0</v>
      </c>
      <c r="O531" s="187">
        <f t="shared" si="194"/>
        <v>0</v>
      </c>
      <c r="P531" s="187">
        <f t="shared" si="195"/>
        <v>0</v>
      </c>
      <c r="Q531" s="187">
        <f t="shared" si="196"/>
        <v>0</v>
      </c>
      <c r="R531" s="187">
        <f t="shared" si="197"/>
        <v>0</v>
      </c>
      <c r="S531" s="187">
        <f t="shared" si="198"/>
        <v>0</v>
      </c>
      <c r="T531" s="187">
        <f t="shared" si="199"/>
        <v>0</v>
      </c>
      <c r="V531" s="184">
        <f t="shared" si="200"/>
        <v>0</v>
      </c>
      <c r="W531" s="184">
        <f t="shared" si="201"/>
        <v>0</v>
      </c>
      <c r="X531" s="184">
        <f t="shared" si="202"/>
        <v>0</v>
      </c>
      <c r="Y531" s="184">
        <f t="shared" si="203"/>
        <v>0</v>
      </c>
      <c r="AA531" s="190">
        <f t="shared" si="204"/>
        <v>0</v>
      </c>
      <c r="AB531" s="190">
        <f t="shared" si="205"/>
        <v>0</v>
      </c>
      <c r="AC531" s="190">
        <f t="shared" si="206"/>
        <v>0</v>
      </c>
      <c r="AD531" s="190">
        <f t="shared" si="207"/>
        <v>0</v>
      </c>
      <c r="AE531" s="187">
        <f t="shared" si="238"/>
        <v>0</v>
      </c>
      <c r="AF531" s="156">
        <f t="shared" si="239"/>
        <v>0</v>
      </c>
      <c r="AG531" s="193">
        <f t="shared" si="240"/>
        <v>0</v>
      </c>
      <c r="AH531" s="156">
        <f t="shared" si="241"/>
        <v>0</v>
      </c>
      <c r="AI531" s="156">
        <f t="shared" si="242"/>
        <v>0</v>
      </c>
      <c r="AJ531" s="187">
        <f t="shared" si="243"/>
        <v>0</v>
      </c>
      <c r="AK531" s="187">
        <f t="shared" si="244"/>
        <v>0</v>
      </c>
      <c r="AL531" s="1">
        <f t="shared" si="245"/>
        <v>0</v>
      </c>
    </row>
    <row r="532" spans="1:38">
      <c r="A532" s="26">
        <v>5.9100000000000003E-3</v>
      </c>
      <c r="B532" s="5">
        <f t="shared" si="236"/>
        <v>5.9100000000000003E-3</v>
      </c>
      <c r="C532" s="150"/>
      <c r="D532" s="150"/>
      <c r="E532" s="94" t="s">
        <v>91</v>
      </c>
      <c r="F532" s="25">
        <f t="shared" si="237"/>
        <v>0</v>
      </c>
      <c r="G532" s="25">
        <f t="shared" si="246"/>
        <v>0</v>
      </c>
      <c r="I532" s="156">
        <f t="shared" si="190"/>
        <v>0</v>
      </c>
      <c r="J532" s="156">
        <f t="shared" si="191"/>
        <v>0</v>
      </c>
      <c r="K532" s="156">
        <f t="shared" si="192"/>
        <v>0</v>
      </c>
      <c r="L532" s="156">
        <f t="shared" si="193"/>
        <v>0</v>
      </c>
      <c r="N532" s="187">
        <f t="shared" si="212"/>
        <v>0</v>
      </c>
      <c r="O532" s="187">
        <f t="shared" si="194"/>
        <v>0</v>
      </c>
      <c r="P532" s="187">
        <f t="shared" si="195"/>
        <v>0</v>
      </c>
      <c r="Q532" s="187">
        <f t="shared" si="196"/>
        <v>0</v>
      </c>
      <c r="R532" s="187">
        <f t="shared" si="197"/>
        <v>0</v>
      </c>
      <c r="S532" s="187">
        <f t="shared" si="198"/>
        <v>0</v>
      </c>
      <c r="T532" s="187">
        <f t="shared" si="199"/>
        <v>0</v>
      </c>
      <c r="V532" s="184">
        <f t="shared" si="200"/>
        <v>0</v>
      </c>
      <c r="W532" s="184">
        <f t="shared" si="201"/>
        <v>0</v>
      </c>
      <c r="X532" s="184">
        <f t="shared" si="202"/>
        <v>0</v>
      </c>
      <c r="Y532" s="184">
        <f t="shared" si="203"/>
        <v>0</v>
      </c>
      <c r="AA532" s="190">
        <f t="shared" si="204"/>
        <v>0</v>
      </c>
      <c r="AB532" s="190">
        <f t="shared" si="205"/>
        <v>0</v>
      </c>
      <c r="AC532" s="190">
        <f t="shared" si="206"/>
        <v>0</v>
      </c>
      <c r="AD532" s="190">
        <f t="shared" si="207"/>
        <v>0</v>
      </c>
      <c r="AE532" s="187">
        <f t="shared" si="238"/>
        <v>0</v>
      </c>
      <c r="AF532" s="156">
        <f t="shared" si="239"/>
        <v>0</v>
      </c>
      <c r="AG532" s="193">
        <f t="shared" si="240"/>
        <v>0</v>
      </c>
      <c r="AH532" s="156">
        <f t="shared" si="241"/>
        <v>0</v>
      </c>
      <c r="AI532" s="156">
        <f t="shared" si="242"/>
        <v>0</v>
      </c>
      <c r="AJ532" s="187">
        <f t="shared" si="243"/>
        <v>0</v>
      </c>
      <c r="AK532" s="187">
        <f t="shared" si="244"/>
        <v>0</v>
      </c>
      <c r="AL532" s="1">
        <f t="shared" si="245"/>
        <v>0</v>
      </c>
    </row>
    <row r="533" spans="1:38">
      <c r="A533" s="26">
        <v>5.9199999999999999E-3</v>
      </c>
      <c r="B533" s="5">
        <f t="shared" si="236"/>
        <v>5.9199999999999999E-3</v>
      </c>
      <c r="C533" s="150"/>
      <c r="D533" s="150"/>
      <c r="E533" s="94" t="s">
        <v>91</v>
      </c>
      <c r="F533" s="25">
        <f t="shared" si="237"/>
        <v>0</v>
      </c>
      <c r="G533" s="25">
        <f t="shared" si="246"/>
        <v>0</v>
      </c>
      <c r="I533" s="156">
        <f t="shared" si="190"/>
        <v>0</v>
      </c>
      <c r="J533" s="156">
        <f t="shared" si="191"/>
        <v>0</v>
      </c>
      <c r="K533" s="156">
        <f t="shared" si="192"/>
        <v>0</v>
      </c>
      <c r="L533" s="156">
        <f t="shared" si="193"/>
        <v>0</v>
      </c>
      <c r="N533" s="187">
        <f t="shared" si="212"/>
        <v>0</v>
      </c>
      <c r="O533" s="187">
        <f t="shared" si="194"/>
        <v>0</v>
      </c>
      <c r="P533" s="187">
        <f t="shared" si="195"/>
        <v>0</v>
      </c>
      <c r="Q533" s="187">
        <f t="shared" si="196"/>
        <v>0</v>
      </c>
      <c r="R533" s="187">
        <f t="shared" si="197"/>
        <v>0</v>
      </c>
      <c r="S533" s="187">
        <f t="shared" si="198"/>
        <v>0</v>
      </c>
      <c r="T533" s="187">
        <f t="shared" si="199"/>
        <v>0</v>
      </c>
      <c r="V533" s="184">
        <f t="shared" si="200"/>
        <v>0</v>
      </c>
      <c r="W533" s="184">
        <f t="shared" si="201"/>
        <v>0</v>
      </c>
      <c r="X533" s="184">
        <f t="shared" si="202"/>
        <v>0</v>
      </c>
      <c r="Y533" s="184">
        <f t="shared" si="203"/>
        <v>0</v>
      </c>
      <c r="AA533" s="190">
        <f t="shared" si="204"/>
        <v>0</v>
      </c>
      <c r="AB533" s="190">
        <f t="shared" si="205"/>
        <v>0</v>
      </c>
      <c r="AC533" s="190">
        <f t="shared" si="206"/>
        <v>0</v>
      </c>
      <c r="AD533" s="190">
        <f t="shared" si="207"/>
        <v>0</v>
      </c>
      <c r="AE533" s="187">
        <f t="shared" si="238"/>
        <v>0</v>
      </c>
      <c r="AF533" s="156">
        <f t="shared" si="239"/>
        <v>0</v>
      </c>
      <c r="AG533" s="193">
        <f t="shared" si="240"/>
        <v>0</v>
      </c>
      <c r="AH533" s="156">
        <f t="shared" si="241"/>
        <v>0</v>
      </c>
      <c r="AI533" s="156">
        <f t="shared" si="242"/>
        <v>0</v>
      </c>
      <c r="AJ533" s="187">
        <f t="shared" si="243"/>
        <v>0</v>
      </c>
      <c r="AK533" s="187">
        <f t="shared" si="244"/>
        <v>0</v>
      </c>
      <c r="AL533" s="1">
        <f t="shared" si="245"/>
        <v>0</v>
      </c>
    </row>
    <row r="534" spans="1:38">
      <c r="A534" s="26">
        <v>5.9300000000000004E-3</v>
      </c>
      <c r="B534" s="5">
        <f t="shared" si="236"/>
        <v>5.9300000000000004E-3</v>
      </c>
      <c r="C534" s="150"/>
      <c r="D534" s="150"/>
      <c r="E534" s="94" t="s">
        <v>91</v>
      </c>
      <c r="F534" s="25">
        <f t="shared" si="237"/>
        <v>0</v>
      </c>
      <c r="G534" s="25">
        <f t="shared" si="246"/>
        <v>0</v>
      </c>
      <c r="I534" s="156">
        <f t="shared" si="190"/>
        <v>0</v>
      </c>
      <c r="J534" s="156">
        <f t="shared" si="191"/>
        <v>0</v>
      </c>
      <c r="K534" s="156">
        <f t="shared" si="192"/>
        <v>0</v>
      </c>
      <c r="L534" s="156">
        <f t="shared" si="193"/>
        <v>0</v>
      </c>
      <c r="N534" s="187">
        <f t="shared" si="212"/>
        <v>0</v>
      </c>
      <c r="O534" s="187">
        <f t="shared" si="194"/>
        <v>0</v>
      </c>
      <c r="P534" s="187">
        <f t="shared" si="195"/>
        <v>0</v>
      </c>
      <c r="Q534" s="187">
        <f t="shared" si="196"/>
        <v>0</v>
      </c>
      <c r="R534" s="187">
        <f t="shared" si="197"/>
        <v>0</v>
      </c>
      <c r="S534" s="187">
        <f t="shared" si="198"/>
        <v>0</v>
      </c>
      <c r="T534" s="187">
        <f t="shared" si="199"/>
        <v>0</v>
      </c>
      <c r="V534" s="184">
        <f t="shared" si="200"/>
        <v>0</v>
      </c>
      <c r="W534" s="184">
        <f t="shared" si="201"/>
        <v>0</v>
      </c>
      <c r="X534" s="184">
        <f t="shared" si="202"/>
        <v>0</v>
      </c>
      <c r="Y534" s="184">
        <f t="shared" si="203"/>
        <v>0</v>
      </c>
      <c r="AA534" s="190">
        <f t="shared" si="204"/>
        <v>0</v>
      </c>
      <c r="AB534" s="190">
        <f t="shared" si="205"/>
        <v>0</v>
      </c>
      <c r="AC534" s="190">
        <f t="shared" si="206"/>
        <v>0</v>
      </c>
      <c r="AD534" s="190">
        <f t="shared" si="207"/>
        <v>0</v>
      </c>
      <c r="AE534" s="187">
        <f t="shared" si="238"/>
        <v>0</v>
      </c>
      <c r="AF534" s="156">
        <f t="shared" si="239"/>
        <v>0</v>
      </c>
      <c r="AG534" s="193">
        <f t="shared" si="240"/>
        <v>0</v>
      </c>
      <c r="AH534" s="156">
        <f t="shared" si="241"/>
        <v>0</v>
      </c>
      <c r="AI534" s="156">
        <f t="shared" si="242"/>
        <v>0</v>
      </c>
      <c r="AJ534" s="187">
        <f t="shared" si="243"/>
        <v>0</v>
      </c>
      <c r="AK534" s="187">
        <f t="shared" si="244"/>
        <v>0</v>
      </c>
      <c r="AL534" s="1">
        <f t="shared" si="245"/>
        <v>0</v>
      </c>
    </row>
    <row r="535" spans="1:38">
      <c r="A535" s="26">
        <v>5.94E-3</v>
      </c>
      <c r="B535" s="5">
        <f t="shared" si="236"/>
        <v>5.94E-3</v>
      </c>
      <c r="C535" s="150"/>
      <c r="D535" s="150"/>
      <c r="E535" s="94" t="s">
        <v>91</v>
      </c>
      <c r="F535" s="25">
        <f t="shared" si="237"/>
        <v>0</v>
      </c>
      <c r="G535" s="25">
        <f t="shared" si="246"/>
        <v>0</v>
      </c>
      <c r="I535" s="156">
        <f t="shared" si="190"/>
        <v>0</v>
      </c>
      <c r="J535" s="156">
        <f t="shared" si="191"/>
        <v>0</v>
      </c>
      <c r="K535" s="156">
        <f t="shared" si="192"/>
        <v>0</v>
      </c>
      <c r="L535" s="156">
        <f t="shared" si="193"/>
        <v>0</v>
      </c>
      <c r="N535" s="187">
        <f t="shared" si="212"/>
        <v>0</v>
      </c>
      <c r="O535" s="187">
        <f t="shared" si="194"/>
        <v>0</v>
      </c>
      <c r="P535" s="187">
        <f t="shared" si="195"/>
        <v>0</v>
      </c>
      <c r="Q535" s="187">
        <f t="shared" si="196"/>
        <v>0</v>
      </c>
      <c r="R535" s="187">
        <f t="shared" si="197"/>
        <v>0</v>
      </c>
      <c r="S535" s="187">
        <f t="shared" si="198"/>
        <v>0</v>
      </c>
      <c r="T535" s="187">
        <f t="shared" si="199"/>
        <v>0</v>
      </c>
      <c r="V535" s="184">
        <f t="shared" si="200"/>
        <v>0</v>
      </c>
      <c r="W535" s="184">
        <f t="shared" si="201"/>
        <v>0</v>
      </c>
      <c r="X535" s="184">
        <f t="shared" si="202"/>
        <v>0</v>
      </c>
      <c r="Y535" s="184">
        <f t="shared" si="203"/>
        <v>0</v>
      </c>
      <c r="AA535" s="190">
        <f t="shared" si="204"/>
        <v>0</v>
      </c>
      <c r="AB535" s="190">
        <f t="shared" si="205"/>
        <v>0</v>
      </c>
      <c r="AC535" s="190">
        <f t="shared" si="206"/>
        <v>0</v>
      </c>
      <c r="AD535" s="190">
        <f t="shared" si="207"/>
        <v>0</v>
      </c>
      <c r="AE535" s="187">
        <f t="shared" si="238"/>
        <v>0</v>
      </c>
      <c r="AF535" s="156">
        <f t="shared" si="239"/>
        <v>0</v>
      </c>
      <c r="AG535" s="193">
        <f t="shared" si="240"/>
        <v>0</v>
      </c>
      <c r="AH535" s="156">
        <f t="shared" si="241"/>
        <v>0</v>
      </c>
      <c r="AI535" s="156">
        <f t="shared" si="242"/>
        <v>0</v>
      </c>
      <c r="AJ535" s="187">
        <f t="shared" si="243"/>
        <v>0</v>
      </c>
      <c r="AK535" s="187">
        <f t="shared" si="244"/>
        <v>0</v>
      </c>
      <c r="AL535" s="1">
        <f t="shared" si="245"/>
        <v>0</v>
      </c>
    </row>
    <row r="536" spans="1:38">
      <c r="A536" s="26">
        <v>5.9500000000000004E-3</v>
      </c>
      <c r="B536" s="5">
        <f t="shared" si="236"/>
        <v>5.9500000000000004E-3</v>
      </c>
      <c r="C536" s="150"/>
      <c r="D536" s="150"/>
      <c r="E536" s="94" t="s">
        <v>91</v>
      </c>
      <c r="F536" s="25">
        <f t="shared" si="237"/>
        <v>0</v>
      </c>
      <c r="G536" s="25">
        <f t="shared" si="246"/>
        <v>0</v>
      </c>
      <c r="I536" s="156">
        <f t="shared" si="190"/>
        <v>0</v>
      </c>
      <c r="J536" s="156">
        <f t="shared" si="191"/>
        <v>0</v>
      </c>
      <c r="K536" s="156">
        <f t="shared" si="192"/>
        <v>0</v>
      </c>
      <c r="L536" s="156">
        <f t="shared" si="193"/>
        <v>0</v>
      </c>
      <c r="N536" s="187">
        <f t="shared" si="212"/>
        <v>0</v>
      </c>
      <c r="O536" s="187">
        <f t="shared" si="194"/>
        <v>0</v>
      </c>
      <c r="P536" s="187">
        <f t="shared" si="195"/>
        <v>0</v>
      </c>
      <c r="Q536" s="187">
        <f t="shared" si="196"/>
        <v>0</v>
      </c>
      <c r="R536" s="187">
        <f t="shared" si="197"/>
        <v>0</v>
      </c>
      <c r="S536" s="187">
        <f t="shared" si="198"/>
        <v>0</v>
      </c>
      <c r="T536" s="187">
        <f t="shared" si="199"/>
        <v>0</v>
      </c>
      <c r="V536" s="184">
        <f t="shared" si="200"/>
        <v>0</v>
      </c>
      <c r="W536" s="184">
        <f t="shared" si="201"/>
        <v>0</v>
      </c>
      <c r="X536" s="184">
        <f t="shared" si="202"/>
        <v>0</v>
      </c>
      <c r="Y536" s="184">
        <f t="shared" si="203"/>
        <v>0</v>
      </c>
      <c r="AA536" s="190">
        <f t="shared" si="204"/>
        <v>0</v>
      </c>
      <c r="AB536" s="190">
        <f t="shared" si="205"/>
        <v>0</v>
      </c>
      <c r="AC536" s="190">
        <f t="shared" si="206"/>
        <v>0</v>
      </c>
      <c r="AD536" s="190">
        <f t="shared" si="207"/>
        <v>0</v>
      </c>
      <c r="AE536" s="187">
        <f t="shared" si="238"/>
        <v>0</v>
      </c>
      <c r="AF536" s="156">
        <f t="shared" si="239"/>
        <v>0</v>
      </c>
      <c r="AG536" s="193">
        <f t="shared" si="240"/>
        <v>0</v>
      </c>
      <c r="AH536" s="156">
        <f t="shared" si="241"/>
        <v>0</v>
      </c>
      <c r="AI536" s="156">
        <f t="shared" si="242"/>
        <v>0</v>
      </c>
      <c r="AJ536" s="187">
        <f t="shared" si="243"/>
        <v>0</v>
      </c>
      <c r="AK536" s="187">
        <f t="shared" si="244"/>
        <v>0</v>
      </c>
      <c r="AL536" s="1">
        <f t="shared" si="245"/>
        <v>0</v>
      </c>
    </row>
    <row r="537" spans="1:38">
      <c r="A537" s="26">
        <v>5.96E-3</v>
      </c>
      <c r="B537" s="5">
        <f t="shared" si="236"/>
        <v>5.96E-3</v>
      </c>
      <c r="C537" s="150"/>
      <c r="D537" s="150"/>
      <c r="E537" s="94" t="s">
        <v>91</v>
      </c>
      <c r="F537" s="25">
        <f t="shared" si="237"/>
        <v>0</v>
      </c>
      <c r="G537" s="25">
        <f t="shared" si="246"/>
        <v>0</v>
      </c>
      <c r="I537" s="156">
        <f t="shared" si="190"/>
        <v>0</v>
      </c>
      <c r="J537" s="156">
        <f t="shared" si="191"/>
        <v>0</v>
      </c>
      <c r="K537" s="156">
        <f t="shared" si="192"/>
        <v>0</v>
      </c>
      <c r="L537" s="156">
        <f t="shared" si="193"/>
        <v>0</v>
      </c>
      <c r="N537" s="187">
        <f t="shared" si="212"/>
        <v>0</v>
      </c>
      <c r="O537" s="187">
        <f t="shared" si="194"/>
        <v>0</v>
      </c>
      <c r="P537" s="187">
        <f t="shared" si="195"/>
        <v>0</v>
      </c>
      <c r="Q537" s="187">
        <f t="shared" si="196"/>
        <v>0</v>
      </c>
      <c r="R537" s="187">
        <f t="shared" si="197"/>
        <v>0</v>
      </c>
      <c r="S537" s="187">
        <f t="shared" si="198"/>
        <v>0</v>
      </c>
      <c r="T537" s="187">
        <f t="shared" si="199"/>
        <v>0</v>
      </c>
      <c r="V537" s="184">
        <f t="shared" si="200"/>
        <v>0</v>
      </c>
      <c r="W537" s="184">
        <f t="shared" si="201"/>
        <v>0</v>
      </c>
      <c r="X537" s="184">
        <f t="shared" si="202"/>
        <v>0</v>
      </c>
      <c r="Y537" s="184">
        <f t="shared" si="203"/>
        <v>0</v>
      </c>
      <c r="AA537" s="190">
        <f t="shared" si="204"/>
        <v>0</v>
      </c>
      <c r="AB537" s="190">
        <f t="shared" si="205"/>
        <v>0</v>
      </c>
      <c r="AC537" s="190">
        <f t="shared" si="206"/>
        <v>0</v>
      </c>
      <c r="AD537" s="190">
        <f t="shared" si="207"/>
        <v>0</v>
      </c>
      <c r="AE537" s="187">
        <f t="shared" si="238"/>
        <v>0</v>
      </c>
      <c r="AF537" s="156">
        <f t="shared" si="239"/>
        <v>0</v>
      </c>
      <c r="AG537" s="193">
        <f t="shared" si="240"/>
        <v>0</v>
      </c>
      <c r="AH537" s="156">
        <f t="shared" si="241"/>
        <v>0</v>
      </c>
      <c r="AI537" s="156">
        <f t="shared" si="242"/>
        <v>0</v>
      </c>
      <c r="AJ537" s="187">
        <f t="shared" si="243"/>
        <v>0</v>
      </c>
      <c r="AK537" s="187">
        <f t="shared" si="244"/>
        <v>0</v>
      </c>
      <c r="AL537" s="1">
        <f t="shared" si="245"/>
        <v>0</v>
      </c>
    </row>
    <row r="538" spans="1:38">
      <c r="A538" s="26">
        <v>5.9700000000000005E-3</v>
      </c>
      <c r="B538" s="5">
        <f t="shared" si="236"/>
        <v>5.9700000000000005E-3</v>
      </c>
      <c r="C538" s="150"/>
      <c r="D538" s="150"/>
      <c r="E538" s="94" t="s">
        <v>91</v>
      </c>
      <c r="F538" s="25">
        <f t="shared" si="237"/>
        <v>0</v>
      </c>
      <c r="G538" s="25">
        <f t="shared" si="246"/>
        <v>0</v>
      </c>
      <c r="I538" s="156">
        <f t="shared" si="190"/>
        <v>0</v>
      </c>
      <c r="J538" s="156">
        <f t="shared" si="191"/>
        <v>0</v>
      </c>
      <c r="K538" s="156">
        <f t="shared" si="192"/>
        <v>0</v>
      </c>
      <c r="L538" s="156">
        <f t="shared" si="193"/>
        <v>0</v>
      </c>
      <c r="N538" s="187">
        <f t="shared" si="212"/>
        <v>0</v>
      </c>
      <c r="O538" s="187">
        <f t="shared" si="194"/>
        <v>0</v>
      </c>
      <c r="P538" s="187">
        <f t="shared" si="195"/>
        <v>0</v>
      </c>
      <c r="Q538" s="187">
        <f t="shared" si="196"/>
        <v>0</v>
      </c>
      <c r="R538" s="187">
        <f t="shared" si="197"/>
        <v>0</v>
      </c>
      <c r="S538" s="187">
        <f t="shared" si="198"/>
        <v>0</v>
      </c>
      <c r="T538" s="187">
        <f t="shared" si="199"/>
        <v>0</v>
      </c>
      <c r="V538" s="184">
        <f t="shared" si="200"/>
        <v>0</v>
      </c>
      <c r="W538" s="184">
        <f t="shared" si="201"/>
        <v>0</v>
      </c>
      <c r="X538" s="184">
        <f t="shared" si="202"/>
        <v>0</v>
      </c>
      <c r="Y538" s="184">
        <f t="shared" si="203"/>
        <v>0</v>
      </c>
      <c r="AA538" s="190">
        <f t="shared" si="204"/>
        <v>0</v>
      </c>
      <c r="AB538" s="190">
        <f t="shared" si="205"/>
        <v>0</v>
      </c>
      <c r="AC538" s="190">
        <f t="shared" si="206"/>
        <v>0</v>
      </c>
      <c r="AD538" s="190">
        <f t="shared" si="207"/>
        <v>0</v>
      </c>
      <c r="AE538" s="187">
        <f t="shared" si="238"/>
        <v>0</v>
      </c>
      <c r="AF538" s="156">
        <f t="shared" si="239"/>
        <v>0</v>
      </c>
      <c r="AG538" s="193">
        <f t="shared" si="240"/>
        <v>0</v>
      </c>
      <c r="AH538" s="156">
        <f t="shared" si="241"/>
        <v>0</v>
      </c>
      <c r="AI538" s="156">
        <f t="shared" si="242"/>
        <v>0</v>
      </c>
      <c r="AJ538" s="187">
        <f t="shared" si="243"/>
        <v>0</v>
      </c>
      <c r="AK538" s="187">
        <f t="shared" si="244"/>
        <v>0</v>
      </c>
      <c r="AL538" s="1">
        <f t="shared" si="245"/>
        <v>0</v>
      </c>
    </row>
    <row r="539" spans="1:38">
      <c r="A539" s="26">
        <v>5.9800000000000001E-3</v>
      </c>
      <c r="B539" s="5">
        <f t="shared" si="236"/>
        <v>5.9800000000000001E-3</v>
      </c>
      <c r="C539" s="150"/>
      <c r="D539" s="150"/>
      <c r="E539" s="94" t="s">
        <v>91</v>
      </c>
      <c r="F539" s="25">
        <f t="shared" si="237"/>
        <v>0</v>
      </c>
      <c r="G539" s="25">
        <f t="shared" si="246"/>
        <v>0</v>
      </c>
      <c r="I539" s="156">
        <f t="shared" si="190"/>
        <v>0</v>
      </c>
      <c r="J539" s="156">
        <f t="shared" si="191"/>
        <v>0</v>
      </c>
      <c r="K539" s="156">
        <f t="shared" si="192"/>
        <v>0</v>
      </c>
      <c r="L539" s="156">
        <f t="shared" si="193"/>
        <v>0</v>
      </c>
      <c r="N539" s="187">
        <f t="shared" si="212"/>
        <v>0</v>
      </c>
      <c r="O539" s="187">
        <f t="shared" si="194"/>
        <v>0</v>
      </c>
      <c r="P539" s="187">
        <f t="shared" si="195"/>
        <v>0</v>
      </c>
      <c r="Q539" s="187">
        <f t="shared" si="196"/>
        <v>0</v>
      </c>
      <c r="R539" s="187">
        <f t="shared" si="197"/>
        <v>0</v>
      </c>
      <c r="S539" s="187">
        <f t="shared" si="198"/>
        <v>0</v>
      </c>
      <c r="T539" s="187">
        <f t="shared" si="199"/>
        <v>0</v>
      </c>
      <c r="V539" s="184">
        <f t="shared" si="200"/>
        <v>0</v>
      </c>
      <c r="W539" s="184">
        <f t="shared" si="201"/>
        <v>0</v>
      </c>
      <c r="X539" s="184">
        <f t="shared" si="202"/>
        <v>0</v>
      </c>
      <c r="Y539" s="184">
        <f t="shared" si="203"/>
        <v>0</v>
      </c>
      <c r="AA539" s="190">
        <f t="shared" si="204"/>
        <v>0</v>
      </c>
      <c r="AB539" s="190">
        <f t="shared" si="205"/>
        <v>0</v>
      </c>
      <c r="AC539" s="190">
        <f t="shared" si="206"/>
        <v>0</v>
      </c>
      <c r="AD539" s="190">
        <f t="shared" si="207"/>
        <v>0</v>
      </c>
      <c r="AE539" s="187">
        <f t="shared" si="238"/>
        <v>0</v>
      </c>
      <c r="AF539" s="156">
        <f t="shared" si="239"/>
        <v>0</v>
      </c>
      <c r="AG539" s="193">
        <f t="shared" si="240"/>
        <v>0</v>
      </c>
      <c r="AH539" s="156">
        <f t="shared" si="241"/>
        <v>0</v>
      </c>
      <c r="AI539" s="156">
        <f t="shared" si="242"/>
        <v>0</v>
      </c>
      <c r="AJ539" s="187">
        <f t="shared" si="243"/>
        <v>0</v>
      </c>
      <c r="AK539" s="187">
        <f t="shared" si="244"/>
        <v>0</v>
      </c>
      <c r="AL539" s="1">
        <f t="shared" si="245"/>
        <v>0</v>
      </c>
    </row>
    <row r="540" spans="1:38">
      <c r="A540" s="26">
        <v>5.9899999999999997E-3</v>
      </c>
      <c r="B540" s="5">
        <f t="shared" si="236"/>
        <v>5.9899999999999997E-3</v>
      </c>
      <c r="C540" s="150"/>
      <c r="D540" s="150"/>
      <c r="E540" s="94" t="s">
        <v>91</v>
      </c>
      <c r="F540" s="25">
        <f t="shared" si="237"/>
        <v>0</v>
      </c>
      <c r="G540" s="25">
        <f t="shared" si="246"/>
        <v>0</v>
      </c>
      <c r="I540" s="156">
        <f t="shared" si="190"/>
        <v>0</v>
      </c>
      <c r="J540" s="156">
        <f t="shared" si="191"/>
        <v>0</v>
      </c>
      <c r="K540" s="156">
        <f t="shared" si="192"/>
        <v>0</v>
      </c>
      <c r="L540" s="156">
        <f t="shared" si="193"/>
        <v>0</v>
      </c>
      <c r="N540" s="187">
        <f t="shared" si="212"/>
        <v>0</v>
      </c>
      <c r="O540" s="187">
        <f t="shared" si="194"/>
        <v>0</v>
      </c>
      <c r="P540" s="187">
        <f t="shared" si="195"/>
        <v>0</v>
      </c>
      <c r="Q540" s="187">
        <f t="shared" si="196"/>
        <v>0</v>
      </c>
      <c r="R540" s="187">
        <f t="shared" si="197"/>
        <v>0</v>
      </c>
      <c r="S540" s="187">
        <f t="shared" si="198"/>
        <v>0</v>
      </c>
      <c r="T540" s="187">
        <f t="shared" si="199"/>
        <v>0</v>
      </c>
      <c r="V540" s="184">
        <f t="shared" si="200"/>
        <v>0</v>
      </c>
      <c r="W540" s="184">
        <f t="shared" si="201"/>
        <v>0</v>
      </c>
      <c r="X540" s="184">
        <f t="shared" si="202"/>
        <v>0</v>
      </c>
      <c r="Y540" s="184">
        <f t="shared" si="203"/>
        <v>0</v>
      </c>
      <c r="AA540" s="190">
        <f t="shared" si="204"/>
        <v>0</v>
      </c>
      <c r="AB540" s="190">
        <f t="shared" si="205"/>
        <v>0</v>
      </c>
      <c r="AC540" s="190">
        <f t="shared" si="206"/>
        <v>0</v>
      </c>
      <c r="AD540" s="190">
        <f t="shared" si="207"/>
        <v>0</v>
      </c>
      <c r="AE540" s="187">
        <f t="shared" si="238"/>
        <v>0</v>
      </c>
      <c r="AF540" s="156">
        <f t="shared" si="239"/>
        <v>0</v>
      </c>
      <c r="AG540" s="193">
        <f t="shared" si="240"/>
        <v>0</v>
      </c>
      <c r="AH540" s="156">
        <f t="shared" si="241"/>
        <v>0</v>
      </c>
      <c r="AI540" s="156">
        <f t="shared" si="242"/>
        <v>0</v>
      </c>
      <c r="AJ540" s="187">
        <f t="shared" si="243"/>
        <v>0</v>
      </c>
      <c r="AK540" s="187">
        <f t="shared" si="244"/>
        <v>0</v>
      </c>
      <c r="AL540" s="1">
        <f t="shared" si="245"/>
        <v>0</v>
      </c>
    </row>
    <row r="541" spans="1:38">
      <c r="A541" s="26">
        <v>6.0000000000000001E-3</v>
      </c>
      <c r="B541" s="5">
        <f t="shared" si="236"/>
        <v>6.0000000000000001E-3</v>
      </c>
      <c r="C541" s="150"/>
      <c r="D541" s="150"/>
      <c r="E541" s="94" t="s">
        <v>91</v>
      </c>
      <c r="F541" s="25">
        <f t="shared" si="237"/>
        <v>0</v>
      </c>
      <c r="G541" s="25">
        <f t="shared" si="246"/>
        <v>0</v>
      </c>
      <c r="I541" s="156">
        <f t="shared" si="190"/>
        <v>0</v>
      </c>
      <c r="J541" s="156">
        <f t="shared" si="191"/>
        <v>0</v>
      </c>
      <c r="K541" s="156">
        <f t="shared" si="192"/>
        <v>0</v>
      </c>
      <c r="L541" s="156">
        <f t="shared" si="193"/>
        <v>0</v>
      </c>
      <c r="N541" s="187">
        <f t="shared" si="212"/>
        <v>0</v>
      </c>
      <c r="O541" s="187">
        <f t="shared" si="194"/>
        <v>0</v>
      </c>
      <c r="P541" s="187">
        <f t="shared" si="195"/>
        <v>0</v>
      </c>
      <c r="Q541" s="187">
        <f t="shared" si="196"/>
        <v>0</v>
      </c>
      <c r="R541" s="187">
        <f t="shared" si="197"/>
        <v>0</v>
      </c>
      <c r="S541" s="187">
        <f t="shared" si="198"/>
        <v>0</v>
      </c>
      <c r="T541" s="187">
        <f t="shared" si="199"/>
        <v>0</v>
      </c>
      <c r="V541" s="184">
        <f t="shared" si="200"/>
        <v>0</v>
      </c>
      <c r="W541" s="184">
        <f t="shared" si="201"/>
        <v>0</v>
      </c>
      <c r="X541" s="184">
        <f t="shared" si="202"/>
        <v>0</v>
      </c>
      <c r="Y541" s="184">
        <f t="shared" si="203"/>
        <v>0</v>
      </c>
      <c r="AA541" s="190">
        <f t="shared" si="204"/>
        <v>0</v>
      </c>
      <c r="AB541" s="190">
        <f t="shared" si="205"/>
        <v>0</v>
      </c>
      <c r="AC541" s="190">
        <f t="shared" si="206"/>
        <v>0</v>
      </c>
      <c r="AD541" s="190">
        <f t="shared" si="207"/>
        <v>0</v>
      </c>
      <c r="AE541" s="187">
        <f t="shared" si="238"/>
        <v>0</v>
      </c>
      <c r="AF541" s="156">
        <f t="shared" si="239"/>
        <v>0</v>
      </c>
      <c r="AG541" s="193">
        <f t="shared" si="240"/>
        <v>0</v>
      </c>
      <c r="AH541" s="156">
        <f t="shared" si="241"/>
        <v>0</v>
      </c>
      <c r="AI541" s="156">
        <f t="shared" si="242"/>
        <v>0</v>
      </c>
      <c r="AJ541" s="187">
        <f t="shared" si="243"/>
        <v>0</v>
      </c>
      <c r="AK541" s="187">
        <f t="shared" si="244"/>
        <v>0</v>
      </c>
      <c r="AL541" s="1">
        <f t="shared" si="245"/>
        <v>0</v>
      </c>
    </row>
    <row r="542" spans="1:38">
      <c r="A542" s="26">
        <v>6.0099999999999997E-3</v>
      </c>
      <c r="B542" s="5">
        <f t="shared" si="236"/>
        <v>6.0099999999999997E-3</v>
      </c>
      <c r="C542" s="150"/>
      <c r="D542" s="150"/>
      <c r="E542" s="94" t="s">
        <v>91</v>
      </c>
      <c r="F542" s="25">
        <f t="shared" si="237"/>
        <v>0</v>
      </c>
      <c r="G542" s="25">
        <f t="shared" si="246"/>
        <v>0</v>
      </c>
      <c r="I542" s="156">
        <f t="shared" si="190"/>
        <v>0</v>
      </c>
      <c r="J542" s="156">
        <f t="shared" si="191"/>
        <v>0</v>
      </c>
      <c r="K542" s="156">
        <f t="shared" si="192"/>
        <v>0</v>
      </c>
      <c r="L542" s="156">
        <f t="shared" si="193"/>
        <v>0</v>
      </c>
      <c r="N542" s="187">
        <f t="shared" si="212"/>
        <v>0</v>
      </c>
      <c r="O542" s="187">
        <f t="shared" si="194"/>
        <v>0</v>
      </c>
      <c r="P542" s="187">
        <f t="shared" si="195"/>
        <v>0</v>
      </c>
      <c r="Q542" s="187">
        <f t="shared" si="196"/>
        <v>0</v>
      </c>
      <c r="R542" s="187">
        <f t="shared" si="197"/>
        <v>0</v>
      </c>
      <c r="S542" s="187">
        <f t="shared" si="198"/>
        <v>0</v>
      </c>
      <c r="T542" s="187">
        <f t="shared" si="199"/>
        <v>0</v>
      </c>
      <c r="V542" s="184">
        <f t="shared" si="200"/>
        <v>0</v>
      </c>
      <c r="W542" s="184">
        <f t="shared" si="201"/>
        <v>0</v>
      </c>
      <c r="X542" s="184">
        <f t="shared" si="202"/>
        <v>0</v>
      </c>
      <c r="Y542" s="184">
        <f t="shared" si="203"/>
        <v>0</v>
      </c>
      <c r="AA542" s="190">
        <f t="shared" si="204"/>
        <v>0</v>
      </c>
      <c r="AB542" s="190">
        <f t="shared" si="205"/>
        <v>0</v>
      </c>
      <c r="AC542" s="190">
        <f t="shared" si="206"/>
        <v>0</v>
      </c>
      <c r="AD542" s="190">
        <f t="shared" si="207"/>
        <v>0</v>
      </c>
      <c r="AE542" s="187">
        <f t="shared" si="238"/>
        <v>0</v>
      </c>
      <c r="AF542" s="156">
        <f t="shared" si="239"/>
        <v>0</v>
      </c>
      <c r="AG542" s="193">
        <f t="shared" si="240"/>
        <v>0</v>
      </c>
      <c r="AH542" s="156">
        <f t="shared" si="241"/>
        <v>0</v>
      </c>
      <c r="AI542" s="156">
        <f t="shared" si="242"/>
        <v>0</v>
      </c>
      <c r="AJ542" s="187">
        <f t="shared" si="243"/>
        <v>0</v>
      </c>
      <c r="AK542" s="187">
        <f t="shared" si="244"/>
        <v>0</v>
      </c>
      <c r="AL542" s="1">
        <f t="shared" si="245"/>
        <v>0</v>
      </c>
    </row>
    <row r="543" spans="1:38">
      <c r="A543" s="26">
        <v>6.0200000000000002E-3</v>
      </c>
      <c r="B543" s="5">
        <f t="shared" si="236"/>
        <v>6.0200000000000002E-3</v>
      </c>
      <c r="C543" s="150"/>
      <c r="D543" s="150"/>
      <c r="E543" s="94" t="s">
        <v>91</v>
      </c>
      <c r="F543" s="25">
        <f t="shared" si="237"/>
        <v>0</v>
      </c>
      <c r="G543" s="25">
        <f t="shared" si="246"/>
        <v>0</v>
      </c>
      <c r="I543" s="156">
        <f t="shared" si="190"/>
        <v>0</v>
      </c>
      <c r="J543" s="156">
        <f t="shared" si="191"/>
        <v>0</v>
      </c>
      <c r="K543" s="156">
        <f t="shared" si="192"/>
        <v>0</v>
      </c>
      <c r="L543" s="156">
        <f t="shared" si="193"/>
        <v>0</v>
      </c>
      <c r="N543" s="187">
        <f t="shared" si="212"/>
        <v>0</v>
      </c>
      <c r="O543" s="187">
        <f t="shared" si="194"/>
        <v>0</v>
      </c>
      <c r="P543" s="187">
        <f t="shared" si="195"/>
        <v>0</v>
      </c>
      <c r="Q543" s="187">
        <f t="shared" si="196"/>
        <v>0</v>
      </c>
      <c r="R543" s="187">
        <f t="shared" si="197"/>
        <v>0</v>
      </c>
      <c r="S543" s="187">
        <f t="shared" si="198"/>
        <v>0</v>
      </c>
      <c r="T543" s="187">
        <f t="shared" si="199"/>
        <v>0</v>
      </c>
      <c r="V543" s="184">
        <f t="shared" si="200"/>
        <v>0</v>
      </c>
      <c r="W543" s="184">
        <f t="shared" si="201"/>
        <v>0</v>
      </c>
      <c r="X543" s="184">
        <f t="shared" si="202"/>
        <v>0</v>
      </c>
      <c r="Y543" s="184">
        <f t="shared" si="203"/>
        <v>0</v>
      </c>
      <c r="AA543" s="190">
        <f t="shared" si="204"/>
        <v>0</v>
      </c>
      <c r="AB543" s="190">
        <f t="shared" si="205"/>
        <v>0</v>
      </c>
      <c r="AC543" s="190">
        <f t="shared" si="206"/>
        <v>0</v>
      </c>
      <c r="AD543" s="190">
        <f t="shared" si="207"/>
        <v>0</v>
      </c>
      <c r="AE543" s="187">
        <f t="shared" si="238"/>
        <v>0</v>
      </c>
      <c r="AF543" s="156">
        <f t="shared" si="239"/>
        <v>0</v>
      </c>
      <c r="AG543" s="193">
        <f t="shared" si="240"/>
        <v>0</v>
      </c>
      <c r="AH543" s="156">
        <f t="shared" si="241"/>
        <v>0</v>
      </c>
      <c r="AI543" s="156">
        <f t="shared" si="242"/>
        <v>0</v>
      </c>
      <c r="AJ543" s="187">
        <f t="shared" si="243"/>
        <v>0</v>
      </c>
      <c r="AK543" s="187">
        <f t="shared" si="244"/>
        <v>0</v>
      </c>
      <c r="AL543" s="1">
        <f t="shared" si="245"/>
        <v>0</v>
      </c>
    </row>
    <row r="544" spans="1:38">
      <c r="A544" s="26">
        <v>6.0299999999999998E-3</v>
      </c>
      <c r="B544" s="5">
        <f t="shared" si="236"/>
        <v>6.0299999999999998E-3</v>
      </c>
      <c r="C544" s="150"/>
      <c r="D544" s="150"/>
      <c r="E544" s="94" t="s">
        <v>91</v>
      </c>
      <c r="F544" s="25">
        <f t="shared" si="237"/>
        <v>0</v>
      </c>
      <c r="G544" s="25">
        <f t="shared" si="246"/>
        <v>0</v>
      </c>
      <c r="I544" s="156">
        <f t="shared" si="190"/>
        <v>0</v>
      </c>
      <c r="J544" s="156">
        <f t="shared" si="191"/>
        <v>0</v>
      </c>
      <c r="K544" s="156">
        <f t="shared" si="192"/>
        <v>0</v>
      </c>
      <c r="L544" s="156">
        <f t="shared" si="193"/>
        <v>0</v>
      </c>
      <c r="N544" s="187">
        <f t="shared" si="212"/>
        <v>0</v>
      </c>
      <c r="O544" s="187">
        <f t="shared" si="194"/>
        <v>0</v>
      </c>
      <c r="P544" s="187">
        <f t="shared" si="195"/>
        <v>0</v>
      </c>
      <c r="Q544" s="187">
        <f t="shared" si="196"/>
        <v>0</v>
      </c>
      <c r="R544" s="187">
        <f t="shared" si="197"/>
        <v>0</v>
      </c>
      <c r="S544" s="187">
        <f t="shared" si="198"/>
        <v>0</v>
      </c>
      <c r="T544" s="187">
        <f t="shared" si="199"/>
        <v>0</v>
      </c>
      <c r="V544" s="184">
        <f t="shared" si="200"/>
        <v>0</v>
      </c>
      <c r="W544" s="184">
        <f t="shared" si="201"/>
        <v>0</v>
      </c>
      <c r="X544" s="184">
        <f t="shared" si="202"/>
        <v>0</v>
      </c>
      <c r="Y544" s="184">
        <f t="shared" si="203"/>
        <v>0</v>
      </c>
      <c r="AA544" s="190">
        <f t="shared" si="204"/>
        <v>0</v>
      </c>
      <c r="AB544" s="190">
        <f t="shared" si="205"/>
        <v>0</v>
      </c>
      <c r="AC544" s="190">
        <f t="shared" si="206"/>
        <v>0</v>
      </c>
      <c r="AD544" s="190">
        <f t="shared" si="207"/>
        <v>0</v>
      </c>
      <c r="AE544" s="187">
        <f t="shared" si="238"/>
        <v>0</v>
      </c>
      <c r="AF544" s="156">
        <f t="shared" si="239"/>
        <v>0</v>
      </c>
      <c r="AG544" s="193">
        <f t="shared" si="240"/>
        <v>0</v>
      </c>
      <c r="AH544" s="156">
        <f t="shared" si="241"/>
        <v>0</v>
      </c>
      <c r="AI544" s="156">
        <f t="shared" si="242"/>
        <v>0</v>
      </c>
      <c r="AJ544" s="187">
        <f t="shared" si="243"/>
        <v>0</v>
      </c>
      <c r="AK544" s="187">
        <f t="shared" si="244"/>
        <v>0</v>
      </c>
      <c r="AL544" s="1">
        <f t="shared" si="245"/>
        <v>0</v>
      </c>
    </row>
    <row r="545" spans="1:38">
      <c r="A545" s="26">
        <v>6.0400000000000002E-3</v>
      </c>
      <c r="B545" s="5">
        <f t="shared" si="236"/>
        <v>6.0400000000000002E-3</v>
      </c>
      <c r="C545" s="150"/>
      <c r="D545" s="150"/>
      <c r="E545" s="94" t="s">
        <v>91</v>
      </c>
      <c r="F545" s="25">
        <f t="shared" si="237"/>
        <v>0</v>
      </c>
      <c r="G545" s="25">
        <f t="shared" si="246"/>
        <v>0</v>
      </c>
      <c r="I545" s="156">
        <f t="shared" si="190"/>
        <v>0</v>
      </c>
      <c r="J545" s="156">
        <f t="shared" si="191"/>
        <v>0</v>
      </c>
      <c r="K545" s="156">
        <f t="shared" si="192"/>
        <v>0</v>
      </c>
      <c r="L545" s="156">
        <f t="shared" si="193"/>
        <v>0</v>
      </c>
      <c r="N545" s="187">
        <f t="shared" si="212"/>
        <v>0</v>
      </c>
      <c r="O545" s="187">
        <f t="shared" si="194"/>
        <v>0</v>
      </c>
      <c r="P545" s="187">
        <f t="shared" si="195"/>
        <v>0</v>
      </c>
      <c r="Q545" s="187">
        <f t="shared" si="196"/>
        <v>0</v>
      </c>
      <c r="R545" s="187">
        <f t="shared" si="197"/>
        <v>0</v>
      </c>
      <c r="S545" s="187">
        <f t="shared" si="198"/>
        <v>0</v>
      </c>
      <c r="T545" s="187">
        <f t="shared" si="199"/>
        <v>0</v>
      </c>
      <c r="V545" s="184">
        <f t="shared" si="200"/>
        <v>0</v>
      </c>
      <c r="W545" s="184">
        <f t="shared" si="201"/>
        <v>0</v>
      </c>
      <c r="X545" s="184">
        <f t="shared" si="202"/>
        <v>0</v>
      </c>
      <c r="Y545" s="184">
        <f t="shared" si="203"/>
        <v>0</v>
      </c>
      <c r="AA545" s="190">
        <f t="shared" si="204"/>
        <v>0</v>
      </c>
      <c r="AB545" s="190">
        <f t="shared" si="205"/>
        <v>0</v>
      </c>
      <c r="AC545" s="190">
        <f t="shared" si="206"/>
        <v>0</v>
      </c>
      <c r="AD545" s="190">
        <f t="shared" si="207"/>
        <v>0</v>
      </c>
      <c r="AE545" s="187">
        <f t="shared" si="238"/>
        <v>0</v>
      </c>
      <c r="AF545" s="156">
        <f t="shared" si="239"/>
        <v>0</v>
      </c>
      <c r="AG545" s="193">
        <f t="shared" si="240"/>
        <v>0</v>
      </c>
      <c r="AH545" s="156">
        <f t="shared" si="241"/>
        <v>0</v>
      </c>
      <c r="AI545" s="156">
        <f t="shared" si="242"/>
        <v>0</v>
      </c>
      <c r="AJ545" s="187">
        <f t="shared" si="243"/>
        <v>0</v>
      </c>
      <c r="AK545" s="187">
        <f t="shared" si="244"/>
        <v>0</v>
      </c>
      <c r="AL545" s="1">
        <f t="shared" si="245"/>
        <v>0</v>
      </c>
    </row>
    <row r="546" spans="1:38">
      <c r="A546" s="26">
        <v>6.0499999999999998E-3</v>
      </c>
      <c r="B546" s="5">
        <f t="shared" si="236"/>
        <v>6.0499999999999998E-3</v>
      </c>
      <c r="C546" s="150"/>
      <c r="D546" s="150"/>
      <c r="E546" s="94" t="s">
        <v>91</v>
      </c>
      <c r="F546" s="25">
        <f t="shared" si="237"/>
        <v>0</v>
      </c>
      <c r="G546" s="25">
        <f t="shared" si="246"/>
        <v>0</v>
      </c>
      <c r="I546" s="156">
        <f t="shared" si="190"/>
        <v>0</v>
      </c>
      <c r="J546" s="156">
        <f t="shared" si="191"/>
        <v>0</v>
      </c>
      <c r="K546" s="156">
        <f t="shared" si="192"/>
        <v>0</v>
      </c>
      <c r="L546" s="156">
        <f t="shared" si="193"/>
        <v>0</v>
      </c>
      <c r="N546" s="187">
        <f t="shared" si="212"/>
        <v>0</v>
      </c>
      <c r="O546" s="187">
        <f t="shared" si="194"/>
        <v>0</v>
      </c>
      <c r="P546" s="187">
        <f t="shared" si="195"/>
        <v>0</v>
      </c>
      <c r="Q546" s="187">
        <f t="shared" si="196"/>
        <v>0</v>
      </c>
      <c r="R546" s="187">
        <f t="shared" si="197"/>
        <v>0</v>
      </c>
      <c r="S546" s="187">
        <f t="shared" si="198"/>
        <v>0</v>
      </c>
      <c r="T546" s="187">
        <f t="shared" si="199"/>
        <v>0</v>
      </c>
      <c r="V546" s="184">
        <f t="shared" si="200"/>
        <v>0</v>
      </c>
      <c r="W546" s="184">
        <f t="shared" si="201"/>
        <v>0</v>
      </c>
      <c r="X546" s="184">
        <f t="shared" si="202"/>
        <v>0</v>
      </c>
      <c r="Y546" s="184">
        <f t="shared" si="203"/>
        <v>0</v>
      </c>
      <c r="AA546" s="190">
        <f t="shared" si="204"/>
        <v>0</v>
      </c>
      <c r="AB546" s="190">
        <f t="shared" si="205"/>
        <v>0</v>
      </c>
      <c r="AC546" s="190">
        <f t="shared" si="206"/>
        <v>0</v>
      </c>
      <c r="AD546" s="190">
        <f t="shared" si="207"/>
        <v>0</v>
      </c>
      <c r="AE546" s="187">
        <f t="shared" si="238"/>
        <v>0</v>
      </c>
      <c r="AF546" s="156">
        <f t="shared" si="239"/>
        <v>0</v>
      </c>
      <c r="AG546" s="193">
        <f t="shared" si="240"/>
        <v>0</v>
      </c>
      <c r="AH546" s="156">
        <f t="shared" si="241"/>
        <v>0</v>
      </c>
      <c r="AI546" s="156">
        <f t="shared" si="242"/>
        <v>0</v>
      </c>
      <c r="AJ546" s="187">
        <f t="shared" si="243"/>
        <v>0</v>
      </c>
      <c r="AK546" s="187">
        <f t="shared" si="244"/>
        <v>0</v>
      </c>
      <c r="AL546" s="1">
        <f t="shared" si="245"/>
        <v>0</v>
      </c>
    </row>
    <row r="547" spans="1:38">
      <c r="A547" s="26">
        <v>6.0600000000000003E-3</v>
      </c>
      <c r="B547" s="5">
        <f t="shared" si="236"/>
        <v>6.0600000000000003E-3</v>
      </c>
      <c r="C547" s="150"/>
      <c r="D547" s="150"/>
      <c r="E547" s="94" t="s">
        <v>91</v>
      </c>
      <c r="F547" s="25">
        <f t="shared" si="237"/>
        <v>0</v>
      </c>
      <c r="G547" s="25">
        <f t="shared" si="246"/>
        <v>0</v>
      </c>
      <c r="I547" s="156">
        <f t="shared" si="190"/>
        <v>0</v>
      </c>
      <c r="J547" s="156">
        <f t="shared" si="191"/>
        <v>0</v>
      </c>
      <c r="K547" s="156">
        <f t="shared" si="192"/>
        <v>0</v>
      </c>
      <c r="L547" s="156">
        <f t="shared" si="193"/>
        <v>0</v>
      </c>
      <c r="N547" s="187">
        <f t="shared" si="212"/>
        <v>0</v>
      </c>
      <c r="O547" s="187">
        <f t="shared" si="194"/>
        <v>0</v>
      </c>
      <c r="P547" s="187">
        <f t="shared" si="195"/>
        <v>0</v>
      </c>
      <c r="Q547" s="187">
        <f t="shared" si="196"/>
        <v>0</v>
      </c>
      <c r="R547" s="187">
        <f t="shared" si="197"/>
        <v>0</v>
      </c>
      <c r="S547" s="187">
        <f t="shared" si="198"/>
        <v>0</v>
      </c>
      <c r="T547" s="187">
        <f t="shared" si="199"/>
        <v>0</v>
      </c>
      <c r="V547" s="184">
        <f t="shared" si="200"/>
        <v>0</v>
      </c>
      <c r="W547" s="184">
        <f t="shared" si="201"/>
        <v>0</v>
      </c>
      <c r="X547" s="184">
        <f t="shared" si="202"/>
        <v>0</v>
      </c>
      <c r="Y547" s="184">
        <f t="shared" si="203"/>
        <v>0</v>
      </c>
      <c r="AA547" s="190">
        <f t="shared" si="204"/>
        <v>0</v>
      </c>
      <c r="AB547" s="190">
        <f t="shared" si="205"/>
        <v>0</v>
      </c>
      <c r="AC547" s="190">
        <f t="shared" si="206"/>
        <v>0</v>
      </c>
      <c r="AD547" s="190">
        <f t="shared" si="207"/>
        <v>0</v>
      </c>
      <c r="AE547" s="187">
        <f t="shared" si="238"/>
        <v>0</v>
      </c>
      <c r="AF547" s="156">
        <f t="shared" si="239"/>
        <v>0</v>
      </c>
      <c r="AG547" s="193">
        <f t="shared" si="240"/>
        <v>0</v>
      </c>
      <c r="AH547" s="156">
        <f t="shared" si="241"/>
        <v>0</v>
      </c>
      <c r="AI547" s="156">
        <f t="shared" si="242"/>
        <v>0</v>
      </c>
      <c r="AJ547" s="187">
        <f t="shared" si="243"/>
        <v>0</v>
      </c>
      <c r="AK547" s="187">
        <f t="shared" si="244"/>
        <v>0</v>
      </c>
      <c r="AL547" s="1">
        <f t="shared" si="245"/>
        <v>0</v>
      </c>
    </row>
    <row r="548" spans="1:38">
      <c r="A548" s="26">
        <v>6.0699999999999999E-3</v>
      </c>
      <c r="B548" s="5">
        <f t="shared" si="236"/>
        <v>6.0699999999999999E-3</v>
      </c>
      <c r="C548" s="150"/>
      <c r="D548" s="150"/>
      <c r="E548" s="94" t="s">
        <v>91</v>
      </c>
      <c r="F548" s="25">
        <f t="shared" si="237"/>
        <v>0</v>
      </c>
      <c r="G548" s="25">
        <f t="shared" si="246"/>
        <v>0</v>
      </c>
      <c r="I548" s="156">
        <f t="shared" si="190"/>
        <v>0</v>
      </c>
      <c r="J548" s="156">
        <f t="shared" si="191"/>
        <v>0</v>
      </c>
      <c r="K548" s="156">
        <f t="shared" si="192"/>
        <v>0</v>
      </c>
      <c r="L548" s="156">
        <f t="shared" si="193"/>
        <v>0</v>
      </c>
      <c r="N548" s="187">
        <f t="shared" si="212"/>
        <v>0</v>
      </c>
      <c r="O548" s="187">
        <f t="shared" si="194"/>
        <v>0</v>
      </c>
      <c r="P548" s="187">
        <f t="shared" si="195"/>
        <v>0</v>
      </c>
      <c r="Q548" s="187">
        <f t="shared" si="196"/>
        <v>0</v>
      </c>
      <c r="R548" s="187">
        <f t="shared" si="197"/>
        <v>0</v>
      </c>
      <c r="S548" s="187">
        <f t="shared" si="198"/>
        <v>0</v>
      </c>
      <c r="T548" s="187">
        <f t="shared" si="199"/>
        <v>0</v>
      </c>
      <c r="V548" s="184">
        <f t="shared" si="200"/>
        <v>0</v>
      </c>
      <c r="W548" s="184">
        <f t="shared" si="201"/>
        <v>0</v>
      </c>
      <c r="X548" s="184">
        <f t="shared" si="202"/>
        <v>0</v>
      </c>
      <c r="Y548" s="184">
        <f t="shared" si="203"/>
        <v>0</v>
      </c>
      <c r="AA548" s="190">
        <f t="shared" si="204"/>
        <v>0</v>
      </c>
      <c r="AB548" s="190">
        <f t="shared" si="205"/>
        <v>0</v>
      </c>
      <c r="AC548" s="190">
        <f t="shared" si="206"/>
        <v>0</v>
      </c>
      <c r="AD548" s="190">
        <f t="shared" si="207"/>
        <v>0</v>
      </c>
      <c r="AE548" s="187">
        <f t="shared" si="238"/>
        <v>0</v>
      </c>
      <c r="AF548" s="156">
        <f t="shared" si="239"/>
        <v>0</v>
      </c>
      <c r="AG548" s="193">
        <f t="shared" si="240"/>
        <v>0</v>
      </c>
      <c r="AH548" s="156">
        <f t="shared" si="241"/>
        <v>0</v>
      </c>
      <c r="AI548" s="156">
        <f t="shared" si="242"/>
        <v>0</v>
      </c>
      <c r="AJ548" s="187">
        <f t="shared" si="243"/>
        <v>0</v>
      </c>
      <c r="AK548" s="187">
        <f t="shared" si="244"/>
        <v>0</v>
      </c>
      <c r="AL548" s="1">
        <f t="shared" si="245"/>
        <v>0</v>
      </c>
    </row>
    <row r="549" spans="1:38">
      <c r="A549" s="26">
        <v>6.0800000000000003E-3</v>
      </c>
      <c r="B549" s="5">
        <f t="shared" si="236"/>
        <v>6.0800000000000003E-3</v>
      </c>
      <c r="C549" s="150"/>
      <c r="D549" s="150"/>
      <c r="E549" s="94" t="s">
        <v>91</v>
      </c>
      <c r="F549" s="25">
        <f t="shared" si="237"/>
        <v>0</v>
      </c>
      <c r="G549" s="25">
        <f t="shared" si="246"/>
        <v>0</v>
      </c>
      <c r="I549" s="156">
        <f t="shared" ref="I549:I578" si="247">IF(ISERROR(VLOOKUP($C549,_tri5,5,FALSE)),0,(VLOOKUP($C549,_tri5,5,FALSE)))</f>
        <v>0</v>
      </c>
      <c r="J549" s="156">
        <f t="shared" ref="J549:J578" si="248">IF(ISERROR(VLOOKUP($C549,_tri7,5,FALSE)),0,(VLOOKUP($C549,_tri7,5,FALSE)))</f>
        <v>0</v>
      </c>
      <c r="K549" s="156">
        <f t="shared" ref="K549:K578" si="249">IF(ISERROR(VLOOKUP($C549,_tri8,5,FALSE)),0,(VLOOKUP($C549,_tri8,5,FALSE)))</f>
        <v>0</v>
      </c>
      <c r="L549" s="156">
        <f t="shared" ref="L549:L578" si="250">IF(ISERROR(VLOOKUP($C549,_tri9,5,FALSE)),0,(VLOOKUP($C549,_tri9,5,FALSE)))</f>
        <v>0</v>
      </c>
      <c r="N549" s="187">
        <f t="shared" si="212"/>
        <v>0</v>
      </c>
      <c r="O549" s="187">
        <f t="shared" ref="O549:O578" si="251">IF(ISERROR(VLOOKUP($C549,_tri2,5,FALSE)),0,(VLOOKUP($C549,_tri2,5,FALSE)))</f>
        <v>0</v>
      </c>
      <c r="P549" s="187">
        <f t="shared" ref="P549:P578" si="252">IF(ISERROR(VLOOKUP($C549,_tri3,5,FALSE)),0,(VLOOKUP($C549,_tri3,5,FALSE)))</f>
        <v>0</v>
      </c>
      <c r="Q549" s="187">
        <f t="shared" ref="Q549:Q578" si="253">IF(ISERROR(VLOOKUP($C549,_tri4,5,FALSE)),0,(VLOOKUP($C549,_tri4,5,FALSE)))</f>
        <v>0</v>
      </c>
      <c r="R549" s="187">
        <f t="shared" ref="R549:R578" si="254">IF(ISERROR(VLOOKUP($C549,_tri6,5,FALSE)),0,(VLOOKUP($C549,_tri6,5,FALSE)))</f>
        <v>0</v>
      </c>
      <c r="S549" s="187">
        <f t="shared" ref="S549:S578" si="255">IF(ISERROR(VLOOKUP($C549,_tri10,5,FALSE)),0,(VLOOKUP($C549,_tri10,5,FALSE)))</f>
        <v>0</v>
      </c>
      <c r="T549" s="187">
        <f t="shared" ref="T549:T578" si="256">IF(ISERROR(VLOOKUP($C549,_tri11,5,FALSE)),0,(VLOOKUP($C549,_tri11,5,FALSE)))</f>
        <v>0</v>
      </c>
      <c r="V549" s="184">
        <f t="shared" ref="V549:V578" si="257">IF(ISERROR(VLOOKUP($C549,aqua1,5,FALSE)),0,(VLOOKUP($C549,aqua1,5,FALSE)))</f>
        <v>0</v>
      </c>
      <c r="W549" s="184">
        <f t="shared" ref="W549:W578" si="258">IF(ISERROR(VLOOKUP($C549,aqua2,5,FALSE)),0,(VLOOKUP($C549,aqua2,5,FALSE)))</f>
        <v>0</v>
      </c>
      <c r="X549" s="184">
        <f t="shared" ref="X549:X578" si="259">IF(ISERROR(VLOOKUP($C549,aqua3,5,FALSE)),0,(VLOOKUP($C549,aqua3,5,FALSE)))</f>
        <v>0</v>
      </c>
      <c r="Y549" s="184">
        <f t="shared" ref="Y549:Y578" si="260">IF(ISERROR(VLOOKUP($C549,aqua4,5,FALSE)),0,(VLOOKUP($C549,aqua4,5,FALSE)))</f>
        <v>0</v>
      </c>
      <c r="AA549" s="190">
        <f t="shared" ref="AA549:AA578" si="261">IF(ISERROR(VLOOKUP($C549,_dua1,5,FALSE)),0,(VLOOKUP($C549,_dua1,5,FALSE)))</f>
        <v>0</v>
      </c>
      <c r="AB549" s="190">
        <f t="shared" ref="AB549:AB578" si="262">IF(ISERROR(VLOOKUP($C549,_dua2,5,FALSE)),0,(VLOOKUP($C549,_dua2,5,FALSE)))</f>
        <v>0</v>
      </c>
      <c r="AC549" s="190">
        <f t="shared" ref="AC549:AC578" si="263">IF(ISERROR(VLOOKUP($C549,_dua3,5,FALSE)),0,(VLOOKUP($C549,_dua3,5,FALSE)))</f>
        <v>0</v>
      </c>
      <c r="AD549" s="190">
        <f t="shared" ref="AD549:AD578" si="264">IF(ISERROR(VLOOKUP($C549,_dua4,5,FALSE)),0,(VLOOKUP($C549,_dua4,5,FALSE)))</f>
        <v>0</v>
      </c>
      <c r="AE549" s="187">
        <f t="shared" si="238"/>
        <v>0</v>
      </c>
      <c r="AF549" s="156">
        <f t="shared" si="239"/>
        <v>0</v>
      </c>
      <c r="AG549" s="193">
        <f t="shared" si="240"/>
        <v>0</v>
      </c>
      <c r="AH549" s="156">
        <f t="shared" si="241"/>
        <v>0</v>
      </c>
      <c r="AI549" s="156">
        <f t="shared" si="242"/>
        <v>0</v>
      </c>
      <c r="AJ549" s="187">
        <f t="shared" si="243"/>
        <v>0</v>
      </c>
      <c r="AK549" s="187">
        <f t="shared" si="244"/>
        <v>0</v>
      </c>
      <c r="AL549" s="1">
        <f t="shared" si="245"/>
        <v>0</v>
      </c>
    </row>
    <row r="550" spans="1:38">
      <c r="A550" s="26">
        <v>6.0899999999999999E-3</v>
      </c>
      <c r="B550" s="5">
        <f t="shared" si="236"/>
        <v>6.0899999999999999E-3</v>
      </c>
      <c r="C550" s="150"/>
      <c r="D550" s="150"/>
      <c r="E550" s="94" t="s">
        <v>91</v>
      </c>
      <c r="F550" s="25">
        <f t="shared" si="237"/>
        <v>0</v>
      </c>
      <c r="G550" s="25">
        <f t="shared" si="246"/>
        <v>0</v>
      </c>
      <c r="I550" s="156">
        <f t="shared" si="247"/>
        <v>0</v>
      </c>
      <c r="J550" s="156">
        <f t="shared" si="248"/>
        <v>0</v>
      </c>
      <c r="K550" s="156">
        <f t="shared" si="249"/>
        <v>0</v>
      </c>
      <c r="L550" s="156">
        <f t="shared" si="250"/>
        <v>0</v>
      </c>
      <c r="N550" s="187">
        <f t="shared" si="212"/>
        <v>0</v>
      </c>
      <c r="O550" s="187">
        <f t="shared" si="251"/>
        <v>0</v>
      </c>
      <c r="P550" s="187">
        <f t="shared" si="252"/>
        <v>0</v>
      </c>
      <c r="Q550" s="187">
        <f t="shared" si="253"/>
        <v>0</v>
      </c>
      <c r="R550" s="187">
        <f t="shared" si="254"/>
        <v>0</v>
      </c>
      <c r="S550" s="187">
        <f t="shared" si="255"/>
        <v>0</v>
      </c>
      <c r="T550" s="187">
        <f t="shared" si="256"/>
        <v>0</v>
      </c>
      <c r="V550" s="184">
        <f t="shared" si="257"/>
        <v>0</v>
      </c>
      <c r="W550" s="184">
        <f t="shared" si="258"/>
        <v>0</v>
      </c>
      <c r="X550" s="184">
        <f t="shared" si="259"/>
        <v>0</v>
      </c>
      <c r="Y550" s="184">
        <f t="shared" si="260"/>
        <v>0</v>
      </c>
      <c r="AA550" s="190">
        <f t="shared" si="261"/>
        <v>0</v>
      </c>
      <c r="AB550" s="190">
        <f t="shared" si="262"/>
        <v>0</v>
      </c>
      <c r="AC550" s="190">
        <f t="shared" si="263"/>
        <v>0</v>
      </c>
      <c r="AD550" s="190">
        <f t="shared" si="264"/>
        <v>0</v>
      </c>
      <c r="AE550" s="187">
        <f t="shared" si="238"/>
        <v>0</v>
      </c>
      <c r="AF550" s="156">
        <f t="shared" si="239"/>
        <v>0</v>
      </c>
      <c r="AG550" s="193">
        <f t="shared" si="240"/>
        <v>0</v>
      </c>
      <c r="AH550" s="156">
        <f t="shared" si="241"/>
        <v>0</v>
      </c>
      <c r="AI550" s="156">
        <f t="shared" si="242"/>
        <v>0</v>
      </c>
      <c r="AJ550" s="187">
        <f t="shared" si="243"/>
        <v>0</v>
      </c>
      <c r="AK550" s="187">
        <f t="shared" si="244"/>
        <v>0</v>
      </c>
      <c r="AL550" s="1">
        <f t="shared" si="245"/>
        <v>0</v>
      </c>
    </row>
    <row r="551" spans="1:38">
      <c r="A551" s="26">
        <v>6.1000000000000004E-3</v>
      </c>
      <c r="B551" s="5">
        <f t="shared" si="236"/>
        <v>6.1000000000000004E-3</v>
      </c>
      <c r="C551" s="150"/>
      <c r="D551" s="150"/>
      <c r="E551" s="94" t="s">
        <v>91</v>
      </c>
      <c r="F551" s="25">
        <f t="shared" si="237"/>
        <v>0</v>
      </c>
      <c r="G551" s="25">
        <f t="shared" si="246"/>
        <v>0</v>
      </c>
      <c r="I551" s="156">
        <f t="shared" si="247"/>
        <v>0</v>
      </c>
      <c r="J551" s="156">
        <f t="shared" si="248"/>
        <v>0</v>
      </c>
      <c r="K551" s="156">
        <f t="shared" si="249"/>
        <v>0</v>
      </c>
      <c r="L551" s="156">
        <f t="shared" si="250"/>
        <v>0</v>
      </c>
      <c r="N551" s="187">
        <f t="shared" si="212"/>
        <v>0</v>
      </c>
      <c r="O551" s="187">
        <f t="shared" si="251"/>
        <v>0</v>
      </c>
      <c r="P551" s="187">
        <f t="shared" si="252"/>
        <v>0</v>
      </c>
      <c r="Q551" s="187">
        <f t="shared" si="253"/>
        <v>0</v>
      </c>
      <c r="R551" s="187">
        <f t="shared" si="254"/>
        <v>0</v>
      </c>
      <c r="S551" s="187">
        <f t="shared" si="255"/>
        <v>0</v>
      </c>
      <c r="T551" s="187">
        <f t="shared" si="256"/>
        <v>0</v>
      </c>
      <c r="V551" s="184">
        <f t="shared" si="257"/>
        <v>0</v>
      </c>
      <c r="W551" s="184">
        <f t="shared" si="258"/>
        <v>0</v>
      </c>
      <c r="X551" s="184">
        <f t="shared" si="259"/>
        <v>0</v>
      </c>
      <c r="Y551" s="184">
        <f t="shared" si="260"/>
        <v>0</v>
      </c>
      <c r="AA551" s="190">
        <f t="shared" si="261"/>
        <v>0</v>
      </c>
      <c r="AB551" s="190">
        <f t="shared" si="262"/>
        <v>0</v>
      </c>
      <c r="AC551" s="190">
        <f t="shared" si="263"/>
        <v>0</v>
      </c>
      <c r="AD551" s="190">
        <f t="shared" si="264"/>
        <v>0</v>
      </c>
      <c r="AE551" s="187">
        <f t="shared" si="238"/>
        <v>0</v>
      </c>
      <c r="AF551" s="156">
        <f t="shared" si="239"/>
        <v>0</v>
      </c>
      <c r="AG551" s="193">
        <f t="shared" si="240"/>
        <v>0</v>
      </c>
      <c r="AH551" s="156">
        <f t="shared" si="241"/>
        <v>0</v>
      </c>
      <c r="AI551" s="156">
        <f t="shared" si="242"/>
        <v>0</v>
      </c>
      <c r="AJ551" s="187">
        <f t="shared" si="243"/>
        <v>0</v>
      </c>
      <c r="AK551" s="187">
        <f t="shared" si="244"/>
        <v>0</v>
      </c>
      <c r="AL551" s="1">
        <f t="shared" si="245"/>
        <v>0</v>
      </c>
    </row>
    <row r="552" spans="1:38">
      <c r="A552" s="26">
        <v>6.11E-3</v>
      </c>
      <c r="B552" s="5">
        <f t="shared" si="236"/>
        <v>6.11E-3</v>
      </c>
      <c r="C552" s="150"/>
      <c r="D552" s="150"/>
      <c r="E552" s="94" t="s">
        <v>91</v>
      </c>
      <c r="F552" s="25">
        <f t="shared" si="237"/>
        <v>0</v>
      </c>
      <c r="G552" s="25">
        <f t="shared" si="246"/>
        <v>0</v>
      </c>
      <c r="I552" s="156">
        <f t="shared" si="247"/>
        <v>0</v>
      </c>
      <c r="J552" s="156">
        <f t="shared" si="248"/>
        <v>0</v>
      </c>
      <c r="K552" s="156">
        <f t="shared" si="249"/>
        <v>0</v>
      </c>
      <c r="L552" s="156">
        <f t="shared" si="250"/>
        <v>0</v>
      </c>
      <c r="N552" s="187">
        <f t="shared" si="212"/>
        <v>0</v>
      </c>
      <c r="O552" s="187">
        <f t="shared" si="251"/>
        <v>0</v>
      </c>
      <c r="P552" s="187">
        <f t="shared" si="252"/>
        <v>0</v>
      </c>
      <c r="Q552" s="187">
        <f t="shared" si="253"/>
        <v>0</v>
      </c>
      <c r="R552" s="187">
        <f t="shared" si="254"/>
        <v>0</v>
      </c>
      <c r="S552" s="187">
        <f t="shared" si="255"/>
        <v>0</v>
      </c>
      <c r="T552" s="187">
        <f t="shared" si="256"/>
        <v>0</v>
      </c>
      <c r="V552" s="184">
        <f t="shared" si="257"/>
        <v>0</v>
      </c>
      <c r="W552" s="184">
        <f t="shared" si="258"/>
        <v>0</v>
      </c>
      <c r="X552" s="184">
        <f t="shared" si="259"/>
        <v>0</v>
      </c>
      <c r="Y552" s="184">
        <f t="shared" si="260"/>
        <v>0</v>
      </c>
      <c r="AA552" s="190">
        <f t="shared" si="261"/>
        <v>0</v>
      </c>
      <c r="AB552" s="190">
        <f t="shared" si="262"/>
        <v>0</v>
      </c>
      <c r="AC552" s="190">
        <f t="shared" si="263"/>
        <v>0</v>
      </c>
      <c r="AD552" s="190">
        <f t="shared" si="264"/>
        <v>0</v>
      </c>
      <c r="AE552" s="187">
        <f t="shared" si="238"/>
        <v>0</v>
      </c>
      <c r="AF552" s="156">
        <f t="shared" si="239"/>
        <v>0</v>
      </c>
      <c r="AG552" s="193">
        <f t="shared" si="240"/>
        <v>0</v>
      </c>
      <c r="AH552" s="156">
        <f t="shared" si="241"/>
        <v>0</v>
      </c>
      <c r="AI552" s="156">
        <f t="shared" si="242"/>
        <v>0</v>
      </c>
      <c r="AJ552" s="187">
        <f t="shared" si="243"/>
        <v>0</v>
      </c>
      <c r="AK552" s="187">
        <f t="shared" si="244"/>
        <v>0</v>
      </c>
      <c r="AL552" s="1">
        <f t="shared" si="245"/>
        <v>0</v>
      </c>
    </row>
    <row r="553" spans="1:38">
      <c r="A553" s="26">
        <v>6.1200000000000004E-3</v>
      </c>
      <c r="B553" s="5">
        <f t="shared" si="236"/>
        <v>6.1200000000000004E-3</v>
      </c>
      <c r="C553" s="150"/>
      <c r="D553" s="150"/>
      <c r="E553" s="94" t="s">
        <v>91</v>
      </c>
      <c r="F553" s="25">
        <f t="shared" si="237"/>
        <v>0</v>
      </c>
      <c r="G553" s="25">
        <f t="shared" si="246"/>
        <v>0</v>
      </c>
      <c r="I553" s="156">
        <f t="shared" si="247"/>
        <v>0</v>
      </c>
      <c r="J553" s="156">
        <f t="shared" si="248"/>
        <v>0</v>
      </c>
      <c r="K553" s="156">
        <f t="shared" si="249"/>
        <v>0</v>
      </c>
      <c r="L553" s="156">
        <f t="shared" si="250"/>
        <v>0</v>
      </c>
      <c r="N553" s="187">
        <f t="shared" si="212"/>
        <v>0</v>
      </c>
      <c r="O553" s="187">
        <f t="shared" si="251"/>
        <v>0</v>
      </c>
      <c r="P553" s="187">
        <f t="shared" si="252"/>
        <v>0</v>
      </c>
      <c r="Q553" s="187">
        <f t="shared" si="253"/>
        <v>0</v>
      </c>
      <c r="R553" s="187">
        <f t="shared" si="254"/>
        <v>0</v>
      </c>
      <c r="S553" s="187">
        <f t="shared" si="255"/>
        <v>0</v>
      </c>
      <c r="T553" s="187">
        <f t="shared" si="256"/>
        <v>0</v>
      </c>
      <c r="V553" s="184">
        <f t="shared" si="257"/>
        <v>0</v>
      </c>
      <c r="W553" s="184">
        <f t="shared" si="258"/>
        <v>0</v>
      </c>
      <c r="X553" s="184">
        <f t="shared" si="259"/>
        <v>0</v>
      </c>
      <c r="Y553" s="184">
        <f t="shared" si="260"/>
        <v>0</v>
      </c>
      <c r="AA553" s="190">
        <f t="shared" si="261"/>
        <v>0</v>
      </c>
      <c r="AB553" s="190">
        <f t="shared" si="262"/>
        <v>0</v>
      </c>
      <c r="AC553" s="190">
        <f t="shared" si="263"/>
        <v>0</v>
      </c>
      <c r="AD553" s="190">
        <f t="shared" si="264"/>
        <v>0</v>
      </c>
      <c r="AE553" s="187">
        <f t="shared" si="238"/>
        <v>0</v>
      </c>
      <c r="AF553" s="156">
        <f t="shared" si="239"/>
        <v>0</v>
      </c>
      <c r="AG553" s="193">
        <f t="shared" si="240"/>
        <v>0</v>
      </c>
      <c r="AH553" s="156">
        <f t="shared" si="241"/>
        <v>0</v>
      </c>
      <c r="AI553" s="156">
        <f t="shared" si="242"/>
        <v>0</v>
      </c>
      <c r="AJ553" s="187">
        <f t="shared" si="243"/>
        <v>0</v>
      </c>
      <c r="AK553" s="187">
        <f t="shared" si="244"/>
        <v>0</v>
      </c>
      <c r="AL553" s="1">
        <f t="shared" si="245"/>
        <v>0</v>
      </c>
    </row>
    <row r="554" spans="1:38">
      <c r="A554" s="26">
        <v>6.13E-3</v>
      </c>
      <c r="B554" s="5">
        <f t="shared" si="236"/>
        <v>6.13E-3</v>
      </c>
      <c r="C554" s="150"/>
      <c r="D554" s="150"/>
      <c r="E554" s="94" t="s">
        <v>91</v>
      </c>
      <c r="F554" s="25">
        <f t="shared" si="237"/>
        <v>0</v>
      </c>
      <c r="G554" s="25">
        <f t="shared" si="246"/>
        <v>0</v>
      </c>
      <c r="I554" s="156">
        <f t="shared" si="247"/>
        <v>0</v>
      </c>
      <c r="J554" s="156">
        <f t="shared" si="248"/>
        <v>0</v>
      </c>
      <c r="K554" s="156">
        <f t="shared" si="249"/>
        <v>0</v>
      </c>
      <c r="L554" s="156">
        <f t="shared" si="250"/>
        <v>0</v>
      </c>
      <c r="N554" s="187">
        <f t="shared" si="212"/>
        <v>0</v>
      </c>
      <c r="O554" s="187">
        <f t="shared" si="251"/>
        <v>0</v>
      </c>
      <c r="P554" s="187">
        <f t="shared" si="252"/>
        <v>0</v>
      </c>
      <c r="Q554" s="187">
        <f t="shared" si="253"/>
        <v>0</v>
      </c>
      <c r="R554" s="187">
        <f t="shared" si="254"/>
        <v>0</v>
      </c>
      <c r="S554" s="187">
        <f t="shared" si="255"/>
        <v>0</v>
      </c>
      <c r="T554" s="187">
        <f t="shared" si="256"/>
        <v>0</v>
      </c>
      <c r="V554" s="184">
        <f t="shared" si="257"/>
        <v>0</v>
      </c>
      <c r="W554" s="184">
        <f t="shared" si="258"/>
        <v>0</v>
      </c>
      <c r="X554" s="184">
        <f t="shared" si="259"/>
        <v>0</v>
      </c>
      <c r="Y554" s="184">
        <f t="shared" si="260"/>
        <v>0</v>
      </c>
      <c r="AA554" s="190">
        <f t="shared" si="261"/>
        <v>0</v>
      </c>
      <c r="AB554" s="190">
        <f t="shared" si="262"/>
        <v>0</v>
      </c>
      <c r="AC554" s="190">
        <f t="shared" si="263"/>
        <v>0</v>
      </c>
      <c r="AD554" s="190">
        <f t="shared" si="264"/>
        <v>0</v>
      </c>
      <c r="AE554" s="187">
        <f t="shared" si="238"/>
        <v>0</v>
      </c>
      <c r="AF554" s="156">
        <f t="shared" si="239"/>
        <v>0</v>
      </c>
      <c r="AG554" s="193">
        <f t="shared" si="240"/>
        <v>0</v>
      </c>
      <c r="AH554" s="156">
        <f t="shared" si="241"/>
        <v>0</v>
      </c>
      <c r="AI554" s="156">
        <f t="shared" si="242"/>
        <v>0</v>
      </c>
      <c r="AJ554" s="187">
        <f t="shared" si="243"/>
        <v>0</v>
      </c>
      <c r="AK554" s="187">
        <f t="shared" si="244"/>
        <v>0</v>
      </c>
      <c r="AL554" s="1">
        <f t="shared" si="245"/>
        <v>0</v>
      </c>
    </row>
    <row r="555" spans="1:38">
      <c r="A555" s="26">
        <v>6.1400000000000005E-3</v>
      </c>
      <c r="B555" s="5">
        <f t="shared" si="236"/>
        <v>6.1400000000000005E-3</v>
      </c>
      <c r="C555" s="150"/>
      <c r="D555" s="150"/>
      <c r="E555" s="94" t="s">
        <v>91</v>
      </c>
      <c r="F555" s="25">
        <f t="shared" si="237"/>
        <v>0</v>
      </c>
      <c r="G555" s="25">
        <f t="shared" si="246"/>
        <v>0</v>
      </c>
      <c r="I555" s="156">
        <f t="shared" si="247"/>
        <v>0</v>
      </c>
      <c r="J555" s="156">
        <f t="shared" si="248"/>
        <v>0</v>
      </c>
      <c r="K555" s="156">
        <f t="shared" si="249"/>
        <v>0</v>
      </c>
      <c r="L555" s="156">
        <f t="shared" si="250"/>
        <v>0</v>
      </c>
      <c r="N555" s="187">
        <f t="shared" si="212"/>
        <v>0</v>
      </c>
      <c r="O555" s="187">
        <f t="shared" si="251"/>
        <v>0</v>
      </c>
      <c r="P555" s="187">
        <f t="shared" si="252"/>
        <v>0</v>
      </c>
      <c r="Q555" s="187">
        <f t="shared" si="253"/>
        <v>0</v>
      </c>
      <c r="R555" s="187">
        <f t="shared" si="254"/>
        <v>0</v>
      </c>
      <c r="S555" s="187">
        <f t="shared" si="255"/>
        <v>0</v>
      </c>
      <c r="T555" s="187">
        <f t="shared" si="256"/>
        <v>0</v>
      </c>
      <c r="V555" s="184">
        <f t="shared" si="257"/>
        <v>0</v>
      </c>
      <c r="W555" s="184">
        <f t="shared" si="258"/>
        <v>0</v>
      </c>
      <c r="X555" s="184">
        <f t="shared" si="259"/>
        <v>0</v>
      </c>
      <c r="Y555" s="184">
        <f t="shared" si="260"/>
        <v>0</v>
      </c>
      <c r="AA555" s="190">
        <f t="shared" si="261"/>
        <v>0</v>
      </c>
      <c r="AB555" s="190">
        <f t="shared" si="262"/>
        <v>0</v>
      </c>
      <c r="AC555" s="190">
        <f t="shared" si="263"/>
        <v>0</v>
      </c>
      <c r="AD555" s="190">
        <f t="shared" si="264"/>
        <v>0</v>
      </c>
      <c r="AE555" s="187">
        <f t="shared" si="238"/>
        <v>0</v>
      </c>
      <c r="AF555" s="156">
        <f t="shared" si="239"/>
        <v>0</v>
      </c>
      <c r="AG555" s="193">
        <f t="shared" si="240"/>
        <v>0</v>
      </c>
      <c r="AH555" s="156">
        <f t="shared" si="241"/>
        <v>0</v>
      </c>
      <c r="AI555" s="156">
        <f t="shared" si="242"/>
        <v>0</v>
      </c>
      <c r="AJ555" s="187">
        <f t="shared" si="243"/>
        <v>0</v>
      </c>
      <c r="AK555" s="187">
        <f t="shared" si="244"/>
        <v>0</v>
      </c>
      <c r="AL555" s="1">
        <f t="shared" si="245"/>
        <v>0</v>
      </c>
    </row>
    <row r="556" spans="1:38">
      <c r="A556" s="26">
        <v>6.1500000000000001E-3</v>
      </c>
      <c r="B556" s="5">
        <f t="shared" si="236"/>
        <v>6.1500000000000001E-3</v>
      </c>
      <c r="C556" s="150"/>
      <c r="D556" s="150"/>
      <c r="E556" s="94" t="s">
        <v>91</v>
      </c>
      <c r="F556" s="25">
        <f t="shared" si="237"/>
        <v>0</v>
      </c>
      <c r="G556" s="25">
        <f t="shared" si="246"/>
        <v>0</v>
      </c>
      <c r="I556" s="156">
        <f t="shared" si="247"/>
        <v>0</v>
      </c>
      <c r="J556" s="156">
        <f t="shared" si="248"/>
        <v>0</v>
      </c>
      <c r="K556" s="156">
        <f t="shared" si="249"/>
        <v>0</v>
      </c>
      <c r="L556" s="156">
        <f t="shared" si="250"/>
        <v>0</v>
      </c>
      <c r="N556" s="187">
        <f t="shared" si="212"/>
        <v>0</v>
      </c>
      <c r="O556" s="187">
        <f t="shared" si="251"/>
        <v>0</v>
      </c>
      <c r="P556" s="187">
        <f t="shared" si="252"/>
        <v>0</v>
      </c>
      <c r="Q556" s="187">
        <f t="shared" si="253"/>
        <v>0</v>
      </c>
      <c r="R556" s="187">
        <f t="shared" si="254"/>
        <v>0</v>
      </c>
      <c r="S556" s="187">
        <f t="shared" si="255"/>
        <v>0</v>
      </c>
      <c r="T556" s="187">
        <f t="shared" si="256"/>
        <v>0</v>
      </c>
      <c r="V556" s="184">
        <f t="shared" si="257"/>
        <v>0</v>
      </c>
      <c r="W556" s="184">
        <f t="shared" si="258"/>
        <v>0</v>
      </c>
      <c r="X556" s="184">
        <f t="shared" si="259"/>
        <v>0</v>
      </c>
      <c r="Y556" s="184">
        <f t="shared" si="260"/>
        <v>0</v>
      </c>
      <c r="AA556" s="190">
        <f t="shared" si="261"/>
        <v>0</v>
      </c>
      <c r="AB556" s="190">
        <f t="shared" si="262"/>
        <v>0</v>
      </c>
      <c r="AC556" s="190">
        <f t="shared" si="263"/>
        <v>0</v>
      </c>
      <c r="AD556" s="190">
        <f t="shared" si="264"/>
        <v>0</v>
      </c>
      <c r="AE556" s="187">
        <f t="shared" si="238"/>
        <v>0</v>
      </c>
      <c r="AF556" s="156">
        <f t="shared" si="239"/>
        <v>0</v>
      </c>
      <c r="AG556" s="193">
        <f t="shared" si="240"/>
        <v>0</v>
      </c>
      <c r="AH556" s="156">
        <f t="shared" si="241"/>
        <v>0</v>
      </c>
      <c r="AI556" s="156">
        <f t="shared" si="242"/>
        <v>0</v>
      </c>
      <c r="AJ556" s="187">
        <f t="shared" si="243"/>
        <v>0</v>
      </c>
      <c r="AK556" s="187">
        <f t="shared" si="244"/>
        <v>0</v>
      </c>
      <c r="AL556" s="1">
        <f t="shared" si="245"/>
        <v>0</v>
      </c>
    </row>
    <row r="557" spans="1:38">
      <c r="A557" s="26">
        <v>6.1599999999999997E-3</v>
      </c>
      <c r="B557" s="5">
        <f t="shared" si="236"/>
        <v>6.1599999999999997E-3</v>
      </c>
      <c r="C557" s="150"/>
      <c r="D557" s="150"/>
      <c r="E557" s="94" t="s">
        <v>91</v>
      </c>
      <c r="F557" s="25">
        <f t="shared" si="237"/>
        <v>0</v>
      </c>
      <c r="G557" s="25">
        <f t="shared" si="246"/>
        <v>0</v>
      </c>
      <c r="I557" s="156">
        <f t="shared" si="247"/>
        <v>0</v>
      </c>
      <c r="J557" s="156">
        <f t="shared" si="248"/>
        <v>0</v>
      </c>
      <c r="K557" s="156">
        <f t="shared" si="249"/>
        <v>0</v>
      </c>
      <c r="L557" s="156">
        <f t="shared" si="250"/>
        <v>0</v>
      </c>
      <c r="N557" s="187">
        <f t="shared" si="212"/>
        <v>0</v>
      </c>
      <c r="O557" s="187">
        <f t="shared" si="251"/>
        <v>0</v>
      </c>
      <c r="P557" s="187">
        <f t="shared" si="252"/>
        <v>0</v>
      </c>
      <c r="Q557" s="187">
        <f t="shared" si="253"/>
        <v>0</v>
      </c>
      <c r="R557" s="187">
        <f t="shared" si="254"/>
        <v>0</v>
      </c>
      <c r="S557" s="187">
        <f t="shared" si="255"/>
        <v>0</v>
      </c>
      <c r="T557" s="187">
        <f t="shared" si="256"/>
        <v>0</v>
      </c>
      <c r="V557" s="184">
        <f t="shared" si="257"/>
        <v>0</v>
      </c>
      <c r="W557" s="184">
        <f t="shared" si="258"/>
        <v>0</v>
      </c>
      <c r="X557" s="184">
        <f t="shared" si="259"/>
        <v>0</v>
      </c>
      <c r="Y557" s="184">
        <f t="shared" si="260"/>
        <v>0</v>
      </c>
      <c r="AA557" s="190">
        <f t="shared" si="261"/>
        <v>0</v>
      </c>
      <c r="AB557" s="190">
        <f t="shared" si="262"/>
        <v>0</v>
      </c>
      <c r="AC557" s="190">
        <f t="shared" si="263"/>
        <v>0</v>
      </c>
      <c r="AD557" s="190">
        <f t="shared" si="264"/>
        <v>0</v>
      </c>
      <c r="AE557" s="187">
        <f t="shared" si="238"/>
        <v>0</v>
      </c>
      <c r="AF557" s="156">
        <f t="shared" si="239"/>
        <v>0</v>
      </c>
      <c r="AG557" s="193">
        <f t="shared" si="240"/>
        <v>0</v>
      </c>
      <c r="AH557" s="156">
        <f t="shared" si="241"/>
        <v>0</v>
      </c>
      <c r="AI557" s="156">
        <f t="shared" si="242"/>
        <v>0</v>
      </c>
      <c r="AJ557" s="187">
        <f t="shared" si="243"/>
        <v>0</v>
      </c>
      <c r="AK557" s="187">
        <f t="shared" si="244"/>
        <v>0</v>
      </c>
      <c r="AL557" s="1">
        <f t="shared" si="245"/>
        <v>0</v>
      </c>
    </row>
    <row r="558" spans="1:38">
      <c r="A558" s="26">
        <v>6.1700000000000001E-3</v>
      </c>
      <c r="B558" s="5">
        <f t="shared" si="236"/>
        <v>6.1700000000000001E-3</v>
      </c>
      <c r="C558" s="150"/>
      <c r="D558" s="150"/>
      <c r="E558" s="94" t="s">
        <v>91</v>
      </c>
      <c r="F558" s="25">
        <f t="shared" si="237"/>
        <v>0</v>
      </c>
      <c r="G558" s="25">
        <f t="shared" si="246"/>
        <v>0</v>
      </c>
      <c r="I558" s="156">
        <f t="shared" si="247"/>
        <v>0</v>
      </c>
      <c r="J558" s="156">
        <f t="shared" si="248"/>
        <v>0</v>
      </c>
      <c r="K558" s="156">
        <f t="shared" si="249"/>
        <v>0</v>
      </c>
      <c r="L558" s="156">
        <f t="shared" si="250"/>
        <v>0</v>
      </c>
      <c r="N558" s="187">
        <f t="shared" si="212"/>
        <v>0</v>
      </c>
      <c r="O558" s="187">
        <f t="shared" si="251"/>
        <v>0</v>
      </c>
      <c r="P558" s="187">
        <f t="shared" si="252"/>
        <v>0</v>
      </c>
      <c r="Q558" s="187">
        <f t="shared" si="253"/>
        <v>0</v>
      </c>
      <c r="R558" s="187">
        <f t="shared" si="254"/>
        <v>0</v>
      </c>
      <c r="S558" s="187">
        <f t="shared" si="255"/>
        <v>0</v>
      </c>
      <c r="T558" s="187">
        <f t="shared" si="256"/>
        <v>0</v>
      </c>
      <c r="V558" s="184">
        <f t="shared" si="257"/>
        <v>0</v>
      </c>
      <c r="W558" s="184">
        <f t="shared" si="258"/>
        <v>0</v>
      </c>
      <c r="X558" s="184">
        <f t="shared" si="259"/>
        <v>0</v>
      </c>
      <c r="Y558" s="184">
        <f t="shared" si="260"/>
        <v>0</v>
      </c>
      <c r="AA558" s="190">
        <f t="shared" si="261"/>
        <v>0</v>
      </c>
      <c r="AB558" s="190">
        <f t="shared" si="262"/>
        <v>0</v>
      </c>
      <c r="AC558" s="190">
        <f t="shared" si="263"/>
        <v>0</v>
      </c>
      <c r="AD558" s="190">
        <f t="shared" si="264"/>
        <v>0</v>
      </c>
      <c r="AE558" s="187">
        <f t="shared" si="238"/>
        <v>0</v>
      </c>
      <c r="AF558" s="156">
        <f t="shared" si="239"/>
        <v>0</v>
      </c>
      <c r="AG558" s="193">
        <f t="shared" si="240"/>
        <v>0</v>
      </c>
      <c r="AH558" s="156">
        <f t="shared" si="241"/>
        <v>0</v>
      </c>
      <c r="AI558" s="156">
        <f t="shared" si="242"/>
        <v>0</v>
      </c>
      <c r="AJ558" s="187">
        <f t="shared" si="243"/>
        <v>0</v>
      </c>
      <c r="AK558" s="187">
        <f t="shared" si="244"/>
        <v>0</v>
      </c>
      <c r="AL558" s="1">
        <f t="shared" si="245"/>
        <v>0</v>
      </c>
    </row>
    <row r="559" spans="1:38">
      <c r="A559" s="26">
        <v>6.1799999999999997E-3</v>
      </c>
      <c r="B559" s="5">
        <f t="shared" si="236"/>
        <v>6.1799999999999997E-3</v>
      </c>
      <c r="C559" s="150"/>
      <c r="D559" s="150"/>
      <c r="E559" s="94" t="s">
        <v>91</v>
      </c>
      <c r="F559" s="25">
        <f t="shared" si="237"/>
        <v>0</v>
      </c>
      <c r="G559" s="25">
        <f t="shared" si="246"/>
        <v>0</v>
      </c>
      <c r="I559" s="156">
        <f t="shared" si="247"/>
        <v>0</v>
      </c>
      <c r="J559" s="156">
        <f t="shared" si="248"/>
        <v>0</v>
      </c>
      <c r="K559" s="156">
        <f t="shared" si="249"/>
        <v>0</v>
      </c>
      <c r="L559" s="156">
        <f t="shared" si="250"/>
        <v>0</v>
      </c>
      <c r="N559" s="187">
        <f t="shared" si="212"/>
        <v>0</v>
      </c>
      <c r="O559" s="187">
        <f t="shared" si="251"/>
        <v>0</v>
      </c>
      <c r="P559" s="187">
        <f t="shared" si="252"/>
        <v>0</v>
      </c>
      <c r="Q559" s="187">
        <f t="shared" si="253"/>
        <v>0</v>
      </c>
      <c r="R559" s="187">
        <f t="shared" si="254"/>
        <v>0</v>
      </c>
      <c r="S559" s="187">
        <f t="shared" si="255"/>
        <v>0</v>
      </c>
      <c r="T559" s="187">
        <f t="shared" si="256"/>
        <v>0</v>
      </c>
      <c r="V559" s="184">
        <f t="shared" si="257"/>
        <v>0</v>
      </c>
      <c r="W559" s="184">
        <f t="shared" si="258"/>
        <v>0</v>
      </c>
      <c r="X559" s="184">
        <f t="shared" si="259"/>
        <v>0</v>
      </c>
      <c r="Y559" s="184">
        <f t="shared" si="260"/>
        <v>0</v>
      </c>
      <c r="AA559" s="190">
        <f t="shared" si="261"/>
        <v>0</v>
      </c>
      <c r="AB559" s="190">
        <f t="shared" si="262"/>
        <v>0</v>
      </c>
      <c r="AC559" s="190">
        <f t="shared" si="263"/>
        <v>0</v>
      </c>
      <c r="AD559" s="190">
        <f t="shared" si="264"/>
        <v>0</v>
      </c>
      <c r="AE559" s="187">
        <f t="shared" si="238"/>
        <v>0</v>
      </c>
      <c r="AF559" s="156">
        <f t="shared" si="239"/>
        <v>0</v>
      </c>
      <c r="AG559" s="193">
        <f t="shared" si="240"/>
        <v>0</v>
      </c>
      <c r="AH559" s="156">
        <f t="shared" si="241"/>
        <v>0</v>
      </c>
      <c r="AI559" s="156">
        <f t="shared" si="242"/>
        <v>0</v>
      </c>
      <c r="AJ559" s="187">
        <f t="shared" si="243"/>
        <v>0</v>
      </c>
      <c r="AK559" s="187">
        <f t="shared" si="244"/>
        <v>0</v>
      </c>
      <c r="AL559" s="1">
        <f t="shared" si="245"/>
        <v>0</v>
      </c>
    </row>
    <row r="560" spans="1:38">
      <c r="A560" s="26">
        <v>6.1900000000000002E-3</v>
      </c>
      <c r="B560" s="5">
        <f t="shared" si="236"/>
        <v>6.1900000000000002E-3</v>
      </c>
      <c r="C560" s="150"/>
      <c r="D560" s="150"/>
      <c r="E560" s="94" t="s">
        <v>91</v>
      </c>
      <c r="F560" s="25">
        <f t="shared" si="237"/>
        <v>0</v>
      </c>
      <c r="G560" s="25">
        <f t="shared" si="246"/>
        <v>0</v>
      </c>
      <c r="I560" s="156">
        <f t="shared" si="247"/>
        <v>0</v>
      </c>
      <c r="J560" s="156">
        <f t="shared" si="248"/>
        <v>0</v>
      </c>
      <c r="K560" s="156">
        <f t="shared" si="249"/>
        <v>0</v>
      </c>
      <c r="L560" s="156">
        <f t="shared" si="250"/>
        <v>0</v>
      </c>
      <c r="N560" s="187">
        <f t="shared" si="212"/>
        <v>0</v>
      </c>
      <c r="O560" s="187">
        <f t="shared" si="251"/>
        <v>0</v>
      </c>
      <c r="P560" s="187">
        <f t="shared" si="252"/>
        <v>0</v>
      </c>
      <c r="Q560" s="187">
        <f t="shared" si="253"/>
        <v>0</v>
      </c>
      <c r="R560" s="187">
        <f t="shared" si="254"/>
        <v>0</v>
      </c>
      <c r="S560" s="187">
        <f t="shared" si="255"/>
        <v>0</v>
      </c>
      <c r="T560" s="187">
        <f t="shared" si="256"/>
        <v>0</v>
      </c>
      <c r="V560" s="184">
        <f t="shared" si="257"/>
        <v>0</v>
      </c>
      <c r="W560" s="184">
        <f t="shared" si="258"/>
        <v>0</v>
      </c>
      <c r="X560" s="184">
        <f t="shared" si="259"/>
        <v>0</v>
      </c>
      <c r="Y560" s="184">
        <f t="shared" si="260"/>
        <v>0</v>
      </c>
      <c r="AA560" s="190">
        <f t="shared" si="261"/>
        <v>0</v>
      </c>
      <c r="AB560" s="190">
        <f t="shared" si="262"/>
        <v>0</v>
      </c>
      <c r="AC560" s="190">
        <f t="shared" si="263"/>
        <v>0</v>
      </c>
      <c r="AD560" s="190">
        <f t="shared" si="264"/>
        <v>0</v>
      </c>
      <c r="AE560" s="187">
        <f t="shared" si="238"/>
        <v>0</v>
      </c>
      <c r="AF560" s="156">
        <f t="shared" si="239"/>
        <v>0</v>
      </c>
      <c r="AG560" s="193">
        <f t="shared" si="240"/>
        <v>0</v>
      </c>
      <c r="AH560" s="156">
        <f t="shared" si="241"/>
        <v>0</v>
      </c>
      <c r="AI560" s="156">
        <f t="shared" si="242"/>
        <v>0</v>
      </c>
      <c r="AJ560" s="187">
        <f t="shared" si="243"/>
        <v>0</v>
      </c>
      <c r="AK560" s="187">
        <f t="shared" si="244"/>
        <v>0</v>
      </c>
      <c r="AL560" s="1">
        <f t="shared" si="245"/>
        <v>0</v>
      </c>
    </row>
    <row r="561" spans="1:38">
      <c r="A561" s="26">
        <v>6.1999999999999998E-3</v>
      </c>
      <c r="B561" s="5">
        <f t="shared" si="236"/>
        <v>6.1999999999999998E-3</v>
      </c>
      <c r="C561" s="150"/>
      <c r="D561" s="150"/>
      <c r="E561" s="94" t="s">
        <v>91</v>
      </c>
      <c r="F561" s="25">
        <f t="shared" si="237"/>
        <v>0</v>
      </c>
      <c r="G561" s="25">
        <f t="shared" si="246"/>
        <v>0</v>
      </c>
      <c r="I561" s="156">
        <f t="shared" si="247"/>
        <v>0</v>
      </c>
      <c r="J561" s="156">
        <f t="shared" si="248"/>
        <v>0</v>
      </c>
      <c r="K561" s="156">
        <f t="shared" si="249"/>
        <v>0</v>
      </c>
      <c r="L561" s="156">
        <f t="shared" si="250"/>
        <v>0</v>
      </c>
      <c r="N561" s="187">
        <f t="shared" si="212"/>
        <v>0</v>
      </c>
      <c r="O561" s="187">
        <f t="shared" si="251"/>
        <v>0</v>
      </c>
      <c r="P561" s="187">
        <f t="shared" si="252"/>
        <v>0</v>
      </c>
      <c r="Q561" s="187">
        <f t="shared" si="253"/>
        <v>0</v>
      </c>
      <c r="R561" s="187">
        <f t="shared" si="254"/>
        <v>0</v>
      </c>
      <c r="S561" s="187">
        <f t="shared" si="255"/>
        <v>0</v>
      </c>
      <c r="T561" s="187">
        <f t="shared" si="256"/>
        <v>0</v>
      </c>
      <c r="V561" s="184">
        <f t="shared" si="257"/>
        <v>0</v>
      </c>
      <c r="W561" s="184">
        <f t="shared" si="258"/>
        <v>0</v>
      </c>
      <c r="X561" s="184">
        <f t="shared" si="259"/>
        <v>0</v>
      </c>
      <c r="Y561" s="184">
        <f t="shared" si="260"/>
        <v>0</v>
      </c>
      <c r="AA561" s="190">
        <f t="shared" si="261"/>
        <v>0</v>
      </c>
      <c r="AB561" s="190">
        <f t="shared" si="262"/>
        <v>0</v>
      </c>
      <c r="AC561" s="190">
        <f t="shared" si="263"/>
        <v>0</v>
      </c>
      <c r="AD561" s="190">
        <f t="shared" si="264"/>
        <v>0</v>
      </c>
      <c r="AE561" s="187">
        <f t="shared" si="238"/>
        <v>0</v>
      </c>
      <c r="AF561" s="156">
        <f t="shared" si="239"/>
        <v>0</v>
      </c>
      <c r="AG561" s="193">
        <f t="shared" si="240"/>
        <v>0</v>
      </c>
      <c r="AH561" s="156">
        <f t="shared" si="241"/>
        <v>0</v>
      </c>
      <c r="AI561" s="156">
        <f t="shared" si="242"/>
        <v>0</v>
      </c>
      <c r="AJ561" s="187">
        <f t="shared" si="243"/>
        <v>0</v>
      </c>
      <c r="AK561" s="187">
        <f t="shared" si="244"/>
        <v>0</v>
      </c>
      <c r="AL561" s="1">
        <f t="shared" si="245"/>
        <v>0</v>
      </c>
    </row>
    <row r="562" spans="1:38">
      <c r="A562" s="26">
        <v>6.2100000000000002E-3</v>
      </c>
      <c r="B562" s="5">
        <f t="shared" si="236"/>
        <v>6.2100000000000002E-3</v>
      </c>
      <c r="C562" s="150"/>
      <c r="D562" s="150"/>
      <c r="E562" s="94" t="s">
        <v>91</v>
      </c>
      <c r="F562" s="25">
        <f t="shared" si="237"/>
        <v>0</v>
      </c>
      <c r="G562" s="25">
        <f t="shared" si="246"/>
        <v>0</v>
      </c>
      <c r="I562" s="156">
        <f t="shared" si="247"/>
        <v>0</v>
      </c>
      <c r="J562" s="156">
        <f t="shared" si="248"/>
        <v>0</v>
      </c>
      <c r="K562" s="156">
        <f t="shared" si="249"/>
        <v>0</v>
      </c>
      <c r="L562" s="156">
        <f t="shared" si="250"/>
        <v>0</v>
      </c>
      <c r="N562" s="187">
        <f t="shared" si="212"/>
        <v>0</v>
      </c>
      <c r="O562" s="187">
        <f t="shared" si="251"/>
        <v>0</v>
      </c>
      <c r="P562" s="187">
        <f t="shared" si="252"/>
        <v>0</v>
      </c>
      <c r="Q562" s="187">
        <f t="shared" si="253"/>
        <v>0</v>
      </c>
      <c r="R562" s="187">
        <f t="shared" si="254"/>
        <v>0</v>
      </c>
      <c r="S562" s="187">
        <f t="shared" si="255"/>
        <v>0</v>
      </c>
      <c r="T562" s="187">
        <f t="shared" si="256"/>
        <v>0</v>
      </c>
      <c r="V562" s="184">
        <f t="shared" si="257"/>
        <v>0</v>
      </c>
      <c r="W562" s="184">
        <f t="shared" si="258"/>
        <v>0</v>
      </c>
      <c r="X562" s="184">
        <f t="shared" si="259"/>
        <v>0</v>
      </c>
      <c r="Y562" s="184">
        <f t="shared" si="260"/>
        <v>0</v>
      </c>
      <c r="AA562" s="190">
        <f t="shared" si="261"/>
        <v>0</v>
      </c>
      <c r="AB562" s="190">
        <f t="shared" si="262"/>
        <v>0</v>
      </c>
      <c r="AC562" s="190">
        <f t="shared" si="263"/>
        <v>0</v>
      </c>
      <c r="AD562" s="190">
        <f t="shared" si="264"/>
        <v>0</v>
      </c>
      <c r="AE562" s="187">
        <f t="shared" si="238"/>
        <v>0</v>
      </c>
      <c r="AF562" s="156">
        <f t="shared" si="239"/>
        <v>0</v>
      </c>
      <c r="AG562" s="193">
        <f t="shared" si="240"/>
        <v>0</v>
      </c>
      <c r="AH562" s="156">
        <f t="shared" si="241"/>
        <v>0</v>
      </c>
      <c r="AI562" s="156">
        <f t="shared" si="242"/>
        <v>0</v>
      </c>
      <c r="AJ562" s="187">
        <f t="shared" si="243"/>
        <v>0</v>
      </c>
      <c r="AK562" s="187">
        <f t="shared" si="244"/>
        <v>0</v>
      </c>
      <c r="AL562" s="1">
        <f t="shared" si="245"/>
        <v>0</v>
      </c>
    </row>
    <row r="563" spans="1:38">
      <c r="A563" s="26">
        <v>6.2199999999999998E-3</v>
      </c>
      <c r="B563" s="5">
        <f t="shared" si="236"/>
        <v>6.2199999999999998E-3</v>
      </c>
      <c r="C563" s="150"/>
      <c r="D563" s="150"/>
      <c r="E563" s="94" t="s">
        <v>91</v>
      </c>
      <c r="F563" s="25">
        <f t="shared" si="237"/>
        <v>0</v>
      </c>
      <c r="G563" s="25">
        <f t="shared" si="246"/>
        <v>0</v>
      </c>
      <c r="I563" s="156">
        <f t="shared" si="247"/>
        <v>0</v>
      </c>
      <c r="J563" s="156">
        <f t="shared" si="248"/>
        <v>0</v>
      </c>
      <c r="K563" s="156">
        <f t="shared" si="249"/>
        <v>0</v>
      </c>
      <c r="L563" s="156">
        <f t="shared" si="250"/>
        <v>0</v>
      </c>
      <c r="N563" s="187">
        <f t="shared" si="212"/>
        <v>0</v>
      </c>
      <c r="O563" s="187">
        <f t="shared" si="251"/>
        <v>0</v>
      </c>
      <c r="P563" s="187">
        <f t="shared" si="252"/>
        <v>0</v>
      </c>
      <c r="Q563" s="187">
        <f t="shared" si="253"/>
        <v>0</v>
      </c>
      <c r="R563" s="187">
        <f t="shared" si="254"/>
        <v>0</v>
      </c>
      <c r="S563" s="187">
        <f t="shared" si="255"/>
        <v>0</v>
      </c>
      <c r="T563" s="187">
        <f t="shared" si="256"/>
        <v>0</v>
      </c>
      <c r="V563" s="184">
        <f t="shared" si="257"/>
        <v>0</v>
      </c>
      <c r="W563" s="184">
        <f t="shared" si="258"/>
        <v>0</v>
      </c>
      <c r="X563" s="184">
        <f t="shared" si="259"/>
        <v>0</v>
      </c>
      <c r="Y563" s="184">
        <f t="shared" si="260"/>
        <v>0</v>
      </c>
      <c r="AA563" s="190">
        <f t="shared" si="261"/>
        <v>0</v>
      </c>
      <c r="AB563" s="190">
        <f t="shared" si="262"/>
        <v>0</v>
      </c>
      <c r="AC563" s="190">
        <f t="shared" si="263"/>
        <v>0</v>
      </c>
      <c r="AD563" s="190">
        <f t="shared" si="264"/>
        <v>0</v>
      </c>
      <c r="AE563" s="187">
        <f t="shared" si="238"/>
        <v>0</v>
      </c>
      <c r="AF563" s="156">
        <f t="shared" si="239"/>
        <v>0</v>
      </c>
      <c r="AG563" s="193">
        <f t="shared" si="240"/>
        <v>0</v>
      </c>
      <c r="AH563" s="156">
        <f t="shared" si="241"/>
        <v>0</v>
      </c>
      <c r="AI563" s="156">
        <f t="shared" si="242"/>
        <v>0</v>
      </c>
      <c r="AJ563" s="187">
        <f t="shared" si="243"/>
        <v>0</v>
      </c>
      <c r="AK563" s="187">
        <f t="shared" si="244"/>
        <v>0</v>
      </c>
      <c r="AL563" s="1">
        <f t="shared" si="245"/>
        <v>0</v>
      </c>
    </row>
    <row r="564" spans="1:38">
      <c r="A564" s="26">
        <v>6.2300000000000003E-3</v>
      </c>
      <c r="B564" s="5">
        <f t="shared" si="236"/>
        <v>6.2300000000000003E-3</v>
      </c>
      <c r="C564" s="150"/>
      <c r="D564" s="150"/>
      <c r="E564" s="94" t="s">
        <v>91</v>
      </c>
      <c r="F564" s="25">
        <f t="shared" si="237"/>
        <v>0</v>
      </c>
      <c r="G564" s="25">
        <f t="shared" si="246"/>
        <v>0</v>
      </c>
      <c r="I564" s="156">
        <f t="shared" si="247"/>
        <v>0</v>
      </c>
      <c r="J564" s="156">
        <f t="shared" si="248"/>
        <v>0</v>
      </c>
      <c r="K564" s="156">
        <f t="shared" si="249"/>
        <v>0</v>
      </c>
      <c r="L564" s="156">
        <f t="shared" si="250"/>
        <v>0</v>
      </c>
      <c r="N564" s="187">
        <f t="shared" si="212"/>
        <v>0</v>
      </c>
      <c r="O564" s="187">
        <f t="shared" si="251"/>
        <v>0</v>
      </c>
      <c r="P564" s="187">
        <f t="shared" si="252"/>
        <v>0</v>
      </c>
      <c r="Q564" s="187">
        <f t="shared" si="253"/>
        <v>0</v>
      </c>
      <c r="R564" s="187">
        <f t="shared" si="254"/>
        <v>0</v>
      </c>
      <c r="S564" s="187">
        <f t="shared" si="255"/>
        <v>0</v>
      </c>
      <c r="T564" s="187">
        <f t="shared" si="256"/>
        <v>0</v>
      </c>
      <c r="V564" s="184">
        <f t="shared" si="257"/>
        <v>0</v>
      </c>
      <c r="W564" s="184">
        <f t="shared" si="258"/>
        <v>0</v>
      </c>
      <c r="X564" s="184">
        <f t="shared" si="259"/>
        <v>0</v>
      </c>
      <c r="Y564" s="184">
        <f t="shared" si="260"/>
        <v>0</v>
      </c>
      <c r="AA564" s="190">
        <f t="shared" si="261"/>
        <v>0</v>
      </c>
      <c r="AB564" s="190">
        <f t="shared" si="262"/>
        <v>0</v>
      </c>
      <c r="AC564" s="190">
        <f t="shared" si="263"/>
        <v>0</v>
      </c>
      <c r="AD564" s="190">
        <f t="shared" si="264"/>
        <v>0</v>
      </c>
      <c r="AE564" s="187">
        <f t="shared" si="238"/>
        <v>0</v>
      </c>
      <c r="AF564" s="156">
        <f t="shared" si="239"/>
        <v>0</v>
      </c>
      <c r="AG564" s="193">
        <f t="shared" si="240"/>
        <v>0</v>
      </c>
      <c r="AH564" s="156">
        <f t="shared" si="241"/>
        <v>0</v>
      </c>
      <c r="AI564" s="156">
        <f t="shared" si="242"/>
        <v>0</v>
      </c>
      <c r="AJ564" s="187">
        <f t="shared" si="243"/>
        <v>0</v>
      </c>
      <c r="AK564" s="187">
        <f t="shared" si="244"/>
        <v>0</v>
      </c>
      <c r="AL564" s="1">
        <f t="shared" si="245"/>
        <v>0</v>
      </c>
    </row>
    <row r="565" spans="1:38">
      <c r="A565" s="26">
        <v>6.2399999999999999E-3</v>
      </c>
      <c r="B565" s="5">
        <f t="shared" si="236"/>
        <v>6.2399999999999999E-3</v>
      </c>
      <c r="C565" s="150"/>
      <c r="D565" s="150"/>
      <c r="E565" s="94" t="s">
        <v>91</v>
      </c>
      <c r="F565" s="25">
        <f t="shared" si="237"/>
        <v>0</v>
      </c>
      <c r="G565" s="25">
        <f t="shared" si="246"/>
        <v>0</v>
      </c>
      <c r="I565" s="156">
        <f t="shared" si="247"/>
        <v>0</v>
      </c>
      <c r="J565" s="156">
        <f t="shared" si="248"/>
        <v>0</v>
      </c>
      <c r="K565" s="156">
        <f t="shared" si="249"/>
        <v>0</v>
      </c>
      <c r="L565" s="156">
        <f t="shared" si="250"/>
        <v>0</v>
      </c>
      <c r="N565" s="187">
        <f t="shared" si="212"/>
        <v>0</v>
      </c>
      <c r="O565" s="187">
        <f t="shared" si="251"/>
        <v>0</v>
      </c>
      <c r="P565" s="187">
        <f t="shared" si="252"/>
        <v>0</v>
      </c>
      <c r="Q565" s="187">
        <f t="shared" si="253"/>
        <v>0</v>
      </c>
      <c r="R565" s="187">
        <f t="shared" si="254"/>
        <v>0</v>
      </c>
      <c r="S565" s="187">
        <f t="shared" si="255"/>
        <v>0</v>
      </c>
      <c r="T565" s="187">
        <f t="shared" si="256"/>
        <v>0</v>
      </c>
      <c r="V565" s="184">
        <f t="shared" si="257"/>
        <v>0</v>
      </c>
      <c r="W565" s="184">
        <f t="shared" si="258"/>
        <v>0</v>
      </c>
      <c r="X565" s="184">
        <f t="shared" si="259"/>
        <v>0</v>
      </c>
      <c r="Y565" s="184">
        <f t="shared" si="260"/>
        <v>0</v>
      </c>
      <c r="AA565" s="190">
        <f t="shared" si="261"/>
        <v>0</v>
      </c>
      <c r="AB565" s="190">
        <f t="shared" si="262"/>
        <v>0</v>
      </c>
      <c r="AC565" s="190">
        <f t="shared" si="263"/>
        <v>0</v>
      </c>
      <c r="AD565" s="190">
        <f t="shared" si="264"/>
        <v>0</v>
      </c>
      <c r="AE565" s="187">
        <f t="shared" si="238"/>
        <v>0</v>
      </c>
      <c r="AF565" s="156">
        <f t="shared" si="239"/>
        <v>0</v>
      </c>
      <c r="AG565" s="193">
        <f t="shared" si="240"/>
        <v>0</v>
      </c>
      <c r="AH565" s="156">
        <f t="shared" si="241"/>
        <v>0</v>
      </c>
      <c r="AI565" s="156">
        <f t="shared" si="242"/>
        <v>0</v>
      </c>
      <c r="AJ565" s="187">
        <f t="shared" si="243"/>
        <v>0</v>
      </c>
      <c r="AK565" s="187">
        <f t="shared" si="244"/>
        <v>0</v>
      </c>
      <c r="AL565" s="1">
        <f t="shared" si="245"/>
        <v>0</v>
      </c>
    </row>
    <row r="566" spans="1:38">
      <c r="A566" s="26">
        <v>6.2500000000000003E-3</v>
      </c>
      <c r="B566" s="5">
        <f t="shared" si="236"/>
        <v>6.2500000000000003E-3</v>
      </c>
      <c r="C566" s="150"/>
      <c r="D566" s="150"/>
      <c r="E566" s="94" t="s">
        <v>91</v>
      </c>
      <c r="F566" s="25">
        <f t="shared" si="237"/>
        <v>0</v>
      </c>
      <c r="G566" s="25">
        <f t="shared" si="246"/>
        <v>0</v>
      </c>
      <c r="I566" s="156">
        <f t="shared" si="247"/>
        <v>0</v>
      </c>
      <c r="J566" s="156">
        <f t="shared" si="248"/>
        <v>0</v>
      </c>
      <c r="K566" s="156">
        <f t="shared" si="249"/>
        <v>0</v>
      </c>
      <c r="L566" s="156">
        <f t="shared" si="250"/>
        <v>0</v>
      </c>
      <c r="N566" s="187">
        <f t="shared" si="212"/>
        <v>0</v>
      </c>
      <c r="O566" s="187">
        <f t="shared" si="251"/>
        <v>0</v>
      </c>
      <c r="P566" s="187">
        <f t="shared" si="252"/>
        <v>0</v>
      </c>
      <c r="Q566" s="187">
        <f t="shared" si="253"/>
        <v>0</v>
      </c>
      <c r="R566" s="187">
        <f t="shared" si="254"/>
        <v>0</v>
      </c>
      <c r="S566" s="187">
        <f t="shared" si="255"/>
        <v>0</v>
      </c>
      <c r="T566" s="187">
        <f t="shared" si="256"/>
        <v>0</v>
      </c>
      <c r="V566" s="184">
        <f t="shared" si="257"/>
        <v>0</v>
      </c>
      <c r="W566" s="184">
        <f t="shared" si="258"/>
        <v>0</v>
      </c>
      <c r="X566" s="184">
        <f t="shared" si="259"/>
        <v>0</v>
      </c>
      <c r="Y566" s="184">
        <f t="shared" si="260"/>
        <v>0</v>
      </c>
      <c r="AA566" s="190">
        <f t="shared" si="261"/>
        <v>0</v>
      </c>
      <c r="AB566" s="190">
        <f t="shared" si="262"/>
        <v>0</v>
      </c>
      <c r="AC566" s="190">
        <f t="shared" si="263"/>
        <v>0</v>
      </c>
      <c r="AD566" s="190">
        <f t="shared" si="264"/>
        <v>0</v>
      </c>
      <c r="AE566" s="187">
        <f t="shared" si="238"/>
        <v>0</v>
      </c>
      <c r="AF566" s="156">
        <f t="shared" si="239"/>
        <v>0</v>
      </c>
      <c r="AG566" s="193">
        <f t="shared" si="240"/>
        <v>0</v>
      </c>
      <c r="AH566" s="156">
        <f t="shared" si="241"/>
        <v>0</v>
      </c>
      <c r="AI566" s="156">
        <f t="shared" si="242"/>
        <v>0</v>
      </c>
      <c r="AJ566" s="187">
        <f t="shared" si="243"/>
        <v>0</v>
      </c>
      <c r="AK566" s="187">
        <f t="shared" si="244"/>
        <v>0</v>
      </c>
      <c r="AL566" s="1">
        <f t="shared" si="245"/>
        <v>0</v>
      </c>
    </row>
    <row r="567" spans="1:38">
      <c r="A567" s="26">
        <v>6.2599999999999999E-3</v>
      </c>
      <c r="B567" s="5">
        <f t="shared" si="236"/>
        <v>6.2599999999999999E-3</v>
      </c>
      <c r="C567" s="150"/>
      <c r="D567" s="150"/>
      <c r="E567" s="94" t="s">
        <v>91</v>
      </c>
      <c r="F567" s="25">
        <f t="shared" si="237"/>
        <v>0</v>
      </c>
      <c r="G567" s="25">
        <f t="shared" si="246"/>
        <v>0</v>
      </c>
      <c r="I567" s="156">
        <f t="shared" si="247"/>
        <v>0</v>
      </c>
      <c r="J567" s="156">
        <f t="shared" si="248"/>
        <v>0</v>
      </c>
      <c r="K567" s="156">
        <f t="shared" si="249"/>
        <v>0</v>
      </c>
      <c r="L567" s="156">
        <f t="shared" si="250"/>
        <v>0</v>
      </c>
      <c r="N567" s="187">
        <f t="shared" si="212"/>
        <v>0</v>
      </c>
      <c r="O567" s="187">
        <f t="shared" si="251"/>
        <v>0</v>
      </c>
      <c r="P567" s="187">
        <f t="shared" si="252"/>
        <v>0</v>
      </c>
      <c r="Q567" s="187">
        <f t="shared" si="253"/>
        <v>0</v>
      </c>
      <c r="R567" s="187">
        <f t="shared" si="254"/>
        <v>0</v>
      </c>
      <c r="S567" s="187">
        <f t="shared" si="255"/>
        <v>0</v>
      </c>
      <c r="T567" s="187">
        <f t="shared" si="256"/>
        <v>0</v>
      </c>
      <c r="V567" s="184">
        <f t="shared" si="257"/>
        <v>0</v>
      </c>
      <c r="W567" s="184">
        <f t="shared" si="258"/>
        <v>0</v>
      </c>
      <c r="X567" s="184">
        <f t="shared" si="259"/>
        <v>0</v>
      </c>
      <c r="Y567" s="184">
        <f t="shared" si="260"/>
        <v>0</v>
      </c>
      <c r="AA567" s="190">
        <f t="shared" si="261"/>
        <v>0</v>
      </c>
      <c r="AB567" s="190">
        <f t="shared" si="262"/>
        <v>0</v>
      </c>
      <c r="AC567" s="190">
        <f t="shared" si="263"/>
        <v>0</v>
      </c>
      <c r="AD567" s="190">
        <f t="shared" si="264"/>
        <v>0</v>
      </c>
      <c r="AE567" s="187">
        <f t="shared" si="238"/>
        <v>0</v>
      </c>
      <c r="AF567" s="156">
        <f t="shared" si="239"/>
        <v>0</v>
      </c>
      <c r="AG567" s="193">
        <f t="shared" si="240"/>
        <v>0</v>
      </c>
      <c r="AH567" s="156">
        <f t="shared" si="241"/>
        <v>0</v>
      </c>
      <c r="AI567" s="156">
        <f t="shared" si="242"/>
        <v>0</v>
      </c>
      <c r="AJ567" s="187">
        <f t="shared" si="243"/>
        <v>0</v>
      </c>
      <c r="AK567" s="187">
        <f t="shared" si="244"/>
        <v>0</v>
      </c>
      <c r="AL567" s="1">
        <f t="shared" si="245"/>
        <v>0</v>
      </c>
    </row>
    <row r="568" spans="1:38">
      <c r="A568" s="26">
        <v>6.2700000000000004E-3</v>
      </c>
      <c r="B568" s="5">
        <f t="shared" si="236"/>
        <v>6.2700000000000004E-3</v>
      </c>
      <c r="C568" s="150"/>
      <c r="D568" s="150"/>
      <c r="E568" s="94" t="s">
        <v>91</v>
      </c>
      <c r="F568" s="25">
        <f t="shared" si="237"/>
        <v>0</v>
      </c>
      <c r="G568" s="25">
        <f t="shared" si="246"/>
        <v>0</v>
      </c>
      <c r="I568" s="156">
        <f t="shared" si="247"/>
        <v>0</v>
      </c>
      <c r="J568" s="156">
        <f t="shared" si="248"/>
        <v>0</v>
      </c>
      <c r="K568" s="156">
        <f t="shared" si="249"/>
        <v>0</v>
      </c>
      <c r="L568" s="156">
        <f t="shared" si="250"/>
        <v>0</v>
      </c>
      <c r="N568" s="187">
        <f t="shared" si="212"/>
        <v>0</v>
      </c>
      <c r="O568" s="187">
        <f t="shared" si="251"/>
        <v>0</v>
      </c>
      <c r="P568" s="187">
        <f t="shared" si="252"/>
        <v>0</v>
      </c>
      <c r="Q568" s="187">
        <f t="shared" si="253"/>
        <v>0</v>
      </c>
      <c r="R568" s="187">
        <f t="shared" si="254"/>
        <v>0</v>
      </c>
      <c r="S568" s="187">
        <f t="shared" si="255"/>
        <v>0</v>
      </c>
      <c r="T568" s="187">
        <f t="shared" si="256"/>
        <v>0</v>
      </c>
      <c r="V568" s="184">
        <f t="shared" si="257"/>
        <v>0</v>
      </c>
      <c r="W568" s="184">
        <f t="shared" si="258"/>
        <v>0</v>
      </c>
      <c r="X568" s="184">
        <f t="shared" si="259"/>
        <v>0</v>
      </c>
      <c r="Y568" s="184">
        <f t="shared" si="260"/>
        <v>0</v>
      </c>
      <c r="AA568" s="190">
        <f t="shared" si="261"/>
        <v>0</v>
      </c>
      <c r="AB568" s="190">
        <f t="shared" si="262"/>
        <v>0</v>
      </c>
      <c r="AC568" s="190">
        <f t="shared" si="263"/>
        <v>0</v>
      </c>
      <c r="AD568" s="190">
        <f t="shared" si="264"/>
        <v>0</v>
      </c>
      <c r="AE568" s="187">
        <f t="shared" si="238"/>
        <v>0</v>
      </c>
      <c r="AF568" s="156">
        <f t="shared" si="239"/>
        <v>0</v>
      </c>
      <c r="AG568" s="193">
        <f t="shared" si="240"/>
        <v>0</v>
      </c>
      <c r="AH568" s="156">
        <f t="shared" si="241"/>
        <v>0</v>
      </c>
      <c r="AI568" s="156">
        <f t="shared" si="242"/>
        <v>0</v>
      </c>
      <c r="AJ568" s="187">
        <f t="shared" si="243"/>
        <v>0</v>
      </c>
      <c r="AK568" s="187">
        <f t="shared" si="244"/>
        <v>0</v>
      </c>
      <c r="AL568" s="1">
        <f t="shared" si="245"/>
        <v>0</v>
      </c>
    </row>
    <row r="569" spans="1:38">
      <c r="A569" s="26">
        <v>6.28E-3</v>
      </c>
      <c r="B569" s="5">
        <f t="shared" si="236"/>
        <v>6.28E-3</v>
      </c>
      <c r="C569" s="150"/>
      <c r="D569" s="150"/>
      <c r="E569" s="94" t="s">
        <v>91</v>
      </c>
      <c r="F569" s="25">
        <f t="shared" si="237"/>
        <v>0</v>
      </c>
      <c r="G569" s="25">
        <f t="shared" si="246"/>
        <v>0</v>
      </c>
      <c r="I569" s="156">
        <f t="shared" si="247"/>
        <v>0</v>
      </c>
      <c r="J569" s="156">
        <f t="shared" si="248"/>
        <v>0</v>
      </c>
      <c r="K569" s="156">
        <f t="shared" si="249"/>
        <v>0</v>
      </c>
      <c r="L569" s="156">
        <f t="shared" si="250"/>
        <v>0</v>
      </c>
      <c r="N569" s="187">
        <f t="shared" si="212"/>
        <v>0</v>
      </c>
      <c r="O569" s="187">
        <f t="shared" si="251"/>
        <v>0</v>
      </c>
      <c r="P569" s="187">
        <f t="shared" si="252"/>
        <v>0</v>
      </c>
      <c r="Q569" s="187">
        <f t="shared" si="253"/>
        <v>0</v>
      </c>
      <c r="R569" s="187">
        <f t="shared" si="254"/>
        <v>0</v>
      </c>
      <c r="S569" s="187">
        <f t="shared" si="255"/>
        <v>0</v>
      </c>
      <c r="T569" s="187">
        <f t="shared" si="256"/>
        <v>0</v>
      </c>
      <c r="V569" s="184">
        <f t="shared" si="257"/>
        <v>0</v>
      </c>
      <c r="W569" s="184">
        <f t="shared" si="258"/>
        <v>0</v>
      </c>
      <c r="X569" s="184">
        <f t="shared" si="259"/>
        <v>0</v>
      </c>
      <c r="Y569" s="184">
        <f t="shared" si="260"/>
        <v>0</v>
      </c>
      <c r="AA569" s="190">
        <f t="shared" si="261"/>
        <v>0</v>
      </c>
      <c r="AB569" s="190">
        <f t="shared" si="262"/>
        <v>0</v>
      </c>
      <c r="AC569" s="190">
        <f t="shared" si="263"/>
        <v>0</v>
      </c>
      <c r="AD569" s="190">
        <f t="shared" si="264"/>
        <v>0</v>
      </c>
      <c r="AE569" s="187">
        <f t="shared" si="238"/>
        <v>0</v>
      </c>
      <c r="AF569" s="156">
        <f t="shared" si="239"/>
        <v>0</v>
      </c>
      <c r="AG569" s="193">
        <f t="shared" si="240"/>
        <v>0</v>
      </c>
      <c r="AH569" s="156">
        <f t="shared" si="241"/>
        <v>0</v>
      </c>
      <c r="AI569" s="156">
        <f t="shared" si="242"/>
        <v>0</v>
      </c>
      <c r="AJ569" s="187">
        <f t="shared" si="243"/>
        <v>0</v>
      </c>
      <c r="AK569" s="187">
        <f t="shared" si="244"/>
        <v>0</v>
      </c>
      <c r="AL569" s="1">
        <f t="shared" si="245"/>
        <v>0</v>
      </c>
    </row>
    <row r="570" spans="1:38">
      <c r="A570" s="26">
        <v>6.2900000000000005E-3</v>
      </c>
      <c r="B570" s="5">
        <f t="shared" si="236"/>
        <v>6.2900000000000005E-3</v>
      </c>
      <c r="C570" s="150"/>
      <c r="D570" s="150"/>
      <c r="E570" s="94" t="s">
        <v>91</v>
      </c>
      <c r="F570" s="25">
        <f t="shared" si="237"/>
        <v>0</v>
      </c>
      <c r="G570" s="25">
        <f t="shared" si="246"/>
        <v>0</v>
      </c>
      <c r="I570" s="156">
        <f t="shared" si="247"/>
        <v>0</v>
      </c>
      <c r="J570" s="156">
        <f t="shared" si="248"/>
        <v>0</v>
      </c>
      <c r="K570" s="156">
        <f t="shared" si="249"/>
        <v>0</v>
      </c>
      <c r="L570" s="156">
        <f t="shared" si="250"/>
        <v>0</v>
      </c>
      <c r="N570" s="187">
        <f t="shared" si="212"/>
        <v>0</v>
      </c>
      <c r="O570" s="187">
        <f t="shared" si="251"/>
        <v>0</v>
      </c>
      <c r="P570" s="187">
        <f t="shared" si="252"/>
        <v>0</v>
      </c>
      <c r="Q570" s="187">
        <f t="shared" si="253"/>
        <v>0</v>
      </c>
      <c r="R570" s="187">
        <f t="shared" si="254"/>
        <v>0</v>
      </c>
      <c r="S570" s="187">
        <f t="shared" si="255"/>
        <v>0</v>
      </c>
      <c r="T570" s="187">
        <f t="shared" si="256"/>
        <v>0</v>
      </c>
      <c r="V570" s="184">
        <f t="shared" si="257"/>
        <v>0</v>
      </c>
      <c r="W570" s="184">
        <f t="shared" si="258"/>
        <v>0</v>
      </c>
      <c r="X570" s="184">
        <f t="shared" si="259"/>
        <v>0</v>
      </c>
      <c r="Y570" s="184">
        <f t="shared" si="260"/>
        <v>0</v>
      </c>
      <c r="AA570" s="190">
        <f t="shared" si="261"/>
        <v>0</v>
      </c>
      <c r="AB570" s="190">
        <f t="shared" si="262"/>
        <v>0</v>
      </c>
      <c r="AC570" s="190">
        <f t="shared" si="263"/>
        <v>0</v>
      </c>
      <c r="AD570" s="190">
        <f t="shared" si="264"/>
        <v>0</v>
      </c>
      <c r="AE570" s="187">
        <f t="shared" si="238"/>
        <v>0</v>
      </c>
      <c r="AF570" s="156">
        <f t="shared" si="239"/>
        <v>0</v>
      </c>
      <c r="AG570" s="193">
        <f t="shared" si="240"/>
        <v>0</v>
      </c>
      <c r="AH570" s="156">
        <f t="shared" si="241"/>
        <v>0</v>
      </c>
      <c r="AI570" s="156">
        <f t="shared" si="242"/>
        <v>0</v>
      </c>
      <c r="AJ570" s="187">
        <f t="shared" si="243"/>
        <v>0</v>
      </c>
      <c r="AK570" s="187">
        <f t="shared" si="244"/>
        <v>0</v>
      </c>
      <c r="AL570" s="1">
        <f t="shared" si="245"/>
        <v>0</v>
      </c>
    </row>
    <row r="571" spans="1:38">
      <c r="A571" s="26">
        <v>6.3E-3</v>
      </c>
      <c r="B571" s="5">
        <f t="shared" si="236"/>
        <v>6.3E-3</v>
      </c>
      <c r="C571" s="150"/>
      <c r="D571" s="150"/>
      <c r="E571" s="94" t="s">
        <v>91</v>
      </c>
      <c r="F571" s="25">
        <f t="shared" si="237"/>
        <v>0</v>
      </c>
      <c r="G571" s="25">
        <f t="shared" si="246"/>
        <v>0</v>
      </c>
      <c r="I571" s="156">
        <f t="shared" si="247"/>
        <v>0</v>
      </c>
      <c r="J571" s="156">
        <f t="shared" si="248"/>
        <v>0</v>
      </c>
      <c r="K571" s="156">
        <f t="shared" si="249"/>
        <v>0</v>
      </c>
      <c r="L571" s="156">
        <f t="shared" si="250"/>
        <v>0</v>
      </c>
      <c r="N571" s="187">
        <f t="shared" si="212"/>
        <v>0</v>
      </c>
      <c r="O571" s="187">
        <f t="shared" si="251"/>
        <v>0</v>
      </c>
      <c r="P571" s="187">
        <f t="shared" si="252"/>
        <v>0</v>
      </c>
      <c r="Q571" s="187">
        <f t="shared" si="253"/>
        <v>0</v>
      </c>
      <c r="R571" s="187">
        <f t="shared" si="254"/>
        <v>0</v>
      </c>
      <c r="S571" s="187">
        <f t="shared" si="255"/>
        <v>0</v>
      </c>
      <c r="T571" s="187">
        <f t="shared" si="256"/>
        <v>0</v>
      </c>
      <c r="V571" s="184">
        <f t="shared" si="257"/>
        <v>0</v>
      </c>
      <c r="W571" s="184">
        <f t="shared" si="258"/>
        <v>0</v>
      </c>
      <c r="X571" s="184">
        <f t="shared" si="259"/>
        <v>0</v>
      </c>
      <c r="Y571" s="184">
        <f t="shared" si="260"/>
        <v>0</v>
      </c>
      <c r="AA571" s="190">
        <f t="shared" si="261"/>
        <v>0</v>
      </c>
      <c r="AB571" s="190">
        <f t="shared" si="262"/>
        <v>0</v>
      </c>
      <c r="AC571" s="190">
        <f t="shared" si="263"/>
        <v>0</v>
      </c>
      <c r="AD571" s="190">
        <f t="shared" si="264"/>
        <v>0</v>
      </c>
      <c r="AE571" s="187">
        <f t="shared" si="238"/>
        <v>0</v>
      </c>
      <c r="AF571" s="156">
        <f t="shared" si="239"/>
        <v>0</v>
      </c>
      <c r="AG571" s="193">
        <f t="shared" si="240"/>
        <v>0</v>
      </c>
      <c r="AH571" s="156">
        <f t="shared" si="241"/>
        <v>0</v>
      </c>
      <c r="AI571" s="156">
        <f t="shared" si="242"/>
        <v>0</v>
      </c>
      <c r="AJ571" s="187">
        <f t="shared" si="243"/>
        <v>0</v>
      </c>
      <c r="AK571" s="187">
        <f t="shared" si="244"/>
        <v>0</v>
      </c>
      <c r="AL571" s="1">
        <f t="shared" si="245"/>
        <v>0</v>
      </c>
    </row>
    <row r="572" spans="1:38">
      <c r="A572" s="26">
        <v>6.3100000000000005E-3</v>
      </c>
      <c r="B572" s="5">
        <f t="shared" si="236"/>
        <v>6.3100000000000005E-3</v>
      </c>
      <c r="C572" s="150"/>
      <c r="D572" s="150"/>
      <c r="E572" s="94" t="s">
        <v>91</v>
      </c>
      <c r="F572" s="25">
        <f t="shared" si="237"/>
        <v>0</v>
      </c>
      <c r="G572" s="25">
        <f t="shared" si="246"/>
        <v>0</v>
      </c>
      <c r="I572" s="156">
        <f t="shared" si="247"/>
        <v>0</v>
      </c>
      <c r="J572" s="156">
        <f t="shared" si="248"/>
        <v>0</v>
      </c>
      <c r="K572" s="156">
        <f t="shared" si="249"/>
        <v>0</v>
      </c>
      <c r="L572" s="156">
        <f t="shared" si="250"/>
        <v>0</v>
      </c>
      <c r="N572" s="187">
        <f t="shared" si="212"/>
        <v>0</v>
      </c>
      <c r="O572" s="187">
        <f t="shared" si="251"/>
        <v>0</v>
      </c>
      <c r="P572" s="187">
        <f t="shared" si="252"/>
        <v>0</v>
      </c>
      <c r="Q572" s="187">
        <f t="shared" si="253"/>
        <v>0</v>
      </c>
      <c r="R572" s="187">
        <f t="shared" si="254"/>
        <v>0</v>
      </c>
      <c r="S572" s="187">
        <f t="shared" si="255"/>
        <v>0</v>
      </c>
      <c r="T572" s="187">
        <f t="shared" si="256"/>
        <v>0</v>
      </c>
      <c r="V572" s="184">
        <f t="shared" si="257"/>
        <v>0</v>
      </c>
      <c r="W572" s="184">
        <f t="shared" si="258"/>
        <v>0</v>
      </c>
      <c r="X572" s="184">
        <f t="shared" si="259"/>
        <v>0</v>
      </c>
      <c r="Y572" s="184">
        <f t="shared" si="260"/>
        <v>0</v>
      </c>
      <c r="AA572" s="190">
        <f t="shared" si="261"/>
        <v>0</v>
      </c>
      <c r="AB572" s="190">
        <f t="shared" si="262"/>
        <v>0</v>
      </c>
      <c r="AC572" s="190">
        <f t="shared" si="263"/>
        <v>0</v>
      </c>
      <c r="AD572" s="190">
        <f t="shared" si="264"/>
        <v>0</v>
      </c>
      <c r="AE572" s="187">
        <f t="shared" si="238"/>
        <v>0</v>
      </c>
      <c r="AF572" s="156">
        <f t="shared" si="239"/>
        <v>0</v>
      </c>
      <c r="AG572" s="193">
        <f t="shared" si="240"/>
        <v>0</v>
      </c>
      <c r="AH572" s="156">
        <f t="shared" si="241"/>
        <v>0</v>
      </c>
      <c r="AI572" s="156">
        <f t="shared" si="242"/>
        <v>0</v>
      </c>
      <c r="AJ572" s="187">
        <f t="shared" si="243"/>
        <v>0</v>
      </c>
      <c r="AK572" s="187">
        <f t="shared" si="244"/>
        <v>0</v>
      </c>
      <c r="AL572" s="1">
        <f t="shared" si="245"/>
        <v>0</v>
      </c>
    </row>
    <row r="573" spans="1:38">
      <c r="A573" s="26">
        <v>6.3200000000000001E-3</v>
      </c>
      <c r="B573" s="5">
        <f t="shared" si="236"/>
        <v>6.3200000000000001E-3</v>
      </c>
      <c r="C573" s="150"/>
      <c r="D573" s="150"/>
      <c r="E573" s="94" t="s">
        <v>91</v>
      </c>
      <c r="F573" s="25">
        <f t="shared" si="237"/>
        <v>0</v>
      </c>
      <c r="G573" s="25">
        <f t="shared" si="246"/>
        <v>0</v>
      </c>
      <c r="I573" s="156">
        <f t="shared" si="247"/>
        <v>0</v>
      </c>
      <c r="J573" s="156">
        <f t="shared" si="248"/>
        <v>0</v>
      </c>
      <c r="K573" s="156">
        <f t="shared" si="249"/>
        <v>0</v>
      </c>
      <c r="L573" s="156">
        <f t="shared" si="250"/>
        <v>0</v>
      </c>
      <c r="N573" s="187">
        <f t="shared" si="212"/>
        <v>0</v>
      </c>
      <c r="O573" s="187">
        <f t="shared" si="251"/>
        <v>0</v>
      </c>
      <c r="P573" s="187">
        <f t="shared" si="252"/>
        <v>0</v>
      </c>
      <c r="Q573" s="187">
        <f t="shared" si="253"/>
        <v>0</v>
      </c>
      <c r="R573" s="187">
        <f t="shared" si="254"/>
        <v>0</v>
      </c>
      <c r="S573" s="187">
        <f t="shared" si="255"/>
        <v>0</v>
      </c>
      <c r="T573" s="187">
        <f t="shared" si="256"/>
        <v>0</v>
      </c>
      <c r="V573" s="184">
        <f t="shared" si="257"/>
        <v>0</v>
      </c>
      <c r="W573" s="184">
        <f t="shared" si="258"/>
        <v>0</v>
      </c>
      <c r="X573" s="184">
        <f t="shared" si="259"/>
        <v>0</v>
      </c>
      <c r="Y573" s="184">
        <f t="shared" si="260"/>
        <v>0</v>
      </c>
      <c r="AA573" s="190">
        <f t="shared" si="261"/>
        <v>0</v>
      </c>
      <c r="AB573" s="190">
        <f t="shared" si="262"/>
        <v>0</v>
      </c>
      <c r="AC573" s="190">
        <f t="shared" si="263"/>
        <v>0</v>
      </c>
      <c r="AD573" s="190">
        <f t="shared" si="264"/>
        <v>0</v>
      </c>
      <c r="AE573" s="187">
        <f t="shared" si="238"/>
        <v>0</v>
      </c>
      <c r="AF573" s="156">
        <f t="shared" si="239"/>
        <v>0</v>
      </c>
      <c r="AG573" s="193">
        <f t="shared" si="240"/>
        <v>0</v>
      </c>
      <c r="AH573" s="156">
        <f t="shared" si="241"/>
        <v>0</v>
      </c>
      <c r="AI573" s="156">
        <f t="shared" si="242"/>
        <v>0</v>
      </c>
      <c r="AJ573" s="187">
        <f t="shared" si="243"/>
        <v>0</v>
      </c>
      <c r="AK573" s="187">
        <f t="shared" si="244"/>
        <v>0</v>
      </c>
      <c r="AL573" s="1">
        <f t="shared" si="245"/>
        <v>0</v>
      </c>
    </row>
    <row r="574" spans="1:38">
      <c r="A574" s="26">
        <v>6.3299999999999997E-3</v>
      </c>
      <c r="B574" s="5">
        <f t="shared" si="236"/>
        <v>6.3299999999999997E-3</v>
      </c>
      <c r="C574" s="150"/>
      <c r="D574" s="150"/>
      <c r="E574" s="94" t="s">
        <v>91</v>
      </c>
      <c r="F574" s="25">
        <f t="shared" si="237"/>
        <v>0</v>
      </c>
      <c r="G574" s="25">
        <f t="shared" si="246"/>
        <v>0</v>
      </c>
      <c r="I574" s="156">
        <f t="shared" si="247"/>
        <v>0</v>
      </c>
      <c r="J574" s="156">
        <f t="shared" si="248"/>
        <v>0</v>
      </c>
      <c r="K574" s="156">
        <f t="shared" si="249"/>
        <v>0</v>
      </c>
      <c r="L574" s="156">
        <f t="shared" si="250"/>
        <v>0</v>
      </c>
      <c r="N574" s="187">
        <f t="shared" si="212"/>
        <v>0</v>
      </c>
      <c r="O574" s="187">
        <f t="shared" si="251"/>
        <v>0</v>
      </c>
      <c r="P574" s="187">
        <f t="shared" si="252"/>
        <v>0</v>
      </c>
      <c r="Q574" s="187">
        <f t="shared" si="253"/>
        <v>0</v>
      </c>
      <c r="R574" s="187">
        <f t="shared" si="254"/>
        <v>0</v>
      </c>
      <c r="S574" s="187">
        <f t="shared" si="255"/>
        <v>0</v>
      </c>
      <c r="T574" s="187">
        <f t="shared" si="256"/>
        <v>0</v>
      </c>
      <c r="V574" s="184">
        <f t="shared" si="257"/>
        <v>0</v>
      </c>
      <c r="W574" s="184">
        <f t="shared" si="258"/>
        <v>0</v>
      </c>
      <c r="X574" s="184">
        <f t="shared" si="259"/>
        <v>0</v>
      </c>
      <c r="Y574" s="184">
        <f t="shared" si="260"/>
        <v>0</v>
      </c>
      <c r="AA574" s="190">
        <f t="shared" si="261"/>
        <v>0</v>
      </c>
      <c r="AB574" s="190">
        <f t="shared" si="262"/>
        <v>0</v>
      </c>
      <c r="AC574" s="190">
        <f t="shared" si="263"/>
        <v>0</v>
      </c>
      <c r="AD574" s="190">
        <f t="shared" si="264"/>
        <v>0</v>
      </c>
      <c r="AE574" s="187">
        <f t="shared" si="238"/>
        <v>0</v>
      </c>
      <c r="AF574" s="156">
        <f t="shared" si="239"/>
        <v>0</v>
      </c>
      <c r="AG574" s="193">
        <f t="shared" si="240"/>
        <v>0</v>
      </c>
      <c r="AH574" s="156">
        <f t="shared" si="241"/>
        <v>0</v>
      </c>
      <c r="AI574" s="156">
        <f t="shared" si="242"/>
        <v>0</v>
      </c>
      <c r="AJ574" s="187">
        <f t="shared" si="243"/>
        <v>0</v>
      </c>
      <c r="AK574" s="187">
        <f t="shared" si="244"/>
        <v>0</v>
      </c>
      <c r="AL574" s="1">
        <f t="shared" si="245"/>
        <v>0</v>
      </c>
    </row>
    <row r="575" spans="1:38">
      <c r="A575" s="26">
        <v>6.3400000000000001E-3</v>
      </c>
      <c r="B575" s="5">
        <f t="shared" si="236"/>
        <v>6.3400000000000001E-3</v>
      </c>
      <c r="C575" s="150"/>
      <c r="D575" s="150"/>
      <c r="E575" s="94" t="s">
        <v>91</v>
      </c>
      <c r="F575" s="25">
        <f t="shared" si="237"/>
        <v>0</v>
      </c>
      <c r="G575" s="25">
        <f t="shared" si="246"/>
        <v>0</v>
      </c>
      <c r="I575" s="156">
        <f t="shared" si="247"/>
        <v>0</v>
      </c>
      <c r="J575" s="156">
        <f t="shared" si="248"/>
        <v>0</v>
      </c>
      <c r="K575" s="156">
        <f t="shared" si="249"/>
        <v>0</v>
      </c>
      <c r="L575" s="156">
        <f t="shared" si="250"/>
        <v>0</v>
      </c>
      <c r="N575" s="187">
        <f t="shared" si="212"/>
        <v>0</v>
      </c>
      <c r="O575" s="187">
        <f t="shared" si="251"/>
        <v>0</v>
      </c>
      <c r="P575" s="187">
        <f t="shared" si="252"/>
        <v>0</v>
      </c>
      <c r="Q575" s="187">
        <f t="shared" si="253"/>
        <v>0</v>
      </c>
      <c r="R575" s="187">
        <f t="shared" si="254"/>
        <v>0</v>
      </c>
      <c r="S575" s="187">
        <f t="shared" si="255"/>
        <v>0</v>
      </c>
      <c r="T575" s="187">
        <f t="shared" si="256"/>
        <v>0</v>
      </c>
      <c r="V575" s="184">
        <f t="shared" si="257"/>
        <v>0</v>
      </c>
      <c r="W575" s="184">
        <f t="shared" si="258"/>
        <v>0</v>
      </c>
      <c r="X575" s="184">
        <f t="shared" si="259"/>
        <v>0</v>
      </c>
      <c r="Y575" s="184">
        <f t="shared" si="260"/>
        <v>0</v>
      </c>
      <c r="AA575" s="190">
        <f t="shared" si="261"/>
        <v>0</v>
      </c>
      <c r="AB575" s="190">
        <f t="shared" si="262"/>
        <v>0</v>
      </c>
      <c r="AC575" s="190">
        <f t="shared" si="263"/>
        <v>0</v>
      </c>
      <c r="AD575" s="190">
        <f t="shared" si="264"/>
        <v>0</v>
      </c>
      <c r="AE575" s="187">
        <f t="shared" si="238"/>
        <v>0</v>
      </c>
      <c r="AF575" s="156">
        <f t="shared" si="239"/>
        <v>0</v>
      </c>
      <c r="AG575" s="193">
        <f t="shared" si="240"/>
        <v>0</v>
      </c>
      <c r="AH575" s="156">
        <f t="shared" si="241"/>
        <v>0</v>
      </c>
      <c r="AI575" s="156">
        <f t="shared" si="242"/>
        <v>0</v>
      </c>
      <c r="AJ575" s="187">
        <f t="shared" si="243"/>
        <v>0</v>
      </c>
      <c r="AK575" s="187">
        <f t="shared" si="244"/>
        <v>0</v>
      </c>
      <c r="AL575" s="1">
        <f t="shared" si="245"/>
        <v>0</v>
      </c>
    </row>
    <row r="576" spans="1:38">
      <c r="A576" s="26">
        <v>6.3499999999999997E-3</v>
      </c>
      <c r="B576" s="5">
        <f t="shared" si="236"/>
        <v>6.3499999999999997E-3</v>
      </c>
      <c r="C576" s="150"/>
      <c r="D576" s="150"/>
      <c r="E576" s="94" t="s">
        <v>91</v>
      </c>
      <c r="F576" s="25">
        <f t="shared" si="237"/>
        <v>0</v>
      </c>
      <c r="G576" s="25">
        <f t="shared" si="246"/>
        <v>0</v>
      </c>
      <c r="I576" s="156">
        <f t="shared" si="247"/>
        <v>0</v>
      </c>
      <c r="J576" s="156">
        <f t="shared" si="248"/>
        <v>0</v>
      </c>
      <c r="K576" s="156">
        <f t="shared" si="249"/>
        <v>0</v>
      </c>
      <c r="L576" s="156">
        <f t="shared" si="250"/>
        <v>0</v>
      </c>
      <c r="N576" s="187">
        <f t="shared" si="212"/>
        <v>0</v>
      </c>
      <c r="O576" s="187">
        <f t="shared" si="251"/>
        <v>0</v>
      </c>
      <c r="P576" s="187">
        <f t="shared" si="252"/>
        <v>0</v>
      </c>
      <c r="Q576" s="187">
        <f t="shared" si="253"/>
        <v>0</v>
      </c>
      <c r="R576" s="187">
        <f t="shared" si="254"/>
        <v>0</v>
      </c>
      <c r="S576" s="187">
        <f t="shared" si="255"/>
        <v>0</v>
      </c>
      <c r="T576" s="187">
        <f t="shared" si="256"/>
        <v>0</v>
      </c>
      <c r="V576" s="184">
        <f t="shared" si="257"/>
        <v>0</v>
      </c>
      <c r="W576" s="184">
        <f t="shared" si="258"/>
        <v>0</v>
      </c>
      <c r="X576" s="184">
        <f t="shared" si="259"/>
        <v>0</v>
      </c>
      <c r="Y576" s="184">
        <f t="shared" si="260"/>
        <v>0</v>
      </c>
      <c r="AA576" s="190">
        <f t="shared" si="261"/>
        <v>0</v>
      </c>
      <c r="AB576" s="190">
        <f t="shared" si="262"/>
        <v>0</v>
      </c>
      <c r="AC576" s="190">
        <f t="shared" si="263"/>
        <v>0</v>
      </c>
      <c r="AD576" s="190">
        <f t="shared" si="264"/>
        <v>0</v>
      </c>
      <c r="AE576" s="187">
        <f t="shared" si="238"/>
        <v>0</v>
      </c>
      <c r="AF576" s="156">
        <f t="shared" si="239"/>
        <v>0</v>
      </c>
      <c r="AG576" s="193">
        <f t="shared" si="240"/>
        <v>0</v>
      </c>
      <c r="AH576" s="156">
        <f t="shared" si="241"/>
        <v>0</v>
      </c>
      <c r="AI576" s="156">
        <f t="shared" si="242"/>
        <v>0</v>
      </c>
      <c r="AJ576" s="187">
        <f t="shared" si="243"/>
        <v>0</v>
      </c>
      <c r="AK576" s="187">
        <f t="shared" si="244"/>
        <v>0</v>
      </c>
      <c r="AL576" s="1">
        <f t="shared" si="245"/>
        <v>0</v>
      </c>
    </row>
    <row r="577" spans="1:38">
      <c r="A577" s="26">
        <v>6.3600000000000002E-3</v>
      </c>
      <c r="B577" s="5">
        <f t="shared" si="236"/>
        <v>6.3600000000000002E-3</v>
      </c>
      <c r="C577" s="150"/>
      <c r="D577" s="150"/>
      <c r="E577" s="94" t="s">
        <v>91</v>
      </c>
      <c r="F577" s="25">
        <f t="shared" si="237"/>
        <v>0</v>
      </c>
      <c r="G577" s="25">
        <f t="shared" si="246"/>
        <v>0</v>
      </c>
      <c r="I577" s="156">
        <f t="shared" si="247"/>
        <v>0</v>
      </c>
      <c r="J577" s="156">
        <f t="shared" si="248"/>
        <v>0</v>
      </c>
      <c r="K577" s="156">
        <f t="shared" si="249"/>
        <v>0</v>
      </c>
      <c r="L577" s="156">
        <f t="shared" si="250"/>
        <v>0</v>
      </c>
      <c r="N577" s="187">
        <f t="shared" si="212"/>
        <v>0</v>
      </c>
      <c r="O577" s="187">
        <f t="shared" si="251"/>
        <v>0</v>
      </c>
      <c r="P577" s="187">
        <f t="shared" si="252"/>
        <v>0</v>
      </c>
      <c r="Q577" s="187">
        <f t="shared" si="253"/>
        <v>0</v>
      </c>
      <c r="R577" s="187">
        <f t="shared" si="254"/>
        <v>0</v>
      </c>
      <c r="S577" s="187">
        <f t="shared" si="255"/>
        <v>0</v>
      </c>
      <c r="T577" s="187">
        <f t="shared" si="256"/>
        <v>0</v>
      </c>
      <c r="V577" s="184">
        <f t="shared" si="257"/>
        <v>0</v>
      </c>
      <c r="W577" s="184">
        <f t="shared" si="258"/>
        <v>0</v>
      </c>
      <c r="X577" s="184">
        <f t="shared" si="259"/>
        <v>0</v>
      </c>
      <c r="Y577" s="184">
        <f t="shared" si="260"/>
        <v>0</v>
      </c>
      <c r="AA577" s="190">
        <f t="shared" si="261"/>
        <v>0</v>
      </c>
      <c r="AB577" s="190">
        <f t="shared" si="262"/>
        <v>0</v>
      </c>
      <c r="AC577" s="190">
        <f t="shared" si="263"/>
        <v>0</v>
      </c>
      <c r="AD577" s="190">
        <f t="shared" si="264"/>
        <v>0</v>
      </c>
      <c r="AE577" s="187">
        <f t="shared" si="238"/>
        <v>0</v>
      </c>
      <c r="AF577" s="156">
        <f t="shared" si="239"/>
        <v>0</v>
      </c>
      <c r="AG577" s="193">
        <f t="shared" si="240"/>
        <v>0</v>
      </c>
      <c r="AH577" s="156">
        <f t="shared" si="241"/>
        <v>0</v>
      </c>
      <c r="AI577" s="156">
        <f t="shared" si="242"/>
        <v>0</v>
      </c>
      <c r="AJ577" s="187">
        <f t="shared" si="243"/>
        <v>0</v>
      </c>
      <c r="AK577" s="187">
        <f t="shared" si="244"/>
        <v>0</v>
      </c>
      <c r="AL577" s="1">
        <f t="shared" si="245"/>
        <v>0</v>
      </c>
    </row>
    <row r="578" spans="1:38">
      <c r="A578" s="26">
        <v>6.3699999999999998E-3</v>
      </c>
      <c r="B578" s="5">
        <f t="shared" si="236"/>
        <v>6.3699999999999998E-3</v>
      </c>
      <c r="C578" s="150"/>
      <c r="D578" s="150"/>
      <c r="E578" s="94" t="s">
        <v>91</v>
      </c>
      <c r="F578" s="25">
        <f t="shared" si="237"/>
        <v>0</v>
      </c>
      <c r="G578" s="25">
        <f t="shared" si="246"/>
        <v>0</v>
      </c>
      <c r="I578" s="156">
        <f t="shared" si="247"/>
        <v>0</v>
      </c>
      <c r="J578" s="156">
        <f t="shared" si="248"/>
        <v>0</v>
      </c>
      <c r="K578" s="156">
        <f t="shared" si="249"/>
        <v>0</v>
      </c>
      <c r="L578" s="156">
        <f t="shared" si="250"/>
        <v>0</v>
      </c>
      <c r="N578" s="187">
        <f t="shared" si="212"/>
        <v>0</v>
      </c>
      <c r="O578" s="187">
        <f t="shared" si="251"/>
        <v>0</v>
      </c>
      <c r="P578" s="187">
        <f t="shared" si="252"/>
        <v>0</v>
      </c>
      <c r="Q578" s="187">
        <f t="shared" si="253"/>
        <v>0</v>
      </c>
      <c r="R578" s="187">
        <f t="shared" si="254"/>
        <v>0</v>
      </c>
      <c r="S578" s="187">
        <f t="shared" si="255"/>
        <v>0</v>
      </c>
      <c r="T578" s="187">
        <f t="shared" si="256"/>
        <v>0</v>
      </c>
      <c r="V578" s="184">
        <f t="shared" si="257"/>
        <v>0</v>
      </c>
      <c r="W578" s="184">
        <f t="shared" si="258"/>
        <v>0</v>
      </c>
      <c r="X578" s="184">
        <f t="shared" si="259"/>
        <v>0</v>
      </c>
      <c r="Y578" s="184">
        <f t="shared" si="260"/>
        <v>0</v>
      </c>
      <c r="AA578" s="190">
        <f t="shared" si="261"/>
        <v>0</v>
      </c>
      <c r="AB578" s="190">
        <f t="shared" si="262"/>
        <v>0</v>
      </c>
      <c r="AC578" s="190">
        <f t="shared" si="263"/>
        <v>0</v>
      </c>
      <c r="AD578" s="190">
        <f t="shared" si="264"/>
        <v>0</v>
      </c>
      <c r="AE578" s="187">
        <f t="shared" si="238"/>
        <v>0</v>
      </c>
      <c r="AF578" s="156">
        <f t="shared" si="239"/>
        <v>0</v>
      </c>
      <c r="AG578" s="193">
        <f t="shared" si="240"/>
        <v>0</v>
      </c>
      <c r="AH578" s="156">
        <f t="shared" si="241"/>
        <v>0</v>
      </c>
      <c r="AI578" s="156">
        <f t="shared" si="242"/>
        <v>0</v>
      </c>
      <c r="AJ578" s="187">
        <f t="shared" si="243"/>
        <v>0</v>
      </c>
      <c r="AK578" s="187">
        <f t="shared" si="244"/>
        <v>0</v>
      </c>
      <c r="AL578" s="1">
        <f t="shared" si="245"/>
        <v>0</v>
      </c>
    </row>
    <row r="579" spans="1:38">
      <c r="A579" s="26">
        <v>6.3800000000000003E-3</v>
      </c>
      <c r="B579" s="5">
        <f>AL579+A579</f>
        <v>6.3800000000000003E-3</v>
      </c>
      <c r="C579" s="150"/>
      <c r="D579" s="150"/>
      <c r="E579" s="94" t="s">
        <v>91</v>
      </c>
      <c r="F579" s="25">
        <f t="shared" si="237"/>
        <v>0</v>
      </c>
      <c r="G579" s="25">
        <f>COUNTIF(AG579:AK579,"&gt;1")</f>
        <v>0</v>
      </c>
      <c r="I579" s="156">
        <f t="shared" si="190"/>
        <v>0</v>
      </c>
      <c r="J579" s="156">
        <f t="shared" si="191"/>
        <v>0</v>
      </c>
      <c r="K579" s="156">
        <f t="shared" si="192"/>
        <v>0</v>
      </c>
      <c r="L579" s="156">
        <f t="shared" si="193"/>
        <v>0</v>
      </c>
      <c r="N579" s="187">
        <f t="shared" si="212"/>
        <v>0</v>
      </c>
      <c r="O579" s="187">
        <f t="shared" si="194"/>
        <v>0</v>
      </c>
      <c r="P579" s="187">
        <f t="shared" si="195"/>
        <v>0</v>
      </c>
      <c r="Q579" s="187">
        <f t="shared" si="196"/>
        <v>0</v>
      </c>
      <c r="R579" s="187">
        <f t="shared" si="197"/>
        <v>0</v>
      </c>
      <c r="S579" s="187">
        <f t="shared" si="198"/>
        <v>0</v>
      </c>
      <c r="T579" s="187">
        <f t="shared" si="199"/>
        <v>0</v>
      </c>
      <c r="V579" s="184">
        <f t="shared" si="200"/>
        <v>0</v>
      </c>
      <c r="W579" s="184">
        <f t="shared" si="201"/>
        <v>0</v>
      </c>
      <c r="X579" s="184">
        <f t="shared" si="202"/>
        <v>0</v>
      </c>
      <c r="Y579" s="184">
        <f t="shared" si="203"/>
        <v>0</v>
      </c>
      <c r="AA579" s="190">
        <f t="shared" si="204"/>
        <v>0</v>
      </c>
      <c r="AB579" s="190">
        <f t="shared" si="205"/>
        <v>0</v>
      </c>
      <c r="AC579" s="190">
        <f t="shared" si="206"/>
        <v>0</v>
      </c>
      <c r="AD579" s="190">
        <f t="shared" si="207"/>
        <v>0</v>
      </c>
      <c r="AE579" s="187">
        <f t="shared" ref="AE579:AE641" si="265">LARGE(N579:T579,3)</f>
        <v>0</v>
      </c>
      <c r="AF579" s="156">
        <f t="shared" ref="AF579:AF641" si="266">LARGE(I579:L579,3)</f>
        <v>0</v>
      </c>
      <c r="AG579" s="193">
        <f t="shared" ref="AG579:AG641" si="267">LARGE(AE579:AF579,1)</f>
        <v>0</v>
      </c>
      <c r="AH579" s="156">
        <f t="shared" ref="AH579:AH641" si="268">LARGE(I579:L579,1)</f>
        <v>0</v>
      </c>
      <c r="AI579" s="156">
        <f t="shared" ref="AI579:AI641" si="269">LARGE(I579:L579,2)</f>
        <v>0</v>
      </c>
      <c r="AJ579" s="187">
        <f t="shared" ref="AJ579:AJ641" si="270">LARGE(N579:T579,1)</f>
        <v>0</v>
      </c>
      <c r="AK579" s="187">
        <f t="shared" ref="AK579:AK641" si="271">LARGE(N579:T579,2)</f>
        <v>0</v>
      </c>
      <c r="AL579" s="1">
        <f t="shared" ref="AL579:AL641" si="272">SUM(AG579:AK579)</f>
        <v>0</v>
      </c>
    </row>
    <row r="580" spans="1:38">
      <c r="A580" s="26">
        <v>6.3899999999999998E-3</v>
      </c>
      <c r="B580" s="5">
        <f>AL580+A580</f>
        <v>6.3899999999999998E-3</v>
      </c>
      <c r="C580" s="150"/>
      <c r="D580" s="150"/>
      <c r="E580" s="94" t="s">
        <v>91</v>
      </c>
      <c r="F580" s="25">
        <f t="shared" si="237"/>
        <v>0</v>
      </c>
      <c r="G580" s="25">
        <f>COUNTIF(AG580:AK580,"&gt;1")</f>
        <v>0</v>
      </c>
      <c r="I580" s="156">
        <f t="shared" si="190"/>
        <v>0</v>
      </c>
      <c r="J580" s="156">
        <f t="shared" si="191"/>
        <v>0</v>
      </c>
      <c r="K580" s="156">
        <f t="shared" si="192"/>
        <v>0</v>
      </c>
      <c r="L580" s="156">
        <f t="shared" si="193"/>
        <v>0</v>
      </c>
      <c r="N580" s="187">
        <f t="shared" si="212"/>
        <v>0</v>
      </c>
      <c r="O580" s="187">
        <f t="shared" si="194"/>
        <v>0</v>
      </c>
      <c r="P580" s="187">
        <f t="shared" si="195"/>
        <v>0</v>
      </c>
      <c r="Q580" s="187">
        <f t="shared" si="196"/>
        <v>0</v>
      </c>
      <c r="R580" s="187">
        <f t="shared" si="197"/>
        <v>0</v>
      </c>
      <c r="S580" s="187">
        <f t="shared" si="198"/>
        <v>0</v>
      </c>
      <c r="T580" s="187">
        <f t="shared" si="199"/>
        <v>0</v>
      </c>
      <c r="V580" s="184">
        <f t="shared" si="200"/>
        <v>0</v>
      </c>
      <c r="W580" s="184">
        <f t="shared" si="201"/>
        <v>0</v>
      </c>
      <c r="X580" s="184">
        <f t="shared" si="202"/>
        <v>0</v>
      </c>
      <c r="Y580" s="184">
        <f t="shared" si="203"/>
        <v>0</v>
      </c>
      <c r="AA580" s="190">
        <f t="shared" si="204"/>
        <v>0</v>
      </c>
      <c r="AB580" s="190">
        <f t="shared" si="205"/>
        <v>0</v>
      </c>
      <c r="AC580" s="190">
        <f t="shared" si="206"/>
        <v>0</v>
      </c>
      <c r="AD580" s="190">
        <f t="shared" si="207"/>
        <v>0</v>
      </c>
      <c r="AE580" s="187">
        <f t="shared" si="265"/>
        <v>0</v>
      </c>
      <c r="AF580" s="156">
        <f t="shared" si="266"/>
        <v>0</v>
      </c>
      <c r="AG580" s="193">
        <f t="shared" si="267"/>
        <v>0</v>
      </c>
      <c r="AH580" s="156">
        <f t="shared" si="268"/>
        <v>0</v>
      </c>
      <c r="AI580" s="156">
        <f t="shared" si="269"/>
        <v>0</v>
      </c>
      <c r="AJ580" s="187">
        <f t="shared" si="270"/>
        <v>0</v>
      </c>
      <c r="AK580" s="187">
        <f t="shared" si="271"/>
        <v>0</v>
      </c>
      <c r="AL580" s="1">
        <f t="shared" si="272"/>
        <v>0</v>
      </c>
    </row>
    <row r="581" spans="1:38">
      <c r="A581" s="26">
        <v>6.4000000000000003E-3</v>
      </c>
      <c r="B581" s="5">
        <f>AL581+A581</f>
        <v>6.4000000000000003E-3</v>
      </c>
      <c r="C581" s="150"/>
      <c r="D581" s="150"/>
      <c r="E581" s="94" t="s">
        <v>91</v>
      </c>
      <c r="F581" s="25">
        <f t="shared" si="237"/>
        <v>0</v>
      </c>
      <c r="G581" s="25">
        <f>COUNTIF(AG581:AK581,"&gt;1")</f>
        <v>0</v>
      </c>
      <c r="I581" s="156">
        <f t="shared" si="190"/>
        <v>0</v>
      </c>
      <c r="J581" s="156">
        <f t="shared" si="191"/>
        <v>0</v>
      </c>
      <c r="K581" s="156">
        <f t="shared" si="192"/>
        <v>0</v>
      </c>
      <c r="L581" s="156">
        <f t="shared" si="193"/>
        <v>0</v>
      </c>
      <c r="N581" s="187">
        <f t="shared" si="212"/>
        <v>0</v>
      </c>
      <c r="O581" s="187">
        <f t="shared" si="194"/>
        <v>0</v>
      </c>
      <c r="P581" s="187">
        <f t="shared" si="195"/>
        <v>0</v>
      </c>
      <c r="Q581" s="187">
        <f t="shared" si="196"/>
        <v>0</v>
      </c>
      <c r="R581" s="187">
        <f t="shared" si="197"/>
        <v>0</v>
      </c>
      <c r="S581" s="187">
        <f t="shared" si="198"/>
        <v>0</v>
      </c>
      <c r="T581" s="187">
        <f t="shared" si="199"/>
        <v>0</v>
      </c>
      <c r="V581" s="184">
        <f t="shared" si="200"/>
        <v>0</v>
      </c>
      <c r="W581" s="184">
        <f t="shared" si="201"/>
        <v>0</v>
      </c>
      <c r="X581" s="184">
        <f t="shared" si="202"/>
        <v>0</v>
      </c>
      <c r="Y581" s="184">
        <f t="shared" si="203"/>
        <v>0</v>
      </c>
      <c r="AA581" s="190">
        <f t="shared" si="204"/>
        <v>0</v>
      </c>
      <c r="AB581" s="190">
        <f t="shared" si="205"/>
        <v>0</v>
      </c>
      <c r="AC581" s="190">
        <f t="shared" si="206"/>
        <v>0</v>
      </c>
      <c r="AD581" s="190">
        <f t="shared" si="207"/>
        <v>0</v>
      </c>
      <c r="AE581" s="187">
        <f t="shared" si="265"/>
        <v>0</v>
      </c>
      <c r="AF581" s="156">
        <f t="shared" si="266"/>
        <v>0</v>
      </c>
      <c r="AG581" s="193">
        <f t="shared" si="267"/>
        <v>0</v>
      </c>
      <c r="AH581" s="156">
        <f t="shared" si="268"/>
        <v>0</v>
      </c>
      <c r="AI581" s="156">
        <f t="shared" si="269"/>
        <v>0</v>
      </c>
      <c r="AJ581" s="187">
        <f t="shared" si="270"/>
        <v>0</v>
      </c>
      <c r="AK581" s="187">
        <f t="shared" si="271"/>
        <v>0</v>
      </c>
      <c r="AL581" s="1">
        <f t="shared" si="272"/>
        <v>0</v>
      </c>
    </row>
    <row r="582" spans="1:38" s="24" customFormat="1">
      <c r="A582" s="26">
        <v>6.4099999999999999E-3</v>
      </c>
      <c r="C582" s="147" t="s">
        <v>103</v>
      </c>
      <c r="D582" s="148"/>
      <c r="H582" s="180"/>
      <c r="I582" s="155"/>
      <c r="J582" s="155"/>
      <c r="K582" s="155"/>
      <c r="L582" s="155"/>
      <c r="M582" s="180"/>
      <c r="N582" s="186"/>
      <c r="O582" s="186"/>
      <c r="P582" s="186"/>
      <c r="Q582" s="186"/>
      <c r="R582" s="186"/>
      <c r="S582" s="186"/>
      <c r="T582" s="186"/>
      <c r="U582" s="180"/>
      <c r="V582" s="183"/>
      <c r="W582" s="183"/>
      <c r="X582" s="183"/>
      <c r="Y582" s="183"/>
      <c r="Z582" s="180"/>
      <c r="AA582" s="189"/>
      <c r="AB582" s="189"/>
      <c r="AC582" s="189"/>
      <c r="AD582" s="189"/>
      <c r="AE582" s="187" t="e">
        <f t="shared" si="265"/>
        <v>#NUM!</v>
      </c>
      <c r="AF582" s="156" t="e">
        <f t="shared" si="266"/>
        <v>#NUM!</v>
      </c>
      <c r="AG582" s="193" t="e">
        <f t="shared" si="267"/>
        <v>#NUM!</v>
      </c>
      <c r="AH582" s="156" t="e">
        <f t="shared" si="268"/>
        <v>#NUM!</v>
      </c>
      <c r="AI582" s="156" t="e">
        <f t="shared" si="269"/>
        <v>#NUM!</v>
      </c>
      <c r="AJ582" s="187" t="e">
        <f t="shared" si="270"/>
        <v>#NUM!</v>
      </c>
      <c r="AK582" s="187" t="e">
        <f t="shared" si="271"/>
        <v>#NUM!</v>
      </c>
      <c r="AL582" s="1" t="e">
        <f t="shared" si="272"/>
        <v>#NUM!</v>
      </c>
    </row>
    <row r="583" spans="1:38">
      <c r="A583" s="26">
        <v>6.4200000000000004E-3</v>
      </c>
      <c r="B583" s="5">
        <f t="shared" ref="B583:B614" si="273">AL583+A583</f>
        <v>9369.9878900432377</v>
      </c>
      <c r="C583" t="s">
        <v>465</v>
      </c>
      <c r="D583" t="s">
        <v>434</v>
      </c>
      <c r="E583" s="94" t="s">
        <v>90</v>
      </c>
      <c r="F583" s="25">
        <f t="shared" ref="F583:F614" si="274">COUNTIF(H583:AD583,"&gt;1")</f>
        <v>1</v>
      </c>
      <c r="G583" s="25">
        <f t="shared" ref="G583:G622" si="275">COUNTIF(AG583:AK583,"&gt;1")</f>
        <v>1</v>
      </c>
      <c r="I583" s="156">
        <f t="shared" ref="I583:I663" si="276">IF(ISERROR(VLOOKUP($C583,_tri5,5,FALSE)),0,(VLOOKUP($C583,_tri5,5,FALSE)))</f>
        <v>0</v>
      </c>
      <c r="J583" s="156">
        <f t="shared" ref="J583:J663" si="277">IF(ISERROR(VLOOKUP($C583,_tri7,5,FALSE)),0,(VLOOKUP($C583,_tri7,5,FALSE)))</f>
        <v>0</v>
      </c>
      <c r="K583" s="156">
        <f t="shared" ref="K583:K663" si="278">IF(ISERROR(VLOOKUP($C583,_tri8,5,FALSE)),0,(VLOOKUP($C583,_tri8,5,FALSE)))</f>
        <v>0</v>
      </c>
      <c r="L583" s="156">
        <f t="shared" ref="L583:L663" si="279">IF(ISERROR(VLOOKUP($C583,_tri9,5,FALSE)),0,(VLOOKUP($C583,_tri9,5,FALSE)))</f>
        <v>0</v>
      </c>
      <c r="N583" s="187">
        <f t="shared" ref="N583:N663" si="280">IF(ISERROR(VLOOKUP($C583,_tri1,5,FALSE)),0,(VLOOKUP($C583,_tri1,5,FALSE)))</f>
        <v>9369.981470043238</v>
      </c>
      <c r="O583" s="187">
        <f t="shared" ref="O583:O663" si="281">IF(ISERROR(VLOOKUP($C583,_tri2,5,FALSE)),0,(VLOOKUP($C583,_tri2,5,FALSE)))</f>
        <v>0</v>
      </c>
      <c r="P583" s="187">
        <f t="shared" ref="P583:P663" si="282">IF(ISERROR(VLOOKUP($C583,_tri3,5,FALSE)),0,(VLOOKUP($C583,_tri3,5,FALSE)))</f>
        <v>0</v>
      </c>
      <c r="Q583" s="187">
        <f t="shared" ref="Q583:Q663" si="283">IF(ISERROR(VLOOKUP($C583,_tri4,5,FALSE)),0,(VLOOKUP($C583,_tri4,5,FALSE)))</f>
        <v>0</v>
      </c>
      <c r="R583" s="187">
        <f t="shared" ref="R583:R663" si="284">IF(ISERROR(VLOOKUP($C583,_tri6,5,FALSE)),0,(VLOOKUP($C583,_tri6,5,FALSE)))</f>
        <v>0</v>
      </c>
      <c r="S583" s="187">
        <f t="shared" ref="S583:S663" si="285">IF(ISERROR(VLOOKUP($C583,_tri10,5,FALSE)),0,(VLOOKUP($C583,_tri10,5,FALSE)))</f>
        <v>0</v>
      </c>
      <c r="T583" s="187">
        <f t="shared" ref="T583:T663" si="286">IF(ISERROR(VLOOKUP($C583,_tri11,5,FALSE)),0,(VLOOKUP($C583,_tri11,5,FALSE)))</f>
        <v>0</v>
      </c>
      <c r="V583" s="184">
        <f t="shared" ref="V583:V663" si="287">IF(ISERROR(VLOOKUP($C583,aqua1,5,FALSE)),0,(VLOOKUP($C583,aqua1,5,FALSE)))</f>
        <v>0</v>
      </c>
      <c r="W583" s="184">
        <f t="shared" ref="W583:W663" si="288">IF(ISERROR(VLOOKUP($C583,aqua2,5,FALSE)),0,(VLOOKUP($C583,aqua2,5,FALSE)))</f>
        <v>0</v>
      </c>
      <c r="X583" s="184">
        <f t="shared" ref="X583:X663" si="289">IF(ISERROR(VLOOKUP($C583,aqua3,5,FALSE)),0,(VLOOKUP($C583,aqua3,5,FALSE)))</f>
        <v>0</v>
      </c>
      <c r="Y583" s="184">
        <f t="shared" ref="Y583:Y663" si="290">IF(ISERROR(VLOOKUP($C583,aqua4,5,FALSE)),0,(VLOOKUP($C583,aqua4,5,FALSE)))</f>
        <v>0</v>
      </c>
      <c r="AA583" s="190">
        <f t="shared" ref="AA583:AA663" si="291">IF(ISERROR(VLOOKUP($C583,_dua1,5,FALSE)),0,(VLOOKUP($C583,_dua1,5,FALSE)))</f>
        <v>0</v>
      </c>
      <c r="AB583" s="190">
        <f t="shared" ref="AB583:AB663" si="292">IF(ISERROR(VLOOKUP($C583,_dua2,5,FALSE)),0,(VLOOKUP($C583,_dua2,5,FALSE)))</f>
        <v>0</v>
      </c>
      <c r="AC583" s="190">
        <f t="shared" ref="AC583:AC663" si="293">IF(ISERROR(VLOOKUP($C583,_dua3,5,FALSE)),0,(VLOOKUP($C583,_dua3,5,FALSE)))</f>
        <v>0</v>
      </c>
      <c r="AD583" s="190">
        <f t="shared" ref="AD583:AD663" si="294">IF(ISERROR(VLOOKUP($C583,_dua4,5,FALSE)),0,(VLOOKUP($C583,_dua4,5,FALSE)))</f>
        <v>0</v>
      </c>
      <c r="AE583" s="187">
        <f t="shared" si="265"/>
        <v>0</v>
      </c>
      <c r="AF583" s="156">
        <f t="shared" si="266"/>
        <v>0</v>
      </c>
      <c r="AG583" s="193">
        <f t="shared" si="267"/>
        <v>0</v>
      </c>
      <c r="AH583" s="156">
        <f t="shared" si="268"/>
        <v>0</v>
      </c>
      <c r="AI583" s="156">
        <f t="shared" si="269"/>
        <v>0</v>
      </c>
      <c r="AJ583" s="187">
        <f t="shared" si="270"/>
        <v>9369.981470043238</v>
      </c>
      <c r="AK583" s="187">
        <f t="shared" si="271"/>
        <v>0</v>
      </c>
      <c r="AL583" s="1">
        <f t="shared" si="272"/>
        <v>9369.981470043238</v>
      </c>
    </row>
    <row r="584" spans="1:38">
      <c r="A584" s="26">
        <v>6.43E-3</v>
      </c>
      <c r="B584" s="5">
        <f t="shared" si="273"/>
        <v>18160.181441675049</v>
      </c>
      <c r="C584" t="s">
        <v>466</v>
      </c>
      <c r="D584" t="s">
        <v>442</v>
      </c>
      <c r="E584" s="94" t="s">
        <v>90</v>
      </c>
      <c r="F584" s="25">
        <f t="shared" si="274"/>
        <v>2</v>
      </c>
      <c r="G584" s="25">
        <f t="shared" si="275"/>
        <v>2</v>
      </c>
      <c r="I584" s="156">
        <f t="shared" si="276"/>
        <v>9010.5972070912139</v>
      </c>
      <c r="J584" s="156">
        <f t="shared" si="277"/>
        <v>0</v>
      </c>
      <c r="K584" s="156">
        <f t="shared" si="278"/>
        <v>0</v>
      </c>
      <c r="L584" s="156">
        <f t="shared" si="279"/>
        <v>0</v>
      </c>
      <c r="N584" s="187">
        <f t="shared" si="280"/>
        <v>9149.577804583836</v>
      </c>
      <c r="O584" s="187">
        <f t="shared" si="281"/>
        <v>0</v>
      </c>
      <c r="P584" s="187">
        <f t="shared" si="282"/>
        <v>0</v>
      </c>
      <c r="Q584" s="187">
        <f t="shared" si="283"/>
        <v>0</v>
      </c>
      <c r="R584" s="187">
        <f t="shared" si="284"/>
        <v>0</v>
      </c>
      <c r="S584" s="187">
        <f t="shared" si="285"/>
        <v>0</v>
      </c>
      <c r="T584" s="187">
        <f t="shared" si="286"/>
        <v>0</v>
      </c>
      <c r="V584" s="184">
        <f t="shared" si="287"/>
        <v>0</v>
      </c>
      <c r="W584" s="184">
        <f t="shared" si="288"/>
        <v>0</v>
      </c>
      <c r="X584" s="184">
        <f t="shared" si="289"/>
        <v>0</v>
      </c>
      <c r="Y584" s="184">
        <f t="shared" si="290"/>
        <v>0</v>
      </c>
      <c r="AA584" s="190">
        <f t="shared" si="291"/>
        <v>0</v>
      </c>
      <c r="AB584" s="190">
        <f t="shared" si="292"/>
        <v>0</v>
      </c>
      <c r="AC584" s="190">
        <f t="shared" si="293"/>
        <v>0</v>
      </c>
      <c r="AD584" s="190">
        <f t="shared" si="294"/>
        <v>0</v>
      </c>
      <c r="AE584" s="187">
        <f t="shared" si="265"/>
        <v>0</v>
      </c>
      <c r="AF584" s="156">
        <f t="shared" si="266"/>
        <v>0</v>
      </c>
      <c r="AG584" s="193">
        <f t="shared" si="267"/>
        <v>0</v>
      </c>
      <c r="AH584" s="156">
        <f t="shared" si="268"/>
        <v>9010.5972070912139</v>
      </c>
      <c r="AI584" s="156">
        <f t="shared" si="269"/>
        <v>0</v>
      </c>
      <c r="AJ584" s="187">
        <f t="shared" si="270"/>
        <v>9149.577804583836</v>
      </c>
      <c r="AK584" s="187">
        <f t="shared" si="271"/>
        <v>0</v>
      </c>
      <c r="AL584" s="1">
        <f t="shared" si="272"/>
        <v>18160.175011675048</v>
      </c>
    </row>
    <row r="585" spans="1:38">
      <c r="A585" s="26">
        <v>6.4400000000000004E-3</v>
      </c>
      <c r="B585" s="5">
        <f t="shared" si="273"/>
        <v>8768.7925671676312</v>
      </c>
      <c r="C585" t="s">
        <v>467</v>
      </c>
      <c r="D585" t="s">
        <v>442</v>
      </c>
      <c r="E585" s="94" t="s">
        <v>90</v>
      </c>
      <c r="F585" s="25">
        <f t="shared" si="274"/>
        <v>1</v>
      </c>
      <c r="G585" s="25">
        <f t="shared" si="275"/>
        <v>1</v>
      </c>
      <c r="I585" s="156">
        <f t="shared" si="276"/>
        <v>0</v>
      </c>
      <c r="J585" s="156">
        <f t="shared" si="277"/>
        <v>0</v>
      </c>
      <c r="K585" s="156">
        <f t="shared" si="278"/>
        <v>0</v>
      </c>
      <c r="L585" s="156">
        <f t="shared" si="279"/>
        <v>0</v>
      </c>
      <c r="N585" s="187">
        <f t="shared" si="280"/>
        <v>8768.786127167632</v>
      </c>
      <c r="O585" s="187">
        <f t="shared" si="281"/>
        <v>0</v>
      </c>
      <c r="P585" s="187">
        <f t="shared" si="282"/>
        <v>0</v>
      </c>
      <c r="Q585" s="187">
        <f t="shared" si="283"/>
        <v>0</v>
      </c>
      <c r="R585" s="187">
        <f t="shared" si="284"/>
        <v>0</v>
      </c>
      <c r="S585" s="187">
        <f t="shared" si="285"/>
        <v>0</v>
      </c>
      <c r="T585" s="187">
        <f t="shared" si="286"/>
        <v>0</v>
      </c>
      <c r="V585" s="184">
        <f t="shared" si="287"/>
        <v>0</v>
      </c>
      <c r="W585" s="184">
        <f t="shared" si="288"/>
        <v>0</v>
      </c>
      <c r="X585" s="184">
        <f t="shared" si="289"/>
        <v>0</v>
      </c>
      <c r="Y585" s="184">
        <f t="shared" si="290"/>
        <v>0</v>
      </c>
      <c r="AA585" s="190">
        <f t="shared" si="291"/>
        <v>0</v>
      </c>
      <c r="AB585" s="190">
        <f t="shared" si="292"/>
        <v>0</v>
      </c>
      <c r="AC585" s="190">
        <f t="shared" si="293"/>
        <v>0</v>
      </c>
      <c r="AD585" s="190">
        <f t="shared" si="294"/>
        <v>0</v>
      </c>
      <c r="AE585" s="187">
        <f t="shared" si="265"/>
        <v>0</v>
      </c>
      <c r="AF585" s="156">
        <f t="shared" si="266"/>
        <v>0</v>
      </c>
      <c r="AG585" s="193">
        <f t="shared" si="267"/>
        <v>0</v>
      </c>
      <c r="AH585" s="156">
        <f t="shared" si="268"/>
        <v>0</v>
      </c>
      <c r="AI585" s="156">
        <f t="shared" si="269"/>
        <v>0</v>
      </c>
      <c r="AJ585" s="187">
        <f t="shared" si="270"/>
        <v>8768.786127167632</v>
      </c>
      <c r="AK585" s="187">
        <f t="shared" si="271"/>
        <v>0</v>
      </c>
      <c r="AL585" s="1">
        <f t="shared" si="272"/>
        <v>8768.786127167632</v>
      </c>
    </row>
    <row r="586" spans="1:38">
      <c r="A586" s="26">
        <v>6.45E-3</v>
      </c>
      <c r="B586" s="5">
        <f t="shared" si="273"/>
        <v>16835.77269695521</v>
      </c>
      <c r="C586" t="s">
        <v>468</v>
      </c>
      <c r="D586" t="s">
        <v>449</v>
      </c>
      <c r="E586" s="94" t="s">
        <v>90</v>
      </c>
      <c r="F586" s="25">
        <f t="shared" si="274"/>
        <v>2</v>
      </c>
      <c r="G586" s="25">
        <f t="shared" si="275"/>
        <v>2</v>
      </c>
      <c r="I586" s="156">
        <f t="shared" si="276"/>
        <v>0</v>
      </c>
      <c r="J586" s="156">
        <f t="shared" si="277"/>
        <v>0</v>
      </c>
      <c r="K586" s="156">
        <f t="shared" si="278"/>
        <v>0</v>
      </c>
      <c r="L586" s="156">
        <f t="shared" si="279"/>
        <v>0</v>
      </c>
      <c r="N586" s="187">
        <f t="shared" si="280"/>
        <v>8653.7364517969199</v>
      </c>
      <c r="O586" s="187">
        <f t="shared" si="281"/>
        <v>0</v>
      </c>
      <c r="P586" s="187">
        <f t="shared" si="282"/>
        <v>0</v>
      </c>
      <c r="Q586" s="187">
        <f t="shared" si="283"/>
        <v>0</v>
      </c>
      <c r="R586" s="187">
        <f t="shared" si="284"/>
        <v>8182.0297951582879</v>
      </c>
      <c r="S586" s="187">
        <f t="shared" si="285"/>
        <v>0</v>
      </c>
      <c r="T586" s="187">
        <f t="shared" si="286"/>
        <v>0</v>
      </c>
      <c r="V586" s="184">
        <f t="shared" si="287"/>
        <v>0</v>
      </c>
      <c r="W586" s="184">
        <f t="shared" si="288"/>
        <v>0</v>
      </c>
      <c r="X586" s="184">
        <f t="shared" si="289"/>
        <v>0</v>
      </c>
      <c r="Y586" s="184">
        <f t="shared" si="290"/>
        <v>0</v>
      </c>
      <c r="AA586" s="190">
        <f t="shared" si="291"/>
        <v>0</v>
      </c>
      <c r="AB586" s="190">
        <f t="shared" si="292"/>
        <v>0</v>
      </c>
      <c r="AC586" s="190">
        <f t="shared" si="293"/>
        <v>0</v>
      </c>
      <c r="AD586" s="190">
        <f t="shared" si="294"/>
        <v>0</v>
      </c>
      <c r="AE586" s="187">
        <f t="shared" si="265"/>
        <v>0</v>
      </c>
      <c r="AF586" s="156">
        <f t="shared" si="266"/>
        <v>0</v>
      </c>
      <c r="AG586" s="193">
        <f t="shared" si="267"/>
        <v>0</v>
      </c>
      <c r="AH586" s="156">
        <f t="shared" si="268"/>
        <v>0</v>
      </c>
      <c r="AI586" s="156">
        <f t="shared" si="269"/>
        <v>0</v>
      </c>
      <c r="AJ586" s="187">
        <f t="shared" si="270"/>
        <v>8653.7364517969199</v>
      </c>
      <c r="AK586" s="187">
        <f t="shared" si="271"/>
        <v>8182.0297951582879</v>
      </c>
      <c r="AL586" s="1">
        <f t="shared" si="272"/>
        <v>16835.766246955209</v>
      </c>
    </row>
    <row r="587" spans="1:38">
      <c r="A587" s="26">
        <v>6.4600000000000005E-3</v>
      </c>
      <c r="B587" s="5">
        <f t="shared" si="273"/>
        <v>7856.0396034489913</v>
      </c>
      <c r="C587" t="s">
        <v>469</v>
      </c>
      <c r="D587" t="s">
        <v>442</v>
      </c>
      <c r="E587" s="94" t="s">
        <v>90</v>
      </c>
      <c r="F587" s="25">
        <f t="shared" si="274"/>
        <v>1</v>
      </c>
      <c r="G587" s="25">
        <f t="shared" si="275"/>
        <v>1</v>
      </c>
      <c r="I587" s="156">
        <f t="shared" si="276"/>
        <v>0</v>
      </c>
      <c r="J587" s="156">
        <f t="shared" si="277"/>
        <v>0</v>
      </c>
      <c r="K587" s="156">
        <f t="shared" si="278"/>
        <v>0</v>
      </c>
      <c r="L587" s="156">
        <f t="shared" si="279"/>
        <v>0</v>
      </c>
      <c r="N587" s="187">
        <f t="shared" si="280"/>
        <v>7856.0331434489917</v>
      </c>
      <c r="O587" s="187">
        <f t="shared" si="281"/>
        <v>0</v>
      </c>
      <c r="P587" s="187">
        <f t="shared" si="282"/>
        <v>0</v>
      </c>
      <c r="Q587" s="187">
        <f t="shared" si="283"/>
        <v>0</v>
      </c>
      <c r="R587" s="187">
        <f t="shared" si="284"/>
        <v>0</v>
      </c>
      <c r="S587" s="187">
        <f t="shared" si="285"/>
        <v>0</v>
      </c>
      <c r="T587" s="187">
        <f t="shared" si="286"/>
        <v>0</v>
      </c>
      <c r="V587" s="184">
        <f t="shared" si="287"/>
        <v>0</v>
      </c>
      <c r="W587" s="184">
        <f t="shared" si="288"/>
        <v>0</v>
      </c>
      <c r="X587" s="184">
        <f t="shared" si="289"/>
        <v>0</v>
      </c>
      <c r="Y587" s="184">
        <f t="shared" si="290"/>
        <v>0</v>
      </c>
      <c r="AA587" s="190">
        <f t="shared" si="291"/>
        <v>0</v>
      </c>
      <c r="AB587" s="190">
        <f t="shared" si="292"/>
        <v>0</v>
      </c>
      <c r="AC587" s="190">
        <f t="shared" si="293"/>
        <v>0</v>
      </c>
      <c r="AD587" s="190">
        <f t="shared" si="294"/>
        <v>0</v>
      </c>
      <c r="AE587" s="187">
        <f t="shared" si="265"/>
        <v>0</v>
      </c>
      <c r="AF587" s="156">
        <f t="shared" si="266"/>
        <v>0</v>
      </c>
      <c r="AG587" s="193">
        <f t="shared" si="267"/>
        <v>0</v>
      </c>
      <c r="AH587" s="156">
        <f t="shared" si="268"/>
        <v>0</v>
      </c>
      <c r="AI587" s="156">
        <f t="shared" si="269"/>
        <v>0</v>
      </c>
      <c r="AJ587" s="187">
        <f t="shared" si="270"/>
        <v>7856.0331434489917</v>
      </c>
      <c r="AK587" s="187">
        <f t="shared" si="271"/>
        <v>0</v>
      </c>
      <c r="AL587" s="1">
        <f t="shared" si="272"/>
        <v>7856.0331434489917</v>
      </c>
    </row>
    <row r="588" spans="1:38">
      <c r="A588" s="26">
        <v>6.4700000000000001E-3</v>
      </c>
      <c r="B588" s="5">
        <f t="shared" si="273"/>
        <v>7726.0059607053754</v>
      </c>
      <c r="C588" t="s">
        <v>470</v>
      </c>
      <c r="D588" t="s">
        <v>442</v>
      </c>
      <c r="E588" s="94" t="s">
        <v>90</v>
      </c>
      <c r="F588" s="25">
        <f t="shared" si="274"/>
        <v>1</v>
      </c>
      <c r="G588" s="25">
        <f t="shared" si="275"/>
        <v>1</v>
      </c>
      <c r="I588" s="156">
        <f t="shared" si="276"/>
        <v>0</v>
      </c>
      <c r="J588" s="156">
        <f t="shared" si="277"/>
        <v>0</v>
      </c>
      <c r="K588" s="156">
        <f t="shared" si="278"/>
        <v>0</v>
      </c>
      <c r="L588" s="156">
        <f t="shared" si="279"/>
        <v>0</v>
      </c>
      <c r="N588" s="187">
        <f t="shared" si="280"/>
        <v>7725.9994907053751</v>
      </c>
      <c r="O588" s="187">
        <f t="shared" si="281"/>
        <v>0</v>
      </c>
      <c r="P588" s="187">
        <f t="shared" si="282"/>
        <v>0</v>
      </c>
      <c r="Q588" s="187">
        <f t="shared" si="283"/>
        <v>0</v>
      </c>
      <c r="R588" s="187">
        <f t="shared" si="284"/>
        <v>0</v>
      </c>
      <c r="S588" s="187">
        <f t="shared" si="285"/>
        <v>0</v>
      </c>
      <c r="T588" s="187">
        <f t="shared" si="286"/>
        <v>0</v>
      </c>
      <c r="V588" s="184">
        <f t="shared" si="287"/>
        <v>0</v>
      </c>
      <c r="W588" s="184">
        <f t="shared" si="288"/>
        <v>0</v>
      </c>
      <c r="X588" s="184">
        <f t="shared" si="289"/>
        <v>0</v>
      </c>
      <c r="Y588" s="184">
        <f t="shared" si="290"/>
        <v>0</v>
      </c>
      <c r="AA588" s="190">
        <f t="shared" si="291"/>
        <v>0</v>
      </c>
      <c r="AB588" s="190">
        <f t="shared" si="292"/>
        <v>0</v>
      </c>
      <c r="AC588" s="190">
        <f t="shared" si="293"/>
        <v>0</v>
      </c>
      <c r="AD588" s="190">
        <f t="shared" si="294"/>
        <v>0</v>
      </c>
      <c r="AE588" s="187">
        <f t="shared" si="265"/>
        <v>0</v>
      </c>
      <c r="AF588" s="156">
        <f t="shared" si="266"/>
        <v>0</v>
      </c>
      <c r="AG588" s="193">
        <f t="shared" si="267"/>
        <v>0</v>
      </c>
      <c r="AH588" s="156">
        <f t="shared" si="268"/>
        <v>0</v>
      </c>
      <c r="AI588" s="156">
        <f t="shared" si="269"/>
        <v>0</v>
      </c>
      <c r="AJ588" s="187">
        <f t="shared" si="270"/>
        <v>7725.9994907053751</v>
      </c>
      <c r="AK588" s="187">
        <f t="shared" si="271"/>
        <v>0</v>
      </c>
      <c r="AL588" s="1">
        <f t="shared" si="272"/>
        <v>7725.9994907053751</v>
      </c>
    </row>
    <row r="589" spans="1:38">
      <c r="A589" s="26">
        <v>6.4800000000000005E-3</v>
      </c>
      <c r="B589" s="5">
        <f t="shared" si="273"/>
        <v>39539.852476726752</v>
      </c>
      <c r="C589" s="149" t="s">
        <v>479</v>
      </c>
      <c r="D589" s="149" t="s">
        <v>576</v>
      </c>
      <c r="E589" s="94" t="s">
        <v>90</v>
      </c>
      <c r="F589" s="25">
        <f t="shared" si="274"/>
        <v>4</v>
      </c>
      <c r="G589" s="25">
        <f t="shared" si="275"/>
        <v>4</v>
      </c>
      <c r="I589" s="156">
        <f t="shared" si="276"/>
        <v>9888.0556461254218</v>
      </c>
      <c r="J589" s="156">
        <f t="shared" si="277"/>
        <v>0</v>
      </c>
      <c r="K589" s="156">
        <f t="shared" si="278"/>
        <v>0</v>
      </c>
      <c r="L589" s="156">
        <f t="shared" si="279"/>
        <v>0</v>
      </c>
      <c r="N589" s="187">
        <f t="shared" si="280"/>
        <v>0</v>
      </c>
      <c r="O589" s="187">
        <f t="shared" si="281"/>
        <v>10000.704109653345</v>
      </c>
      <c r="P589" s="187">
        <f t="shared" si="282"/>
        <v>0</v>
      </c>
      <c r="Q589" s="187">
        <f t="shared" si="283"/>
        <v>0</v>
      </c>
      <c r="R589" s="187">
        <f t="shared" si="284"/>
        <v>10000</v>
      </c>
      <c r="S589" s="187">
        <f t="shared" si="285"/>
        <v>0</v>
      </c>
      <c r="T589" s="187">
        <f t="shared" si="286"/>
        <v>9651.0862409479905</v>
      </c>
      <c r="V589" s="184">
        <f t="shared" si="287"/>
        <v>0</v>
      </c>
      <c r="W589" s="184">
        <f t="shared" si="288"/>
        <v>0</v>
      </c>
      <c r="X589" s="184">
        <f t="shared" si="289"/>
        <v>0</v>
      </c>
      <c r="Y589" s="184">
        <f t="shared" si="290"/>
        <v>0</v>
      </c>
      <c r="AA589" s="190">
        <f t="shared" si="291"/>
        <v>0</v>
      </c>
      <c r="AB589" s="190">
        <f t="shared" si="292"/>
        <v>0</v>
      </c>
      <c r="AC589" s="190">
        <f t="shared" si="293"/>
        <v>0</v>
      </c>
      <c r="AD589" s="190">
        <f t="shared" si="294"/>
        <v>0</v>
      </c>
      <c r="AE589" s="187">
        <f t="shared" si="265"/>
        <v>9651.0862409479905</v>
      </c>
      <c r="AF589" s="156">
        <f t="shared" si="266"/>
        <v>0</v>
      </c>
      <c r="AG589" s="193">
        <f t="shared" si="267"/>
        <v>9651.0862409479905</v>
      </c>
      <c r="AH589" s="156">
        <f t="shared" si="268"/>
        <v>9888.0556461254218</v>
      </c>
      <c r="AI589" s="156">
        <f t="shared" si="269"/>
        <v>0</v>
      </c>
      <c r="AJ589" s="187">
        <f t="shared" si="270"/>
        <v>10000.704109653345</v>
      </c>
      <c r="AK589" s="187">
        <f t="shared" si="271"/>
        <v>10000</v>
      </c>
      <c r="AL589" s="1">
        <f t="shared" si="272"/>
        <v>39539.845996726755</v>
      </c>
    </row>
    <row r="590" spans="1:38">
      <c r="A590" s="26">
        <v>6.4900000000000001E-3</v>
      </c>
      <c r="B590" s="5">
        <f t="shared" si="273"/>
        <v>18298.85328277052</v>
      </c>
      <c r="C590" s="149" t="s">
        <v>482</v>
      </c>
      <c r="D590" s="149" t="s">
        <v>577</v>
      </c>
      <c r="E590" s="94" t="s">
        <v>90</v>
      </c>
      <c r="F590" s="25">
        <f t="shared" si="274"/>
        <v>2</v>
      </c>
      <c r="G590" s="25">
        <f t="shared" si="275"/>
        <v>2</v>
      </c>
      <c r="I590" s="156">
        <f t="shared" si="276"/>
        <v>0</v>
      </c>
      <c r="J590" s="156">
        <f t="shared" si="277"/>
        <v>0</v>
      </c>
      <c r="K590" s="156">
        <f t="shared" si="278"/>
        <v>9156.0509554140135</v>
      </c>
      <c r="L590" s="156">
        <f t="shared" si="279"/>
        <v>0</v>
      </c>
      <c r="N590" s="187">
        <f t="shared" si="280"/>
        <v>0</v>
      </c>
      <c r="O590" s="187">
        <f t="shared" si="281"/>
        <v>9142.795837356507</v>
      </c>
      <c r="P590" s="187">
        <f t="shared" si="282"/>
        <v>0</v>
      </c>
      <c r="Q590" s="187">
        <f t="shared" si="283"/>
        <v>0</v>
      </c>
      <c r="R590" s="187">
        <f t="shared" si="284"/>
        <v>0</v>
      </c>
      <c r="S590" s="187">
        <f t="shared" si="285"/>
        <v>0</v>
      </c>
      <c r="T590" s="187">
        <f t="shared" si="286"/>
        <v>0</v>
      </c>
      <c r="V590" s="184">
        <f t="shared" si="287"/>
        <v>0</v>
      </c>
      <c r="W590" s="184">
        <f t="shared" si="288"/>
        <v>0</v>
      </c>
      <c r="X590" s="184">
        <f t="shared" si="289"/>
        <v>0</v>
      </c>
      <c r="Y590" s="184">
        <f t="shared" si="290"/>
        <v>0</v>
      </c>
      <c r="AA590" s="190">
        <f t="shared" si="291"/>
        <v>0</v>
      </c>
      <c r="AB590" s="190">
        <f t="shared" si="292"/>
        <v>0</v>
      </c>
      <c r="AC590" s="190">
        <f t="shared" si="293"/>
        <v>0</v>
      </c>
      <c r="AD590" s="190">
        <f t="shared" si="294"/>
        <v>0</v>
      </c>
      <c r="AE590" s="187">
        <f t="shared" si="265"/>
        <v>0</v>
      </c>
      <c r="AF590" s="156">
        <f t="shared" si="266"/>
        <v>0</v>
      </c>
      <c r="AG590" s="193">
        <f t="shared" si="267"/>
        <v>0</v>
      </c>
      <c r="AH590" s="156">
        <f t="shared" si="268"/>
        <v>9156.0509554140135</v>
      </c>
      <c r="AI590" s="156">
        <f t="shared" si="269"/>
        <v>0</v>
      </c>
      <c r="AJ590" s="187">
        <f t="shared" si="270"/>
        <v>9142.795837356507</v>
      </c>
      <c r="AK590" s="187">
        <f t="shared" si="271"/>
        <v>0</v>
      </c>
      <c r="AL590" s="1">
        <f t="shared" si="272"/>
        <v>18298.846792770521</v>
      </c>
    </row>
    <row r="591" spans="1:38">
      <c r="A591" s="26">
        <v>6.4999999999999997E-3</v>
      </c>
      <c r="B591" s="5">
        <f t="shared" si="273"/>
        <v>9139.6645939919763</v>
      </c>
      <c r="C591" s="150" t="s">
        <v>483</v>
      </c>
      <c r="D591" s="150" t="s">
        <v>578</v>
      </c>
      <c r="E591" s="94" t="s">
        <v>90</v>
      </c>
      <c r="F591" s="25">
        <f t="shared" si="274"/>
        <v>1</v>
      </c>
      <c r="G591" s="25">
        <f t="shared" si="275"/>
        <v>1</v>
      </c>
      <c r="I591" s="156">
        <f t="shared" si="276"/>
        <v>0</v>
      </c>
      <c r="J591" s="156">
        <f t="shared" si="277"/>
        <v>0</v>
      </c>
      <c r="K591" s="156">
        <f t="shared" si="278"/>
        <v>0</v>
      </c>
      <c r="L591" s="156">
        <f t="shared" si="279"/>
        <v>0</v>
      </c>
      <c r="N591" s="187">
        <f t="shared" si="280"/>
        <v>0</v>
      </c>
      <c r="O591" s="187">
        <f t="shared" si="281"/>
        <v>9139.6580939919768</v>
      </c>
      <c r="P591" s="187">
        <f t="shared" si="282"/>
        <v>0</v>
      </c>
      <c r="Q591" s="187">
        <f t="shared" si="283"/>
        <v>0</v>
      </c>
      <c r="R591" s="187">
        <f t="shared" si="284"/>
        <v>0</v>
      </c>
      <c r="S591" s="187">
        <f t="shared" si="285"/>
        <v>0</v>
      </c>
      <c r="T591" s="187">
        <f t="shared" si="286"/>
        <v>0</v>
      </c>
      <c r="V591" s="184">
        <f t="shared" si="287"/>
        <v>0</v>
      </c>
      <c r="W591" s="184">
        <f t="shared" si="288"/>
        <v>0</v>
      </c>
      <c r="X591" s="184">
        <f t="shared" si="289"/>
        <v>0</v>
      </c>
      <c r="Y591" s="184">
        <f t="shared" si="290"/>
        <v>0</v>
      </c>
      <c r="AA591" s="190">
        <f t="shared" si="291"/>
        <v>0</v>
      </c>
      <c r="AB591" s="190">
        <f t="shared" si="292"/>
        <v>0</v>
      </c>
      <c r="AC591" s="190">
        <f t="shared" si="293"/>
        <v>0</v>
      </c>
      <c r="AD591" s="190">
        <f t="shared" si="294"/>
        <v>0</v>
      </c>
      <c r="AE591" s="187">
        <f t="shared" si="265"/>
        <v>0</v>
      </c>
      <c r="AF591" s="156">
        <f t="shared" si="266"/>
        <v>0</v>
      </c>
      <c r="AG591" s="193">
        <f t="shared" si="267"/>
        <v>0</v>
      </c>
      <c r="AH591" s="156">
        <f t="shared" si="268"/>
        <v>0</v>
      </c>
      <c r="AI591" s="156">
        <f t="shared" si="269"/>
        <v>0</v>
      </c>
      <c r="AJ591" s="187">
        <f t="shared" si="270"/>
        <v>9139.6580939919768</v>
      </c>
      <c r="AK591" s="187">
        <f t="shared" si="271"/>
        <v>0</v>
      </c>
      <c r="AL591" s="1">
        <f t="shared" si="272"/>
        <v>9139.6580939919768</v>
      </c>
    </row>
    <row r="592" spans="1:38">
      <c r="A592" s="26">
        <v>6.5100000000000002E-3</v>
      </c>
      <c r="B592" s="5">
        <f t="shared" si="273"/>
        <v>33506.58853200556</v>
      </c>
      <c r="C592" s="150" t="s">
        <v>486</v>
      </c>
      <c r="D592" s="150" t="s">
        <v>579</v>
      </c>
      <c r="E592" s="94" t="s">
        <v>90</v>
      </c>
      <c r="F592" s="25">
        <f t="shared" si="274"/>
        <v>4</v>
      </c>
      <c r="G592" s="25">
        <f t="shared" si="275"/>
        <v>4</v>
      </c>
      <c r="I592" s="156">
        <f t="shared" si="276"/>
        <v>0</v>
      </c>
      <c r="J592" s="156">
        <f t="shared" si="277"/>
        <v>0</v>
      </c>
      <c r="K592" s="156">
        <f t="shared" si="278"/>
        <v>0</v>
      </c>
      <c r="L592" s="156">
        <f t="shared" si="279"/>
        <v>7789.3565358154583</v>
      </c>
      <c r="N592" s="187">
        <f t="shared" si="280"/>
        <v>0</v>
      </c>
      <c r="O592" s="187">
        <f t="shared" si="281"/>
        <v>8674.3210781319976</v>
      </c>
      <c r="P592" s="187">
        <f t="shared" si="282"/>
        <v>0</v>
      </c>
      <c r="Q592" s="187">
        <f t="shared" si="283"/>
        <v>8198.4861227922611</v>
      </c>
      <c r="R592" s="187">
        <f t="shared" si="284"/>
        <v>0</v>
      </c>
      <c r="S592" s="187">
        <f t="shared" si="285"/>
        <v>8844.4182852658414</v>
      </c>
      <c r="T592" s="187">
        <f t="shared" si="286"/>
        <v>0</v>
      </c>
      <c r="V592" s="184">
        <f t="shared" si="287"/>
        <v>0</v>
      </c>
      <c r="W592" s="184">
        <f t="shared" si="288"/>
        <v>0</v>
      </c>
      <c r="X592" s="184">
        <f t="shared" si="289"/>
        <v>0</v>
      </c>
      <c r="Y592" s="184">
        <f t="shared" si="290"/>
        <v>0</v>
      </c>
      <c r="AA592" s="190">
        <f t="shared" si="291"/>
        <v>0</v>
      </c>
      <c r="AB592" s="190">
        <f t="shared" si="292"/>
        <v>0</v>
      </c>
      <c r="AC592" s="190">
        <f t="shared" si="293"/>
        <v>0</v>
      </c>
      <c r="AD592" s="190">
        <f t="shared" si="294"/>
        <v>0</v>
      </c>
      <c r="AE592" s="187">
        <f t="shared" si="265"/>
        <v>8198.4861227922611</v>
      </c>
      <c r="AF592" s="156">
        <f t="shared" si="266"/>
        <v>0</v>
      </c>
      <c r="AG592" s="193">
        <f t="shared" si="267"/>
        <v>8198.4861227922611</v>
      </c>
      <c r="AH592" s="156">
        <f t="shared" si="268"/>
        <v>7789.3565358154583</v>
      </c>
      <c r="AI592" s="156">
        <f t="shared" si="269"/>
        <v>0</v>
      </c>
      <c r="AJ592" s="187">
        <f t="shared" si="270"/>
        <v>8844.4182852658414</v>
      </c>
      <c r="AK592" s="187">
        <f t="shared" si="271"/>
        <v>8674.3210781319976</v>
      </c>
      <c r="AL592" s="1">
        <f t="shared" si="272"/>
        <v>33506.582022005561</v>
      </c>
    </row>
    <row r="593" spans="1:38">
      <c r="A593" s="26">
        <v>6.5199999999999998E-3</v>
      </c>
      <c r="B593" s="5">
        <f t="shared" si="273"/>
        <v>16300.53215984491</v>
      </c>
      <c r="C593" s="150" t="s">
        <v>487</v>
      </c>
      <c r="D593" s="150" t="s">
        <v>579</v>
      </c>
      <c r="E593" s="94" t="s">
        <v>90</v>
      </c>
      <c r="F593" s="25">
        <f t="shared" si="274"/>
        <v>2</v>
      </c>
      <c r="G593" s="25">
        <f t="shared" si="275"/>
        <v>2</v>
      </c>
      <c r="I593" s="156">
        <f t="shared" si="276"/>
        <v>0</v>
      </c>
      <c r="J593" s="156">
        <f t="shared" si="277"/>
        <v>0</v>
      </c>
      <c r="K593" s="156">
        <f t="shared" si="278"/>
        <v>0</v>
      </c>
      <c r="L593" s="156">
        <f t="shared" si="279"/>
        <v>7637.1391727011214</v>
      </c>
      <c r="N593" s="187">
        <f t="shared" si="280"/>
        <v>0</v>
      </c>
      <c r="O593" s="187">
        <f t="shared" si="281"/>
        <v>8663.3864671437877</v>
      </c>
      <c r="P593" s="187">
        <f t="shared" si="282"/>
        <v>0</v>
      </c>
      <c r="Q593" s="187">
        <f t="shared" si="283"/>
        <v>0</v>
      </c>
      <c r="R593" s="187">
        <f t="shared" si="284"/>
        <v>0</v>
      </c>
      <c r="S593" s="187">
        <f t="shared" si="285"/>
        <v>0</v>
      </c>
      <c r="T593" s="187">
        <f t="shared" si="286"/>
        <v>0</v>
      </c>
      <c r="V593" s="184">
        <f t="shared" si="287"/>
        <v>0</v>
      </c>
      <c r="W593" s="184">
        <f t="shared" si="288"/>
        <v>0</v>
      </c>
      <c r="X593" s="184">
        <f t="shared" si="289"/>
        <v>0</v>
      </c>
      <c r="Y593" s="184">
        <f t="shared" si="290"/>
        <v>0</v>
      </c>
      <c r="AA593" s="190">
        <f t="shared" si="291"/>
        <v>0</v>
      </c>
      <c r="AB593" s="190">
        <f t="shared" si="292"/>
        <v>0</v>
      </c>
      <c r="AC593" s="190">
        <f t="shared" si="293"/>
        <v>0</v>
      </c>
      <c r="AD593" s="190">
        <f t="shared" si="294"/>
        <v>0</v>
      </c>
      <c r="AE593" s="187">
        <f t="shared" si="265"/>
        <v>0</v>
      </c>
      <c r="AF593" s="156">
        <f t="shared" si="266"/>
        <v>0</v>
      </c>
      <c r="AG593" s="193">
        <f t="shared" si="267"/>
        <v>0</v>
      </c>
      <c r="AH593" s="156">
        <f t="shared" si="268"/>
        <v>7637.1391727011214</v>
      </c>
      <c r="AI593" s="156">
        <f t="shared" si="269"/>
        <v>0</v>
      </c>
      <c r="AJ593" s="187">
        <f t="shared" si="270"/>
        <v>8663.3864671437877</v>
      </c>
      <c r="AK593" s="187">
        <f t="shared" si="271"/>
        <v>0</v>
      </c>
      <c r="AL593" s="1">
        <f t="shared" si="272"/>
        <v>16300.525639844909</v>
      </c>
    </row>
    <row r="594" spans="1:38">
      <c r="A594" s="26">
        <v>6.5300000000000002E-3</v>
      </c>
      <c r="B594" s="5">
        <f t="shared" si="273"/>
        <v>8635.4766068092758</v>
      </c>
      <c r="C594" s="150" t="s">
        <v>488</v>
      </c>
      <c r="D594" s="150" t="s">
        <v>580</v>
      </c>
      <c r="E594" s="94" t="s">
        <v>90</v>
      </c>
      <c r="F594" s="25">
        <f t="shared" si="274"/>
        <v>1</v>
      </c>
      <c r="G594" s="25">
        <f t="shared" si="275"/>
        <v>1</v>
      </c>
      <c r="I594" s="156">
        <f t="shared" si="276"/>
        <v>0</v>
      </c>
      <c r="J594" s="156">
        <f t="shared" si="277"/>
        <v>0</v>
      </c>
      <c r="K594" s="156">
        <f t="shared" si="278"/>
        <v>0</v>
      </c>
      <c r="L594" s="156">
        <f t="shared" si="279"/>
        <v>0</v>
      </c>
      <c r="N594" s="187">
        <f t="shared" si="280"/>
        <v>0</v>
      </c>
      <c r="O594" s="187">
        <f t="shared" si="281"/>
        <v>8635.4700768092753</v>
      </c>
      <c r="P594" s="187">
        <f t="shared" si="282"/>
        <v>0</v>
      </c>
      <c r="Q594" s="187">
        <f t="shared" si="283"/>
        <v>0</v>
      </c>
      <c r="R594" s="187">
        <f t="shared" si="284"/>
        <v>0</v>
      </c>
      <c r="S594" s="187">
        <f t="shared" si="285"/>
        <v>0</v>
      </c>
      <c r="T594" s="187">
        <f t="shared" si="286"/>
        <v>0</v>
      </c>
      <c r="V594" s="184">
        <f t="shared" si="287"/>
        <v>0</v>
      </c>
      <c r="W594" s="184">
        <f t="shared" si="288"/>
        <v>0</v>
      </c>
      <c r="X594" s="184">
        <f t="shared" si="289"/>
        <v>0</v>
      </c>
      <c r="Y594" s="184">
        <f t="shared" si="290"/>
        <v>0</v>
      </c>
      <c r="AA594" s="190">
        <f t="shared" si="291"/>
        <v>0</v>
      </c>
      <c r="AB594" s="190">
        <f t="shared" si="292"/>
        <v>0</v>
      </c>
      <c r="AC594" s="190">
        <f t="shared" si="293"/>
        <v>0</v>
      </c>
      <c r="AD594" s="190">
        <f t="shared" si="294"/>
        <v>0</v>
      </c>
      <c r="AE594" s="187">
        <f t="shared" si="265"/>
        <v>0</v>
      </c>
      <c r="AF594" s="156">
        <f t="shared" si="266"/>
        <v>0</v>
      </c>
      <c r="AG594" s="193">
        <f t="shared" si="267"/>
        <v>0</v>
      </c>
      <c r="AH594" s="156">
        <f t="shared" si="268"/>
        <v>0</v>
      </c>
      <c r="AI594" s="156">
        <f t="shared" si="269"/>
        <v>0</v>
      </c>
      <c r="AJ594" s="187">
        <f t="shared" si="270"/>
        <v>8635.4700768092753</v>
      </c>
      <c r="AK594" s="187">
        <f t="shared" si="271"/>
        <v>0</v>
      </c>
      <c r="AL594" s="1">
        <f t="shared" si="272"/>
        <v>8635.4700768092753</v>
      </c>
    </row>
    <row r="595" spans="1:38">
      <c r="A595" s="26">
        <v>6.5399999999999998E-3</v>
      </c>
      <c r="B595" s="5">
        <f t="shared" si="273"/>
        <v>8390.7749224977379</v>
      </c>
      <c r="C595" s="150" t="s">
        <v>490</v>
      </c>
      <c r="D595" s="150" t="s">
        <v>577</v>
      </c>
      <c r="E595" s="94" t="s">
        <v>90</v>
      </c>
      <c r="F595" s="25">
        <f t="shared" si="274"/>
        <v>1</v>
      </c>
      <c r="G595" s="25">
        <f t="shared" si="275"/>
        <v>1</v>
      </c>
      <c r="I595" s="156">
        <f t="shared" si="276"/>
        <v>0</v>
      </c>
      <c r="J595" s="156">
        <f t="shared" si="277"/>
        <v>0</v>
      </c>
      <c r="K595" s="156">
        <f t="shared" si="278"/>
        <v>0</v>
      </c>
      <c r="L595" s="156">
        <f t="shared" si="279"/>
        <v>0</v>
      </c>
      <c r="N595" s="187">
        <f t="shared" si="280"/>
        <v>0</v>
      </c>
      <c r="O595" s="187">
        <f t="shared" si="281"/>
        <v>8390.7683824977375</v>
      </c>
      <c r="P595" s="187">
        <f t="shared" si="282"/>
        <v>0</v>
      </c>
      <c r="Q595" s="187">
        <f t="shared" si="283"/>
        <v>0</v>
      </c>
      <c r="R595" s="187">
        <f t="shared" si="284"/>
        <v>0</v>
      </c>
      <c r="S595" s="187">
        <f t="shared" si="285"/>
        <v>0</v>
      </c>
      <c r="T595" s="187">
        <f t="shared" si="286"/>
        <v>0</v>
      </c>
      <c r="V595" s="184">
        <f t="shared" si="287"/>
        <v>0</v>
      </c>
      <c r="W595" s="184">
        <f t="shared" si="288"/>
        <v>0</v>
      </c>
      <c r="X595" s="184">
        <f t="shared" si="289"/>
        <v>0</v>
      </c>
      <c r="Y595" s="184">
        <f t="shared" si="290"/>
        <v>0</v>
      </c>
      <c r="AA595" s="190">
        <f t="shared" si="291"/>
        <v>0</v>
      </c>
      <c r="AB595" s="190">
        <f t="shared" si="292"/>
        <v>0</v>
      </c>
      <c r="AC595" s="190">
        <f t="shared" si="293"/>
        <v>0</v>
      </c>
      <c r="AD595" s="190">
        <f t="shared" si="294"/>
        <v>0</v>
      </c>
      <c r="AE595" s="187">
        <f t="shared" si="265"/>
        <v>0</v>
      </c>
      <c r="AF595" s="156">
        <f t="shared" si="266"/>
        <v>0</v>
      </c>
      <c r="AG595" s="193">
        <f t="shared" si="267"/>
        <v>0</v>
      </c>
      <c r="AH595" s="156">
        <f t="shared" si="268"/>
        <v>0</v>
      </c>
      <c r="AI595" s="156">
        <f t="shared" si="269"/>
        <v>0</v>
      </c>
      <c r="AJ595" s="187">
        <f t="shared" si="270"/>
        <v>8390.7683824977375</v>
      </c>
      <c r="AK595" s="187">
        <f t="shared" si="271"/>
        <v>0</v>
      </c>
      <c r="AL595" s="1">
        <f t="shared" si="272"/>
        <v>8390.7683824977375</v>
      </c>
    </row>
    <row r="596" spans="1:38">
      <c r="A596" s="26">
        <v>6.5500000000000003E-3</v>
      </c>
      <c r="B596" s="5">
        <f t="shared" si="273"/>
        <v>8168.3186366481368</v>
      </c>
      <c r="C596" s="150" t="s">
        <v>492</v>
      </c>
      <c r="D596" s="150" t="s">
        <v>577</v>
      </c>
      <c r="E596" s="94" t="s">
        <v>90</v>
      </c>
      <c r="F596" s="25">
        <f t="shared" si="274"/>
        <v>1</v>
      </c>
      <c r="G596" s="25">
        <f t="shared" si="275"/>
        <v>1</v>
      </c>
      <c r="I596" s="156">
        <f t="shared" si="276"/>
        <v>0</v>
      </c>
      <c r="J596" s="156">
        <f t="shared" si="277"/>
        <v>0</v>
      </c>
      <c r="K596" s="156">
        <f t="shared" si="278"/>
        <v>0</v>
      </c>
      <c r="L596" s="156">
        <f t="shared" si="279"/>
        <v>0</v>
      </c>
      <c r="N596" s="187">
        <f t="shared" si="280"/>
        <v>0</v>
      </c>
      <c r="O596" s="187">
        <f t="shared" si="281"/>
        <v>8168.3120866481368</v>
      </c>
      <c r="P596" s="187">
        <f t="shared" si="282"/>
        <v>0</v>
      </c>
      <c r="Q596" s="187">
        <f t="shared" si="283"/>
        <v>0</v>
      </c>
      <c r="R596" s="187">
        <f t="shared" si="284"/>
        <v>0</v>
      </c>
      <c r="S596" s="187">
        <f t="shared" si="285"/>
        <v>0</v>
      </c>
      <c r="T596" s="187">
        <f t="shared" si="286"/>
        <v>0</v>
      </c>
      <c r="V596" s="184">
        <f t="shared" si="287"/>
        <v>0</v>
      </c>
      <c r="W596" s="184">
        <f t="shared" si="288"/>
        <v>0</v>
      </c>
      <c r="X596" s="184">
        <f t="shared" si="289"/>
        <v>0</v>
      </c>
      <c r="Y596" s="184">
        <f t="shared" si="290"/>
        <v>0</v>
      </c>
      <c r="AA596" s="190">
        <f t="shared" si="291"/>
        <v>0</v>
      </c>
      <c r="AB596" s="190">
        <f t="shared" si="292"/>
        <v>0</v>
      </c>
      <c r="AC596" s="190">
        <f t="shared" si="293"/>
        <v>0</v>
      </c>
      <c r="AD596" s="190">
        <f t="shared" si="294"/>
        <v>0</v>
      </c>
      <c r="AE596" s="187">
        <f t="shared" si="265"/>
        <v>0</v>
      </c>
      <c r="AF596" s="156">
        <f t="shared" si="266"/>
        <v>0</v>
      </c>
      <c r="AG596" s="193">
        <f t="shared" si="267"/>
        <v>0</v>
      </c>
      <c r="AH596" s="156">
        <f t="shared" si="268"/>
        <v>0</v>
      </c>
      <c r="AI596" s="156">
        <f t="shared" si="269"/>
        <v>0</v>
      </c>
      <c r="AJ596" s="187">
        <f t="shared" si="270"/>
        <v>8168.3120866481368</v>
      </c>
      <c r="AK596" s="187">
        <f t="shared" si="271"/>
        <v>0</v>
      </c>
      <c r="AL596" s="1">
        <f t="shared" si="272"/>
        <v>8168.3120866481368</v>
      </c>
    </row>
    <row r="597" spans="1:38">
      <c r="A597" s="26">
        <v>6.5599999999999999E-3</v>
      </c>
      <c r="B597" s="5">
        <f t="shared" si="273"/>
        <v>8155.810943194565</v>
      </c>
      <c r="C597" s="150" t="s">
        <v>493</v>
      </c>
      <c r="D597" s="150" t="s">
        <v>577</v>
      </c>
      <c r="E597" s="94" t="s">
        <v>90</v>
      </c>
      <c r="F597" s="25">
        <f t="shared" si="274"/>
        <v>1</v>
      </c>
      <c r="G597" s="25">
        <f t="shared" si="275"/>
        <v>1</v>
      </c>
      <c r="I597" s="156">
        <f t="shared" si="276"/>
        <v>0</v>
      </c>
      <c r="J597" s="156">
        <f t="shared" si="277"/>
        <v>0</v>
      </c>
      <c r="K597" s="156">
        <f t="shared" si="278"/>
        <v>0</v>
      </c>
      <c r="L597" s="156">
        <f t="shared" si="279"/>
        <v>0</v>
      </c>
      <c r="N597" s="187">
        <f t="shared" si="280"/>
        <v>0</v>
      </c>
      <c r="O597" s="187">
        <f t="shared" si="281"/>
        <v>8155.8043831945652</v>
      </c>
      <c r="P597" s="187">
        <f t="shared" si="282"/>
        <v>0</v>
      </c>
      <c r="Q597" s="187">
        <f t="shared" si="283"/>
        <v>0</v>
      </c>
      <c r="R597" s="187">
        <f t="shared" si="284"/>
        <v>0</v>
      </c>
      <c r="S597" s="187">
        <f t="shared" si="285"/>
        <v>0</v>
      </c>
      <c r="T597" s="187">
        <f t="shared" si="286"/>
        <v>0</v>
      </c>
      <c r="V597" s="184">
        <f t="shared" si="287"/>
        <v>0</v>
      </c>
      <c r="W597" s="184">
        <f t="shared" si="288"/>
        <v>0</v>
      </c>
      <c r="X597" s="184">
        <f t="shared" si="289"/>
        <v>0</v>
      </c>
      <c r="Y597" s="184">
        <f t="shared" si="290"/>
        <v>0</v>
      </c>
      <c r="AA597" s="190">
        <f t="shared" si="291"/>
        <v>0</v>
      </c>
      <c r="AB597" s="190">
        <f t="shared" si="292"/>
        <v>0</v>
      </c>
      <c r="AC597" s="190">
        <f t="shared" si="293"/>
        <v>0</v>
      </c>
      <c r="AD597" s="190">
        <f t="shared" si="294"/>
        <v>0</v>
      </c>
      <c r="AE597" s="187">
        <f t="shared" si="265"/>
        <v>0</v>
      </c>
      <c r="AF597" s="156">
        <f t="shared" si="266"/>
        <v>0</v>
      </c>
      <c r="AG597" s="193">
        <f t="shared" si="267"/>
        <v>0</v>
      </c>
      <c r="AH597" s="156">
        <f t="shared" si="268"/>
        <v>0</v>
      </c>
      <c r="AI597" s="156">
        <f t="shared" si="269"/>
        <v>0</v>
      </c>
      <c r="AJ597" s="187">
        <f t="shared" si="270"/>
        <v>8155.8043831945652</v>
      </c>
      <c r="AK597" s="187">
        <f t="shared" si="271"/>
        <v>0</v>
      </c>
      <c r="AL597" s="1">
        <f t="shared" si="272"/>
        <v>8155.8043831945652</v>
      </c>
    </row>
    <row r="598" spans="1:38">
      <c r="A598" s="26">
        <v>6.5700000000000003E-3</v>
      </c>
      <c r="B598" s="5">
        <f t="shared" si="273"/>
        <v>24196.273700975344</v>
      </c>
      <c r="C598" s="150" t="s">
        <v>494</v>
      </c>
      <c r="D598" s="150" t="s">
        <v>581</v>
      </c>
      <c r="E598" s="94" t="s">
        <v>90</v>
      </c>
      <c r="F598" s="25">
        <f t="shared" si="274"/>
        <v>3</v>
      </c>
      <c r="G598" s="25">
        <f t="shared" si="275"/>
        <v>3</v>
      </c>
      <c r="I598" s="156">
        <f t="shared" si="276"/>
        <v>0</v>
      </c>
      <c r="J598" s="156">
        <f t="shared" si="277"/>
        <v>0</v>
      </c>
      <c r="K598" s="156">
        <f t="shared" si="278"/>
        <v>0</v>
      </c>
      <c r="L598" s="156">
        <f t="shared" si="279"/>
        <v>0</v>
      </c>
      <c r="N598" s="187">
        <f t="shared" si="280"/>
        <v>0</v>
      </c>
      <c r="O598" s="187">
        <f t="shared" si="281"/>
        <v>8063.6614813973738</v>
      </c>
      <c r="P598" s="187">
        <f t="shared" si="282"/>
        <v>0</v>
      </c>
      <c r="Q598" s="187">
        <f t="shared" si="283"/>
        <v>0</v>
      </c>
      <c r="R598" s="187">
        <f t="shared" si="284"/>
        <v>7977.7576032682728</v>
      </c>
      <c r="S598" s="187">
        <f t="shared" si="285"/>
        <v>8154.8480463096948</v>
      </c>
      <c r="T598" s="187">
        <f t="shared" si="286"/>
        <v>0</v>
      </c>
      <c r="V598" s="184">
        <f t="shared" si="287"/>
        <v>0</v>
      </c>
      <c r="W598" s="184">
        <f t="shared" si="288"/>
        <v>0</v>
      </c>
      <c r="X598" s="184">
        <f t="shared" si="289"/>
        <v>0</v>
      </c>
      <c r="Y598" s="184">
        <f t="shared" si="290"/>
        <v>0</v>
      </c>
      <c r="AA598" s="190">
        <f t="shared" si="291"/>
        <v>0</v>
      </c>
      <c r="AB598" s="190">
        <f t="shared" si="292"/>
        <v>0</v>
      </c>
      <c r="AC598" s="190">
        <f t="shared" si="293"/>
        <v>0</v>
      </c>
      <c r="AD598" s="190">
        <f t="shared" si="294"/>
        <v>0</v>
      </c>
      <c r="AE598" s="187">
        <f t="shared" si="265"/>
        <v>7977.7576032682728</v>
      </c>
      <c r="AF598" s="156">
        <f t="shared" si="266"/>
        <v>0</v>
      </c>
      <c r="AG598" s="193">
        <f t="shared" si="267"/>
        <v>7977.7576032682728</v>
      </c>
      <c r="AH598" s="156">
        <f t="shared" si="268"/>
        <v>0</v>
      </c>
      <c r="AI598" s="156">
        <f t="shared" si="269"/>
        <v>0</v>
      </c>
      <c r="AJ598" s="187">
        <f t="shared" si="270"/>
        <v>8154.8480463096948</v>
      </c>
      <c r="AK598" s="187">
        <f t="shared" si="271"/>
        <v>8063.6614813973738</v>
      </c>
      <c r="AL598" s="1">
        <f t="shared" si="272"/>
        <v>24196.267130975342</v>
      </c>
    </row>
    <row r="599" spans="1:38">
      <c r="A599" s="26">
        <v>6.5799999999999999E-3</v>
      </c>
      <c r="B599" s="5">
        <f t="shared" si="273"/>
        <v>7983.2943230958899</v>
      </c>
      <c r="C599" s="150" t="s">
        <v>496</v>
      </c>
      <c r="D599" s="150" t="s">
        <v>577</v>
      </c>
      <c r="E599" s="94" t="s">
        <v>90</v>
      </c>
      <c r="F599" s="25">
        <f t="shared" si="274"/>
        <v>1</v>
      </c>
      <c r="G599" s="25">
        <f t="shared" si="275"/>
        <v>1</v>
      </c>
      <c r="I599" s="156">
        <f t="shared" si="276"/>
        <v>0</v>
      </c>
      <c r="J599" s="156">
        <f t="shared" si="277"/>
        <v>0</v>
      </c>
      <c r="K599" s="156">
        <f t="shared" si="278"/>
        <v>0</v>
      </c>
      <c r="L599" s="156">
        <f t="shared" si="279"/>
        <v>0</v>
      </c>
      <c r="N599" s="187">
        <f t="shared" si="280"/>
        <v>0</v>
      </c>
      <c r="O599" s="187">
        <f t="shared" si="281"/>
        <v>7983.2877430958897</v>
      </c>
      <c r="P599" s="187">
        <f t="shared" si="282"/>
        <v>0</v>
      </c>
      <c r="Q599" s="187">
        <f t="shared" si="283"/>
        <v>0</v>
      </c>
      <c r="R599" s="187">
        <f t="shared" si="284"/>
        <v>0</v>
      </c>
      <c r="S599" s="187">
        <f t="shared" si="285"/>
        <v>0</v>
      </c>
      <c r="T599" s="187">
        <f t="shared" si="286"/>
        <v>0</v>
      </c>
      <c r="V599" s="184">
        <f t="shared" si="287"/>
        <v>0</v>
      </c>
      <c r="W599" s="184">
        <f t="shared" si="288"/>
        <v>0</v>
      </c>
      <c r="X599" s="184">
        <f t="shared" si="289"/>
        <v>0</v>
      </c>
      <c r="Y599" s="184">
        <f t="shared" si="290"/>
        <v>0</v>
      </c>
      <c r="AA599" s="190">
        <f t="shared" si="291"/>
        <v>0</v>
      </c>
      <c r="AB599" s="190">
        <f t="shared" si="292"/>
        <v>0</v>
      </c>
      <c r="AC599" s="190">
        <f t="shared" si="293"/>
        <v>0</v>
      </c>
      <c r="AD599" s="190">
        <f t="shared" si="294"/>
        <v>0</v>
      </c>
      <c r="AE599" s="187">
        <f t="shared" si="265"/>
        <v>0</v>
      </c>
      <c r="AF599" s="156">
        <f t="shared" si="266"/>
        <v>0</v>
      </c>
      <c r="AG599" s="193">
        <f t="shared" si="267"/>
        <v>0</v>
      </c>
      <c r="AH599" s="156">
        <f t="shared" si="268"/>
        <v>0</v>
      </c>
      <c r="AI599" s="156">
        <f t="shared" si="269"/>
        <v>0</v>
      </c>
      <c r="AJ599" s="187">
        <f t="shared" si="270"/>
        <v>7983.2877430958897</v>
      </c>
      <c r="AK599" s="187">
        <f t="shared" si="271"/>
        <v>0</v>
      </c>
      <c r="AL599" s="1">
        <f t="shared" si="272"/>
        <v>7983.2877430958897</v>
      </c>
    </row>
    <row r="600" spans="1:38">
      <c r="A600" s="26">
        <v>6.5900000000000004E-3</v>
      </c>
      <c r="B600" s="5">
        <f t="shared" si="273"/>
        <v>7350.7406283321561</v>
      </c>
      <c r="C600" s="150" t="s">
        <v>505</v>
      </c>
      <c r="D600" s="150" t="s">
        <v>582</v>
      </c>
      <c r="E600" s="94" t="s">
        <v>90</v>
      </c>
      <c r="F600" s="25">
        <f t="shared" si="274"/>
        <v>1</v>
      </c>
      <c r="G600" s="25">
        <f t="shared" si="275"/>
        <v>1</v>
      </c>
      <c r="I600" s="156">
        <f t="shared" si="276"/>
        <v>0</v>
      </c>
      <c r="J600" s="156">
        <f t="shared" si="277"/>
        <v>0</v>
      </c>
      <c r="K600" s="156">
        <f t="shared" si="278"/>
        <v>0</v>
      </c>
      <c r="L600" s="156">
        <f t="shared" si="279"/>
        <v>0</v>
      </c>
      <c r="N600" s="187">
        <f t="shared" si="280"/>
        <v>0</v>
      </c>
      <c r="O600" s="187">
        <f t="shared" si="281"/>
        <v>7350.7340383321562</v>
      </c>
      <c r="P600" s="187">
        <f t="shared" si="282"/>
        <v>0</v>
      </c>
      <c r="Q600" s="187">
        <f t="shared" si="283"/>
        <v>0</v>
      </c>
      <c r="R600" s="187">
        <f t="shared" si="284"/>
        <v>0</v>
      </c>
      <c r="S600" s="187">
        <f t="shared" si="285"/>
        <v>0</v>
      </c>
      <c r="T600" s="187">
        <f t="shared" si="286"/>
        <v>0</v>
      </c>
      <c r="V600" s="184">
        <f t="shared" si="287"/>
        <v>0</v>
      </c>
      <c r="W600" s="184">
        <f t="shared" si="288"/>
        <v>0</v>
      </c>
      <c r="X600" s="184">
        <f t="shared" si="289"/>
        <v>0</v>
      </c>
      <c r="Y600" s="184">
        <f t="shared" si="290"/>
        <v>0</v>
      </c>
      <c r="AA600" s="190">
        <f t="shared" si="291"/>
        <v>0</v>
      </c>
      <c r="AB600" s="190">
        <f t="shared" si="292"/>
        <v>0</v>
      </c>
      <c r="AC600" s="190">
        <f t="shared" si="293"/>
        <v>0</v>
      </c>
      <c r="AD600" s="190">
        <f t="shared" si="294"/>
        <v>0</v>
      </c>
      <c r="AE600" s="187">
        <f t="shared" si="265"/>
        <v>0</v>
      </c>
      <c r="AF600" s="156">
        <f t="shared" si="266"/>
        <v>0</v>
      </c>
      <c r="AG600" s="193">
        <f t="shared" si="267"/>
        <v>0</v>
      </c>
      <c r="AH600" s="156">
        <f t="shared" si="268"/>
        <v>0</v>
      </c>
      <c r="AI600" s="156">
        <f t="shared" si="269"/>
        <v>0</v>
      </c>
      <c r="AJ600" s="187">
        <f t="shared" si="270"/>
        <v>7350.7340383321562</v>
      </c>
      <c r="AK600" s="187">
        <f t="shared" si="271"/>
        <v>0</v>
      </c>
      <c r="AL600" s="1">
        <f t="shared" si="272"/>
        <v>7350.7340383321562</v>
      </c>
    </row>
    <row r="601" spans="1:38">
      <c r="A601" s="26">
        <v>6.6E-3</v>
      </c>
      <c r="B601" s="5">
        <f t="shared" si="273"/>
        <v>8452.8622408577849</v>
      </c>
      <c r="C601" s="150" t="s">
        <v>507</v>
      </c>
      <c r="D601" s="150" t="s">
        <v>583</v>
      </c>
      <c r="E601" s="94" t="s">
        <v>90</v>
      </c>
      <c r="F601" s="25">
        <f t="shared" si="274"/>
        <v>1</v>
      </c>
      <c r="G601" s="25">
        <f t="shared" si="275"/>
        <v>1</v>
      </c>
      <c r="I601" s="156">
        <f t="shared" si="276"/>
        <v>0</v>
      </c>
      <c r="J601" s="156">
        <f t="shared" si="277"/>
        <v>0</v>
      </c>
      <c r="K601" s="156">
        <f t="shared" si="278"/>
        <v>0</v>
      </c>
      <c r="L601" s="156">
        <f t="shared" si="279"/>
        <v>0</v>
      </c>
      <c r="N601" s="187">
        <f t="shared" si="280"/>
        <v>0</v>
      </c>
      <c r="O601" s="187">
        <f t="shared" si="281"/>
        <v>8452.8556408577842</v>
      </c>
      <c r="P601" s="187">
        <f t="shared" si="282"/>
        <v>0</v>
      </c>
      <c r="Q601" s="187">
        <f t="shared" si="283"/>
        <v>0</v>
      </c>
      <c r="R601" s="187">
        <f t="shared" si="284"/>
        <v>0</v>
      </c>
      <c r="S601" s="187">
        <f t="shared" si="285"/>
        <v>0</v>
      </c>
      <c r="T601" s="187">
        <f t="shared" si="286"/>
        <v>0</v>
      </c>
      <c r="V601" s="184">
        <f t="shared" si="287"/>
        <v>0</v>
      </c>
      <c r="W601" s="184">
        <f t="shared" si="288"/>
        <v>0</v>
      </c>
      <c r="X601" s="184">
        <f t="shared" si="289"/>
        <v>0</v>
      </c>
      <c r="Y601" s="184">
        <f t="shared" si="290"/>
        <v>0</v>
      </c>
      <c r="AA601" s="190">
        <f t="shared" si="291"/>
        <v>0</v>
      </c>
      <c r="AB601" s="190">
        <f t="shared" si="292"/>
        <v>0</v>
      </c>
      <c r="AC601" s="190">
        <f t="shared" si="293"/>
        <v>0</v>
      </c>
      <c r="AD601" s="190">
        <f t="shared" si="294"/>
        <v>0</v>
      </c>
      <c r="AE601" s="187">
        <f t="shared" si="265"/>
        <v>0</v>
      </c>
      <c r="AF601" s="156">
        <f t="shared" si="266"/>
        <v>0</v>
      </c>
      <c r="AG601" s="193">
        <f t="shared" si="267"/>
        <v>0</v>
      </c>
      <c r="AH601" s="156">
        <f t="shared" si="268"/>
        <v>0</v>
      </c>
      <c r="AI601" s="156">
        <f t="shared" si="269"/>
        <v>0</v>
      </c>
      <c r="AJ601" s="187">
        <f t="shared" si="270"/>
        <v>8452.8556408577842</v>
      </c>
      <c r="AK601" s="187">
        <f t="shared" si="271"/>
        <v>0</v>
      </c>
      <c r="AL601" s="1">
        <f t="shared" si="272"/>
        <v>8452.8556408577842</v>
      </c>
    </row>
    <row r="602" spans="1:38">
      <c r="A602" s="26">
        <v>6.6100000000000004E-3</v>
      </c>
      <c r="B602" s="5">
        <f t="shared" si="273"/>
        <v>10000.00661</v>
      </c>
      <c r="C602" s="150" t="s">
        <v>609</v>
      </c>
      <c r="D602" s="150" t="s">
        <v>640</v>
      </c>
      <c r="E602" s="94" t="s">
        <v>90</v>
      </c>
      <c r="F602" s="25">
        <f t="shared" si="274"/>
        <v>1</v>
      </c>
      <c r="G602" s="25">
        <f t="shared" si="275"/>
        <v>1</v>
      </c>
      <c r="I602" s="156">
        <f t="shared" si="276"/>
        <v>0</v>
      </c>
      <c r="J602" s="156">
        <f t="shared" si="277"/>
        <v>0</v>
      </c>
      <c r="K602" s="156">
        <f t="shared" si="278"/>
        <v>0</v>
      </c>
      <c r="L602" s="156">
        <f t="shared" si="279"/>
        <v>0</v>
      </c>
      <c r="N602" s="187">
        <f t="shared" si="280"/>
        <v>0</v>
      </c>
      <c r="O602" s="187">
        <f t="shared" si="281"/>
        <v>0</v>
      </c>
      <c r="P602" s="187">
        <f t="shared" si="282"/>
        <v>10000</v>
      </c>
      <c r="Q602" s="187">
        <f t="shared" si="283"/>
        <v>0</v>
      </c>
      <c r="R602" s="187">
        <f t="shared" si="284"/>
        <v>0</v>
      </c>
      <c r="S602" s="187">
        <f t="shared" si="285"/>
        <v>0</v>
      </c>
      <c r="T602" s="187">
        <f t="shared" si="286"/>
        <v>0</v>
      </c>
      <c r="V602" s="184">
        <f t="shared" si="287"/>
        <v>0</v>
      </c>
      <c r="W602" s="184">
        <f t="shared" si="288"/>
        <v>0</v>
      </c>
      <c r="X602" s="184">
        <f t="shared" si="289"/>
        <v>0</v>
      </c>
      <c r="Y602" s="184">
        <f t="shared" si="290"/>
        <v>0</v>
      </c>
      <c r="AA602" s="190">
        <f t="shared" si="291"/>
        <v>0</v>
      </c>
      <c r="AB602" s="190">
        <f t="shared" si="292"/>
        <v>0</v>
      </c>
      <c r="AC602" s="190">
        <f t="shared" si="293"/>
        <v>0</v>
      </c>
      <c r="AD602" s="190">
        <f t="shared" si="294"/>
        <v>0</v>
      </c>
      <c r="AE602" s="187">
        <f t="shared" si="265"/>
        <v>0</v>
      </c>
      <c r="AF602" s="156">
        <f t="shared" si="266"/>
        <v>0</v>
      </c>
      <c r="AG602" s="193">
        <f t="shared" si="267"/>
        <v>0</v>
      </c>
      <c r="AH602" s="156">
        <f t="shared" si="268"/>
        <v>0</v>
      </c>
      <c r="AI602" s="156">
        <f t="shared" si="269"/>
        <v>0</v>
      </c>
      <c r="AJ602" s="187">
        <f t="shared" si="270"/>
        <v>10000</v>
      </c>
      <c r="AK602" s="187">
        <f t="shared" si="271"/>
        <v>0</v>
      </c>
      <c r="AL602" s="1">
        <f t="shared" si="272"/>
        <v>10000</v>
      </c>
    </row>
    <row r="603" spans="1:38">
      <c r="A603" s="26">
        <v>6.62E-3</v>
      </c>
      <c r="B603" s="5">
        <f t="shared" si="273"/>
        <v>8797.6338159844854</v>
      </c>
      <c r="C603" s="150" t="s">
        <v>619</v>
      </c>
      <c r="D603" s="150" t="s">
        <v>640</v>
      </c>
      <c r="E603" s="94" t="s">
        <v>90</v>
      </c>
      <c r="F603" s="25">
        <f t="shared" si="274"/>
        <v>1</v>
      </c>
      <c r="G603" s="25">
        <f t="shared" si="275"/>
        <v>1</v>
      </c>
      <c r="I603" s="156">
        <f t="shared" si="276"/>
        <v>0</v>
      </c>
      <c r="J603" s="156">
        <f t="shared" si="277"/>
        <v>0</v>
      </c>
      <c r="K603" s="156">
        <f t="shared" si="278"/>
        <v>0</v>
      </c>
      <c r="L603" s="156">
        <f t="shared" si="279"/>
        <v>0</v>
      </c>
      <c r="N603" s="187">
        <f t="shared" si="280"/>
        <v>0</v>
      </c>
      <c r="O603" s="187">
        <f t="shared" si="281"/>
        <v>0</v>
      </c>
      <c r="P603" s="187">
        <f t="shared" si="282"/>
        <v>8797.6271959844853</v>
      </c>
      <c r="Q603" s="187">
        <f t="shared" si="283"/>
        <v>0</v>
      </c>
      <c r="R603" s="187">
        <f t="shared" si="284"/>
        <v>0</v>
      </c>
      <c r="S603" s="187">
        <f t="shared" si="285"/>
        <v>0</v>
      </c>
      <c r="T603" s="187">
        <f t="shared" si="286"/>
        <v>0</v>
      </c>
      <c r="V603" s="184">
        <f t="shared" si="287"/>
        <v>0</v>
      </c>
      <c r="W603" s="184">
        <f t="shared" si="288"/>
        <v>0</v>
      </c>
      <c r="X603" s="184">
        <f t="shared" si="289"/>
        <v>0</v>
      </c>
      <c r="Y603" s="184">
        <f t="shared" si="290"/>
        <v>0</v>
      </c>
      <c r="AA603" s="190">
        <f t="shared" si="291"/>
        <v>0</v>
      </c>
      <c r="AB603" s="190">
        <f t="shared" si="292"/>
        <v>0</v>
      </c>
      <c r="AC603" s="190">
        <f t="shared" si="293"/>
        <v>0</v>
      </c>
      <c r="AD603" s="190">
        <f t="shared" si="294"/>
        <v>0</v>
      </c>
      <c r="AE603" s="187">
        <f t="shared" si="265"/>
        <v>0</v>
      </c>
      <c r="AF603" s="156">
        <f t="shared" si="266"/>
        <v>0</v>
      </c>
      <c r="AG603" s="193">
        <f t="shared" si="267"/>
        <v>0</v>
      </c>
      <c r="AH603" s="156">
        <f t="shared" si="268"/>
        <v>0</v>
      </c>
      <c r="AI603" s="156">
        <f t="shared" si="269"/>
        <v>0</v>
      </c>
      <c r="AJ603" s="187">
        <f t="shared" si="270"/>
        <v>8797.6271959844853</v>
      </c>
      <c r="AK603" s="187">
        <f t="shared" si="271"/>
        <v>0</v>
      </c>
      <c r="AL603" s="1">
        <f t="shared" si="272"/>
        <v>8797.6271959844853</v>
      </c>
    </row>
    <row r="604" spans="1:38">
      <c r="A604" s="26">
        <v>6.6300000000000005E-3</v>
      </c>
      <c r="B604" s="5">
        <f t="shared" si="273"/>
        <v>15904.698477493488</v>
      </c>
      <c r="C604" t="s">
        <v>625</v>
      </c>
      <c r="D604" t="s">
        <v>641</v>
      </c>
      <c r="E604" s="94" t="s">
        <v>90</v>
      </c>
      <c r="F604" s="25">
        <f t="shared" si="274"/>
        <v>2</v>
      </c>
      <c r="G604" s="25">
        <f t="shared" si="275"/>
        <v>2</v>
      </c>
      <c r="I604" s="156">
        <f t="shared" si="276"/>
        <v>0</v>
      </c>
      <c r="J604" s="156">
        <f t="shared" si="277"/>
        <v>0</v>
      </c>
      <c r="K604" s="156">
        <f t="shared" si="278"/>
        <v>0</v>
      </c>
      <c r="L604" s="156">
        <f t="shared" si="279"/>
        <v>7579.9940927439202</v>
      </c>
      <c r="N604" s="187">
        <f t="shared" si="280"/>
        <v>0</v>
      </c>
      <c r="O604" s="187">
        <f t="shared" si="281"/>
        <v>0</v>
      </c>
      <c r="P604" s="187">
        <f t="shared" si="282"/>
        <v>8324.697754749568</v>
      </c>
      <c r="Q604" s="187">
        <f t="shared" si="283"/>
        <v>0</v>
      </c>
      <c r="R604" s="187">
        <f t="shared" si="284"/>
        <v>0</v>
      </c>
      <c r="S604" s="187">
        <f t="shared" si="285"/>
        <v>0</v>
      </c>
      <c r="T604" s="187">
        <f t="shared" si="286"/>
        <v>0</v>
      </c>
      <c r="V604" s="184">
        <f t="shared" si="287"/>
        <v>0</v>
      </c>
      <c r="W604" s="184">
        <f t="shared" si="288"/>
        <v>0</v>
      </c>
      <c r="X604" s="184">
        <f t="shared" si="289"/>
        <v>0</v>
      </c>
      <c r="Y604" s="184">
        <f t="shared" si="290"/>
        <v>0</v>
      </c>
      <c r="AA604" s="190">
        <f t="shared" si="291"/>
        <v>0</v>
      </c>
      <c r="AB604" s="190">
        <f t="shared" si="292"/>
        <v>0</v>
      </c>
      <c r="AC604" s="190">
        <f t="shared" si="293"/>
        <v>0</v>
      </c>
      <c r="AD604" s="190">
        <f t="shared" si="294"/>
        <v>0</v>
      </c>
      <c r="AE604" s="187">
        <f t="shared" si="265"/>
        <v>0</v>
      </c>
      <c r="AF604" s="156">
        <f t="shared" si="266"/>
        <v>0</v>
      </c>
      <c r="AG604" s="193">
        <f t="shared" si="267"/>
        <v>0</v>
      </c>
      <c r="AH604" s="156">
        <f t="shared" si="268"/>
        <v>7579.9940927439202</v>
      </c>
      <c r="AI604" s="156">
        <f t="shared" si="269"/>
        <v>0</v>
      </c>
      <c r="AJ604" s="187">
        <f t="shared" si="270"/>
        <v>8324.697754749568</v>
      </c>
      <c r="AK604" s="187">
        <f t="shared" si="271"/>
        <v>0</v>
      </c>
      <c r="AL604" s="1">
        <f t="shared" si="272"/>
        <v>15904.691847493488</v>
      </c>
    </row>
    <row r="605" spans="1:38">
      <c r="A605" s="26">
        <v>6.6400000000000001E-3</v>
      </c>
      <c r="B605" s="5">
        <f t="shared" si="273"/>
        <v>7491.7494027744315</v>
      </c>
      <c r="C605" t="s">
        <v>635</v>
      </c>
      <c r="D605" t="s">
        <v>642</v>
      </c>
      <c r="E605" s="94" t="s">
        <v>90</v>
      </c>
      <c r="F605" s="25">
        <f t="shared" si="274"/>
        <v>1</v>
      </c>
      <c r="G605" s="25">
        <f t="shared" si="275"/>
        <v>1</v>
      </c>
      <c r="I605" s="156">
        <f t="shared" si="276"/>
        <v>0</v>
      </c>
      <c r="J605" s="156">
        <f t="shared" si="277"/>
        <v>0</v>
      </c>
      <c r="K605" s="156">
        <f t="shared" si="278"/>
        <v>0</v>
      </c>
      <c r="L605" s="156">
        <f t="shared" si="279"/>
        <v>0</v>
      </c>
      <c r="N605" s="187">
        <f t="shared" si="280"/>
        <v>0</v>
      </c>
      <c r="O605" s="187">
        <f t="shared" si="281"/>
        <v>0</v>
      </c>
      <c r="P605" s="187">
        <f t="shared" si="282"/>
        <v>7491.7427627744319</v>
      </c>
      <c r="Q605" s="187">
        <f t="shared" si="283"/>
        <v>0</v>
      </c>
      <c r="R605" s="187">
        <f t="shared" si="284"/>
        <v>0</v>
      </c>
      <c r="S605" s="187">
        <f t="shared" si="285"/>
        <v>0</v>
      </c>
      <c r="T605" s="187">
        <f t="shared" si="286"/>
        <v>0</v>
      </c>
      <c r="V605" s="184">
        <f t="shared" si="287"/>
        <v>0</v>
      </c>
      <c r="W605" s="184">
        <f t="shared" si="288"/>
        <v>0</v>
      </c>
      <c r="X605" s="184">
        <f t="shared" si="289"/>
        <v>0</v>
      </c>
      <c r="Y605" s="184">
        <f t="shared" si="290"/>
        <v>0</v>
      </c>
      <c r="AA605" s="190">
        <f t="shared" si="291"/>
        <v>0</v>
      </c>
      <c r="AB605" s="190">
        <f t="shared" si="292"/>
        <v>0</v>
      </c>
      <c r="AC605" s="190">
        <f t="shared" si="293"/>
        <v>0</v>
      </c>
      <c r="AD605" s="190">
        <f t="shared" si="294"/>
        <v>0</v>
      </c>
      <c r="AE605" s="187">
        <f t="shared" si="265"/>
        <v>0</v>
      </c>
      <c r="AF605" s="156">
        <f t="shared" si="266"/>
        <v>0</v>
      </c>
      <c r="AG605" s="193">
        <f t="shared" si="267"/>
        <v>0</v>
      </c>
      <c r="AH605" s="156">
        <f t="shared" si="268"/>
        <v>0</v>
      </c>
      <c r="AI605" s="156">
        <f t="shared" si="269"/>
        <v>0</v>
      </c>
      <c r="AJ605" s="187">
        <f t="shared" si="270"/>
        <v>7491.7427627744319</v>
      </c>
      <c r="AK605" s="187">
        <f t="shared" si="271"/>
        <v>0</v>
      </c>
      <c r="AL605" s="1">
        <f t="shared" si="272"/>
        <v>7491.7427627744319</v>
      </c>
    </row>
    <row r="606" spans="1:38">
      <c r="A606" s="26">
        <v>6.6500000000000005E-3</v>
      </c>
      <c r="B606" s="5">
        <f t="shared" si="273"/>
        <v>23733.943385455528</v>
      </c>
      <c r="C606" t="s">
        <v>695</v>
      </c>
      <c r="D606" t="s">
        <v>600</v>
      </c>
      <c r="E606" s="94" t="s">
        <v>90</v>
      </c>
      <c r="F606" s="25">
        <f t="shared" si="274"/>
        <v>3</v>
      </c>
      <c r="G606" s="25">
        <f t="shared" si="275"/>
        <v>3</v>
      </c>
      <c r="I606" s="156">
        <f t="shared" si="276"/>
        <v>0</v>
      </c>
      <c r="J606" s="156">
        <f t="shared" si="277"/>
        <v>0</v>
      </c>
      <c r="K606" s="156">
        <f t="shared" si="278"/>
        <v>0</v>
      </c>
      <c r="L606" s="156">
        <f t="shared" si="279"/>
        <v>0</v>
      </c>
      <c r="N606" s="187">
        <f t="shared" si="280"/>
        <v>0</v>
      </c>
      <c r="O606" s="187">
        <f t="shared" si="281"/>
        <v>0</v>
      </c>
      <c r="P606" s="187">
        <f t="shared" si="282"/>
        <v>0</v>
      </c>
      <c r="Q606" s="187">
        <f t="shared" si="283"/>
        <v>7355.8708119529128</v>
      </c>
      <c r="R606" s="187">
        <f t="shared" si="284"/>
        <v>0</v>
      </c>
      <c r="S606" s="187">
        <f t="shared" si="285"/>
        <v>7968.88810323493</v>
      </c>
      <c r="T606" s="187">
        <f t="shared" si="286"/>
        <v>8409.1778202676869</v>
      </c>
      <c r="V606" s="184">
        <f t="shared" si="287"/>
        <v>0</v>
      </c>
      <c r="W606" s="184">
        <f t="shared" si="288"/>
        <v>0</v>
      </c>
      <c r="X606" s="184">
        <f t="shared" si="289"/>
        <v>0</v>
      </c>
      <c r="Y606" s="184">
        <f t="shared" si="290"/>
        <v>0</v>
      </c>
      <c r="AA606" s="190">
        <f t="shared" si="291"/>
        <v>0</v>
      </c>
      <c r="AB606" s="190">
        <f t="shared" si="292"/>
        <v>0</v>
      </c>
      <c r="AC606" s="190">
        <f t="shared" si="293"/>
        <v>0</v>
      </c>
      <c r="AD606" s="190">
        <f t="shared" si="294"/>
        <v>0</v>
      </c>
      <c r="AE606" s="187">
        <f t="shared" si="265"/>
        <v>7355.8708119529128</v>
      </c>
      <c r="AF606" s="156">
        <f t="shared" si="266"/>
        <v>0</v>
      </c>
      <c r="AG606" s="193">
        <f t="shared" si="267"/>
        <v>7355.8708119529128</v>
      </c>
      <c r="AH606" s="156">
        <f t="shared" si="268"/>
        <v>0</v>
      </c>
      <c r="AI606" s="156">
        <f t="shared" si="269"/>
        <v>0</v>
      </c>
      <c r="AJ606" s="187">
        <f t="shared" si="270"/>
        <v>8409.1778202676869</v>
      </c>
      <c r="AK606" s="187">
        <f t="shared" si="271"/>
        <v>7968.88810323493</v>
      </c>
      <c r="AL606" s="1">
        <f t="shared" si="272"/>
        <v>23733.936735455529</v>
      </c>
    </row>
    <row r="607" spans="1:38">
      <c r="A607" s="26">
        <v>6.6600000000000001E-3</v>
      </c>
      <c r="B607" s="5">
        <f t="shared" si="273"/>
        <v>30000.006659999999</v>
      </c>
      <c r="C607" t="s">
        <v>656</v>
      </c>
      <c r="D607" t="s">
        <v>590</v>
      </c>
      <c r="E607" s="94" t="s">
        <v>90</v>
      </c>
      <c r="F607" s="25">
        <f t="shared" si="274"/>
        <v>3</v>
      </c>
      <c r="G607" s="25">
        <f t="shared" si="275"/>
        <v>3</v>
      </c>
      <c r="I607" s="156">
        <f t="shared" si="276"/>
        <v>0</v>
      </c>
      <c r="J607" s="156">
        <f t="shared" si="277"/>
        <v>10000</v>
      </c>
      <c r="K607" s="156">
        <f t="shared" si="278"/>
        <v>0</v>
      </c>
      <c r="L607" s="156">
        <f t="shared" si="279"/>
        <v>0</v>
      </c>
      <c r="N607" s="187">
        <f t="shared" si="280"/>
        <v>0</v>
      </c>
      <c r="O607" s="187">
        <f t="shared" si="281"/>
        <v>0</v>
      </c>
      <c r="P607" s="187">
        <f t="shared" si="282"/>
        <v>0</v>
      </c>
      <c r="Q607" s="187">
        <f t="shared" si="283"/>
        <v>10000</v>
      </c>
      <c r="R607" s="187">
        <f t="shared" si="284"/>
        <v>0</v>
      </c>
      <c r="S607" s="187">
        <f t="shared" si="285"/>
        <v>10000</v>
      </c>
      <c r="T607" s="187">
        <f t="shared" si="286"/>
        <v>0</v>
      </c>
      <c r="V607" s="184">
        <f t="shared" si="287"/>
        <v>0</v>
      </c>
      <c r="W607" s="184">
        <f t="shared" si="288"/>
        <v>0</v>
      </c>
      <c r="X607" s="184">
        <f t="shared" si="289"/>
        <v>0</v>
      </c>
      <c r="Y607" s="184">
        <f t="shared" si="290"/>
        <v>0</v>
      </c>
      <c r="AA607" s="190">
        <f t="shared" si="291"/>
        <v>0</v>
      </c>
      <c r="AB607" s="190">
        <f t="shared" si="292"/>
        <v>0</v>
      </c>
      <c r="AC607" s="190">
        <f t="shared" si="293"/>
        <v>0</v>
      </c>
      <c r="AD607" s="190">
        <f t="shared" si="294"/>
        <v>0</v>
      </c>
      <c r="AE607" s="187">
        <f t="shared" si="265"/>
        <v>0</v>
      </c>
      <c r="AF607" s="156">
        <f t="shared" si="266"/>
        <v>0</v>
      </c>
      <c r="AG607" s="193">
        <f t="shared" si="267"/>
        <v>0</v>
      </c>
      <c r="AH607" s="156">
        <f t="shared" si="268"/>
        <v>10000</v>
      </c>
      <c r="AI607" s="156">
        <f t="shared" si="269"/>
        <v>0</v>
      </c>
      <c r="AJ607" s="187">
        <f t="shared" si="270"/>
        <v>10000</v>
      </c>
      <c r="AK607" s="187">
        <f t="shared" si="271"/>
        <v>10000</v>
      </c>
      <c r="AL607" s="1">
        <f t="shared" si="272"/>
        <v>30000</v>
      </c>
    </row>
    <row r="608" spans="1:38">
      <c r="A608" s="26">
        <v>6.6699999999999997E-3</v>
      </c>
      <c r="B608" s="5">
        <f t="shared" si="273"/>
        <v>8320.2524876852185</v>
      </c>
      <c r="C608" t="s">
        <v>683</v>
      </c>
      <c r="D608" t="s">
        <v>590</v>
      </c>
      <c r="E608" s="94" t="s">
        <v>90</v>
      </c>
      <c r="F608" s="25">
        <f t="shared" si="274"/>
        <v>1</v>
      </c>
      <c r="G608" s="25">
        <f t="shared" si="275"/>
        <v>1</v>
      </c>
      <c r="I608" s="156">
        <f t="shared" si="276"/>
        <v>0</v>
      </c>
      <c r="J608" s="156">
        <f t="shared" si="277"/>
        <v>0</v>
      </c>
      <c r="K608" s="156">
        <f t="shared" si="278"/>
        <v>0</v>
      </c>
      <c r="L608" s="156">
        <f t="shared" si="279"/>
        <v>0</v>
      </c>
      <c r="N608" s="187">
        <f t="shared" si="280"/>
        <v>0</v>
      </c>
      <c r="O608" s="187">
        <f t="shared" si="281"/>
        <v>0</v>
      </c>
      <c r="P608" s="187">
        <f t="shared" si="282"/>
        <v>0</v>
      </c>
      <c r="Q608" s="187">
        <f t="shared" si="283"/>
        <v>8320.2458176852178</v>
      </c>
      <c r="R608" s="187">
        <f t="shared" si="284"/>
        <v>0</v>
      </c>
      <c r="S608" s="187">
        <f t="shared" si="285"/>
        <v>0</v>
      </c>
      <c r="T608" s="187">
        <f t="shared" si="286"/>
        <v>0</v>
      </c>
      <c r="V608" s="184">
        <f t="shared" si="287"/>
        <v>0</v>
      </c>
      <c r="W608" s="184">
        <f t="shared" si="288"/>
        <v>0</v>
      </c>
      <c r="X608" s="184">
        <f t="shared" si="289"/>
        <v>0</v>
      </c>
      <c r="Y608" s="184">
        <f t="shared" si="290"/>
        <v>0</v>
      </c>
      <c r="AA608" s="190">
        <f t="shared" si="291"/>
        <v>0</v>
      </c>
      <c r="AB608" s="190">
        <f t="shared" si="292"/>
        <v>0</v>
      </c>
      <c r="AC608" s="190">
        <f t="shared" si="293"/>
        <v>0</v>
      </c>
      <c r="AD608" s="190">
        <f t="shared" si="294"/>
        <v>0</v>
      </c>
      <c r="AE608" s="187">
        <f t="shared" si="265"/>
        <v>0</v>
      </c>
      <c r="AF608" s="156">
        <f t="shared" si="266"/>
        <v>0</v>
      </c>
      <c r="AG608" s="193">
        <f t="shared" si="267"/>
        <v>0</v>
      </c>
      <c r="AH608" s="156">
        <f t="shared" si="268"/>
        <v>0</v>
      </c>
      <c r="AI608" s="156">
        <f t="shared" si="269"/>
        <v>0</v>
      </c>
      <c r="AJ608" s="187">
        <f t="shared" si="270"/>
        <v>8320.2458176852178</v>
      </c>
      <c r="AK608" s="187">
        <f t="shared" si="271"/>
        <v>0</v>
      </c>
      <c r="AL608" s="1">
        <f t="shared" si="272"/>
        <v>8320.2458176852178</v>
      </c>
    </row>
    <row r="609" spans="1:38">
      <c r="A609" s="26">
        <v>6.6800000000000002E-3</v>
      </c>
      <c r="B609" s="5">
        <f t="shared" si="273"/>
        <v>17112.294014206542</v>
      </c>
      <c r="C609" t="s">
        <v>684</v>
      </c>
      <c r="D609" t="s">
        <v>76</v>
      </c>
      <c r="E609" s="94" t="s">
        <v>90</v>
      </c>
      <c r="F609" s="25">
        <f t="shared" si="274"/>
        <v>2</v>
      </c>
      <c r="G609" s="25">
        <f t="shared" si="275"/>
        <v>2</v>
      </c>
      <c r="I609" s="156">
        <f t="shared" si="276"/>
        <v>0</v>
      </c>
      <c r="J609" s="156">
        <f t="shared" si="277"/>
        <v>0</v>
      </c>
      <c r="K609" s="156">
        <f t="shared" si="278"/>
        <v>0</v>
      </c>
      <c r="L609" s="156">
        <f t="shared" si="279"/>
        <v>0</v>
      </c>
      <c r="N609" s="187">
        <f t="shared" si="280"/>
        <v>0</v>
      </c>
      <c r="O609" s="187">
        <f t="shared" si="281"/>
        <v>0</v>
      </c>
      <c r="P609" s="187">
        <f t="shared" si="282"/>
        <v>0</v>
      </c>
      <c r="Q609" s="187">
        <f t="shared" si="283"/>
        <v>8307.4825294017392</v>
      </c>
      <c r="R609" s="187">
        <f t="shared" si="284"/>
        <v>0</v>
      </c>
      <c r="S609" s="187">
        <f t="shared" si="285"/>
        <v>0</v>
      </c>
      <c r="T609" s="187">
        <f t="shared" si="286"/>
        <v>8804.804804804804</v>
      </c>
      <c r="V609" s="184">
        <f t="shared" si="287"/>
        <v>0</v>
      </c>
      <c r="W609" s="184">
        <f t="shared" si="288"/>
        <v>0</v>
      </c>
      <c r="X609" s="184">
        <f t="shared" si="289"/>
        <v>0</v>
      </c>
      <c r="Y609" s="184">
        <f t="shared" si="290"/>
        <v>0</v>
      </c>
      <c r="AA609" s="190">
        <f t="shared" si="291"/>
        <v>0</v>
      </c>
      <c r="AB609" s="190">
        <f t="shared" si="292"/>
        <v>0</v>
      </c>
      <c r="AC609" s="190">
        <f t="shared" si="293"/>
        <v>0</v>
      </c>
      <c r="AD609" s="190">
        <f t="shared" si="294"/>
        <v>0</v>
      </c>
      <c r="AE609" s="187">
        <f t="shared" si="265"/>
        <v>0</v>
      </c>
      <c r="AF609" s="156">
        <f t="shared" si="266"/>
        <v>0</v>
      </c>
      <c r="AG609" s="193">
        <f t="shared" si="267"/>
        <v>0</v>
      </c>
      <c r="AH609" s="156">
        <f t="shared" si="268"/>
        <v>0</v>
      </c>
      <c r="AI609" s="156">
        <f t="shared" si="269"/>
        <v>0</v>
      </c>
      <c r="AJ609" s="187">
        <f t="shared" si="270"/>
        <v>8804.804804804804</v>
      </c>
      <c r="AK609" s="187">
        <f t="shared" si="271"/>
        <v>8307.4825294017392</v>
      </c>
      <c r="AL609" s="1">
        <f t="shared" si="272"/>
        <v>17112.287334206543</v>
      </c>
    </row>
    <row r="610" spans="1:38">
      <c r="A610" s="26">
        <v>6.6899999999999998E-3</v>
      </c>
      <c r="B610" s="5">
        <f t="shared" si="273"/>
        <v>14578.748589030924</v>
      </c>
      <c r="C610" s="150" t="s">
        <v>388</v>
      </c>
      <c r="D610" s="150" t="s">
        <v>600</v>
      </c>
      <c r="E610" s="94" t="s">
        <v>90</v>
      </c>
      <c r="F610" s="25">
        <f t="shared" si="274"/>
        <v>2</v>
      </c>
      <c r="G610" s="25">
        <f t="shared" si="275"/>
        <v>2</v>
      </c>
      <c r="I610" s="156">
        <f t="shared" si="276"/>
        <v>0</v>
      </c>
      <c r="J610" s="156">
        <f t="shared" si="277"/>
        <v>0</v>
      </c>
      <c r="K610" s="156">
        <f t="shared" si="278"/>
        <v>7382.5216125995039</v>
      </c>
      <c r="L610" s="156">
        <f t="shared" si="279"/>
        <v>0</v>
      </c>
      <c r="N610" s="187">
        <f t="shared" si="280"/>
        <v>0</v>
      </c>
      <c r="O610" s="187">
        <f t="shared" si="281"/>
        <v>0</v>
      </c>
      <c r="P610" s="187">
        <f t="shared" si="282"/>
        <v>0</v>
      </c>
      <c r="Q610" s="187">
        <f t="shared" si="283"/>
        <v>7196.2202864314186</v>
      </c>
      <c r="R610" s="187">
        <f t="shared" si="284"/>
        <v>0</v>
      </c>
      <c r="S610" s="187">
        <f t="shared" si="285"/>
        <v>0</v>
      </c>
      <c r="T610" s="187">
        <f t="shared" si="286"/>
        <v>0</v>
      </c>
      <c r="V610" s="184">
        <f t="shared" si="287"/>
        <v>0</v>
      </c>
      <c r="W610" s="184">
        <f t="shared" si="288"/>
        <v>0</v>
      </c>
      <c r="X610" s="184">
        <f t="shared" si="289"/>
        <v>0</v>
      </c>
      <c r="Y610" s="184">
        <f t="shared" si="290"/>
        <v>0</v>
      </c>
      <c r="AA610" s="190">
        <f t="shared" si="291"/>
        <v>0</v>
      </c>
      <c r="AB610" s="190">
        <f t="shared" si="292"/>
        <v>0</v>
      </c>
      <c r="AC610" s="190">
        <f t="shared" si="293"/>
        <v>0</v>
      </c>
      <c r="AD610" s="190">
        <f t="shared" si="294"/>
        <v>0</v>
      </c>
      <c r="AE610" s="187">
        <f t="shared" si="265"/>
        <v>0</v>
      </c>
      <c r="AF610" s="156">
        <f t="shared" si="266"/>
        <v>0</v>
      </c>
      <c r="AG610" s="193">
        <f t="shared" si="267"/>
        <v>0</v>
      </c>
      <c r="AH610" s="156">
        <f t="shared" si="268"/>
        <v>7382.5216125995039</v>
      </c>
      <c r="AI610" s="156">
        <f t="shared" si="269"/>
        <v>0</v>
      </c>
      <c r="AJ610" s="187">
        <f t="shared" si="270"/>
        <v>7196.2202864314186</v>
      </c>
      <c r="AK610" s="187">
        <f t="shared" si="271"/>
        <v>0</v>
      </c>
      <c r="AL610" s="1">
        <f t="shared" si="272"/>
        <v>14578.741899030923</v>
      </c>
    </row>
    <row r="611" spans="1:38">
      <c r="A611" s="26">
        <v>6.7000000000000002E-3</v>
      </c>
      <c r="B611" s="5">
        <f t="shared" si="273"/>
        <v>8027.181572066349</v>
      </c>
      <c r="C611" s="150" t="s">
        <v>773</v>
      </c>
      <c r="D611" s="150" t="s">
        <v>783</v>
      </c>
      <c r="E611" s="94" t="s">
        <v>90</v>
      </c>
      <c r="F611" s="25">
        <f t="shared" si="274"/>
        <v>1</v>
      </c>
      <c r="G611" s="25">
        <f t="shared" si="275"/>
        <v>1</v>
      </c>
      <c r="I611" s="156">
        <f t="shared" si="276"/>
        <v>8027.1748720663491</v>
      </c>
      <c r="J611" s="156">
        <f t="shared" si="277"/>
        <v>0</v>
      </c>
      <c r="K611" s="156">
        <f t="shared" si="278"/>
        <v>0</v>
      </c>
      <c r="L611" s="156">
        <f t="shared" si="279"/>
        <v>0</v>
      </c>
      <c r="N611" s="187">
        <f t="shared" si="280"/>
        <v>0</v>
      </c>
      <c r="O611" s="187">
        <f t="shared" si="281"/>
        <v>0</v>
      </c>
      <c r="P611" s="187">
        <f t="shared" si="282"/>
        <v>0</v>
      </c>
      <c r="Q611" s="187">
        <f t="shared" si="283"/>
        <v>0</v>
      </c>
      <c r="R611" s="187">
        <f t="shared" si="284"/>
        <v>0</v>
      </c>
      <c r="S611" s="187">
        <f t="shared" si="285"/>
        <v>0</v>
      </c>
      <c r="T611" s="187">
        <f t="shared" si="286"/>
        <v>0</v>
      </c>
      <c r="V611" s="184">
        <f t="shared" si="287"/>
        <v>0</v>
      </c>
      <c r="W611" s="184">
        <f t="shared" si="288"/>
        <v>0</v>
      </c>
      <c r="X611" s="184">
        <f t="shared" si="289"/>
        <v>0</v>
      </c>
      <c r="Y611" s="184">
        <f t="shared" si="290"/>
        <v>0</v>
      </c>
      <c r="AA611" s="190">
        <f t="shared" si="291"/>
        <v>0</v>
      </c>
      <c r="AB611" s="190">
        <f t="shared" si="292"/>
        <v>0</v>
      </c>
      <c r="AC611" s="190">
        <f t="shared" si="293"/>
        <v>0</v>
      </c>
      <c r="AD611" s="190">
        <f t="shared" si="294"/>
        <v>0</v>
      </c>
      <c r="AE611" s="187">
        <f t="shared" si="265"/>
        <v>0</v>
      </c>
      <c r="AF611" s="156">
        <f t="shared" si="266"/>
        <v>0</v>
      </c>
      <c r="AG611" s="193">
        <f t="shared" si="267"/>
        <v>0</v>
      </c>
      <c r="AH611" s="156">
        <f t="shared" si="268"/>
        <v>8027.1748720663491</v>
      </c>
      <c r="AI611" s="156">
        <f t="shared" si="269"/>
        <v>0</v>
      </c>
      <c r="AJ611" s="187">
        <f t="shared" si="270"/>
        <v>0</v>
      </c>
      <c r="AK611" s="187">
        <f t="shared" si="271"/>
        <v>0</v>
      </c>
      <c r="AL611" s="1">
        <f t="shared" si="272"/>
        <v>8027.1748720663491</v>
      </c>
    </row>
    <row r="612" spans="1:38">
      <c r="A612" s="26">
        <v>6.7099999999999998E-3</v>
      </c>
      <c r="B612" s="5">
        <f t="shared" si="273"/>
        <v>8299.5870785458865</v>
      </c>
      <c r="C612" s="150" t="s">
        <v>771</v>
      </c>
      <c r="D612" s="150" t="s">
        <v>783</v>
      </c>
      <c r="E612" s="94" t="s">
        <v>90</v>
      </c>
      <c r="F612" s="25">
        <f t="shared" si="274"/>
        <v>1</v>
      </c>
      <c r="G612" s="25">
        <f t="shared" si="275"/>
        <v>1</v>
      </c>
      <c r="I612" s="156">
        <f t="shared" si="276"/>
        <v>8299.5803685458868</v>
      </c>
      <c r="J612" s="156">
        <f t="shared" si="277"/>
        <v>0</v>
      </c>
      <c r="K612" s="156">
        <f t="shared" si="278"/>
        <v>0</v>
      </c>
      <c r="L612" s="156">
        <f t="shared" si="279"/>
        <v>0</v>
      </c>
      <c r="N612" s="187">
        <f t="shared" si="280"/>
        <v>0</v>
      </c>
      <c r="O612" s="187">
        <f t="shared" si="281"/>
        <v>0</v>
      </c>
      <c r="P612" s="187">
        <f t="shared" si="282"/>
        <v>0</v>
      </c>
      <c r="Q612" s="187">
        <f t="shared" si="283"/>
        <v>0</v>
      </c>
      <c r="R612" s="187">
        <f t="shared" si="284"/>
        <v>0</v>
      </c>
      <c r="S612" s="187">
        <f t="shared" si="285"/>
        <v>0</v>
      </c>
      <c r="T612" s="187">
        <f t="shared" si="286"/>
        <v>0</v>
      </c>
      <c r="V612" s="184">
        <f t="shared" si="287"/>
        <v>0</v>
      </c>
      <c r="W612" s="184">
        <f t="shared" si="288"/>
        <v>0</v>
      </c>
      <c r="X612" s="184">
        <f t="shared" si="289"/>
        <v>0</v>
      </c>
      <c r="Y612" s="184">
        <f t="shared" si="290"/>
        <v>0</v>
      </c>
      <c r="AA612" s="190">
        <f t="shared" si="291"/>
        <v>0</v>
      </c>
      <c r="AB612" s="190">
        <f t="shared" si="292"/>
        <v>0</v>
      </c>
      <c r="AC612" s="190">
        <f t="shared" si="293"/>
        <v>0</v>
      </c>
      <c r="AD612" s="190">
        <f t="shared" si="294"/>
        <v>0</v>
      </c>
      <c r="AE612" s="187">
        <f t="shared" si="265"/>
        <v>0</v>
      </c>
      <c r="AF612" s="156">
        <f t="shared" si="266"/>
        <v>0</v>
      </c>
      <c r="AG612" s="193">
        <f t="shared" si="267"/>
        <v>0</v>
      </c>
      <c r="AH612" s="156">
        <f t="shared" si="268"/>
        <v>8299.5803685458868</v>
      </c>
      <c r="AI612" s="156">
        <f t="shared" si="269"/>
        <v>0</v>
      </c>
      <c r="AJ612" s="187">
        <f t="shared" si="270"/>
        <v>0</v>
      </c>
      <c r="AK612" s="187">
        <f t="shared" si="271"/>
        <v>0</v>
      </c>
      <c r="AL612" s="1">
        <f t="shared" si="272"/>
        <v>8299.5803685458868</v>
      </c>
    </row>
    <row r="613" spans="1:38">
      <c r="A613" s="26">
        <v>6.7200000000000003E-3</v>
      </c>
      <c r="B613" s="5">
        <f t="shared" si="273"/>
        <v>38429.680565660201</v>
      </c>
      <c r="C613" s="150" t="s">
        <v>726</v>
      </c>
      <c r="D613" s="150" t="s">
        <v>784</v>
      </c>
      <c r="E613" s="94" t="s">
        <v>90</v>
      </c>
      <c r="F613" s="25">
        <f t="shared" si="274"/>
        <v>4</v>
      </c>
      <c r="G613" s="25">
        <f t="shared" si="275"/>
        <v>4</v>
      </c>
      <c r="I613" s="156">
        <f t="shared" si="276"/>
        <v>9954.0481400437639</v>
      </c>
      <c r="J613" s="156">
        <f t="shared" si="277"/>
        <v>0</v>
      </c>
      <c r="K613" s="156">
        <f t="shared" si="278"/>
        <v>10000.000000000002</v>
      </c>
      <c r="L613" s="156">
        <f t="shared" si="279"/>
        <v>8900.5780346820811</v>
      </c>
      <c r="N613" s="187">
        <f t="shared" si="280"/>
        <v>0</v>
      </c>
      <c r="O613" s="187">
        <f t="shared" si="281"/>
        <v>0</v>
      </c>
      <c r="P613" s="187">
        <f t="shared" si="282"/>
        <v>0</v>
      </c>
      <c r="Q613" s="187">
        <f t="shared" si="283"/>
        <v>0</v>
      </c>
      <c r="R613" s="187">
        <f t="shared" si="284"/>
        <v>9575.0476709343529</v>
      </c>
      <c r="S613" s="187">
        <f t="shared" si="285"/>
        <v>0</v>
      </c>
      <c r="T613" s="187">
        <f t="shared" si="286"/>
        <v>0</v>
      </c>
      <c r="V613" s="184">
        <f t="shared" si="287"/>
        <v>0</v>
      </c>
      <c r="W613" s="184">
        <f t="shared" si="288"/>
        <v>0</v>
      </c>
      <c r="X613" s="184">
        <f t="shared" si="289"/>
        <v>0</v>
      </c>
      <c r="Y613" s="184">
        <f t="shared" si="290"/>
        <v>0</v>
      </c>
      <c r="AA613" s="190">
        <f t="shared" si="291"/>
        <v>0</v>
      </c>
      <c r="AB613" s="190">
        <f t="shared" si="292"/>
        <v>0</v>
      </c>
      <c r="AC613" s="190">
        <f t="shared" si="293"/>
        <v>0</v>
      </c>
      <c r="AD613" s="190">
        <f t="shared" si="294"/>
        <v>0</v>
      </c>
      <c r="AE613" s="187">
        <f t="shared" si="265"/>
        <v>0</v>
      </c>
      <c r="AF613" s="156">
        <f t="shared" si="266"/>
        <v>8900.5780346820811</v>
      </c>
      <c r="AG613" s="193">
        <f t="shared" si="267"/>
        <v>8900.5780346820811</v>
      </c>
      <c r="AH613" s="156">
        <f t="shared" si="268"/>
        <v>10000.000000000002</v>
      </c>
      <c r="AI613" s="156">
        <f t="shared" si="269"/>
        <v>9954.0481400437639</v>
      </c>
      <c r="AJ613" s="187">
        <f t="shared" si="270"/>
        <v>9575.0476709343529</v>
      </c>
      <c r="AK613" s="187">
        <f t="shared" si="271"/>
        <v>0</v>
      </c>
      <c r="AL613" s="1">
        <f t="shared" si="272"/>
        <v>38429.673845660203</v>
      </c>
    </row>
    <row r="614" spans="1:38">
      <c r="A614" s="26">
        <v>6.7299999999999999E-3</v>
      </c>
      <c r="B614" s="5">
        <f t="shared" si="273"/>
        <v>8970.6239652593176</v>
      </c>
      <c r="C614" s="150" t="s">
        <v>754</v>
      </c>
      <c r="D614" s="150" t="s">
        <v>785</v>
      </c>
      <c r="E614" s="94" t="s">
        <v>90</v>
      </c>
      <c r="F614" s="25">
        <f t="shared" si="274"/>
        <v>1</v>
      </c>
      <c r="G614" s="25">
        <f t="shared" si="275"/>
        <v>1</v>
      </c>
      <c r="I614" s="156">
        <f t="shared" si="276"/>
        <v>8970.6172352593185</v>
      </c>
      <c r="J614" s="156">
        <f t="shared" si="277"/>
        <v>0</v>
      </c>
      <c r="K614" s="156">
        <f t="shared" si="278"/>
        <v>0</v>
      </c>
      <c r="L614" s="156">
        <f t="shared" si="279"/>
        <v>0</v>
      </c>
      <c r="N614" s="187">
        <f t="shared" si="280"/>
        <v>0</v>
      </c>
      <c r="O614" s="187">
        <f t="shared" si="281"/>
        <v>0</v>
      </c>
      <c r="P614" s="187">
        <f t="shared" si="282"/>
        <v>0</v>
      </c>
      <c r="Q614" s="187">
        <f t="shared" si="283"/>
        <v>0</v>
      </c>
      <c r="R614" s="187">
        <f t="shared" si="284"/>
        <v>0</v>
      </c>
      <c r="S614" s="187">
        <f t="shared" si="285"/>
        <v>0</v>
      </c>
      <c r="T614" s="187">
        <f t="shared" si="286"/>
        <v>0</v>
      </c>
      <c r="V614" s="184">
        <f t="shared" si="287"/>
        <v>0</v>
      </c>
      <c r="W614" s="184">
        <f t="shared" si="288"/>
        <v>0</v>
      </c>
      <c r="X614" s="184">
        <f t="shared" si="289"/>
        <v>0</v>
      </c>
      <c r="Y614" s="184">
        <f t="shared" si="290"/>
        <v>0</v>
      </c>
      <c r="AA614" s="190">
        <f t="shared" si="291"/>
        <v>0</v>
      </c>
      <c r="AB614" s="190">
        <f t="shared" si="292"/>
        <v>0</v>
      </c>
      <c r="AC614" s="190">
        <f t="shared" si="293"/>
        <v>0</v>
      </c>
      <c r="AD614" s="190">
        <f t="shared" si="294"/>
        <v>0</v>
      </c>
      <c r="AE614" s="187">
        <f t="shared" si="265"/>
        <v>0</v>
      </c>
      <c r="AF614" s="156">
        <f t="shared" si="266"/>
        <v>0</v>
      </c>
      <c r="AG614" s="193">
        <f t="shared" si="267"/>
        <v>0</v>
      </c>
      <c r="AH614" s="156">
        <f t="shared" si="268"/>
        <v>8970.6172352593185</v>
      </c>
      <c r="AI614" s="156">
        <f t="shared" si="269"/>
        <v>0</v>
      </c>
      <c r="AJ614" s="187">
        <f t="shared" si="270"/>
        <v>0</v>
      </c>
      <c r="AK614" s="187">
        <f t="shared" si="271"/>
        <v>0</v>
      </c>
      <c r="AL614" s="1">
        <f t="shared" si="272"/>
        <v>8970.6172352593185</v>
      </c>
    </row>
    <row r="615" spans="1:38">
      <c r="A615" s="26">
        <v>6.7400000000000003E-3</v>
      </c>
      <c r="B615" s="5">
        <f t="shared" ref="B615:B645" si="295">AL615+A615</f>
        <v>6.7400000000000003E-3</v>
      </c>
      <c r="C615" s="150"/>
      <c r="D615" s="150"/>
      <c r="E615" s="94" t="s">
        <v>90</v>
      </c>
      <c r="F615" s="25">
        <f t="shared" ref="F615:F645" si="296">COUNTIF(H615:AD615,"&gt;1")</f>
        <v>0</v>
      </c>
      <c r="G615" s="25">
        <f t="shared" si="275"/>
        <v>0</v>
      </c>
      <c r="I615" s="156">
        <f t="shared" si="276"/>
        <v>0</v>
      </c>
      <c r="J615" s="156">
        <f t="shared" si="277"/>
        <v>0</v>
      </c>
      <c r="K615" s="156">
        <f t="shared" si="278"/>
        <v>0</v>
      </c>
      <c r="L615" s="156">
        <f t="shared" si="279"/>
        <v>0</v>
      </c>
      <c r="N615" s="187">
        <f t="shared" si="280"/>
        <v>0</v>
      </c>
      <c r="O615" s="187">
        <f t="shared" si="281"/>
        <v>0</v>
      </c>
      <c r="P615" s="187">
        <f t="shared" si="282"/>
        <v>0</v>
      </c>
      <c r="Q615" s="187">
        <f t="shared" si="283"/>
        <v>0</v>
      </c>
      <c r="R615" s="187">
        <f t="shared" si="284"/>
        <v>0</v>
      </c>
      <c r="S615" s="187">
        <f t="shared" si="285"/>
        <v>0</v>
      </c>
      <c r="T615" s="187">
        <f t="shared" si="286"/>
        <v>0</v>
      </c>
      <c r="V615" s="184">
        <f t="shared" si="287"/>
        <v>0</v>
      </c>
      <c r="W615" s="184">
        <f t="shared" si="288"/>
        <v>0</v>
      </c>
      <c r="X615" s="184">
        <f t="shared" si="289"/>
        <v>0</v>
      </c>
      <c r="Y615" s="184">
        <f t="shared" si="290"/>
        <v>0</v>
      </c>
      <c r="AA615" s="190">
        <f t="shared" si="291"/>
        <v>0</v>
      </c>
      <c r="AB615" s="190">
        <f t="shared" si="292"/>
        <v>0</v>
      </c>
      <c r="AC615" s="190">
        <f t="shared" si="293"/>
        <v>0</v>
      </c>
      <c r="AD615" s="190">
        <f t="shared" si="294"/>
        <v>0</v>
      </c>
      <c r="AE615" s="187">
        <f t="shared" si="265"/>
        <v>0</v>
      </c>
      <c r="AF615" s="156">
        <f t="shared" si="266"/>
        <v>0</v>
      </c>
      <c r="AG615" s="193">
        <f t="shared" si="267"/>
        <v>0</v>
      </c>
      <c r="AH615" s="156">
        <f t="shared" si="268"/>
        <v>0</v>
      </c>
      <c r="AI615" s="156">
        <f t="shared" si="269"/>
        <v>0</v>
      </c>
      <c r="AJ615" s="187">
        <f t="shared" si="270"/>
        <v>0</v>
      </c>
      <c r="AK615" s="187">
        <f t="shared" si="271"/>
        <v>0</v>
      </c>
      <c r="AL615" s="1">
        <f t="shared" si="272"/>
        <v>0</v>
      </c>
    </row>
    <row r="616" spans="1:38">
      <c r="A616" s="26">
        <v>6.7499999999999999E-3</v>
      </c>
      <c r="B616" s="5">
        <f t="shared" si="295"/>
        <v>7565.6546191347397</v>
      </c>
      <c r="C616" s="150" t="s">
        <v>857</v>
      </c>
      <c r="D616" s="150" t="s">
        <v>865</v>
      </c>
      <c r="E616" s="94" t="s">
        <v>90</v>
      </c>
      <c r="F616" s="25">
        <f t="shared" si="296"/>
        <v>1</v>
      </c>
      <c r="G616" s="25">
        <f t="shared" si="275"/>
        <v>1</v>
      </c>
      <c r="I616" s="156">
        <f t="shared" si="276"/>
        <v>0</v>
      </c>
      <c r="J616" s="156">
        <f t="shared" si="277"/>
        <v>0</v>
      </c>
      <c r="K616" s="156">
        <f t="shared" si="278"/>
        <v>0</v>
      </c>
      <c r="L616" s="156">
        <f t="shared" si="279"/>
        <v>0</v>
      </c>
      <c r="N616" s="187">
        <f t="shared" si="280"/>
        <v>0</v>
      </c>
      <c r="O616" s="187">
        <f t="shared" si="281"/>
        <v>0</v>
      </c>
      <c r="P616" s="187">
        <f t="shared" si="282"/>
        <v>0</v>
      </c>
      <c r="Q616" s="187">
        <f t="shared" si="283"/>
        <v>0</v>
      </c>
      <c r="R616" s="187">
        <f t="shared" si="284"/>
        <v>7565.6478691347402</v>
      </c>
      <c r="S616" s="187">
        <f t="shared" si="285"/>
        <v>0</v>
      </c>
      <c r="T616" s="187">
        <f t="shared" si="286"/>
        <v>0</v>
      </c>
      <c r="V616" s="184">
        <f t="shared" si="287"/>
        <v>0</v>
      </c>
      <c r="W616" s="184">
        <f t="shared" si="288"/>
        <v>0</v>
      </c>
      <c r="X616" s="184">
        <f t="shared" si="289"/>
        <v>0</v>
      </c>
      <c r="Y616" s="184">
        <f t="shared" si="290"/>
        <v>0</v>
      </c>
      <c r="AA616" s="190">
        <f t="shared" si="291"/>
        <v>0</v>
      </c>
      <c r="AB616" s="190">
        <f t="shared" si="292"/>
        <v>0</v>
      </c>
      <c r="AC616" s="190">
        <f t="shared" si="293"/>
        <v>0</v>
      </c>
      <c r="AD616" s="190">
        <f t="shared" si="294"/>
        <v>0</v>
      </c>
      <c r="AE616" s="187">
        <f t="shared" si="265"/>
        <v>0</v>
      </c>
      <c r="AF616" s="156">
        <f t="shared" si="266"/>
        <v>0</v>
      </c>
      <c r="AG616" s="193">
        <f t="shared" si="267"/>
        <v>0</v>
      </c>
      <c r="AH616" s="156">
        <f t="shared" si="268"/>
        <v>0</v>
      </c>
      <c r="AI616" s="156">
        <f t="shared" si="269"/>
        <v>0</v>
      </c>
      <c r="AJ616" s="187">
        <f t="shared" si="270"/>
        <v>7565.6478691347402</v>
      </c>
      <c r="AK616" s="187">
        <f t="shared" si="271"/>
        <v>0</v>
      </c>
      <c r="AL616" s="1">
        <f t="shared" si="272"/>
        <v>7565.6478691347402</v>
      </c>
    </row>
    <row r="617" spans="1:38">
      <c r="A617" s="26">
        <v>6.7600000000000004E-3</v>
      </c>
      <c r="B617" s="5">
        <f t="shared" si="295"/>
        <v>9303.8712385600866</v>
      </c>
      <c r="C617" s="150" t="s">
        <v>817</v>
      </c>
      <c r="D617" s="150" t="s">
        <v>866</v>
      </c>
      <c r="E617" s="94" t="s">
        <v>90</v>
      </c>
      <c r="F617" s="25">
        <f t="shared" si="296"/>
        <v>1</v>
      </c>
      <c r="G617" s="25">
        <f t="shared" si="275"/>
        <v>1</v>
      </c>
      <c r="I617" s="156">
        <f t="shared" si="276"/>
        <v>0</v>
      </c>
      <c r="J617" s="156">
        <f t="shared" si="277"/>
        <v>0</v>
      </c>
      <c r="K617" s="156">
        <f t="shared" si="278"/>
        <v>0</v>
      </c>
      <c r="L617" s="156">
        <f t="shared" si="279"/>
        <v>0</v>
      </c>
      <c r="N617" s="187">
        <f t="shared" si="280"/>
        <v>0</v>
      </c>
      <c r="O617" s="187">
        <f t="shared" si="281"/>
        <v>0</v>
      </c>
      <c r="P617" s="187">
        <f t="shared" si="282"/>
        <v>0</v>
      </c>
      <c r="Q617" s="187">
        <f t="shared" si="283"/>
        <v>0</v>
      </c>
      <c r="R617" s="187">
        <f t="shared" si="284"/>
        <v>9303.8644785600864</v>
      </c>
      <c r="S617" s="187">
        <f t="shared" si="285"/>
        <v>0</v>
      </c>
      <c r="T617" s="187">
        <f t="shared" si="286"/>
        <v>0</v>
      </c>
      <c r="V617" s="184">
        <f t="shared" si="287"/>
        <v>0</v>
      </c>
      <c r="W617" s="184">
        <f t="shared" si="288"/>
        <v>0</v>
      </c>
      <c r="X617" s="184">
        <f t="shared" si="289"/>
        <v>0</v>
      </c>
      <c r="Y617" s="184">
        <f t="shared" si="290"/>
        <v>0</v>
      </c>
      <c r="AA617" s="190">
        <f t="shared" si="291"/>
        <v>0</v>
      </c>
      <c r="AB617" s="190">
        <f t="shared" si="292"/>
        <v>0</v>
      </c>
      <c r="AC617" s="190">
        <f t="shared" si="293"/>
        <v>0</v>
      </c>
      <c r="AD617" s="190">
        <f t="shared" si="294"/>
        <v>0</v>
      </c>
      <c r="AE617" s="187">
        <f t="shared" si="265"/>
        <v>0</v>
      </c>
      <c r="AF617" s="156">
        <f t="shared" si="266"/>
        <v>0</v>
      </c>
      <c r="AG617" s="193">
        <f t="shared" si="267"/>
        <v>0</v>
      </c>
      <c r="AH617" s="156">
        <f t="shared" si="268"/>
        <v>0</v>
      </c>
      <c r="AI617" s="156">
        <f t="shared" si="269"/>
        <v>0</v>
      </c>
      <c r="AJ617" s="187">
        <f t="shared" si="270"/>
        <v>9303.8644785600864</v>
      </c>
      <c r="AK617" s="187">
        <f t="shared" si="271"/>
        <v>0</v>
      </c>
      <c r="AL617" s="1">
        <f t="shared" si="272"/>
        <v>9303.8644785600864</v>
      </c>
    </row>
    <row r="618" spans="1:38">
      <c r="A618" s="26">
        <v>6.77E-3</v>
      </c>
      <c r="B618" s="5">
        <f t="shared" si="295"/>
        <v>8842.7740655974849</v>
      </c>
      <c r="C618" s="150" t="s">
        <v>831</v>
      </c>
      <c r="D618" s="150" t="s">
        <v>595</v>
      </c>
      <c r="E618" s="94" t="s">
        <v>90</v>
      </c>
      <c r="F618" s="25">
        <f t="shared" si="296"/>
        <v>1</v>
      </c>
      <c r="G618" s="25">
        <f t="shared" si="275"/>
        <v>1</v>
      </c>
      <c r="I618" s="156">
        <f t="shared" si="276"/>
        <v>0</v>
      </c>
      <c r="J618" s="156">
        <f t="shared" si="277"/>
        <v>0</v>
      </c>
      <c r="K618" s="156">
        <f t="shared" si="278"/>
        <v>0</v>
      </c>
      <c r="L618" s="156">
        <f t="shared" si="279"/>
        <v>0</v>
      </c>
      <c r="N618" s="187">
        <f t="shared" si="280"/>
        <v>0</v>
      </c>
      <c r="O618" s="187">
        <f t="shared" si="281"/>
        <v>0</v>
      </c>
      <c r="P618" s="187">
        <f t="shared" si="282"/>
        <v>0</v>
      </c>
      <c r="Q618" s="187">
        <f t="shared" si="283"/>
        <v>0</v>
      </c>
      <c r="R618" s="187">
        <f t="shared" si="284"/>
        <v>8842.7672955974849</v>
      </c>
      <c r="S618" s="187">
        <f t="shared" si="285"/>
        <v>0</v>
      </c>
      <c r="T618" s="187">
        <f t="shared" si="286"/>
        <v>0</v>
      </c>
      <c r="V618" s="184">
        <f t="shared" si="287"/>
        <v>0</v>
      </c>
      <c r="W618" s="184">
        <f t="shared" si="288"/>
        <v>0</v>
      </c>
      <c r="X618" s="184">
        <f t="shared" si="289"/>
        <v>0</v>
      </c>
      <c r="Y618" s="184">
        <f t="shared" si="290"/>
        <v>0</v>
      </c>
      <c r="AA618" s="190">
        <f t="shared" si="291"/>
        <v>0</v>
      </c>
      <c r="AB618" s="190">
        <f t="shared" si="292"/>
        <v>0</v>
      </c>
      <c r="AC618" s="190">
        <f t="shared" si="293"/>
        <v>0</v>
      </c>
      <c r="AD618" s="190">
        <f t="shared" si="294"/>
        <v>0</v>
      </c>
      <c r="AE618" s="187">
        <f t="shared" si="265"/>
        <v>0</v>
      </c>
      <c r="AF618" s="156">
        <f t="shared" si="266"/>
        <v>0</v>
      </c>
      <c r="AG618" s="193">
        <f t="shared" si="267"/>
        <v>0</v>
      </c>
      <c r="AH618" s="156">
        <f t="shared" si="268"/>
        <v>0</v>
      </c>
      <c r="AI618" s="156">
        <f t="shared" si="269"/>
        <v>0</v>
      </c>
      <c r="AJ618" s="187">
        <f t="shared" si="270"/>
        <v>8842.7672955974849</v>
      </c>
      <c r="AK618" s="187">
        <f t="shared" si="271"/>
        <v>0</v>
      </c>
      <c r="AL618" s="1">
        <f t="shared" si="272"/>
        <v>8842.7672955974849</v>
      </c>
    </row>
    <row r="619" spans="1:38">
      <c r="A619" s="26">
        <v>6.7800000000000004E-3</v>
      </c>
      <c r="B619" s="5">
        <f t="shared" si="295"/>
        <v>17845.525055654925</v>
      </c>
      <c r="C619" s="150" t="s">
        <v>829</v>
      </c>
      <c r="D619" s="150" t="s">
        <v>867</v>
      </c>
      <c r="E619" s="94" t="s">
        <v>90</v>
      </c>
      <c r="F619" s="25">
        <f t="shared" si="296"/>
        <v>2</v>
      </c>
      <c r="G619" s="25">
        <f t="shared" si="275"/>
        <v>2</v>
      </c>
      <c r="I619" s="156">
        <f t="shared" si="276"/>
        <v>0</v>
      </c>
      <c r="J619" s="156">
        <f t="shared" si="277"/>
        <v>0</v>
      </c>
      <c r="K619" s="156">
        <f t="shared" si="278"/>
        <v>0</v>
      </c>
      <c r="L619" s="156">
        <f t="shared" si="279"/>
        <v>0</v>
      </c>
      <c r="N619" s="187">
        <f t="shared" si="280"/>
        <v>0</v>
      </c>
      <c r="O619" s="187">
        <f t="shared" si="281"/>
        <v>0</v>
      </c>
      <c r="P619" s="187">
        <f t="shared" si="282"/>
        <v>0</v>
      </c>
      <c r="Q619" s="187">
        <f t="shared" si="283"/>
        <v>0</v>
      </c>
      <c r="R619" s="187">
        <f t="shared" si="284"/>
        <v>8925.8506856272234</v>
      </c>
      <c r="S619" s="187">
        <f t="shared" si="285"/>
        <v>8919.6675900277005</v>
      </c>
      <c r="T619" s="187">
        <f t="shared" si="286"/>
        <v>0</v>
      </c>
      <c r="V619" s="184">
        <f t="shared" si="287"/>
        <v>0</v>
      </c>
      <c r="W619" s="184">
        <f t="shared" si="288"/>
        <v>0</v>
      </c>
      <c r="X619" s="184">
        <f t="shared" si="289"/>
        <v>0</v>
      </c>
      <c r="Y619" s="184">
        <f t="shared" si="290"/>
        <v>0</v>
      </c>
      <c r="AA619" s="190">
        <f t="shared" si="291"/>
        <v>0</v>
      </c>
      <c r="AB619" s="190">
        <f t="shared" si="292"/>
        <v>0</v>
      </c>
      <c r="AC619" s="190">
        <f t="shared" si="293"/>
        <v>0</v>
      </c>
      <c r="AD619" s="190">
        <f t="shared" si="294"/>
        <v>0</v>
      </c>
      <c r="AE619" s="187">
        <f t="shared" si="265"/>
        <v>0</v>
      </c>
      <c r="AF619" s="156">
        <f t="shared" si="266"/>
        <v>0</v>
      </c>
      <c r="AG619" s="193">
        <f t="shared" si="267"/>
        <v>0</v>
      </c>
      <c r="AH619" s="156">
        <f t="shared" si="268"/>
        <v>0</v>
      </c>
      <c r="AI619" s="156">
        <f t="shared" si="269"/>
        <v>0</v>
      </c>
      <c r="AJ619" s="187">
        <f t="shared" si="270"/>
        <v>8925.8506856272234</v>
      </c>
      <c r="AK619" s="187">
        <f t="shared" si="271"/>
        <v>8919.6675900277005</v>
      </c>
      <c r="AL619" s="1">
        <f t="shared" si="272"/>
        <v>17845.518275654926</v>
      </c>
    </row>
    <row r="620" spans="1:38">
      <c r="A620" s="26">
        <v>6.79E-3</v>
      </c>
      <c r="B620" s="5">
        <f t="shared" si="295"/>
        <v>8498.5561130174083</v>
      </c>
      <c r="C620" s="150" t="s">
        <v>232</v>
      </c>
      <c r="D620" s="150" t="s">
        <v>870</v>
      </c>
      <c r="E620" s="94" t="s">
        <v>90</v>
      </c>
      <c r="F620" s="25">
        <f t="shared" si="296"/>
        <v>1</v>
      </c>
      <c r="G620" s="25">
        <f t="shared" si="275"/>
        <v>1</v>
      </c>
      <c r="I620" s="156">
        <f t="shared" si="276"/>
        <v>0</v>
      </c>
      <c r="J620" s="156">
        <f t="shared" si="277"/>
        <v>0</v>
      </c>
      <c r="K620" s="156">
        <f t="shared" si="278"/>
        <v>0</v>
      </c>
      <c r="L620" s="156">
        <f t="shared" si="279"/>
        <v>0</v>
      </c>
      <c r="N620" s="187">
        <f t="shared" si="280"/>
        <v>0</v>
      </c>
      <c r="O620" s="187">
        <f t="shared" si="281"/>
        <v>0</v>
      </c>
      <c r="P620" s="187">
        <f t="shared" si="282"/>
        <v>0</v>
      </c>
      <c r="Q620" s="187">
        <f t="shared" si="283"/>
        <v>0</v>
      </c>
      <c r="R620" s="187">
        <f t="shared" si="284"/>
        <v>8498.5493230174088</v>
      </c>
      <c r="S620" s="187">
        <f t="shared" si="285"/>
        <v>0</v>
      </c>
      <c r="T620" s="187">
        <f t="shared" si="286"/>
        <v>0</v>
      </c>
      <c r="V620" s="184">
        <f t="shared" si="287"/>
        <v>0</v>
      </c>
      <c r="W620" s="184">
        <f t="shared" si="288"/>
        <v>0</v>
      </c>
      <c r="X620" s="184">
        <f t="shared" si="289"/>
        <v>0</v>
      </c>
      <c r="Y620" s="184">
        <f t="shared" si="290"/>
        <v>0</v>
      </c>
      <c r="AA620" s="190">
        <f t="shared" si="291"/>
        <v>0</v>
      </c>
      <c r="AB620" s="190">
        <f t="shared" si="292"/>
        <v>0</v>
      </c>
      <c r="AC620" s="190">
        <f t="shared" si="293"/>
        <v>0</v>
      </c>
      <c r="AD620" s="190">
        <f t="shared" si="294"/>
        <v>0</v>
      </c>
      <c r="AE620" s="187">
        <f t="shared" si="265"/>
        <v>0</v>
      </c>
      <c r="AF620" s="156">
        <f t="shared" si="266"/>
        <v>0</v>
      </c>
      <c r="AG620" s="193">
        <f t="shared" si="267"/>
        <v>0</v>
      </c>
      <c r="AH620" s="156">
        <f t="shared" si="268"/>
        <v>0</v>
      </c>
      <c r="AI620" s="156">
        <f t="shared" si="269"/>
        <v>0</v>
      </c>
      <c r="AJ620" s="187">
        <f t="shared" si="270"/>
        <v>8498.5493230174088</v>
      </c>
      <c r="AK620" s="187">
        <f t="shared" si="271"/>
        <v>0</v>
      </c>
      <c r="AL620" s="1">
        <f t="shared" si="272"/>
        <v>8498.5493230174088</v>
      </c>
    </row>
    <row r="621" spans="1:38">
      <c r="A621" s="26">
        <v>6.8000000000000005E-3</v>
      </c>
      <c r="B621" s="5">
        <f t="shared" si="295"/>
        <v>6.8000000000000005E-3</v>
      </c>
      <c r="C621" s="150"/>
      <c r="D621" s="150"/>
      <c r="E621" s="94" t="s">
        <v>90</v>
      </c>
      <c r="F621" s="25">
        <f t="shared" si="296"/>
        <v>0</v>
      </c>
      <c r="G621" s="25">
        <f t="shared" si="275"/>
        <v>0</v>
      </c>
      <c r="I621" s="156">
        <f t="shared" si="276"/>
        <v>0</v>
      </c>
      <c r="J621" s="156">
        <f t="shared" si="277"/>
        <v>0</v>
      </c>
      <c r="K621" s="156">
        <f t="shared" si="278"/>
        <v>0</v>
      </c>
      <c r="L621" s="156">
        <f t="shared" si="279"/>
        <v>0</v>
      </c>
      <c r="N621" s="187">
        <f t="shared" si="280"/>
        <v>0</v>
      </c>
      <c r="O621" s="187">
        <f t="shared" si="281"/>
        <v>0</v>
      </c>
      <c r="P621" s="187">
        <f t="shared" si="282"/>
        <v>0</v>
      </c>
      <c r="Q621" s="187">
        <f t="shared" si="283"/>
        <v>0</v>
      </c>
      <c r="R621" s="187">
        <f t="shared" si="284"/>
        <v>0</v>
      </c>
      <c r="S621" s="187">
        <f t="shared" si="285"/>
        <v>0</v>
      </c>
      <c r="T621" s="187">
        <f t="shared" si="286"/>
        <v>0</v>
      </c>
      <c r="V621" s="184">
        <f t="shared" si="287"/>
        <v>0</v>
      </c>
      <c r="W621" s="184">
        <f t="shared" si="288"/>
        <v>0</v>
      </c>
      <c r="X621" s="184">
        <f t="shared" si="289"/>
        <v>0</v>
      </c>
      <c r="Y621" s="184">
        <f t="shared" si="290"/>
        <v>0</v>
      </c>
      <c r="AA621" s="190">
        <f t="shared" si="291"/>
        <v>0</v>
      </c>
      <c r="AB621" s="190">
        <f t="shared" si="292"/>
        <v>0</v>
      </c>
      <c r="AC621" s="190">
        <f t="shared" si="293"/>
        <v>0</v>
      </c>
      <c r="AD621" s="190">
        <f t="shared" si="294"/>
        <v>0</v>
      </c>
      <c r="AE621" s="187">
        <f t="shared" si="265"/>
        <v>0</v>
      </c>
      <c r="AF621" s="156">
        <f t="shared" si="266"/>
        <v>0</v>
      </c>
      <c r="AG621" s="193">
        <f t="shared" si="267"/>
        <v>0</v>
      </c>
      <c r="AH621" s="156">
        <f t="shared" si="268"/>
        <v>0</v>
      </c>
      <c r="AI621" s="156">
        <f t="shared" si="269"/>
        <v>0</v>
      </c>
      <c r="AJ621" s="187">
        <f t="shared" si="270"/>
        <v>0</v>
      </c>
      <c r="AK621" s="187">
        <f t="shared" si="271"/>
        <v>0</v>
      </c>
      <c r="AL621" s="1">
        <f t="shared" si="272"/>
        <v>0</v>
      </c>
    </row>
    <row r="622" spans="1:38">
      <c r="A622" s="26">
        <v>6.8100000000000001E-3</v>
      </c>
      <c r="B622" s="5">
        <f t="shared" si="295"/>
        <v>7922.2994526012662</v>
      </c>
      <c r="C622" s="158" t="s">
        <v>992</v>
      </c>
      <c r="D622" s="150" t="s">
        <v>906</v>
      </c>
      <c r="E622" s="94" t="s">
        <v>90</v>
      </c>
      <c r="F622" s="25">
        <f t="shared" si="296"/>
        <v>1</v>
      </c>
      <c r="G622" s="25">
        <f t="shared" si="275"/>
        <v>1</v>
      </c>
      <c r="I622" s="156">
        <f t="shared" si="276"/>
        <v>0</v>
      </c>
      <c r="J622" s="156">
        <f t="shared" si="277"/>
        <v>0</v>
      </c>
      <c r="K622" s="156">
        <f t="shared" si="278"/>
        <v>7922.2926426012664</v>
      </c>
      <c r="L622" s="156">
        <f t="shared" si="279"/>
        <v>0</v>
      </c>
      <c r="N622" s="187">
        <f t="shared" si="280"/>
        <v>0</v>
      </c>
      <c r="O622" s="187">
        <f t="shared" si="281"/>
        <v>0</v>
      </c>
      <c r="P622" s="187">
        <f t="shared" si="282"/>
        <v>0</v>
      </c>
      <c r="Q622" s="187">
        <f t="shared" si="283"/>
        <v>0</v>
      </c>
      <c r="R622" s="187">
        <f t="shared" si="284"/>
        <v>0</v>
      </c>
      <c r="S622" s="187">
        <f t="shared" si="285"/>
        <v>0</v>
      </c>
      <c r="T622" s="187">
        <f t="shared" si="286"/>
        <v>0</v>
      </c>
      <c r="V622" s="184">
        <f t="shared" si="287"/>
        <v>0</v>
      </c>
      <c r="W622" s="184">
        <f t="shared" si="288"/>
        <v>0</v>
      </c>
      <c r="X622" s="184">
        <f t="shared" si="289"/>
        <v>0</v>
      </c>
      <c r="Y622" s="184">
        <f t="shared" si="290"/>
        <v>0</v>
      </c>
      <c r="AA622" s="190">
        <f t="shared" si="291"/>
        <v>0</v>
      </c>
      <c r="AB622" s="190">
        <f t="shared" si="292"/>
        <v>0</v>
      </c>
      <c r="AC622" s="190">
        <f t="shared" si="293"/>
        <v>0</v>
      </c>
      <c r="AD622" s="190">
        <f t="shared" si="294"/>
        <v>0</v>
      </c>
      <c r="AE622" s="187">
        <f t="shared" si="265"/>
        <v>0</v>
      </c>
      <c r="AF622" s="156">
        <f t="shared" si="266"/>
        <v>0</v>
      </c>
      <c r="AG622" s="193">
        <f t="shared" si="267"/>
        <v>0</v>
      </c>
      <c r="AH622" s="156">
        <f t="shared" si="268"/>
        <v>7922.2926426012664</v>
      </c>
      <c r="AI622" s="156">
        <f t="shared" si="269"/>
        <v>0</v>
      </c>
      <c r="AJ622" s="187">
        <f t="shared" si="270"/>
        <v>0</v>
      </c>
      <c r="AK622" s="187">
        <f t="shared" si="271"/>
        <v>0</v>
      </c>
      <c r="AL622" s="1">
        <f t="shared" si="272"/>
        <v>7922.2926426012664</v>
      </c>
    </row>
    <row r="623" spans="1:38">
      <c r="A623" s="26">
        <v>6.8200000000000005E-3</v>
      </c>
      <c r="B623" s="5">
        <f t="shared" si="295"/>
        <v>8094.0383515315307</v>
      </c>
      <c r="C623" s="158" t="s">
        <v>990</v>
      </c>
      <c r="D623" s="150" t="s">
        <v>907</v>
      </c>
      <c r="E623" s="94" t="s">
        <v>90</v>
      </c>
      <c r="F623" s="25">
        <f t="shared" si="296"/>
        <v>1</v>
      </c>
      <c r="G623" s="25">
        <f t="shared" ref="G623:G632" si="297">COUNTIF(AG623:AK623,"&gt;1")</f>
        <v>1</v>
      </c>
      <c r="I623" s="156">
        <f t="shared" si="276"/>
        <v>0</v>
      </c>
      <c r="J623" s="156">
        <f t="shared" si="277"/>
        <v>0</v>
      </c>
      <c r="K623" s="156">
        <f t="shared" si="278"/>
        <v>8094.0315315315311</v>
      </c>
      <c r="L623" s="156">
        <f t="shared" si="279"/>
        <v>0</v>
      </c>
      <c r="N623" s="187">
        <f t="shared" si="280"/>
        <v>0</v>
      </c>
      <c r="O623" s="187">
        <f t="shared" si="281"/>
        <v>0</v>
      </c>
      <c r="P623" s="187">
        <f t="shared" si="282"/>
        <v>0</v>
      </c>
      <c r="Q623" s="187">
        <f t="shared" si="283"/>
        <v>0</v>
      </c>
      <c r="R623" s="187">
        <f t="shared" si="284"/>
        <v>0</v>
      </c>
      <c r="S623" s="187">
        <f t="shared" si="285"/>
        <v>0</v>
      </c>
      <c r="T623" s="187">
        <f t="shared" si="286"/>
        <v>0</v>
      </c>
      <c r="V623" s="184">
        <f t="shared" si="287"/>
        <v>0</v>
      </c>
      <c r="W623" s="184">
        <f t="shared" si="288"/>
        <v>0</v>
      </c>
      <c r="X623" s="184">
        <f t="shared" si="289"/>
        <v>0</v>
      </c>
      <c r="Y623" s="184">
        <f t="shared" si="290"/>
        <v>0</v>
      </c>
      <c r="AA623" s="190">
        <f t="shared" si="291"/>
        <v>0</v>
      </c>
      <c r="AB623" s="190">
        <f t="shared" si="292"/>
        <v>0</v>
      </c>
      <c r="AC623" s="190">
        <f t="shared" si="293"/>
        <v>0</v>
      </c>
      <c r="AD623" s="190">
        <f t="shared" si="294"/>
        <v>0</v>
      </c>
      <c r="AE623" s="187">
        <f t="shared" si="265"/>
        <v>0</v>
      </c>
      <c r="AF623" s="156">
        <f t="shared" si="266"/>
        <v>0</v>
      </c>
      <c r="AG623" s="193">
        <f t="shared" si="267"/>
        <v>0</v>
      </c>
      <c r="AH623" s="156">
        <f t="shared" si="268"/>
        <v>8094.0315315315311</v>
      </c>
      <c r="AI623" s="156">
        <f t="shared" si="269"/>
        <v>0</v>
      </c>
      <c r="AJ623" s="187">
        <f t="shared" si="270"/>
        <v>0</v>
      </c>
      <c r="AK623" s="187">
        <f t="shared" si="271"/>
        <v>0</v>
      </c>
      <c r="AL623" s="1">
        <f t="shared" si="272"/>
        <v>8094.0315315315311</v>
      </c>
    </row>
    <row r="624" spans="1:38">
      <c r="A624" s="26">
        <v>6.8300000000000001E-3</v>
      </c>
      <c r="B624" s="5">
        <f t="shared" si="295"/>
        <v>8723.9320087288215</v>
      </c>
      <c r="C624" s="150" t="s">
        <v>962</v>
      </c>
      <c r="D624" s="150" t="s">
        <v>606</v>
      </c>
      <c r="E624" s="94" t="s">
        <v>90</v>
      </c>
      <c r="F624" s="25">
        <f t="shared" si="296"/>
        <v>1</v>
      </c>
      <c r="G624" s="25">
        <f t="shared" si="297"/>
        <v>1</v>
      </c>
      <c r="I624" s="156">
        <f t="shared" si="276"/>
        <v>0</v>
      </c>
      <c r="J624" s="156">
        <f t="shared" si="277"/>
        <v>8723.9251787288213</v>
      </c>
      <c r="K624" s="156">
        <f t="shared" si="278"/>
        <v>0</v>
      </c>
      <c r="L624" s="156">
        <f t="shared" si="279"/>
        <v>0</v>
      </c>
      <c r="N624" s="187">
        <f t="shared" si="280"/>
        <v>0</v>
      </c>
      <c r="O624" s="187">
        <f t="shared" si="281"/>
        <v>0</v>
      </c>
      <c r="P624" s="187">
        <f t="shared" si="282"/>
        <v>0</v>
      </c>
      <c r="Q624" s="187">
        <f t="shared" si="283"/>
        <v>0</v>
      </c>
      <c r="R624" s="187">
        <f t="shared" si="284"/>
        <v>0</v>
      </c>
      <c r="S624" s="187">
        <f t="shared" si="285"/>
        <v>0</v>
      </c>
      <c r="T624" s="187">
        <f t="shared" si="286"/>
        <v>0</v>
      </c>
      <c r="V624" s="184">
        <f t="shared" si="287"/>
        <v>0</v>
      </c>
      <c r="W624" s="184">
        <f t="shared" si="288"/>
        <v>0</v>
      </c>
      <c r="X624" s="184">
        <f t="shared" si="289"/>
        <v>0</v>
      </c>
      <c r="Y624" s="184">
        <f t="shared" si="290"/>
        <v>0</v>
      </c>
      <c r="AA624" s="190">
        <f t="shared" si="291"/>
        <v>0</v>
      </c>
      <c r="AB624" s="190">
        <f t="shared" si="292"/>
        <v>0</v>
      </c>
      <c r="AC624" s="190">
        <f t="shared" si="293"/>
        <v>0</v>
      </c>
      <c r="AD624" s="190">
        <f t="shared" si="294"/>
        <v>0</v>
      </c>
      <c r="AE624" s="187">
        <f t="shared" si="265"/>
        <v>0</v>
      </c>
      <c r="AF624" s="156">
        <f t="shared" si="266"/>
        <v>0</v>
      </c>
      <c r="AG624" s="193">
        <f t="shared" si="267"/>
        <v>0</v>
      </c>
      <c r="AH624" s="156">
        <f t="shared" si="268"/>
        <v>8723.9251787288213</v>
      </c>
      <c r="AI624" s="156">
        <f t="shared" si="269"/>
        <v>0</v>
      </c>
      <c r="AJ624" s="187">
        <f t="shared" si="270"/>
        <v>0</v>
      </c>
      <c r="AK624" s="187">
        <f t="shared" si="271"/>
        <v>0</v>
      </c>
      <c r="AL624" s="1">
        <f t="shared" si="272"/>
        <v>8723.9251787288213</v>
      </c>
    </row>
    <row r="625" spans="1:38">
      <c r="A625" s="26">
        <v>6.8399999999999997E-3</v>
      </c>
      <c r="B625" s="5">
        <f t="shared" si="295"/>
        <v>16734.394513452324</v>
      </c>
      <c r="C625" s="150" t="s">
        <v>966</v>
      </c>
      <c r="D625" s="150" t="s">
        <v>972</v>
      </c>
      <c r="E625" s="94" t="s">
        <v>90</v>
      </c>
      <c r="F625" s="25">
        <f t="shared" si="296"/>
        <v>2</v>
      </c>
      <c r="G625" s="25">
        <f t="shared" si="297"/>
        <v>2</v>
      </c>
      <c r="I625" s="156">
        <f t="shared" si="276"/>
        <v>0</v>
      </c>
      <c r="J625" s="156">
        <f t="shared" si="277"/>
        <v>8294.2271880819371</v>
      </c>
      <c r="K625" s="156">
        <f t="shared" si="278"/>
        <v>8440.1604853703884</v>
      </c>
      <c r="L625" s="156">
        <f t="shared" si="279"/>
        <v>0</v>
      </c>
      <c r="N625" s="187">
        <f t="shared" si="280"/>
        <v>0</v>
      </c>
      <c r="O625" s="187">
        <f t="shared" si="281"/>
        <v>0</v>
      </c>
      <c r="P625" s="187">
        <f t="shared" si="282"/>
        <v>0</v>
      </c>
      <c r="Q625" s="187">
        <f t="shared" si="283"/>
        <v>0</v>
      </c>
      <c r="R625" s="187">
        <f t="shared" si="284"/>
        <v>0</v>
      </c>
      <c r="S625" s="187">
        <f t="shared" si="285"/>
        <v>0</v>
      </c>
      <c r="T625" s="187">
        <f t="shared" si="286"/>
        <v>0</v>
      </c>
      <c r="V625" s="184">
        <f t="shared" si="287"/>
        <v>0</v>
      </c>
      <c r="W625" s="184">
        <f t="shared" si="288"/>
        <v>0</v>
      </c>
      <c r="X625" s="184">
        <f t="shared" si="289"/>
        <v>0</v>
      </c>
      <c r="Y625" s="184">
        <f t="shared" si="290"/>
        <v>0</v>
      </c>
      <c r="AA625" s="190">
        <f t="shared" si="291"/>
        <v>0</v>
      </c>
      <c r="AB625" s="190">
        <f t="shared" si="292"/>
        <v>0</v>
      </c>
      <c r="AC625" s="190">
        <f t="shared" si="293"/>
        <v>0</v>
      </c>
      <c r="AD625" s="190">
        <f t="shared" si="294"/>
        <v>0</v>
      </c>
      <c r="AE625" s="187">
        <f t="shared" si="265"/>
        <v>0</v>
      </c>
      <c r="AF625" s="156">
        <f t="shared" si="266"/>
        <v>0</v>
      </c>
      <c r="AG625" s="193">
        <f t="shared" si="267"/>
        <v>0</v>
      </c>
      <c r="AH625" s="156">
        <f t="shared" si="268"/>
        <v>8440.1604853703884</v>
      </c>
      <c r="AI625" s="156">
        <f t="shared" si="269"/>
        <v>8294.2271880819371</v>
      </c>
      <c r="AJ625" s="187">
        <f t="shared" si="270"/>
        <v>0</v>
      </c>
      <c r="AK625" s="187">
        <f t="shared" si="271"/>
        <v>0</v>
      </c>
      <c r="AL625" s="1">
        <f t="shared" si="272"/>
        <v>16734.387673452326</v>
      </c>
    </row>
    <row r="626" spans="1:38">
      <c r="A626" s="26">
        <v>6.8500000000000002E-3</v>
      </c>
      <c r="B626" s="5">
        <f t="shared" si="295"/>
        <v>8575.286018271081</v>
      </c>
      <c r="C626" s="150" t="s">
        <v>965</v>
      </c>
      <c r="D626" s="150" t="s">
        <v>973</v>
      </c>
      <c r="E626" s="94" t="s">
        <v>90</v>
      </c>
      <c r="F626" s="25">
        <f t="shared" si="296"/>
        <v>1</v>
      </c>
      <c r="G626" s="25">
        <f t="shared" si="297"/>
        <v>1</v>
      </c>
      <c r="I626" s="156">
        <f t="shared" si="276"/>
        <v>0</v>
      </c>
      <c r="J626" s="156">
        <f t="shared" si="277"/>
        <v>8575.2791682710813</v>
      </c>
      <c r="K626" s="156">
        <f t="shared" si="278"/>
        <v>0</v>
      </c>
      <c r="L626" s="156">
        <f t="shared" si="279"/>
        <v>0</v>
      </c>
      <c r="N626" s="187">
        <f t="shared" si="280"/>
        <v>0</v>
      </c>
      <c r="O626" s="187">
        <f t="shared" si="281"/>
        <v>0</v>
      </c>
      <c r="P626" s="187">
        <f t="shared" si="282"/>
        <v>0</v>
      </c>
      <c r="Q626" s="187">
        <f t="shared" si="283"/>
        <v>0</v>
      </c>
      <c r="R626" s="187">
        <f t="shared" si="284"/>
        <v>0</v>
      </c>
      <c r="S626" s="187">
        <f t="shared" si="285"/>
        <v>0</v>
      </c>
      <c r="T626" s="187">
        <f t="shared" si="286"/>
        <v>0</v>
      </c>
      <c r="V626" s="184">
        <f t="shared" si="287"/>
        <v>0</v>
      </c>
      <c r="W626" s="184">
        <f t="shared" si="288"/>
        <v>0</v>
      </c>
      <c r="X626" s="184">
        <f t="shared" si="289"/>
        <v>0</v>
      </c>
      <c r="Y626" s="184">
        <f t="shared" si="290"/>
        <v>0</v>
      </c>
      <c r="AA626" s="190">
        <f t="shared" si="291"/>
        <v>0</v>
      </c>
      <c r="AB626" s="190">
        <f t="shared" si="292"/>
        <v>0</v>
      </c>
      <c r="AC626" s="190">
        <f t="shared" si="293"/>
        <v>0</v>
      </c>
      <c r="AD626" s="190">
        <f t="shared" si="294"/>
        <v>0</v>
      </c>
      <c r="AE626" s="187">
        <f t="shared" si="265"/>
        <v>0</v>
      </c>
      <c r="AF626" s="156">
        <f t="shared" si="266"/>
        <v>0</v>
      </c>
      <c r="AG626" s="193">
        <f t="shared" si="267"/>
        <v>0</v>
      </c>
      <c r="AH626" s="156">
        <f t="shared" si="268"/>
        <v>8575.2791682710813</v>
      </c>
      <c r="AI626" s="156">
        <f t="shared" si="269"/>
        <v>0</v>
      </c>
      <c r="AJ626" s="187">
        <f t="shared" si="270"/>
        <v>0</v>
      </c>
      <c r="AK626" s="187">
        <f t="shared" si="271"/>
        <v>0</v>
      </c>
      <c r="AL626" s="1">
        <f t="shared" si="272"/>
        <v>8575.2791682710813</v>
      </c>
    </row>
    <row r="627" spans="1:38">
      <c r="A627" s="26">
        <v>6.8599999999999998E-3</v>
      </c>
      <c r="B627" s="5">
        <f t="shared" si="295"/>
        <v>9386.7418026969008</v>
      </c>
      <c r="C627" s="150" t="s">
        <v>1000</v>
      </c>
      <c r="D627" s="150" t="s">
        <v>1044</v>
      </c>
      <c r="E627" s="94" t="s">
        <v>90</v>
      </c>
      <c r="F627" s="25">
        <f t="shared" si="296"/>
        <v>1</v>
      </c>
      <c r="G627" s="25">
        <f t="shared" si="297"/>
        <v>1</v>
      </c>
      <c r="I627" s="156">
        <f t="shared" si="276"/>
        <v>0</v>
      </c>
      <c r="J627" s="156">
        <f t="shared" si="277"/>
        <v>0</v>
      </c>
      <c r="K627" s="156">
        <f t="shared" si="278"/>
        <v>0</v>
      </c>
      <c r="L627" s="156">
        <f t="shared" si="279"/>
        <v>9386.7349426969013</v>
      </c>
      <c r="N627" s="187">
        <f t="shared" si="280"/>
        <v>0</v>
      </c>
      <c r="O627" s="187">
        <f t="shared" si="281"/>
        <v>0</v>
      </c>
      <c r="P627" s="187">
        <f t="shared" si="282"/>
        <v>0</v>
      </c>
      <c r="Q627" s="187">
        <f t="shared" si="283"/>
        <v>0</v>
      </c>
      <c r="R627" s="187">
        <f t="shared" si="284"/>
        <v>0</v>
      </c>
      <c r="S627" s="187">
        <f t="shared" si="285"/>
        <v>0</v>
      </c>
      <c r="T627" s="187">
        <f t="shared" si="286"/>
        <v>0</v>
      </c>
      <c r="V627" s="184">
        <f t="shared" si="287"/>
        <v>0</v>
      </c>
      <c r="W627" s="184">
        <f t="shared" si="288"/>
        <v>0</v>
      </c>
      <c r="X627" s="184">
        <f t="shared" si="289"/>
        <v>0</v>
      </c>
      <c r="Y627" s="184">
        <f t="shared" si="290"/>
        <v>0</v>
      </c>
      <c r="AA627" s="190">
        <f t="shared" si="291"/>
        <v>0</v>
      </c>
      <c r="AB627" s="190">
        <f t="shared" si="292"/>
        <v>0</v>
      </c>
      <c r="AC627" s="190">
        <f t="shared" si="293"/>
        <v>0</v>
      </c>
      <c r="AD627" s="190">
        <f t="shared" si="294"/>
        <v>0</v>
      </c>
      <c r="AE627" s="187">
        <f t="shared" si="265"/>
        <v>0</v>
      </c>
      <c r="AF627" s="156">
        <f t="shared" si="266"/>
        <v>0</v>
      </c>
      <c r="AG627" s="193">
        <f t="shared" si="267"/>
        <v>0</v>
      </c>
      <c r="AH627" s="156">
        <f t="shared" si="268"/>
        <v>9386.7349426969013</v>
      </c>
      <c r="AI627" s="156">
        <f t="shared" si="269"/>
        <v>0</v>
      </c>
      <c r="AJ627" s="187">
        <f t="shared" si="270"/>
        <v>0</v>
      </c>
      <c r="AK627" s="187">
        <f t="shared" si="271"/>
        <v>0</v>
      </c>
      <c r="AL627" s="1">
        <f t="shared" si="272"/>
        <v>9386.7349426969013</v>
      </c>
    </row>
    <row r="628" spans="1:38">
      <c r="A628" s="26">
        <v>6.8799999999999998E-3</v>
      </c>
      <c r="B628" s="5">
        <f t="shared" si="295"/>
        <v>8817.0018410627581</v>
      </c>
      <c r="C628" s="150" t="s">
        <v>1009</v>
      </c>
      <c r="D628" s="150" t="s">
        <v>1045</v>
      </c>
      <c r="E628" s="94" t="s">
        <v>90</v>
      </c>
      <c r="F628" s="25">
        <f t="shared" si="296"/>
        <v>1</v>
      </c>
      <c r="G628" s="25">
        <f t="shared" si="297"/>
        <v>1</v>
      </c>
      <c r="I628" s="156">
        <f t="shared" si="276"/>
        <v>0</v>
      </c>
      <c r="J628" s="156">
        <f t="shared" si="277"/>
        <v>0</v>
      </c>
      <c r="K628" s="156">
        <f t="shared" si="278"/>
        <v>0</v>
      </c>
      <c r="L628" s="156">
        <f t="shared" si="279"/>
        <v>8816.9949610627573</v>
      </c>
      <c r="N628" s="187">
        <f t="shared" si="280"/>
        <v>0</v>
      </c>
      <c r="O628" s="187">
        <f t="shared" si="281"/>
        <v>0</v>
      </c>
      <c r="P628" s="187">
        <f t="shared" si="282"/>
        <v>0</v>
      </c>
      <c r="Q628" s="187">
        <f t="shared" si="283"/>
        <v>0</v>
      </c>
      <c r="R628" s="187">
        <f t="shared" si="284"/>
        <v>0</v>
      </c>
      <c r="S628" s="187">
        <f t="shared" si="285"/>
        <v>0</v>
      </c>
      <c r="T628" s="187">
        <f t="shared" si="286"/>
        <v>0</v>
      </c>
      <c r="V628" s="184">
        <f t="shared" si="287"/>
        <v>0</v>
      </c>
      <c r="W628" s="184">
        <f t="shared" si="288"/>
        <v>0</v>
      </c>
      <c r="X628" s="184">
        <f t="shared" si="289"/>
        <v>0</v>
      </c>
      <c r="Y628" s="184">
        <f t="shared" si="290"/>
        <v>0</v>
      </c>
      <c r="AA628" s="190">
        <f t="shared" si="291"/>
        <v>0</v>
      </c>
      <c r="AB628" s="190">
        <f t="shared" si="292"/>
        <v>0</v>
      </c>
      <c r="AC628" s="190">
        <f t="shared" si="293"/>
        <v>0</v>
      </c>
      <c r="AD628" s="190">
        <f t="shared" si="294"/>
        <v>0</v>
      </c>
      <c r="AE628" s="187">
        <f t="shared" si="265"/>
        <v>0</v>
      </c>
      <c r="AF628" s="156">
        <f t="shared" si="266"/>
        <v>0</v>
      </c>
      <c r="AG628" s="193">
        <f t="shared" si="267"/>
        <v>0</v>
      </c>
      <c r="AH628" s="156">
        <f t="shared" si="268"/>
        <v>8816.9949610627573</v>
      </c>
      <c r="AI628" s="156">
        <f t="shared" si="269"/>
        <v>0</v>
      </c>
      <c r="AJ628" s="187">
        <f t="shared" si="270"/>
        <v>0</v>
      </c>
      <c r="AK628" s="187">
        <f t="shared" si="271"/>
        <v>0</v>
      </c>
      <c r="AL628" s="1">
        <f t="shared" si="272"/>
        <v>8816.9949610627573</v>
      </c>
    </row>
    <row r="629" spans="1:38">
      <c r="A629" s="26">
        <v>6.8900000000000003E-3</v>
      </c>
      <c r="B629" s="5">
        <f t="shared" si="295"/>
        <v>8703.3756442392041</v>
      </c>
      <c r="C629" s="150" t="s">
        <v>1012</v>
      </c>
      <c r="D629" s="150" t="s">
        <v>867</v>
      </c>
      <c r="E629" s="94" t="s">
        <v>90</v>
      </c>
      <c r="F629" s="25">
        <f t="shared" si="296"/>
        <v>1</v>
      </c>
      <c r="G629" s="25">
        <f t="shared" si="297"/>
        <v>1</v>
      </c>
      <c r="I629" s="156">
        <f t="shared" si="276"/>
        <v>0</v>
      </c>
      <c r="J629" s="156">
        <f t="shared" si="277"/>
        <v>0</v>
      </c>
      <c r="K629" s="156">
        <f t="shared" si="278"/>
        <v>0</v>
      </c>
      <c r="L629" s="156">
        <f t="shared" si="279"/>
        <v>8703.3687542392036</v>
      </c>
      <c r="N629" s="187">
        <f t="shared" si="280"/>
        <v>0</v>
      </c>
      <c r="O629" s="187">
        <f t="shared" si="281"/>
        <v>0</v>
      </c>
      <c r="P629" s="187">
        <f t="shared" si="282"/>
        <v>0</v>
      </c>
      <c r="Q629" s="187">
        <f t="shared" si="283"/>
        <v>0</v>
      </c>
      <c r="R629" s="187">
        <f t="shared" si="284"/>
        <v>0</v>
      </c>
      <c r="S629" s="187">
        <f t="shared" si="285"/>
        <v>0</v>
      </c>
      <c r="T629" s="187">
        <f t="shared" si="286"/>
        <v>0</v>
      </c>
      <c r="V629" s="184">
        <f t="shared" si="287"/>
        <v>0</v>
      </c>
      <c r="W629" s="184">
        <f t="shared" si="288"/>
        <v>0</v>
      </c>
      <c r="X629" s="184">
        <f t="shared" si="289"/>
        <v>0</v>
      </c>
      <c r="Y629" s="184">
        <f t="shared" si="290"/>
        <v>0</v>
      </c>
      <c r="AA629" s="190">
        <f t="shared" si="291"/>
        <v>0</v>
      </c>
      <c r="AB629" s="190">
        <f t="shared" si="292"/>
        <v>0</v>
      </c>
      <c r="AC629" s="190">
        <f t="shared" si="293"/>
        <v>0</v>
      </c>
      <c r="AD629" s="190">
        <f t="shared" si="294"/>
        <v>0</v>
      </c>
      <c r="AE629" s="187">
        <f t="shared" si="265"/>
        <v>0</v>
      </c>
      <c r="AF629" s="156">
        <f t="shared" si="266"/>
        <v>0</v>
      </c>
      <c r="AG629" s="193">
        <f t="shared" si="267"/>
        <v>0</v>
      </c>
      <c r="AH629" s="156">
        <f t="shared" si="268"/>
        <v>8703.3687542392036</v>
      </c>
      <c r="AI629" s="156">
        <f t="shared" si="269"/>
        <v>0</v>
      </c>
      <c r="AJ629" s="187">
        <f t="shared" si="270"/>
        <v>0</v>
      </c>
      <c r="AK629" s="187">
        <f t="shared" si="271"/>
        <v>0</v>
      </c>
      <c r="AL629" s="1">
        <f t="shared" si="272"/>
        <v>8703.3687542392036</v>
      </c>
    </row>
    <row r="630" spans="1:38">
      <c r="A630" s="26">
        <v>6.8999999999999999E-3</v>
      </c>
      <c r="B630" s="5">
        <f t="shared" si="295"/>
        <v>7989.0076263671281</v>
      </c>
      <c r="C630" s="150" t="s">
        <v>1029</v>
      </c>
      <c r="D630" s="150" t="s">
        <v>1043</v>
      </c>
      <c r="E630" s="94" t="s">
        <v>90</v>
      </c>
      <c r="F630" s="25">
        <f t="shared" si="296"/>
        <v>1</v>
      </c>
      <c r="G630" s="25">
        <f t="shared" si="297"/>
        <v>1</v>
      </c>
      <c r="I630" s="156">
        <f t="shared" si="276"/>
        <v>0</v>
      </c>
      <c r="J630" s="156">
        <f t="shared" si="277"/>
        <v>0</v>
      </c>
      <c r="K630" s="156">
        <f t="shared" si="278"/>
        <v>0</v>
      </c>
      <c r="L630" s="156">
        <f t="shared" si="279"/>
        <v>7989.0007263671278</v>
      </c>
      <c r="N630" s="187">
        <f t="shared" si="280"/>
        <v>0</v>
      </c>
      <c r="O630" s="187">
        <f t="shared" si="281"/>
        <v>0</v>
      </c>
      <c r="P630" s="187">
        <f t="shared" si="282"/>
        <v>0</v>
      </c>
      <c r="Q630" s="187">
        <f t="shared" si="283"/>
        <v>0</v>
      </c>
      <c r="R630" s="187">
        <f t="shared" si="284"/>
        <v>0</v>
      </c>
      <c r="S630" s="187">
        <f t="shared" si="285"/>
        <v>0</v>
      </c>
      <c r="T630" s="187">
        <f t="shared" si="286"/>
        <v>0</v>
      </c>
      <c r="V630" s="184">
        <f t="shared" si="287"/>
        <v>0</v>
      </c>
      <c r="W630" s="184">
        <f t="shared" si="288"/>
        <v>0</v>
      </c>
      <c r="X630" s="184">
        <f t="shared" si="289"/>
        <v>0</v>
      </c>
      <c r="Y630" s="184">
        <f t="shared" si="290"/>
        <v>0</v>
      </c>
      <c r="AA630" s="190">
        <f t="shared" si="291"/>
        <v>0</v>
      </c>
      <c r="AB630" s="190">
        <f t="shared" si="292"/>
        <v>0</v>
      </c>
      <c r="AC630" s="190">
        <f t="shared" si="293"/>
        <v>0</v>
      </c>
      <c r="AD630" s="190">
        <f t="shared" si="294"/>
        <v>0</v>
      </c>
      <c r="AE630" s="187">
        <f t="shared" si="265"/>
        <v>0</v>
      </c>
      <c r="AF630" s="156">
        <f t="shared" si="266"/>
        <v>0</v>
      </c>
      <c r="AG630" s="193">
        <f t="shared" si="267"/>
        <v>0</v>
      </c>
      <c r="AH630" s="156">
        <f t="shared" si="268"/>
        <v>7989.0007263671278</v>
      </c>
      <c r="AI630" s="156">
        <f t="shared" si="269"/>
        <v>0</v>
      </c>
      <c r="AJ630" s="187">
        <f t="shared" si="270"/>
        <v>0</v>
      </c>
      <c r="AK630" s="187">
        <f t="shared" si="271"/>
        <v>0</v>
      </c>
      <c r="AL630" s="1">
        <f t="shared" si="272"/>
        <v>7989.0007263671278</v>
      </c>
    </row>
    <row r="631" spans="1:38">
      <c r="A631" s="26">
        <v>6.9100000000000003E-3</v>
      </c>
      <c r="B631" s="5">
        <f t="shared" si="295"/>
        <v>16574.691315319978</v>
      </c>
      <c r="C631" s="150" t="s">
        <v>1033</v>
      </c>
      <c r="D631" s="150" t="s">
        <v>1046</v>
      </c>
      <c r="E631" s="94" t="s">
        <v>90</v>
      </c>
      <c r="F631" s="25">
        <f t="shared" si="296"/>
        <v>2</v>
      </c>
      <c r="G631" s="25">
        <f t="shared" si="297"/>
        <v>2</v>
      </c>
      <c r="I631" s="156">
        <f t="shared" si="276"/>
        <v>0</v>
      </c>
      <c r="J631" s="156">
        <f t="shared" si="277"/>
        <v>0</v>
      </c>
      <c r="K631" s="156">
        <f t="shared" si="278"/>
        <v>0</v>
      </c>
      <c r="L631" s="156">
        <f t="shared" si="279"/>
        <v>7824.1869918699194</v>
      </c>
      <c r="N631" s="187">
        <f t="shared" si="280"/>
        <v>0</v>
      </c>
      <c r="O631" s="187">
        <f t="shared" si="281"/>
        <v>0</v>
      </c>
      <c r="P631" s="187">
        <f t="shared" si="282"/>
        <v>0</v>
      </c>
      <c r="Q631" s="187">
        <f t="shared" si="283"/>
        <v>0</v>
      </c>
      <c r="R631" s="187">
        <f t="shared" si="284"/>
        <v>0</v>
      </c>
      <c r="S631" s="187">
        <f t="shared" si="285"/>
        <v>0</v>
      </c>
      <c r="T631" s="187">
        <f t="shared" si="286"/>
        <v>8750.497413450059</v>
      </c>
      <c r="V631" s="184">
        <f t="shared" si="287"/>
        <v>0</v>
      </c>
      <c r="W631" s="184">
        <f t="shared" si="288"/>
        <v>0</v>
      </c>
      <c r="X631" s="184">
        <f t="shared" si="289"/>
        <v>0</v>
      </c>
      <c r="Y631" s="184">
        <f t="shared" si="290"/>
        <v>0</v>
      </c>
      <c r="AA631" s="190">
        <f t="shared" si="291"/>
        <v>0</v>
      </c>
      <c r="AB631" s="190">
        <f t="shared" si="292"/>
        <v>0</v>
      </c>
      <c r="AC631" s="190">
        <f t="shared" si="293"/>
        <v>0</v>
      </c>
      <c r="AD631" s="190">
        <f t="shared" si="294"/>
        <v>0</v>
      </c>
      <c r="AE631" s="187">
        <f t="shared" si="265"/>
        <v>0</v>
      </c>
      <c r="AF631" s="156">
        <f t="shared" si="266"/>
        <v>0</v>
      </c>
      <c r="AG631" s="193">
        <f t="shared" si="267"/>
        <v>0</v>
      </c>
      <c r="AH631" s="156">
        <f t="shared" si="268"/>
        <v>7824.1869918699194</v>
      </c>
      <c r="AI631" s="156">
        <f t="shared" si="269"/>
        <v>0</v>
      </c>
      <c r="AJ631" s="187">
        <f t="shared" si="270"/>
        <v>8750.497413450059</v>
      </c>
      <c r="AK631" s="187">
        <f t="shared" si="271"/>
        <v>0</v>
      </c>
      <c r="AL631" s="1">
        <f t="shared" si="272"/>
        <v>16574.684405319978</v>
      </c>
    </row>
    <row r="632" spans="1:38">
      <c r="A632" s="26">
        <v>6.9199999999999999E-3</v>
      </c>
      <c r="B632" s="5">
        <f t="shared" si="295"/>
        <v>7022.7196811055364</v>
      </c>
      <c r="C632" s="150" t="s">
        <v>1041</v>
      </c>
      <c r="D632" s="150" t="s">
        <v>1045</v>
      </c>
      <c r="E632" s="94" t="s">
        <v>90</v>
      </c>
      <c r="F632" s="25">
        <f t="shared" si="296"/>
        <v>1</v>
      </c>
      <c r="G632" s="25">
        <f t="shared" si="297"/>
        <v>1</v>
      </c>
      <c r="I632" s="156">
        <f t="shared" si="276"/>
        <v>0</v>
      </c>
      <c r="J632" s="156">
        <f t="shared" si="277"/>
        <v>0</v>
      </c>
      <c r="K632" s="156">
        <f t="shared" si="278"/>
        <v>0</v>
      </c>
      <c r="L632" s="156">
        <f t="shared" si="279"/>
        <v>7022.7127611055366</v>
      </c>
      <c r="N632" s="187">
        <f t="shared" si="280"/>
        <v>0</v>
      </c>
      <c r="O632" s="187">
        <f t="shared" si="281"/>
        <v>0</v>
      </c>
      <c r="P632" s="187">
        <f t="shared" si="282"/>
        <v>0</v>
      </c>
      <c r="Q632" s="187">
        <f t="shared" si="283"/>
        <v>0</v>
      </c>
      <c r="R632" s="187">
        <f t="shared" si="284"/>
        <v>0</v>
      </c>
      <c r="S632" s="187">
        <f t="shared" si="285"/>
        <v>0</v>
      </c>
      <c r="T632" s="187">
        <f t="shared" si="286"/>
        <v>0</v>
      </c>
      <c r="V632" s="184">
        <f t="shared" si="287"/>
        <v>0</v>
      </c>
      <c r="W632" s="184">
        <f t="shared" si="288"/>
        <v>0</v>
      </c>
      <c r="X632" s="184">
        <f t="shared" si="289"/>
        <v>0</v>
      </c>
      <c r="Y632" s="184">
        <f t="shared" si="290"/>
        <v>0</v>
      </c>
      <c r="AA632" s="190">
        <f t="shared" si="291"/>
        <v>0</v>
      </c>
      <c r="AB632" s="190">
        <f t="shared" si="292"/>
        <v>0</v>
      </c>
      <c r="AC632" s="190">
        <f t="shared" si="293"/>
        <v>0</v>
      </c>
      <c r="AD632" s="190">
        <f t="shared" si="294"/>
        <v>0</v>
      </c>
      <c r="AE632" s="187">
        <f t="shared" si="265"/>
        <v>0</v>
      </c>
      <c r="AF632" s="156">
        <f t="shared" si="266"/>
        <v>0</v>
      </c>
      <c r="AG632" s="193">
        <f t="shared" si="267"/>
        <v>0</v>
      </c>
      <c r="AH632" s="156">
        <f t="shared" si="268"/>
        <v>7022.7127611055366</v>
      </c>
      <c r="AI632" s="156">
        <f t="shared" si="269"/>
        <v>0</v>
      </c>
      <c r="AJ632" s="187">
        <f t="shared" si="270"/>
        <v>0</v>
      </c>
      <c r="AK632" s="187">
        <f t="shared" si="271"/>
        <v>0</v>
      </c>
      <c r="AL632" s="1">
        <f t="shared" si="272"/>
        <v>7022.7127611055366</v>
      </c>
    </row>
    <row r="633" spans="1:38">
      <c r="A633" s="26">
        <v>6.9300000000000004E-3</v>
      </c>
      <c r="B633" s="5">
        <f t="shared" si="295"/>
        <v>9665.530086089193</v>
      </c>
      <c r="C633" s="150" t="s">
        <v>1065</v>
      </c>
      <c r="D633" s="150" t="s">
        <v>1109</v>
      </c>
      <c r="E633" s="94" t="s">
        <v>90</v>
      </c>
      <c r="F633" s="25">
        <f t="shared" si="296"/>
        <v>1</v>
      </c>
      <c r="G633" s="25">
        <f t="shared" ref="G633:G653" si="298">COUNTIF(AG633:AK633,"&gt;1")</f>
        <v>1</v>
      </c>
      <c r="I633" s="156">
        <f t="shared" si="276"/>
        <v>0</v>
      </c>
      <c r="J633" s="156">
        <f t="shared" si="277"/>
        <v>0</v>
      </c>
      <c r="K633" s="156">
        <f t="shared" si="278"/>
        <v>0</v>
      </c>
      <c r="L633" s="156">
        <f t="shared" si="279"/>
        <v>0</v>
      </c>
      <c r="N633" s="187">
        <f t="shared" si="280"/>
        <v>0</v>
      </c>
      <c r="O633" s="187">
        <f t="shared" si="281"/>
        <v>0</v>
      </c>
      <c r="P633" s="187">
        <f t="shared" si="282"/>
        <v>0</v>
      </c>
      <c r="Q633" s="187">
        <f t="shared" si="283"/>
        <v>0</v>
      </c>
      <c r="R633" s="187">
        <f t="shared" si="284"/>
        <v>0</v>
      </c>
      <c r="S633" s="187">
        <f t="shared" si="285"/>
        <v>9665.5231560891934</v>
      </c>
      <c r="T633" s="187">
        <f t="shared" si="286"/>
        <v>0</v>
      </c>
      <c r="V633" s="184">
        <f t="shared" si="287"/>
        <v>0</v>
      </c>
      <c r="W633" s="184">
        <f t="shared" si="288"/>
        <v>0</v>
      </c>
      <c r="X633" s="184">
        <f t="shared" si="289"/>
        <v>0</v>
      </c>
      <c r="Y633" s="184">
        <f t="shared" si="290"/>
        <v>0</v>
      </c>
      <c r="AA633" s="190">
        <f t="shared" si="291"/>
        <v>0</v>
      </c>
      <c r="AB633" s="190">
        <f t="shared" si="292"/>
        <v>0</v>
      </c>
      <c r="AC633" s="190">
        <f t="shared" si="293"/>
        <v>0</v>
      </c>
      <c r="AD633" s="190">
        <f t="shared" si="294"/>
        <v>0</v>
      </c>
      <c r="AE633" s="187">
        <f t="shared" si="265"/>
        <v>0</v>
      </c>
      <c r="AF633" s="156">
        <f t="shared" si="266"/>
        <v>0</v>
      </c>
      <c r="AG633" s="193">
        <f t="shared" si="267"/>
        <v>0</v>
      </c>
      <c r="AH633" s="156">
        <f t="shared" si="268"/>
        <v>0</v>
      </c>
      <c r="AI633" s="156">
        <f t="shared" si="269"/>
        <v>0</v>
      </c>
      <c r="AJ633" s="187">
        <f t="shared" si="270"/>
        <v>9665.5231560891934</v>
      </c>
      <c r="AK633" s="187">
        <f t="shared" si="271"/>
        <v>0</v>
      </c>
      <c r="AL633" s="1">
        <f t="shared" si="272"/>
        <v>9665.5231560891934</v>
      </c>
    </row>
    <row r="634" spans="1:38">
      <c r="A634" s="26">
        <v>6.94E-3</v>
      </c>
      <c r="B634" s="5">
        <f t="shared" si="295"/>
        <v>7713.9015327446959</v>
      </c>
      <c r="C634" s="150" t="s">
        <v>1091</v>
      </c>
      <c r="D634" s="150" t="s">
        <v>590</v>
      </c>
      <c r="E634" s="94" t="s">
        <v>90</v>
      </c>
      <c r="F634" s="25">
        <f t="shared" si="296"/>
        <v>1</v>
      </c>
      <c r="G634" s="25">
        <f t="shared" si="298"/>
        <v>1</v>
      </c>
      <c r="I634" s="156">
        <f t="shared" si="276"/>
        <v>0</v>
      </c>
      <c r="J634" s="156">
        <f t="shared" si="277"/>
        <v>0</v>
      </c>
      <c r="K634" s="156">
        <f t="shared" si="278"/>
        <v>0</v>
      </c>
      <c r="L634" s="156">
        <f t="shared" si="279"/>
        <v>0</v>
      </c>
      <c r="N634" s="187">
        <f t="shared" si="280"/>
        <v>0</v>
      </c>
      <c r="O634" s="187">
        <f t="shared" si="281"/>
        <v>0</v>
      </c>
      <c r="P634" s="187">
        <f t="shared" si="282"/>
        <v>0</v>
      </c>
      <c r="Q634" s="187">
        <f t="shared" si="283"/>
        <v>0</v>
      </c>
      <c r="R634" s="187">
        <f t="shared" si="284"/>
        <v>0</v>
      </c>
      <c r="S634" s="187">
        <f t="shared" si="285"/>
        <v>7713.8945927446957</v>
      </c>
      <c r="T634" s="187">
        <f t="shared" si="286"/>
        <v>0</v>
      </c>
      <c r="V634" s="184">
        <f t="shared" si="287"/>
        <v>0</v>
      </c>
      <c r="W634" s="184">
        <f t="shared" si="288"/>
        <v>0</v>
      </c>
      <c r="X634" s="184">
        <f t="shared" si="289"/>
        <v>0</v>
      </c>
      <c r="Y634" s="184">
        <f t="shared" si="290"/>
        <v>0</v>
      </c>
      <c r="AA634" s="190">
        <f t="shared" si="291"/>
        <v>0</v>
      </c>
      <c r="AB634" s="190">
        <f t="shared" si="292"/>
        <v>0</v>
      </c>
      <c r="AC634" s="190">
        <f t="shared" si="293"/>
        <v>0</v>
      </c>
      <c r="AD634" s="190">
        <f t="shared" si="294"/>
        <v>0</v>
      </c>
      <c r="AE634" s="187">
        <f t="shared" si="265"/>
        <v>0</v>
      </c>
      <c r="AF634" s="156">
        <f t="shared" si="266"/>
        <v>0</v>
      </c>
      <c r="AG634" s="193">
        <f t="shared" si="267"/>
        <v>0</v>
      </c>
      <c r="AH634" s="156">
        <f t="shared" si="268"/>
        <v>0</v>
      </c>
      <c r="AI634" s="156">
        <f t="shared" si="269"/>
        <v>0</v>
      </c>
      <c r="AJ634" s="187">
        <f t="shared" si="270"/>
        <v>7713.8945927446957</v>
      </c>
      <c r="AK634" s="187">
        <f t="shared" si="271"/>
        <v>0</v>
      </c>
      <c r="AL634" s="1">
        <f t="shared" si="272"/>
        <v>7713.8945927446957</v>
      </c>
    </row>
    <row r="635" spans="1:38">
      <c r="A635" s="26">
        <v>6.9700000000000005E-3</v>
      </c>
      <c r="B635" s="5">
        <f t="shared" si="295"/>
        <v>9470.5952052941175</v>
      </c>
      <c r="C635" s="150" t="s">
        <v>1066</v>
      </c>
      <c r="D635" s="150" t="s">
        <v>1111</v>
      </c>
      <c r="E635" s="94" t="s">
        <v>90</v>
      </c>
      <c r="F635" s="25">
        <f t="shared" si="296"/>
        <v>1</v>
      </c>
      <c r="G635" s="25">
        <f t="shared" si="298"/>
        <v>1</v>
      </c>
      <c r="I635" s="156">
        <f t="shared" si="276"/>
        <v>0</v>
      </c>
      <c r="J635" s="156">
        <f t="shared" si="277"/>
        <v>0</v>
      </c>
      <c r="K635" s="156">
        <f t="shared" si="278"/>
        <v>0</v>
      </c>
      <c r="L635" s="156">
        <f t="shared" si="279"/>
        <v>0</v>
      </c>
      <c r="N635" s="187">
        <f t="shared" si="280"/>
        <v>0</v>
      </c>
      <c r="O635" s="187">
        <f t="shared" si="281"/>
        <v>0</v>
      </c>
      <c r="P635" s="187">
        <f t="shared" si="282"/>
        <v>0</v>
      </c>
      <c r="Q635" s="187">
        <f t="shared" si="283"/>
        <v>0</v>
      </c>
      <c r="R635" s="187">
        <f t="shared" si="284"/>
        <v>0</v>
      </c>
      <c r="S635" s="187">
        <f t="shared" si="285"/>
        <v>9470.5882352941171</v>
      </c>
      <c r="T635" s="187">
        <f t="shared" si="286"/>
        <v>0</v>
      </c>
      <c r="V635" s="184">
        <f t="shared" si="287"/>
        <v>0</v>
      </c>
      <c r="W635" s="184">
        <f t="shared" si="288"/>
        <v>0</v>
      </c>
      <c r="X635" s="184">
        <f t="shared" si="289"/>
        <v>0</v>
      </c>
      <c r="Y635" s="184">
        <f t="shared" si="290"/>
        <v>0</v>
      </c>
      <c r="AA635" s="190">
        <f t="shared" si="291"/>
        <v>0</v>
      </c>
      <c r="AB635" s="190">
        <f t="shared" si="292"/>
        <v>0</v>
      </c>
      <c r="AC635" s="190">
        <f t="shared" si="293"/>
        <v>0</v>
      </c>
      <c r="AD635" s="190">
        <f t="shared" si="294"/>
        <v>0</v>
      </c>
      <c r="AE635" s="187">
        <f t="shared" si="265"/>
        <v>0</v>
      </c>
      <c r="AF635" s="156">
        <f t="shared" si="266"/>
        <v>0</v>
      </c>
      <c r="AG635" s="193">
        <f t="shared" si="267"/>
        <v>0</v>
      </c>
      <c r="AH635" s="156">
        <f t="shared" si="268"/>
        <v>0</v>
      </c>
      <c r="AI635" s="156">
        <f t="shared" si="269"/>
        <v>0</v>
      </c>
      <c r="AJ635" s="187">
        <f t="shared" si="270"/>
        <v>9470.5882352941171</v>
      </c>
      <c r="AK635" s="187">
        <f t="shared" si="271"/>
        <v>0</v>
      </c>
      <c r="AL635" s="1">
        <f t="shared" si="272"/>
        <v>9470.5882352941171</v>
      </c>
    </row>
    <row r="636" spans="1:38">
      <c r="A636" s="26">
        <v>6.9800000000000001E-3</v>
      </c>
      <c r="B636" s="5">
        <f t="shared" si="295"/>
        <v>8794.388564081155</v>
      </c>
      <c r="C636" s="150" t="s">
        <v>1077</v>
      </c>
      <c r="D636" s="150" t="s">
        <v>590</v>
      </c>
      <c r="E636" s="94" t="s">
        <v>90</v>
      </c>
      <c r="F636" s="25">
        <f t="shared" si="296"/>
        <v>1</v>
      </c>
      <c r="G636" s="25">
        <f t="shared" si="298"/>
        <v>1</v>
      </c>
      <c r="I636" s="156">
        <f t="shared" si="276"/>
        <v>0</v>
      </c>
      <c r="J636" s="156">
        <f t="shared" si="277"/>
        <v>0</v>
      </c>
      <c r="K636" s="156">
        <f t="shared" si="278"/>
        <v>0</v>
      </c>
      <c r="L636" s="156">
        <f t="shared" si="279"/>
        <v>0</v>
      </c>
      <c r="N636" s="187">
        <f t="shared" si="280"/>
        <v>0</v>
      </c>
      <c r="O636" s="187">
        <f t="shared" si="281"/>
        <v>0</v>
      </c>
      <c r="P636" s="187">
        <f t="shared" si="282"/>
        <v>0</v>
      </c>
      <c r="Q636" s="187">
        <f t="shared" si="283"/>
        <v>0</v>
      </c>
      <c r="R636" s="187">
        <f t="shared" si="284"/>
        <v>0</v>
      </c>
      <c r="S636" s="187">
        <f t="shared" si="285"/>
        <v>8794.3815840811549</v>
      </c>
      <c r="T636" s="187">
        <f t="shared" si="286"/>
        <v>0</v>
      </c>
      <c r="V636" s="184">
        <f t="shared" si="287"/>
        <v>0</v>
      </c>
      <c r="W636" s="184">
        <f t="shared" si="288"/>
        <v>0</v>
      </c>
      <c r="X636" s="184">
        <f t="shared" si="289"/>
        <v>0</v>
      </c>
      <c r="Y636" s="184">
        <f t="shared" si="290"/>
        <v>0</v>
      </c>
      <c r="AA636" s="190">
        <f t="shared" si="291"/>
        <v>0</v>
      </c>
      <c r="AB636" s="190">
        <f t="shared" si="292"/>
        <v>0</v>
      </c>
      <c r="AC636" s="190">
        <f t="shared" si="293"/>
        <v>0</v>
      </c>
      <c r="AD636" s="190">
        <f t="shared" si="294"/>
        <v>0</v>
      </c>
      <c r="AE636" s="187">
        <f t="shared" si="265"/>
        <v>0</v>
      </c>
      <c r="AF636" s="156">
        <f t="shared" si="266"/>
        <v>0</v>
      </c>
      <c r="AG636" s="193">
        <f t="shared" si="267"/>
        <v>0</v>
      </c>
      <c r="AH636" s="156">
        <f t="shared" si="268"/>
        <v>0</v>
      </c>
      <c r="AI636" s="156">
        <f t="shared" si="269"/>
        <v>0</v>
      </c>
      <c r="AJ636" s="187">
        <f t="shared" si="270"/>
        <v>8794.3815840811549</v>
      </c>
      <c r="AK636" s="187">
        <f t="shared" si="271"/>
        <v>0</v>
      </c>
      <c r="AL636" s="1">
        <f t="shared" si="272"/>
        <v>8794.3815840811549</v>
      </c>
    </row>
    <row r="637" spans="1:38">
      <c r="A637" s="26">
        <v>7.0000000000000001E-3</v>
      </c>
      <c r="B637" s="5">
        <f t="shared" si="295"/>
        <v>7638.0957834632327</v>
      </c>
      <c r="C637" s="150" t="s">
        <v>1093</v>
      </c>
      <c r="D637" s="150" t="s">
        <v>590</v>
      </c>
      <c r="E637" s="94" t="s">
        <v>90</v>
      </c>
      <c r="F637" s="25">
        <f t="shared" si="296"/>
        <v>1</v>
      </c>
      <c r="G637" s="25">
        <f t="shared" si="298"/>
        <v>1</v>
      </c>
      <c r="I637" s="156">
        <f t="shared" si="276"/>
        <v>0</v>
      </c>
      <c r="J637" s="156">
        <f t="shared" si="277"/>
        <v>0</v>
      </c>
      <c r="K637" s="156">
        <f t="shared" si="278"/>
        <v>0</v>
      </c>
      <c r="L637" s="156">
        <f t="shared" si="279"/>
        <v>0</v>
      </c>
      <c r="N637" s="187">
        <f t="shared" si="280"/>
        <v>0</v>
      </c>
      <c r="O637" s="187">
        <f t="shared" si="281"/>
        <v>0</v>
      </c>
      <c r="P637" s="187">
        <f t="shared" si="282"/>
        <v>0</v>
      </c>
      <c r="Q637" s="187">
        <f t="shared" si="283"/>
        <v>0</v>
      </c>
      <c r="R637" s="187">
        <f t="shared" si="284"/>
        <v>0</v>
      </c>
      <c r="S637" s="187">
        <f t="shared" si="285"/>
        <v>7638.0887834632331</v>
      </c>
      <c r="T637" s="187">
        <f t="shared" si="286"/>
        <v>0</v>
      </c>
      <c r="V637" s="184">
        <f t="shared" si="287"/>
        <v>0</v>
      </c>
      <c r="W637" s="184">
        <f t="shared" si="288"/>
        <v>0</v>
      </c>
      <c r="X637" s="184">
        <f t="shared" si="289"/>
        <v>0</v>
      </c>
      <c r="Y637" s="184">
        <f t="shared" si="290"/>
        <v>0</v>
      </c>
      <c r="AA637" s="190">
        <f t="shared" si="291"/>
        <v>0</v>
      </c>
      <c r="AB637" s="190">
        <f t="shared" si="292"/>
        <v>0</v>
      </c>
      <c r="AC637" s="190">
        <f t="shared" si="293"/>
        <v>0</v>
      </c>
      <c r="AD637" s="190">
        <f t="shared" si="294"/>
        <v>0</v>
      </c>
      <c r="AE637" s="187">
        <f t="shared" si="265"/>
        <v>0</v>
      </c>
      <c r="AF637" s="156">
        <f t="shared" si="266"/>
        <v>0</v>
      </c>
      <c r="AG637" s="193">
        <f t="shared" si="267"/>
        <v>0</v>
      </c>
      <c r="AH637" s="156">
        <f t="shared" si="268"/>
        <v>0</v>
      </c>
      <c r="AI637" s="156">
        <f t="shared" si="269"/>
        <v>0</v>
      </c>
      <c r="AJ637" s="187">
        <f t="shared" si="270"/>
        <v>7638.0887834632331</v>
      </c>
      <c r="AK637" s="187">
        <f t="shared" si="271"/>
        <v>0</v>
      </c>
      <c r="AL637" s="1">
        <f t="shared" si="272"/>
        <v>7638.0887834632331</v>
      </c>
    </row>
    <row r="638" spans="1:38">
      <c r="A638" s="26">
        <v>7.0099999999999997E-3</v>
      </c>
      <c r="B638" s="5">
        <f t="shared" si="295"/>
        <v>9593.537548412427</v>
      </c>
      <c r="C638" s="150" t="s">
        <v>157</v>
      </c>
      <c r="D638" s="150" t="s">
        <v>581</v>
      </c>
      <c r="E638" s="94" t="s">
        <v>90</v>
      </c>
      <c r="F638" s="25">
        <f t="shared" si="296"/>
        <v>1</v>
      </c>
      <c r="G638" s="25">
        <f t="shared" si="298"/>
        <v>1</v>
      </c>
      <c r="I638" s="156">
        <f t="shared" si="276"/>
        <v>0</v>
      </c>
      <c r="J638" s="156">
        <f t="shared" si="277"/>
        <v>0</v>
      </c>
      <c r="K638" s="156">
        <f t="shared" si="278"/>
        <v>0</v>
      </c>
      <c r="L638" s="156">
        <f t="shared" si="279"/>
        <v>0</v>
      </c>
      <c r="N638" s="187">
        <f t="shared" si="280"/>
        <v>0</v>
      </c>
      <c r="O638" s="187">
        <f t="shared" si="281"/>
        <v>0</v>
      </c>
      <c r="P638" s="187">
        <f t="shared" si="282"/>
        <v>0</v>
      </c>
      <c r="Q638" s="187">
        <f t="shared" si="283"/>
        <v>0</v>
      </c>
      <c r="R638" s="187">
        <f t="shared" si="284"/>
        <v>0</v>
      </c>
      <c r="S638" s="187">
        <f t="shared" si="285"/>
        <v>9593.5305384124276</v>
      </c>
      <c r="T638" s="187">
        <f t="shared" si="286"/>
        <v>0</v>
      </c>
      <c r="V638" s="184">
        <f t="shared" si="287"/>
        <v>0</v>
      </c>
      <c r="W638" s="184">
        <f t="shared" si="288"/>
        <v>0</v>
      </c>
      <c r="X638" s="184">
        <f t="shared" si="289"/>
        <v>0</v>
      </c>
      <c r="Y638" s="184">
        <f t="shared" si="290"/>
        <v>0</v>
      </c>
      <c r="AA638" s="190">
        <f t="shared" si="291"/>
        <v>0</v>
      </c>
      <c r="AB638" s="190">
        <f t="shared" si="292"/>
        <v>0</v>
      </c>
      <c r="AC638" s="190">
        <f t="shared" si="293"/>
        <v>0</v>
      </c>
      <c r="AD638" s="190">
        <f t="shared" si="294"/>
        <v>0</v>
      </c>
      <c r="AE638" s="187">
        <f t="shared" si="265"/>
        <v>0</v>
      </c>
      <c r="AF638" s="156">
        <f t="shared" si="266"/>
        <v>0</v>
      </c>
      <c r="AG638" s="193">
        <f t="shared" si="267"/>
        <v>0</v>
      </c>
      <c r="AH638" s="156">
        <f t="shared" si="268"/>
        <v>0</v>
      </c>
      <c r="AI638" s="156">
        <f t="shared" si="269"/>
        <v>0</v>
      </c>
      <c r="AJ638" s="187">
        <f t="shared" si="270"/>
        <v>9593.5305384124276</v>
      </c>
      <c r="AK638" s="187">
        <f t="shared" si="271"/>
        <v>0</v>
      </c>
      <c r="AL638" s="1">
        <f t="shared" si="272"/>
        <v>9593.5305384124276</v>
      </c>
    </row>
    <row r="639" spans="1:38">
      <c r="A639" s="26">
        <v>7.0400000000000003E-3</v>
      </c>
      <c r="B639" s="5">
        <f t="shared" si="295"/>
        <v>7489.6232553181599</v>
      </c>
      <c r="C639" s="150" t="s">
        <v>1097</v>
      </c>
      <c r="D639" s="150" t="s">
        <v>586</v>
      </c>
      <c r="E639" s="94" t="s">
        <v>90</v>
      </c>
      <c r="F639" s="25">
        <f t="shared" si="296"/>
        <v>1</v>
      </c>
      <c r="G639" s="25">
        <f t="shared" si="298"/>
        <v>1</v>
      </c>
      <c r="I639" s="156">
        <f t="shared" si="276"/>
        <v>0</v>
      </c>
      <c r="J639" s="156">
        <f t="shared" si="277"/>
        <v>0</v>
      </c>
      <c r="K639" s="156">
        <f t="shared" si="278"/>
        <v>0</v>
      </c>
      <c r="L639" s="156">
        <f t="shared" si="279"/>
        <v>0</v>
      </c>
      <c r="N639" s="187">
        <f t="shared" si="280"/>
        <v>0</v>
      </c>
      <c r="O639" s="187">
        <f t="shared" si="281"/>
        <v>0</v>
      </c>
      <c r="P639" s="187">
        <f t="shared" si="282"/>
        <v>0</v>
      </c>
      <c r="Q639" s="187">
        <f t="shared" si="283"/>
        <v>0</v>
      </c>
      <c r="R639" s="187">
        <f t="shared" si="284"/>
        <v>0</v>
      </c>
      <c r="S639" s="187">
        <f t="shared" si="285"/>
        <v>7489.6162153181594</v>
      </c>
      <c r="T639" s="187">
        <f t="shared" si="286"/>
        <v>0</v>
      </c>
      <c r="V639" s="184">
        <f t="shared" si="287"/>
        <v>0</v>
      </c>
      <c r="W639" s="184">
        <f t="shared" si="288"/>
        <v>0</v>
      </c>
      <c r="X639" s="184">
        <f t="shared" si="289"/>
        <v>0</v>
      </c>
      <c r="Y639" s="184">
        <f t="shared" si="290"/>
        <v>0</v>
      </c>
      <c r="AA639" s="190">
        <f t="shared" si="291"/>
        <v>0</v>
      </c>
      <c r="AB639" s="190">
        <f t="shared" si="292"/>
        <v>0</v>
      </c>
      <c r="AC639" s="190">
        <f t="shared" si="293"/>
        <v>0</v>
      </c>
      <c r="AD639" s="190">
        <f t="shared" si="294"/>
        <v>0</v>
      </c>
      <c r="AE639" s="187">
        <f t="shared" si="265"/>
        <v>0</v>
      </c>
      <c r="AF639" s="156">
        <f t="shared" si="266"/>
        <v>0</v>
      </c>
      <c r="AG639" s="193">
        <f t="shared" si="267"/>
        <v>0</v>
      </c>
      <c r="AH639" s="156">
        <f t="shared" si="268"/>
        <v>0</v>
      </c>
      <c r="AI639" s="156">
        <f t="shared" si="269"/>
        <v>0</v>
      </c>
      <c r="AJ639" s="187">
        <f t="shared" si="270"/>
        <v>7489.6162153181594</v>
      </c>
      <c r="AK639" s="187">
        <f t="shared" si="271"/>
        <v>0</v>
      </c>
      <c r="AL639" s="1">
        <f t="shared" si="272"/>
        <v>7489.6162153181594</v>
      </c>
    </row>
    <row r="640" spans="1:38">
      <c r="A640" s="26">
        <v>7.0499999999999998E-3</v>
      </c>
      <c r="B640" s="5">
        <f t="shared" si="295"/>
        <v>6413.4371254019061</v>
      </c>
      <c r="C640" s="150" t="s">
        <v>1105</v>
      </c>
      <c r="D640" s="150" t="s">
        <v>1112</v>
      </c>
      <c r="E640" s="94" t="s">
        <v>90</v>
      </c>
      <c r="F640" s="25">
        <f t="shared" si="296"/>
        <v>1</v>
      </c>
      <c r="G640" s="25">
        <f t="shared" si="298"/>
        <v>1</v>
      </c>
      <c r="I640" s="156">
        <f t="shared" si="276"/>
        <v>0</v>
      </c>
      <c r="J640" s="156">
        <f t="shared" si="277"/>
        <v>0</v>
      </c>
      <c r="K640" s="156">
        <f t="shared" si="278"/>
        <v>0</v>
      </c>
      <c r="L640" s="156">
        <f t="shared" si="279"/>
        <v>0</v>
      </c>
      <c r="N640" s="187">
        <f t="shared" si="280"/>
        <v>0</v>
      </c>
      <c r="O640" s="187">
        <f t="shared" si="281"/>
        <v>0</v>
      </c>
      <c r="P640" s="187">
        <f t="shared" si="282"/>
        <v>0</v>
      </c>
      <c r="Q640" s="187">
        <f t="shared" si="283"/>
        <v>0</v>
      </c>
      <c r="R640" s="187">
        <f t="shared" si="284"/>
        <v>0</v>
      </c>
      <c r="S640" s="187">
        <f t="shared" si="285"/>
        <v>6413.4300754019059</v>
      </c>
      <c r="T640" s="187">
        <f t="shared" si="286"/>
        <v>0</v>
      </c>
      <c r="V640" s="184">
        <f t="shared" si="287"/>
        <v>0</v>
      </c>
      <c r="W640" s="184">
        <f t="shared" si="288"/>
        <v>0</v>
      </c>
      <c r="X640" s="184">
        <f t="shared" si="289"/>
        <v>0</v>
      </c>
      <c r="Y640" s="184">
        <f t="shared" si="290"/>
        <v>0</v>
      </c>
      <c r="AA640" s="190">
        <f t="shared" si="291"/>
        <v>0</v>
      </c>
      <c r="AB640" s="190">
        <f t="shared" si="292"/>
        <v>0</v>
      </c>
      <c r="AC640" s="190">
        <f t="shared" si="293"/>
        <v>0</v>
      </c>
      <c r="AD640" s="190">
        <f t="shared" si="294"/>
        <v>0</v>
      </c>
      <c r="AE640" s="187">
        <f t="shared" si="265"/>
        <v>0</v>
      </c>
      <c r="AF640" s="156">
        <f t="shared" si="266"/>
        <v>0</v>
      </c>
      <c r="AG640" s="193">
        <f t="shared" si="267"/>
        <v>0</v>
      </c>
      <c r="AH640" s="156">
        <f t="shared" si="268"/>
        <v>0</v>
      </c>
      <c r="AI640" s="156">
        <f t="shared" si="269"/>
        <v>0</v>
      </c>
      <c r="AJ640" s="187">
        <f t="shared" si="270"/>
        <v>6413.4300754019059</v>
      </c>
      <c r="AK640" s="187">
        <f t="shared" si="271"/>
        <v>0</v>
      </c>
      <c r="AL640" s="1">
        <f t="shared" si="272"/>
        <v>6413.4300754019059</v>
      </c>
    </row>
    <row r="641" spans="1:38">
      <c r="A641" s="26">
        <v>7.0600000000000003E-3</v>
      </c>
      <c r="B641" s="5">
        <f t="shared" si="295"/>
        <v>9909.8763705002257</v>
      </c>
      <c r="C641" s="150" t="s">
        <v>1127</v>
      </c>
      <c r="D641" s="150" t="s">
        <v>872</v>
      </c>
      <c r="E641" s="94" t="s">
        <v>90</v>
      </c>
      <c r="F641" s="25">
        <f t="shared" si="296"/>
        <v>1</v>
      </c>
      <c r="G641" s="25">
        <f t="shared" si="298"/>
        <v>1</v>
      </c>
      <c r="I641" s="156">
        <f t="shared" si="276"/>
        <v>0</v>
      </c>
      <c r="J641" s="156">
        <f t="shared" si="277"/>
        <v>0</v>
      </c>
      <c r="K641" s="156">
        <f t="shared" si="278"/>
        <v>0</v>
      </c>
      <c r="L641" s="156">
        <f t="shared" si="279"/>
        <v>0</v>
      </c>
      <c r="N641" s="187">
        <f t="shared" si="280"/>
        <v>0</v>
      </c>
      <c r="O641" s="187">
        <f t="shared" si="281"/>
        <v>0</v>
      </c>
      <c r="P641" s="187">
        <f t="shared" si="282"/>
        <v>0</v>
      </c>
      <c r="Q641" s="187">
        <f t="shared" si="283"/>
        <v>0</v>
      </c>
      <c r="R641" s="187">
        <f t="shared" si="284"/>
        <v>0</v>
      </c>
      <c r="S641" s="187">
        <f t="shared" si="285"/>
        <v>0</v>
      </c>
      <c r="T641" s="187">
        <f t="shared" si="286"/>
        <v>9909.8693105002258</v>
      </c>
      <c r="V641" s="184">
        <f t="shared" si="287"/>
        <v>0</v>
      </c>
      <c r="W641" s="184">
        <f t="shared" si="288"/>
        <v>0</v>
      </c>
      <c r="X641" s="184">
        <f t="shared" si="289"/>
        <v>0</v>
      </c>
      <c r="Y641" s="184">
        <f t="shared" si="290"/>
        <v>0</v>
      </c>
      <c r="AA641" s="190">
        <f t="shared" si="291"/>
        <v>0</v>
      </c>
      <c r="AB641" s="190">
        <f t="shared" si="292"/>
        <v>0</v>
      </c>
      <c r="AC641" s="190">
        <f t="shared" si="293"/>
        <v>0</v>
      </c>
      <c r="AD641" s="190">
        <f t="shared" si="294"/>
        <v>0</v>
      </c>
      <c r="AE641" s="187">
        <f t="shared" si="265"/>
        <v>0</v>
      </c>
      <c r="AF641" s="156">
        <f t="shared" si="266"/>
        <v>0</v>
      </c>
      <c r="AG641" s="193">
        <f t="shared" si="267"/>
        <v>0</v>
      </c>
      <c r="AH641" s="156">
        <f t="shared" si="268"/>
        <v>0</v>
      </c>
      <c r="AI641" s="156">
        <f t="shared" si="269"/>
        <v>0</v>
      </c>
      <c r="AJ641" s="187">
        <f t="shared" si="270"/>
        <v>9909.8693105002258</v>
      </c>
      <c r="AK641" s="187">
        <f t="shared" si="271"/>
        <v>0</v>
      </c>
      <c r="AL641" s="1">
        <f t="shared" si="272"/>
        <v>9909.8693105002258</v>
      </c>
    </row>
    <row r="642" spans="1:38">
      <c r="A642" s="26">
        <v>7.0800000000000004E-3</v>
      </c>
      <c r="B642" s="5">
        <f t="shared" si="295"/>
        <v>9640.515628882069</v>
      </c>
      <c r="C642" s="150" t="s">
        <v>1130</v>
      </c>
      <c r="D642" s="150" t="s">
        <v>1168</v>
      </c>
      <c r="E642" s="94" t="s">
        <v>90</v>
      </c>
      <c r="F642" s="25">
        <f t="shared" si="296"/>
        <v>1</v>
      </c>
      <c r="G642" s="25">
        <f t="shared" si="298"/>
        <v>1</v>
      </c>
      <c r="I642" s="156">
        <f t="shared" si="276"/>
        <v>0</v>
      </c>
      <c r="J642" s="156">
        <f t="shared" si="277"/>
        <v>0</v>
      </c>
      <c r="K642" s="156">
        <f t="shared" si="278"/>
        <v>0</v>
      </c>
      <c r="L642" s="156">
        <f t="shared" si="279"/>
        <v>0</v>
      </c>
      <c r="N642" s="187">
        <f t="shared" si="280"/>
        <v>0</v>
      </c>
      <c r="O642" s="187">
        <f t="shared" si="281"/>
        <v>0</v>
      </c>
      <c r="P642" s="187">
        <f t="shared" si="282"/>
        <v>0</v>
      </c>
      <c r="Q642" s="187">
        <f t="shared" si="283"/>
        <v>0</v>
      </c>
      <c r="R642" s="187">
        <f t="shared" si="284"/>
        <v>0</v>
      </c>
      <c r="S642" s="187">
        <f t="shared" si="285"/>
        <v>0</v>
      </c>
      <c r="T642" s="187">
        <f t="shared" si="286"/>
        <v>9640.5085488820696</v>
      </c>
      <c r="V642" s="184">
        <f t="shared" si="287"/>
        <v>0</v>
      </c>
      <c r="W642" s="184">
        <f t="shared" si="288"/>
        <v>0</v>
      </c>
      <c r="X642" s="184">
        <f t="shared" si="289"/>
        <v>0</v>
      </c>
      <c r="Y642" s="184">
        <f t="shared" si="290"/>
        <v>0</v>
      </c>
      <c r="AA642" s="190">
        <f t="shared" si="291"/>
        <v>0</v>
      </c>
      <c r="AB642" s="190">
        <f t="shared" si="292"/>
        <v>0</v>
      </c>
      <c r="AC642" s="190">
        <f t="shared" si="293"/>
        <v>0</v>
      </c>
      <c r="AD642" s="190">
        <f t="shared" si="294"/>
        <v>0</v>
      </c>
      <c r="AE642" s="187">
        <f t="shared" ref="AE642:AE705" si="299">LARGE(N642:T642,3)</f>
        <v>0</v>
      </c>
      <c r="AF642" s="156">
        <f t="shared" ref="AF642:AF705" si="300">LARGE(I642:L642,3)</f>
        <v>0</v>
      </c>
      <c r="AG642" s="193">
        <f t="shared" ref="AG642:AG705" si="301">LARGE(AE642:AF642,1)</f>
        <v>0</v>
      </c>
      <c r="AH642" s="156">
        <f t="shared" ref="AH642:AH705" si="302">LARGE(I642:L642,1)</f>
        <v>0</v>
      </c>
      <c r="AI642" s="156">
        <f t="shared" ref="AI642:AI705" si="303">LARGE(I642:L642,2)</f>
        <v>0</v>
      </c>
      <c r="AJ642" s="187">
        <f t="shared" ref="AJ642:AJ705" si="304">LARGE(N642:T642,1)</f>
        <v>9640.5085488820696</v>
      </c>
      <c r="AK642" s="187">
        <f t="shared" ref="AK642:AK705" si="305">LARGE(N642:T642,2)</f>
        <v>0</v>
      </c>
      <c r="AL642" s="1">
        <f t="shared" ref="AL642:AL705" si="306">SUM(AG642:AK642)</f>
        <v>9640.5085488820696</v>
      </c>
    </row>
    <row r="643" spans="1:38">
      <c r="A643" s="26">
        <v>7.11E-3</v>
      </c>
      <c r="B643" s="5">
        <f t="shared" si="295"/>
        <v>8598.2475792082114</v>
      </c>
      <c r="C643" s="150" t="s">
        <v>1152</v>
      </c>
      <c r="D643" s="150" t="s">
        <v>97</v>
      </c>
      <c r="E643" s="94" t="s">
        <v>90</v>
      </c>
      <c r="F643" s="25">
        <f t="shared" si="296"/>
        <v>1</v>
      </c>
      <c r="G643" s="25">
        <f t="shared" si="298"/>
        <v>1</v>
      </c>
      <c r="I643" s="156">
        <f t="shared" si="276"/>
        <v>0</v>
      </c>
      <c r="J643" s="156">
        <f t="shared" si="277"/>
        <v>0</v>
      </c>
      <c r="K643" s="156">
        <f t="shared" si="278"/>
        <v>0</v>
      </c>
      <c r="L643" s="156">
        <f t="shared" si="279"/>
        <v>0</v>
      </c>
      <c r="N643" s="187">
        <f t="shared" si="280"/>
        <v>0</v>
      </c>
      <c r="O643" s="187">
        <f t="shared" si="281"/>
        <v>0</v>
      </c>
      <c r="P643" s="187">
        <f t="shared" si="282"/>
        <v>0</v>
      </c>
      <c r="Q643" s="187">
        <f t="shared" si="283"/>
        <v>0</v>
      </c>
      <c r="R643" s="187">
        <f t="shared" si="284"/>
        <v>0</v>
      </c>
      <c r="S643" s="187">
        <f t="shared" si="285"/>
        <v>0</v>
      </c>
      <c r="T643" s="187">
        <f t="shared" si="286"/>
        <v>8598.2404692082109</v>
      </c>
      <c r="V643" s="184">
        <f t="shared" si="287"/>
        <v>0</v>
      </c>
      <c r="W643" s="184">
        <f t="shared" si="288"/>
        <v>0</v>
      </c>
      <c r="X643" s="184">
        <f t="shared" si="289"/>
        <v>0</v>
      </c>
      <c r="Y643" s="184">
        <f t="shared" si="290"/>
        <v>0</v>
      </c>
      <c r="AA643" s="190">
        <f t="shared" si="291"/>
        <v>0</v>
      </c>
      <c r="AB643" s="190">
        <f t="shared" si="292"/>
        <v>0</v>
      </c>
      <c r="AC643" s="190">
        <f t="shared" si="293"/>
        <v>0</v>
      </c>
      <c r="AD643" s="190">
        <f t="shared" si="294"/>
        <v>0</v>
      </c>
      <c r="AE643" s="187">
        <f t="shared" si="299"/>
        <v>0</v>
      </c>
      <c r="AF643" s="156">
        <f t="shared" si="300"/>
        <v>0</v>
      </c>
      <c r="AG643" s="193">
        <f t="shared" si="301"/>
        <v>0</v>
      </c>
      <c r="AH643" s="156">
        <f t="shared" si="302"/>
        <v>0</v>
      </c>
      <c r="AI643" s="156">
        <f t="shared" si="303"/>
        <v>0</v>
      </c>
      <c r="AJ643" s="187">
        <f t="shared" si="304"/>
        <v>8598.2404692082109</v>
      </c>
      <c r="AK643" s="187">
        <f t="shared" si="305"/>
        <v>0</v>
      </c>
      <c r="AL643" s="1">
        <f t="shared" si="306"/>
        <v>8598.2404692082109</v>
      </c>
    </row>
    <row r="644" spans="1:38">
      <c r="A644" s="26">
        <v>7.1300000000000001E-3</v>
      </c>
      <c r="B644" s="5">
        <f t="shared" si="295"/>
        <v>8327.9753178432111</v>
      </c>
      <c r="C644" s="150" t="s">
        <v>1155</v>
      </c>
      <c r="D644" s="150" t="s">
        <v>1170</v>
      </c>
      <c r="E644" s="94" t="s">
        <v>90</v>
      </c>
      <c r="F644" s="25">
        <f t="shared" si="296"/>
        <v>1</v>
      </c>
      <c r="G644" s="25">
        <f t="shared" si="298"/>
        <v>1</v>
      </c>
      <c r="I644" s="156">
        <f t="shared" si="276"/>
        <v>0</v>
      </c>
      <c r="J644" s="156">
        <f t="shared" si="277"/>
        <v>0</v>
      </c>
      <c r="K644" s="156">
        <f t="shared" si="278"/>
        <v>0</v>
      </c>
      <c r="L644" s="156">
        <f t="shared" si="279"/>
        <v>0</v>
      </c>
      <c r="N644" s="187">
        <f t="shared" si="280"/>
        <v>0</v>
      </c>
      <c r="O644" s="187">
        <f t="shared" si="281"/>
        <v>0</v>
      </c>
      <c r="P644" s="187">
        <f t="shared" si="282"/>
        <v>0</v>
      </c>
      <c r="Q644" s="187">
        <f t="shared" si="283"/>
        <v>0</v>
      </c>
      <c r="R644" s="187">
        <f t="shared" si="284"/>
        <v>0</v>
      </c>
      <c r="S644" s="187">
        <f t="shared" si="285"/>
        <v>0</v>
      </c>
      <c r="T644" s="187">
        <f t="shared" si="286"/>
        <v>8327.9681878432111</v>
      </c>
      <c r="V644" s="184">
        <f t="shared" si="287"/>
        <v>0</v>
      </c>
      <c r="W644" s="184">
        <f t="shared" si="288"/>
        <v>0</v>
      </c>
      <c r="X644" s="184">
        <f t="shared" si="289"/>
        <v>0</v>
      </c>
      <c r="Y644" s="184">
        <f t="shared" si="290"/>
        <v>0</v>
      </c>
      <c r="AA644" s="190">
        <f t="shared" si="291"/>
        <v>0</v>
      </c>
      <c r="AB644" s="190">
        <f t="shared" si="292"/>
        <v>0</v>
      </c>
      <c r="AC644" s="190">
        <f t="shared" si="293"/>
        <v>0</v>
      </c>
      <c r="AD644" s="190">
        <f t="shared" si="294"/>
        <v>0</v>
      </c>
      <c r="AE644" s="187">
        <f t="shared" si="299"/>
        <v>0</v>
      </c>
      <c r="AF644" s="156">
        <f t="shared" si="300"/>
        <v>0</v>
      </c>
      <c r="AG644" s="193">
        <f t="shared" si="301"/>
        <v>0</v>
      </c>
      <c r="AH644" s="156">
        <f t="shared" si="302"/>
        <v>0</v>
      </c>
      <c r="AI644" s="156">
        <f t="shared" si="303"/>
        <v>0</v>
      </c>
      <c r="AJ644" s="187">
        <f t="shared" si="304"/>
        <v>8327.9681878432111</v>
      </c>
      <c r="AK644" s="187">
        <f t="shared" si="305"/>
        <v>0</v>
      </c>
      <c r="AL644" s="1">
        <f t="shared" si="306"/>
        <v>8327.9681878432111</v>
      </c>
    </row>
    <row r="645" spans="1:38">
      <c r="A645" s="26">
        <v>7.1400000000000005E-3</v>
      </c>
      <c r="B645" s="5">
        <f t="shared" si="295"/>
        <v>8234.4201712675531</v>
      </c>
      <c r="C645" s="150" t="s">
        <v>1156</v>
      </c>
      <c r="D645" s="150" t="s">
        <v>1170</v>
      </c>
      <c r="E645" s="94" t="s">
        <v>90</v>
      </c>
      <c r="F645" s="25">
        <f t="shared" si="296"/>
        <v>1</v>
      </c>
      <c r="G645" s="25">
        <f t="shared" si="298"/>
        <v>1</v>
      </c>
      <c r="I645" s="156">
        <f t="shared" si="276"/>
        <v>0</v>
      </c>
      <c r="J645" s="156">
        <f t="shared" si="277"/>
        <v>0</v>
      </c>
      <c r="K645" s="156">
        <f t="shared" si="278"/>
        <v>0</v>
      </c>
      <c r="L645" s="156">
        <f t="shared" si="279"/>
        <v>0</v>
      </c>
      <c r="N645" s="187">
        <f t="shared" si="280"/>
        <v>0</v>
      </c>
      <c r="O645" s="187">
        <f t="shared" si="281"/>
        <v>0</v>
      </c>
      <c r="P645" s="187">
        <f t="shared" si="282"/>
        <v>0</v>
      </c>
      <c r="Q645" s="187">
        <f t="shared" si="283"/>
        <v>0</v>
      </c>
      <c r="R645" s="187">
        <f t="shared" si="284"/>
        <v>0</v>
      </c>
      <c r="S645" s="187">
        <f t="shared" si="285"/>
        <v>0</v>
      </c>
      <c r="T645" s="187">
        <f t="shared" si="286"/>
        <v>8234.4130312675534</v>
      </c>
      <c r="V645" s="184">
        <f t="shared" si="287"/>
        <v>0</v>
      </c>
      <c r="W645" s="184">
        <f t="shared" si="288"/>
        <v>0</v>
      </c>
      <c r="X645" s="184">
        <f t="shared" si="289"/>
        <v>0</v>
      </c>
      <c r="Y645" s="184">
        <f t="shared" si="290"/>
        <v>0</v>
      </c>
      <c r="AA645" s="190">
        <f t="shared" si="291"/>
        <v>0</v>
      </c>
      <c r="AB645" s="190">
        <f t="shared" si="292"/>
        <v>0</v>
      </c>
      <c r="AC645" s="190">
        <f t="shared" si="293"/>
        <v>0</v>
      </c>
      <c r="AD645" s="190">
        <f t="shared" si="294"/>
        <v>0</v>
      </c>
      <c r="AE645" s="187">
        <f t="shared" si="299"/>
        <v>0</v>
      </c>
      <c r="AF645" s="156">
        <f t="shared" si="300"/>
        <v>0</v>
      </c>
      <c r="AG645" s="193">
        <f t="shared" si="301"/>
        <v>0</v>
      </c>
      <c r="AH645" s="156">
        <f t="shared" si="302"/>
        <v>0</v>
      </c>
      <c r="AI645" s="156">
        <f t="shared" si="303"/>
        <v>0</v>
      </c>
      <c r="AJ645" s="187">
        <f t="shared" si="304"/>
        <v>8234.4130312675534</v>
      </c>
      <c r="AK645" s="187">
        <f t="shared" si="305"/>
        <v>0</v>
      </c>
      <c r="AL645" s="1">
        <f t="shared" si="306"/>
        <v>8234.4130312675534</v>
      </c>
    </row>
    <row r="646" spans="1:38">
      <c r="A646" s="26">
        <v>7.1500000000000001E-3</v>
      </c>
      <c r="B646" s="5">
        <f t="shared" ref="B646:B663" si="307">AL646+A646</f>
        <v>8164.1059062650811</v>
      </c>
      <c r="C646" s="150" t="s">
        <v>1157</v>
      </c>
      <c r="D646" s="150" t="s">
        <v>1170</v>
      </c>
      <c r="E646" s="94" t="s">
        <v>90</v>
      </c>
      <c r="F646" s="25">
        <f t="shared" ref="F646:F663" si="308">COUNTIF(H646:AD646,"&gt;1")</f>
        <v>1</v>
      </c>
      <c r="G646" s="25">
        <f t="shared" si="298"/>
        <v>1</v>
      </c>
      <c r="I646" s="156">
        <f t="shared" si="276"/>
        <v>0</v>
      </c>
      <c r="J646" s="156">
        <f t="shared" si="277"/>
        <v>0</v>
      </c>
      <c r="K646" s="156">
        <f t="shared" si="278"/>
        <v>0</v>
      </c>
      <c r="L646" s="156">
        <f t="shared" si="279"/>
        <v>0</v>
      </c>
      <c r="N646" s="187">
        <f t="shared" si="280"/>
        <v>0</v>
      </c>
      <c r="O646" s="187">
        <f t="shared" si="281"/>
        <v>0</v>
      </c>
      <c r="P646" s="187">
        <f t="shared" si="282"/>
        <v>0</v>
      </c>
      <c r="Q646" s="187">
        <f t="shared" si="283"/>
        <v>0</v>
      </c>
      <c r="R646" s="187">
        <f t="shared" si="284"/>
        <v>0</v>
      </c>
      <c r="S646" s="187">
        <f t="shared" si="285"/>
        <v>0</v>
      </c>
      <c r="T646" s="187">
        <f t="shared" si="286"/>
        <v>8164.0987562650807</v>
      </c>
      <c r="V646" s="184">
        <f t="shared" si="287"/>
        <v>0</v>
      </c>
      <c r="W646" s="184">
        <f t="shared" si="288"/>
        <v>0</v>
      </c>
      <c r="X646" s="184">
        <f t="shared" si="289"/>
        <v>0</v>
      </c>
      <c r="Y646" s="184">
        <f t="shared" si="290"/>
        <v>0</v>
      </c>
      <c r="AA646" s="190">
        <f t="shared" si="291"/>
        <v>0</v>
      </c>
      <c r="AB646" s="190">
        <f t="shared" si="292"/>
        <v>0</v>
      </c>
      <c r="AC646" s="190">
        <f t="shared" si="293"/>
        <v>0</v>
      </c>
      <c r="AD646" s="190">
        <f t="shared" si="294"/>
        <v>0</v>
      </c>
      <c r="AE646" s="187">
        <f t="shared" si="299"/>
        <v>0</v>
      </c>
      <c r="AF646" s="156">
        <f t="shared" si="300"/>
        <v>0</v>
      </c>
      <c r="AG646" s="193">
        <f t="shared" si="301"/>
        <v>0</v>
      </c>
      <c r="AH646" s="156">
        <f t="shared" si="302"/>
        <v>0</v>
      </c>
      <c r="AI646" s="156">
        <f t="shared" si="303"/>
        <v>0</v>
      </c>
      <c r="AJ646" s="187">
        <f t="shared" si="304"/>
        <v>8164.0987562650807</v>
      </c>
      <c r="AK646" s="187">
        <f t="shared" si="305"/>
        <v>0</v>
      </c>
      <c r="AL646" s="1">
        <f t="shared" si="306"/>
        <v>8164.0987562650807</v>
      </c>
    </row>
    <row r="647" spans="1:38">
      <c r="A647" s="26">
        <v>7.1600000000000006E-3</v>
      </c>
      <c r="B647" s="5">
        <f t="shared" si="307"/>
        <v>7810.3428019818857</v>
      </c>
      <c r="C647" s="150" t="s">
        <v>1161</v>
      </c>
      <c r="D647" s="150" t="s">
        <v>1170</v>
      </c>
      <c r="E647" s="94" t="s">
        <v>90</v>
      </c>
      <c r="F647" s="25">
        <f t="shared" si="308"/>
        <v>1</v>
      </c>
      <c r="G647" s="25">
        <f t="shared" si="298"/>
        <v>1</v>
      </c>
      <c r="I647" s="156">
        <f t="shared" si="276"/>
        <v>0</v>
      </c>
      <c r="J647" s="156">
        <f t="shared" si="277"/>
        <v>0</v>
      </c>
      <c r="K647" s="156">
        <f t="shared" si="278"/>
        <v>0</v>
      </c>
      <c r="L647" s="156">
        <f t="shared" si="279"/>
        <v>0</v>
      </c>
      <c r="N647" s="187">
        <f t="shared" si="280"/>
        <v>0</v>
      </c>
      <c r="O647" s="187">
        <f t="shared" si="281"/>
        <v>0</v>
      </c>
      <c r="P647" s="187">
        <f t="shared" si="282"/>
        <v>0</v>
      </c>
      <c r="Q647" s="187">
        <f t="shared" si="283"/>
        <v>0</v>
      </c>
      <c r="R647" s="187">
        <f t="shared" si="284"/>
        <v>0</v>
      </c>
      <c r="S647" s="187">
        <f t="shared" si="285"/>
        <v>0</v>
      </c>
      <c r="T647" s="187">
        <f t="shared" si="286"/>
        <v>7810.3356419818856</v>
      </c>
      <c r="V647" s="184">
        <f t="shared" si="287"/>
        <v>0</v>
      </c>
      <c r="W647" s="184">
        <f t="shared" si="288"/>
        <v>0</v>
      </c>
      <c r="X647" s="184">
        <f t="shared" si="289"/>
        <v>0</v>
      </c>
      <c r="Y647" s="184">
        <f t="shared" si="290"/>
        <v>0</v>
      </c>
      <c r="AA647" s="190">
        <f t="shared" si="291"/>
        <v>0</v>
      </c>
      <c r="AB647" s="190">
        <f t="shared" si="292"/>
        <v>0</v>
      </c>
      <c r="AC647" s="190">
        <f t="shared" si="293"/>
        <v>0</v>
      </c>
      <c r="AD647" s="190">
        <f t="shared" si="294"/>
        <v>0</v>
      </c>
      <c r="AE647" s="187">
        <f t="shared" si="299"/>
        <v>0</v>
      </c>
      <c r="AF647" s="156">
        <f t="shared" si="300"/>
        <v>0</v>
      </c>
      <c r="AG647" s="193">
        <f t="shared" si="301"/>
        <v>0</v>
      </c>
      <c r="AH647" s="156">
        <f t="shared" si="302"/>
        <v>0</v>
      </c>
      <c r="AI647" s="156">
        <f t="shared" si="303"/>
        <v>0</v>
      </c>
      <c r="AJ647" s="187">
        <f t="shared" si="304"/>
        <v>7810.3356419818856</v>
      </c>
      <c r="AK647" s="187">
        <f t="shared" si="305"/>
        <v>0</v>
      </c>
      <c r="AL647" s="1">
        <f t="shared" si="306"/>
        <v>7810.3356419818856</v>
      </c>
    </row>
    <row r="648" spans="1:38">
      <c r="A648" s="26">
        <v>7.1700000000000002E-3</v>
      </c>
      <c r="B648" s="5">
        <f t="shared" si="307"/>
        <v>7.1700000000000002E-3</v>
      </c>
      <c r="C648" s="150"/>
      <c r="D648" s="150"/>
      <c r="E648" s="94" t="s">
        <v>90</v>
      </c>
      <c r="F648" s="25">
        <f t="shared" si="308"/>
        <v>0</v>
      </c>
      <c r="G648" s="25">
        <f t="shared" si="298"/>
        <v>0</v>
      </c>
      <c r="I648" s="156">
        <f t="shared" si="276"/>
        <v>0</v>
      </c>
      <c r="J648" s="156">
        <f t="shared" si="277"/>
        <v>0</v>
      </c>
      <c r="K648" s="156">
        <f t="shared" si="278"/>
        <v>0</v>
      </c>
      <c r="L648" s="156">
        <f t="shared" si="279"/>
        <v>0</v>
      </c>
      <c r="N648" s="187">
        <f t="shared" si="280"/>
        <v>0</v>
      </c>
      <c r="O648" s="187">
        <f t="shared" si="281"/>
        <v>0</v>
      </c>
      <c r="P648" s="187">
        <f t="shared" si="282"/>
        <v>0</v>
      </c>
      <c r="Q648" s="187">
        <f t="shared" si="283"/>
        <v>0</v>
      </c>
      <c r="R648" s="187">
        <f t="shared" si="284"/>
        <v>0</v>
      </c>
      <c r="S648" s="187">
        <f t="shared" si="285"/>
        <v>0</v>
      </c>
      <c r="T648" s="187">
        <f t="shared" si="286"/>
        <v>0</v>
      </c>
      <c r="V648" s="184">
        <f t="shared" si="287"/>
        <v>0</v>
      </c>
      <c r="W648" s="184">
        <f t="shared" si="288"/>
        <v>0</v>
      </c>
      <c r="X648" s="184">
        <f t="shared" si="289"/>
        <v>0</v>
      </c>
      <c r="Y648" s="184">
        <f t="shared" si="290"/>
        <v>0</v>
      </c>
      <c r="AA648" s="190">
        <f t="shared" si="291"/>
        <v>0</v>
      </c>
      <c r="AB648" s="190">
        <f t="shared" si="292"/>
        <v>0</v>
      </c>
      <c r="AC648" s="190">
        <f t="shared" si="293"/>
        <v>0</v>
      </c>
      <c r="AD648" s="190">
        <f t="shared" si="294"/>
        <v>0</v>
      </c>
      <c r="AE648" s="187">
        <f t="shared" si="299"/>
        <v>0</v>
      </c>
      <c r="AF648" s="156">
        <f t="shared" si="300"/>
        <v>0</v>
      </c>
      <c r="AG648" s="193">
        <f t="shared" si="301"/>
        <v>0</v>
      </c>
      <c r="AH648" s="156">
        <f t="shared" si="302"/>
        <v>0</v>
      </c>
      <c r="AI648" s="156">
        <f t="shared" si="303"/>
        <v>0</v>
      </c>
      <c r="AJ648" s="187">
        <f t="shared" si="304"/>
        <v>0</v>
      </c>
      <c r="AK648" s="187">
        <f t="shared" si="305"/>
        <v>0</v>
      </c>
      <c r="AL648" s="1">
        <f t="shared" si="306"/>
        <v>0</v>
      </c>
    </row>
    <row r="649" spans="1:38">
      <c r="A649" s="26">
        <v>7.1799999999999998E-3</v>
      </c>
      <c r="B649" s="5">
        <f t="shared" si="307"/>
        <v>7.1799999999999998E-3</v>
      </c>
      <c r="C649" s="150"/>
      <c r="D649" s="150"/>
      <c r="E649" s="94" t="s">
        <v>90</v>
      </c>
      <c r="F649" s="25">
        <f t="shared" si="308"/>
        <v>0</v>
      </c>
      <c r="G649" s="25">
        <f t="shared" si="298"/>
        <v>0</v>
      </c>
      <c r="I649" s="156">
        <f t="shared" si="276"/>
        <v>0</v>
      </c>
      <c r="J649" s="156">
        <f t="shared" si="277"/>
        <v>0</v>
      </c>
      <c r="K649" s="156">
        <f t="shared" si="278"/>
        <v>0</v>
      </c>
      <c r="L649" s="156">
        <f t="shared" si="279"/>
        <v>0</v>
      </c>
      <c r="N649" s="187">
        <f t="shared" si="280"/>
        <v>0</v>
      </c>
      <c r="O649" s="187">
        <f t="shared" si="281"/>
        <v>0</v>
      </c>
      <c r="P649" s="187">
        <f t="shared" si="282"/>
        <v>0</v>
      </c>
      <c r="Q649" s="187">
        <f t="shared" si="283"/>
        <v>0</v>
      </c>
      <c r="R649" s="187">
        <f t="shared" si="284"/>
        <v>0</v>
      </c>
      <c r="S649" s="187">
        <f t="shared" si="285"/>
        <v>0</v>
      </c>
      <c r="T649" s="187">
        <f t="shared" si="286"/>
        <v>0</v>
      </c>
      <c r="V649" s="184">
        <f t="shared" si="287"/>
        <v>0</v>
      </c>
      <c r="W649" s="184">
        <f t="shared" si="288"/>
        <v>0</v>
      </c>
      <c r="X649" s="184">
        <f t="shared" si="289"/>
        <v>0</v>
      </c>
      <c r="Y649" s="184">
        <f t="shared" si="290"/>
        <v>0</v>
      </c>
      <c r="AA649" s="190">
        <f t="shared" si="291"/>
        <v>0</v>
      </c>
      <c r="AB649" s="190">
        <f t="shared" si="292"/>
        <v>0</v>
      </c>
      <c r="AC649" s="190">
        <f t="shared" si="293"/>
        <v>0</v>
      </c>
      <c r="AD649" s="190">
        <f t="shared" si="294"/>
        <v>0</v>
      </c>
      <c r="AE649" s="187">
        <f t="shared" si="299"/>
        <v>0</v>
      </c>
      <c r="AF649" s="156">
        <f t="shared" si="300"/>
        <v>0</v>
      </c>
      <c r="AG649" s="193">
        <f t="shared" si="301"/>
        <v>0</v>
      </c>
      <c r="AH649" s="156">
        <f t="shared" si="302"/>
        <v>0</v>
      </c>
      <c r="AI649" s="156">
        <f t="shared" si="303"/>
        <v>0</v>
      </c>
      <c r="AJ649" s="187">
        <f t="shared" si="304"/>
        <v>0</v>
      </c>
      <c r="AK649" s="187">
        <f t="shared" si="305"/>
        <v>0</v>
      </c>
      <c r="AL649" s="1">
        <f t="shared" si="306"/>
        <v>0</v>
      </c>
    </row>
    <row r="650" spans="1:38">
      <c r="A650" s="26">
        <v>7.1900000000000002E-3</v>
      </c>
      <c r="B650" s="5">
        <f t="shared" si="307"/>
        <v>7.1900000000000002E-3</v>
      </c>
      <c r="C650" s="150"/>
      <c r="D650" s="150"/>
      <c r="E650" s="94" t="s">
        <v>90</v>
      </c>
      <c r="F650" s="25">
        <f t="shared" si="308"/>
        <v>0</v>
      </c>
      <c r="G650" s="25">
        <f t="shared" si="298"/>
        <v>0</v>
      </c>
      <c r="I650" s="156">
        <f t="shared" si="276"/>
        <v>0</v>
      </c>
      <c r="J650" s="156">
        <f t="shared" si="277"/>
        <v>0</v>
      </c>
      <c r="K650" s="156">
        <f t="shared" si="278"/>
        <v>0</v>
      </c>
      <c r="L650" s="156">
        <f t="shared" si="279"/>
        <v>0</v>
      </c>
      <c r="N650" s="187">
        <f t="shared" si="280"/>
        <v>0</v>
      </c>
      <c r="O650" s="187">
        <f t="shared" si="281"/>
        <v>0</v>
      </c>
      <c r="P650" s="187">
        <f t="shared" si="282"/>
        <v>0</v>
      </c>
      <c r="Q650" s="187">
        <f t="shared" si="283"/>
        <v>0</v>
      </c>
      <c r="R650" s="187">
        <f t="shared" si="284"/>
        <v>0</v>
      </c>
      <c r="S650" s="187">
        <f t="shared" si="285"/>
        <v>0</v>
      </c>
      <c r="T650" s="187">
        <f t="shared" si="286"/>
        <v>0</v>
      </c>
      <c r="V650" s="184">
        <f t="shared" si="287"/>
        <v>0</v>
      </c>
      <c r="W650" s="184">
        <f t="shared" si="288"/>
        <v>0</v>
      </c>
      <c r="X650" s="184">
        <f t="shared" si="289"/>
        <v>0</v>
      </c>
      <c r="Y650" s="184">
        <f t="shared" si="290"/>
        <v>0</v>
      </c>
      <c r="AA650" s="190">
        <f t="shared" si="291"/>
        <v>0</v>
      </c>
      <c r="AB650" s="190">
        <f t="shared" si="292"/>
        <v>0</v>
      </c>
      <c r="AC650" s="190">
        <f t="shared" si="293"/>
        <v>0</v>
      </c>
      <c r="AD650" s="190">
        <f t="shared" si="294"/>
        <v>0</v>
      </c>
      <c r="AE650" s="187">
        <f t="shared" si="299"/>
        <v>0</v>
      </c>
      <c r="AF650" s="156">
        <f t="shared" si="300"/>
        <v>0</v>
      </c>
      <c r="AG650" s="193">
        <f t="shared" si="301"/>
        <v>0</v>
      </c>
      <c r="AH650" s="156">
        <f t="shared" si="302"/>
        <v>0</v>
      </c>
      <c r="AI650" s="156">
        <f t="shared" si="303"/>
        <v>0</v>
      </c>
      <c r="AJ650" s="187">
        <f t="shared" si="304"/>
        <v>0</v>
      </c>
      <c r="AK650" s="187">
        <f t="shared" si="305"/>
        <v>0</v>
      </c>
      <c r="AL650" s="1">
        <f t="shared" si="306"/>
        <v>0</v>
      </c>
    </row>
    <row r="651" spans="1:38">
      <c r="A651" s="26">
        <v>7.1999999999999998E-3</v>
      </c>
      <c r="B651" s="5">
        <f t="shared" si="307"/>
        <v>7.1999999999999998E-3</v>
      </c>
      <c r="C651" s="150"/>
      <c r="D651" s="150"/>
      <c r="E651" s="94" t="s">
        <v>90</v>
      </c>
      <c r="F651" s="25">
        <f t="shared" si="308"/>
        <v>0</v>
      </c>
      <c r="G651" s="25">
        <f t="shared" si="298"/>
        <v>0</v>
      </c>
      <c r="I651" s="156">
        <f t="shared" si="276"/>
        <v>0</v>
      </c>
      <c r="J651" s="156">
        <f t="shared" si="277"/>
        <v>0</v>
      </c>
      <c r="K651" s="156">
        <f t="shared" si="278"/>
        <v>0</v>
      </c>
      <c r="L651" s="156">
        <f t="shared" si="279"/>
        <v>0</v>
      </c>
      <c r="N651" s="187">
        <f t="shared" si="280"/>
        <v>0</v>
      </c>
      <c r="O651" s="187">
        <f t="shared" si="281"/>
        <v>0</v>
      </c>
      <c r="P651" s="187">
        <f t="shared" si="282"/>
        <v>0</v>
      </c>
      <c r="Q651" s="187">
        <f t="shared" si="283"/>
        <v>0</v>
      </c>
      <c r="R651" s="187">
        <f t="shared" si="284"/>
        <v>0</v>
      </c>
      <c r="S651" s="187">
        <f t="shared" si="285"/>
        <v>0</v>
      </c>
      <c r="T651" s="187">
        <f t="shared" si="286"/>
        <v>0</v>
      </c>
      <c r="V651" s="184">
        <f t="shared" si="287"/>
        <v>0</v>
      </c>
      <c r="W651" s="184">
        <f t="shared" si="288"/>
        <v>0</v>
      </c>
      <c r="X651" s="184">
        <f t="shared" si="289"/>
        <v>0</v>
      </c>
      <c r="Y651" s="184">
        <f t="shared" si="290"/>
        <v>0</v>
      </c>
      <c r="AA651" s="190">
        <f t="shared" si="291"/>
        <v>0</v>
      </c>
      <c r="AB651" s="190">
        <f t="shared" si="292"/>
        <v>0</v>
      </c>
      <c r="AC651" s="190">
        <f t="shared" si="293"/>
        <v>0</v>
      </c>
      <c r="AD651" s="190">
        <f t="shared" si="294"/>
        <v>0</v>
      </c>
      <c r="AE651" s="187">
        <f t="shared" si="299"/>
        <v>0</v>
      </c>
      <c r="AF651" s="156">
        <f t="shared" si="300"/>
        <v>0</v>
      </c>
      <c r="AG651" s="193">
        <f t="shared" si="301"/>
        <v>0</v>
      </c>
      <c r="AH651" s="156">
        <f t="shared" si="302"/>
        <v>0</v>
      </c>
      <c r="AI651" s="156">
        <f t="shared" si="303"/>
        <v>0</v>
      </c>
      <c r="AJ651" s="187">
        <f t="shared" si="304"/>
        <v>0</v>
      </c>
      <c r="AK651" s="187">
        <f t="shared" si="305"/>
        <v>0</v>
      </c>
      <c r="AL651" s="1">
        <f t="shared" si="306"/>
        <v>0</v>
      </c>
    </row>
    <row r="652" spans="1:38">
      <c r="A652" s="26">
        <v>7.2100000000000003E-3</v>
      </c>
      <c r="B652" s="5">
        <f t="shared" si="307"/>
        <v>7.2100000000000003E-3</v>
      </c>
      <c r="C652" s="150"/>
      <c r="D652" s="150"/>
      <c r="E652" s="94" t="s">
        <v>90</v>
      </c>
      <c r="F652" s="25">
        <f t="shared" si="308"/>
        <v>0</v>
      </c>
      <c r="G652" s="25">
        <f t="shared" si="298"/>
        <v>0</v>
      </c>
      <c r="I652" s="156">
        <f t="shared" si="276"/>
        <v>0</v>
      </c>
      <c r="J652" s="156">
        <f t="shared" si="277"/>
        <v>0</v>
      </c>
      <c r="K652" s="156">
        <f t="shared" si="278"/>
        <v>0</v>
      </c>
      <c r="L652" s="156">
        <f t="shared" si="279"/>
        <v>0</v>
      </c>
      <c r="N652" s="187">
        <f t="shared" si="280"/>
        <v>0</v>
      </c>
      <c r="O652" s="187">
        <f t="shared" si="281"/>
        <v>0</v>
      </c>
      <c r="P652" s="187">
        <f t="shared" si="282"/>
        <v>0</v>
      </c>
      <c r="Q652" s="187">
        <f t="shared" si="283"/>
        <v>0</v>
      </c>
      <c r="R652" s="187">
        <f t="shared" si="284"/>
        <v>0</v>
      </c>
      <c r="S652" s="187">
        <f t="shared" si="285"/>
        <v>0</v>
      </c>
      <c r="T652" s="187">
        <f t="shared" si="286"/>
        <v>0</v>
      </c>
      <c r="V652" s="184">
        <f t="shared" si="287"/>
        <v>0</v>
      </c>
      <c r="W652" s="184">
        <f t="shared" si="288"/>
        <v>0</v>
      </c>
      <c r="X652" s="184">
        <f t="shared" si="289"/>
        <v>0</v>
      </c>
      <c r="Y652" s="184">
        <f t="shared" si="290"/>
        <v>0</v>
      </c>
      <c r="AA652" s="190">
        <f t="shared" si="291"/>
        <v>0</v>
      </c>
      <c r="AB652" s="190">
        <f t="shared" si="292"/>
        <v>0</v>
      </c>
      <c r="AC652" s="190">
        <f t="shared" si="293"/>
        <v>0</v>
      </c>
      <c r="AD652" s="190">
        <f t="shared" si="294"/>
        <v>0</v>
      </c>
      <c r="AE652" s="187">
        <f t="shared" si="299"/>
        <v>0</v>
      </c>
      <c r="AF652" s="156">
        <f t="shared" si="300"/>
        <v>0</v>
      </c>
      <c r="AG652" s="193">
        <f t="shared" si="301"/>
        <v>0</v>
      </c>
      <c r="AH652" s="156">
        <f t="shared" si="302"/>
        <v>0</v>
      </c>
      <c r="AI652" s="156">
        <f t="shared" si="303"/>
        <v>0</v>
      </c>
      <c r="AJ652" s="187">
        <f t="shared" si="304"/>
        <v>0</v>
      </c>
      <c r="AK652" s="187">
        <f t="shared" si="305"/>
        <v>0</v>
      </c>
      <c r="AL652" s="1">
        <f t="shared" si="306"/>
        <v>0</v>
      </c>
    </row>
    <row r="653" spans="1:38">
      <c r="A653" s="26">
        <v>7.2199999999999999E-3</v>
      </c>
      <c r="B653" s="5">
        <f t="shared" si="307"/>
        <v>7.2199999999999999E-3</v>
      </c>
      <c r="C653" s="150"/>
      <c r="D653" s="150"/>
      <c r="E653" s="94" t="s">
        <v>90</v>
      </c>
      <c r="F653" s="25">
        <f t="shared" si="308"/>
        <v>0</v>
      </c>
      <c r="G653" s="25">
        <f t="shared" si="298"/>
        <v>0</v>
      </c>
      <c r="I653" s="156">
        <f t="shared" si="276"/>
        <v>0</v>
      </c>
      <c r="J653" s="156">
        <f t="shared" si="277"/>
        <v>0</v>
      </c>
      <c r="K653" s="156">
        <f t="shared" si="278"/>
        <v>0</v>
      </c>
      <c r="L653" s="156">
        <f t="shared" si="279"/>
        <v>0</v>
      </c>
      <c r="N653" s="187">
        <f t="shared" si="280"/>
        <v>0</v>
      </c>
      <c r="O653" s="187">
        <f t="shared" si="281"/>
        <v>0</v>
      </c>
      <c r="P653" s="187">
        <f t="shared" si="282"/>
        <v>0</v>
      </c>
      <c r="Q653" s="187">
        <f t="shared" si="283"/>
        <v>0</v>
      </c>
      <c r="R653" s="187">
        <f t="shared" si="284"/>
        <v>0</v>
      </c>
      <c r="S653" s="187">
        <f t="shared" si="285"/>
        <v>0</v>
      </c>
      <c r="T653" s="187">
        <f t="shared" si="286"/>
        <v>0</v>
      </c>
      <c r="V653" s="184">
        <f t="shared" si="287"/>
        <v>0</v>
      </c>
      <c r="W653" s="184">
        <f t="shared" si="288"/>
        <v>0</v>
      </c>
      <c r="X653" s="184">
        <f t="shared" si="289"/>
        <v>0</v>
      </c>
      <c r="Y653" s="184">
        <f t="shared" si="290"/>
        <v>0</v>
      </c>
      <c r="AA653" s="190">
        <f t="shared" si="291"/>
        <v>0</v>
      </c>
      <c r="AB653" s="190">
        <f t="shared" si="292"/>
        <v>0</v>
      </c>
      <c r="AC653" s="190">
        <f t="shared" si="293"/>
        <v>0</v>
      </c>
      <c r="AD653" s="190">
        <f t="shared" si="294"/>
        <v>0</v>
      </c>
      <c r="AE653" s="187">
        <f t="shared" si="299"/>
        <v>0</v>
      </c>
      <c r="AF653" s="156">
        <f t="shared" si="300"/>
        <v>0</v>
      </c>
      <c r="AG653" s="193">
        <f t="shared" si="301"/>
        <v>0</v>
      </c>
      <c r="AH653" s="156">
        <f t="shared" si="302"/>
        <v>0</v>
      </c>
      <c r="AI653" s="156">
        <f t="shared" si="303"/>
        <v>0</v>
      </c>
      <c r="AJ653" s="187">
        <f t="shared" si="304"/>
        <v>0</v>
      </c>
      <c r="AK653" s="187">
        <f t="shared" si="305"/>
        <v>0</v>
      </c>
      <c r="AL653" s="1">
        <f t="shared" si="306"/>
        <v>0</v>
      </c>
    </row>
    <row r="654" spans="1:38">
      <c r="A654" s="26">
        <v>7.2300000000000003E-3</v>
      </c>
      <c r="B654" s="5">
        <f t="shared" si="307"/>
        <v>7.2300000000000003E-3</v>
      </c>
      <c r="C654" s="150"/>
      <c r="D654" s="150"/>
      <c r="E654" s="94" t="s">
        <v>90</v>
      </c>
      <c r="F654" s="25">
        <f t="shared" si="308"/>
        <v>0</v>
      </c>
      <c r="G654" s="25">
        <f t="shared" ref="G654:G663" si="309">COUNTIF(AG654:AK654,"&gt;1")</f>
        <v>0</v>
      </c>
      <c r="I654" s="156">
        <f t="shared" si="276"/>
        <v>0</v>
      </c>
      <c r="J654" s="156">
        <f t="shared" si="277"/>
        <v>0</v>
      </c>
      <c r="K654" s="156">
        <f t="shared" si="278"/>
        <v>0</v>
      </c>
      <c r="L654" s="156">
        <f t="shared" si="279"/>
        <v>0</v>
      </c>
      <c r="N654" s="187">
        <f t="shared" si="280"/>
        <v>0</v>
      </c>
      <c r="O654" s="187">
        <f t="shared" si="281"/>
        <v>0</v>
      </c>
      <c r="P654" s="187">
        <f t="shared" si="282"/>
        <v>0</v>
      </c>
      <c r="Q654" s="187">
        <f t="shared" si="283"/>
        <v>0</v>
      </c>
      <c r="R654" s="187">
        <f t="shared" si="284"/>
        <v>0</v>
      </c>
      <c r="S654" s="187">
        <f t="shared" si="285"/>
        <v>0</v>
      </c>
      <c r="T654" s="187">
        <f t="shared" si="286"/>
        <v>0</v>
      </c>
      <c r="V654" s="184">
        <f t="shared" si="287"/>
        <v>0</v>
      </c>
      <c r="W654" s="184">
        <f t="shared" si="288"/>
        <v>0</v>
      </c>
      <c r="X654" s="184">
        <f t="shared" si="289"/>
        <v>0</v>
      </c>
      <c r="Y654" s="184">
        <f t="shared" si="290"/>
        <v>0</v>
      </c>
      <c r="AA654" s="190">
        <f t="shared" si="291"/>
        <v>0</v>
      </c>
      <c r="AB654" s="190">
        <f t="shared" si="292"/>
        <v>0</v>
      </c>
      <c r="AC654" s="190">
        <f t="shared" si="293"/>
        <v>0</v>
      </c>
      <c r="AD654" s="190">
        <f t="shared" si="294"/>
        <v>0</v>
      </c>
      <c r="AE654" s="187">
        <f t="shared" si="299"/>
        <v>0</v>
      </c>
      <c r="AF654" s="156">
        <f t="shared" si="300"/>
        <v>0</v>
      </c>
      <c r="AG654" s="193">
        <f t="shared" si="301"/>
        <v>0</v>
      </c>
      <c r="AH654" s="156">
        <f t="shared" si="302"/>
        <v>0</v>
      </c>
      <c r="AI654" s="156">
        <f t="shared" si="303"/>
        <v>0</v>
      </c>
      <c r="AJ654" s="187">
        <f t="shared" si="304"/>
        <v>0</v>
      </c>
      <c r="AK654" s="187">
        <f t="shared" si="305"/>
        <v>0</v>
      </c>
      <c r="AL654" s="1">
        <f t="shared" si="306"/>
        <v>0</v>
      </c>
    </row>
    <row r="655" spans="1:38">
      <c r="A655" s="26">
        <v>7.2399999999999999E-3</v>
      </c>
      <c r="B655" s="5">
        <f t="shared" si="307"/>
        <v>7.2399999999999999E-3</v>
      </c>
      <c r="C655" s="150"/>
      <c r="D655" s="150"/>
      <c r="E655" s="94" t="s">
        <v>90</v>
      </c>
      <c r="F655" s="25">
        <f t="shared" si="308"/>
        <v>0</v>
      </c>
      <c r="G655" s="25">
        <f t="shared" si="309"/>
        <v>0</v>
      </c>
      <c r="I655" s="156">
        <f t="shared" si="276"/>
        <v>0</v>
      </c>
      <c r="J655" s="156">
        <f t="shared" si="277"/>
        <v>0</v>
      </c>
      <c r="K655" s="156">
        <f t="shared" si="278"/>
        <v>0</v>
      </c>
      <c r="L655" s="156">
        <f t="shared" si="279"/>
        <v>0</v>
      </c>
      <c r="N655" s="187">
        <f t="shared" si="280"/>
        <v>0</v>
      </c>
      <c r="O655" s="187">
        <f t="shared" si="281"/>
        <v>0</v>
      </c>
      <c r="P655" s="187">
        <f t="shared" si="282"/>
        <v>0</v>
      </c>
      <c r="Q655" s="187">
        <f t="shared" si="283"/>
        <v>0</v>
      </c>
      <c r="R655" s="187">
        <f t="shared" si="284"/>
        <v>0</v>
      </c>
      <c r="S655" s="187">
        <f t="shared" si="285"/>
        <v>0</v>
      </c>
      <c r="T655" s="187">
        <f t="shared" si="286"/>
        <v>0</v>
      </c>
      <c r="V655" s="184">
        <f t="shared" si="287"/>
        <v>0</v>
      </c>
      <c r="W655" s="184">
        <f t="shared" si="288"/>
        <v>0</v>
      </c>
      <c r="X655" s="184">
        <f t="shared" si="289"/>
        <v>0</v>
      </c>
      <c r="Y655" s="184">
        <f t="shared" si="290"/>
        <v>0</v>
      </c>
      <c r="AA655" s="190">
        <f t="shared" si="291"/>
        <v>0</v>
      </c>
      <c r="AB655" s="190">
        <f t="shared" si="292"/>
        <v>0</v>
      </c>
      <c r="AC655" s="190">
        <f t="shared" si="293"/>
        <v>0</v>
      </c>
      <c r="AD655" s="190">
        <f t="shared" si="294"/>
        <v>0</v>
      </c>
      <c r="AE655" s="187">
        <f t="shared" si="299"/>
        <v>0</v>
      </c>
      <c r="AF655" s="156">
        <f t="shared" si="300"/>
        <v>0</v>
      </c>
      <c r="AG655" s="193">
        <f t="shared" si="301"/>
        <v>0</v>
      </c>
      <c r="AH655" s="156">
        <f t="shared" si="302"/>
        <v>0</v>
      </c>
      <c r="AI655" s="156">
        <f t="shared" si="303"/>
        <v>0</v>
      </c>
      <c r="AJ655" s="187">
        <f t="shared" si="304"/>
        <v>0</v>
      </c>
      <c r="AK655" s="187">
        <f t="shared" si="305"/>
        <v>0</v>
      </c>
      <c r="AL655" s="1">
        <f t="shared" si="306"/>
        <v>0</v>
      </c>
    </row>
    <row r="656" spans="1:38">
      <c r="A656" s="26">
        <v>7.2500000000000004E-3</v>
      </c>
      <c r="B656" s="5">
        <f t="shared" si="307"/>
        <v>7.2500000000000004E-3</v>
      </c>
      <c r="C656" s="150"/>
      <c r="D656" s="5"/>
      <c r="E656" s="94" t="s">
        <v>90</v>
      </c>
      <c r="F656" s="25">
        <f t="shared" si="308"/>
        <v>0</v>
      </c>
      <c r="G656" s="25">
        <f t="shared" si="309"/>
        <v>0</v>
      </c>
      <c r="I656" s="156">
        <f t="shared" si="276"/>
        <v>0</v>
      </c>
      <c r="J656" s="156">
        <f t="shared" si="277"/>
        <v>0</v>
      </c>
      <c r="K656" s="156">
        <f t="shared" si="278"/>
        <v>0</v>
      </c>
      <c r="L656" s="156">
        <f t="shared" si="279"/>
        <v>0</v>
      </c>
      <c r="N656" s="187">
        <f t="shared" si="280"/>
        <v>0</v>
      </c>
      <c r="O656" s="187">
        <f t="shared" si="281"/>
        <v>0</v>
      </c>
      <c r="P656" s="187">
        <f t="shared" si="282"/>
        <v>0</v>
      </c>
      <c r="Q656" s="187">
        <f t="shared" si="283"/>
        <v>0</v>
      </c>
      <c r="R656" s="187">
        <f t="shared" si="284"/>
        <v>0</v>
      </c>
      <c r="S656" s="187">
        <f t="shared" si="285"/>
        <v>0</v>
      </c>
      <c r="T656" s="187">
        <f t="shared" si="286"/>
        <v>0</v>
      </c>
      <c r="V656" s="184">
        <f t="shared" si="287"/>
        <v>0</v>
      </c>
      <c r="W656" s="184">
        <f t="shared" si="288"/>
        <v>0</v>
      </c>
      <c r="X656" s="184">
        <f t="shared" si="289"/>
        <v>0</v>
      </c>
      <c r="Y656" s="184">
        <f t="shared" si="290"/>
        <v>0</v>
      </c>
      <c r="AA656" s="190">
        <f t="shared" si="291"/>
        <v>0</v>
      </c>
      <c r="AB656" s="190">
        <f t="shared" si="292"/>
        <v>0</v>
      </c>
      <c r="AC656" s="190">
        <f t="shared" si="293"/>
        <v>0</v>
      </c>
      <c r="AD656" s="190">
        <f t="shared" si="294"/>
        <v>0</v>
      </c>
      <c r="AE656" s="187">
        <f t="shared" si="299"/>
        <v>0</v>
      </c>
      <c r="AF656" s="156">
        <f t="shared" si="300"/>
        <v>0</v>
      </c>
      <c r="AG656" s="193">
        <f t="shared" si="301"/>
        <v>0</v>
      </c>
      <c r="AH656" s="156">
        <f t="shared" si="302"/>
        <v>0</v>
      </c>
      <c r="AI656" s="156">
        <f t="shared" si="303"/>
        <v>0</v>
      </c>
      <c r="AJ656" s="187">
        <f t="shared" si="304"/>
        <v>0</v>
      </c>
      <c r="AK656" s="187">
        <f t="shared" si="305"/>
        <v>0</v>
      </c>
      <c r="AL656" s="1">
        <f t="shared" si="306"/>
        <v>0</v>
      </c>
    </row>
    <row r="657" spans="1:38">
      <c r="A657" s="26">
        <v>7.26E-3</v>
      </c>
      <c r="B657" s="5">
        <f t="shared" si="307"/>
        <v>7.26E-3</v>
      </c>
      <c r="C657" s="150"/>
      <c r="D657" s="150"/>
      <c r="E657" s="94" t="s">
        <v>90</v>
      </c>
      <c r="F657" s="25">
        <f t="shared" si="308"/>
        <v>0</v>
      </c>
      <c r="G657" s="25">
        <f t="shared" si="309"/>
        <v>0</v>
      </c>
      <c r="I657" s="156">
        <f t="shared" si="276"/>
        <v>0</v>
      </c>
      <c r="J657" s="156">
        <f t="shared" si="277"/>
        <v>0</v>
      </c>
      <c r="K657" s="156">
        <f t="shared" si="278"/>
        <v>0</v>
      </c>
      <c r="L657" s="156">
        <f t="shared" si="279"/>
        <v>0</v>
      </c>
      <c r="N657" s="187">
        <f t="shared" si="280"/>
        <v>0</v>
      </c>
      <c r="O657" s="187">
        <f t="shared" si="281"/>
        <v>0</v>
      </c>
      <c r="P657" s="187">
        <f t="shared" si="282"/>
        <v>0</v>
      </c>
      <c r="Q657" s="187">
        <f t="shared" si="283"/>
        <v>0</v>
      </c>
      <c r="R657" s="187">
        <f t="shared" si="284"/>
        <v>0</v>
      </c>
      <c r="S657" s="187">
        <f t="shared" si="285"/>
        <v>0</v>
      </c>
      <c r="T657" s="187">
        <f t="shared" si="286"/>
        <v>0</v>
      </c>
      <c r="V657" s="184">
        <f t="shared" si="287"/>
        <v>0</v>
      </c>
      <c r="W657" s="184">
        <f t="shared" si="288"/>
        <v>0</v>
      </c>
      <c r="X657" s="184">
        <f t="shared" si="289"/>
        <v>0</v>
      </c>
      <c r="Y657" s="184">
        <f t="shared" si="290"/>
        <v>0</v>
      </c>
      <c r="AA657" s="190">
        <f t="shared" si="291"/>
        <v>0</v>
      </c>
      <c r="AB657" s="190">
        <f t="shared" si="292"/>
        <v>0</v>
      </c>
      <c r="AC657" s="190">
        <f t="shared" si="293"/>
        <v>0</v>
      </c>
      <c r="AD657" s="190">
        <f t="shared" si="294"/>
        <v>0</v>
      </c>
      <c r="AE657" s="187">
        <f t="shared" si="299"/>
        <v>0</v>
      </c>
      <c r="AF657" s="156">
        <f t="shared" si="300"/>
        <v>0</v>
      </c>
      <c r="AG657" s="193">
        <f t="shared" si="301"/>
        <v>0</v>
      </c>
      <c r="AH657" s="156">
        <f t="shared" si="302"/>
        <v>0</v>
      </c>
      <c r="AI657" s="156">
        <f t="shared" si="303"/>
        <v>0</v>
      </c>
      <c r="AJ657" s="187">
        <f t="shared" si="304"/>
        <v>0</v>
      </c>
      <c r="AK657" s="187">
        <f t="shared" si="305"/>
        <v>0</v>
      </c>
      <c r="AL657" s="1">
        <f t="shared" si="306"/>
        <v>0</v>
      </c>
    </row>
    <row r="658" spans="1:38">
      <c r="A658" s="26">
        <v>7.2700000000000004E-3</v>
      </c>
      <c r="B658" s="5">
        <f t="shared" si="307"/>
        <v>7.2700000000000004E-3</v>
      </c>
      <c r="C658" s="150"/>
      <c r="D658" s="150"/>
      <c r="E658" s="94" t="s">
        <v>90</v>
      </c>
      <c r="F658" s="25">
        <f t="shared" si="308"/>
        <v>0</v>
      </c>
      <c r="G658" s="25">
        <f t="shared" si="309"/>
        <v>0</v>
      </c>
      <c r="I658" s="156">
        <f t="shared" si="276"/>
        <v>0</v>
      </c>
      <c r="J658" s="156">
        <f t="shared" si="277"/>
        <v>0</v>
      </c>
      <c r="K658" s="156">
        <f t="shared" si="278"/>
        <v>0</v>
      </c>
      <c r="L658" s="156">
        <f t="shared" si="279"/>
        <v>0</v>
      </c>
      <c r="N658" s="187">
        <f t="shared" si="280"/>
        <v>0</v>
      </c>
      <c r="O658" s="187">
        <f t="shared" si="281"/>
        <v>0</v>
      </c>
      <c r="P658" s="187">
        <f t="shared" si="282"/>
        <v>0</v>
      </c>
      <c r="Q658" s="187">
        <f t="shared" si="283"/>
        <v>0</v>
      </c>
      <c r="R658" s="187">
        <f t="shared" si="284"/>
        <v>0</v>
      </c>
      <c r="S658" s="187">
        <f t="shared" si="285"/>
        <v>0</v>
      </c>
      <c r="T658" s="187">
        <f t="shared" si="286"/>
        <v>0</v>
      </c>
      <c r="V658" s="184">
        <f t="shared" si="287"/>
        <v>0</v>
      </c>
      <c r="W658" s="184">
        <f t="shared" si="288"/>
        <v>0</v>
      </c>
      <c r="X658" s="184">
        <f t="shared" si="289"/>
        <v>0</v>
      </c>
      <c r="Y658" s="184">
        <f t="shared" si="290"/>
        <v>0</v>
      </c>
      <c r="AA658" s="190">
        <f t="shared" si="291"/>
        <v>0</v>
      </c>
      <c r="AB658" s="190">
        <f t="shared" si="292"/>
        <v>0</v>
      </c>
      <c r="AC658" s="190">
        <f t="shared" si="293"/>
        <v>0</v>
      </c>
      <c r="AD658" s="190">
        <f t="shared" si="294"/>
        <v>0</v>
      </c>
      <c r="AE658" s="187">
        <f t="shared" si="299"/>
        <v>0</v>
      </c>
      <c r="AF658" s="156">
        <f t="shared" si="300"/>
        <v>0</v>
      </c>
      <c r="AG658" s="193">
        <f t="shared" si="301"/>
        <v>0</v>
      </c>
      <c r="AH658" s="156">
        <f t="shared" si="302"/>
        <v>0</v>
      </c>
      <c r="AI658" s="156">
        <f t="shared" si="303"/>
        <v>0</v>
      </c>
      <c r="AJ658" s="187">
        <f t="shared" si="304"/>
        <v>0</v>
      </c>
      <c r="AK658" s="187">
        <f t="shared" si="305"/>
        <v>0</v>
      </c>
      <c r="AL658" s="1">
        <f t="shared" si="306"/>
        <v>0</v>
      </c>
    </row>
    <row r="659" spans="1:38">
      <c r="A659" s="26">
        <v>7.28E-3</v>
      </c>
      <c r="B659" s="5">
        <f t="shared" si="307"/>
        <v>7.28E-3</v>
      </c>
      <c r="C659" s="150"/>
      <c r="D659" s="150"/>
      <c r="E659" s="94" t="s">
        <v>90</v>
      </c>
      <c r="F659" s="25">
        <f t="shared" si="308"/>
        <v>0</v>
      </c>
      <c r="G659" s="25">
        <f t="shared" si="309"/>
        <v>0</v>
      </c>
      <c r="I659" s="156">
        <f t="shared" si="276"/>
        <v>0</v>
      </c>
      <c r="J659" s="156">
        <f t="shared" si="277"/>
        <v>0</v>
      </c>
      <c r="K659" s="156">
        <f t="shared" si="278"/>
        <v>0</v>
      </c>
      <c r="L659" s="156">
        <f t="shared" si="279"/>
        <v>0</v>
      </c>
      <c r="N659" s="187">
        <f t="shared" si="280"/>
        <v>0</v>
      </c>
      <c r="O659" s="187">
        <f t="shared" si="281"/>
        <v>0</v>
      </c>
      <c r="P659" s="187">
        <f t="shared" si="282"/>
        <v>0</v>
      </c>
      <c r="Q659" s="187">
        <f t="shared" si="283"/>
        <v>0</v>
      </c>
      <c r="R659" s="187">
        <f t="shared" si="284"/>
        <v>0</v>
      </c>
      <c r="S659" s="187">
        <f t="shared" si="285"/>
        <v>0</v>
      </c>
      <c r="T659" s="187">
        <f t="shared" si="286"/>
        <v>0</v>
      </c>
      <c r="V659" s="184">
        <f t="shared" si="287"/>
        <v>0</v>
      </c>
      <c r="W659" s="184">
        <f t="shared" si="288"/>
        <v>0</v>
      </c>
      <c r="X659" s="184">
        <f t="shared" si="289"/>
        <v>0</v>
      </c>
      <c r="Y659" s="184">
        <f t="shared" si="290"/>
        <v>0</v>
      </c>
      <c r="AA659" s="190">
        <f t="shared" si="291"/>
        <v>0</v>
      </c>
      <c r="AB659" s="190">
        <f t="shared" si="292"/>
        <v>0</v>
      </c>
      <c r="AC659" s="190">
        <f t="shared" si="293"/>
        <v>0</v>
      </c>
      <c r="AD659" s="190">
        <f t="shared" si="294"/>
        <v>0</v>
      </c>
      <c r="AE659" s="187">
        <f t="shared" si="299"/>
        <v>0</v>
      </c>
      <c r="AF659" s="156">
        <f t="shared" si="300"/>
        <v>0</v>
      </c>
      <c r="AG659" s="193">
        <f t="shared" si="301"/>
        <v>0</v>
      </c>
      <c r="AH659" s="156">
        <f t="shared" si="302"/>
        <v>0</v>
      </c>
      <c r="AI659" s="156">
        <f t="shared" si="303"/>
        <v>0</v>
      </c>
      <c r="AJ659" s="187">
        <f t="shared" si="304"/>
        <v>0</v>
      </c>
      <c r="AK659" s="187">
        <f t="shared" si="305"/>
        <v>0</v>
      </c>
      <c r="AL659" s="1">
        <f t="shared" si="306"/>
        <v>0</v>
      </c>
    </row>
    <row r="660" spans="1:38">
      <c r="A660" s="26">
        <v>7.2900000000000005E-3</v>
      </c>
      <c r="B660" s="5">
        <f t="shared" si="307"/>
        <v>7.2900000000000005E-3</v>
      </c>
      <c r="C660" s="150"/>
      <c r="D660" s="150"/>
      <c r="E660" s="94" t="s">
        <v>90</v>
      </c>
      <c r="F660" s="25">
        <f t="shared" si="308"/>
        <v>0</v>
      </c>
      <c r="G660" s="25">
        <f t="shared" si="309"/>
        <v>0</v>
      </c>
      <c r="I660" s="156">
        <f t="shared" si="276"/>
        <v>0</v>
      </c>
      <c r="J660" s="156">
        <f t="shared" si="277"/>
        <v>0</v>
      </c>
      <c r="K660" s="156">
        <f t="shared" si="278"/>
        <v>0</v>
      </c>
      <c r="L660" s="156">
        <f t="shared" si="279"/>
        <v>0</v>
      </c>
      <c r="N660" s="187">
        <f t="shared" si="280"/>
        <v>0</v>
      </c>
      <c r="O660" s="187">
        <f t="shared" si="281"/>
        <v>0</v>
      </c>
      <c r="P660" s="187">
        <f t="shared" si="282"/>
        <v>0</v>
      </c>
      <c r="Q660" s="187">
        <f t="shared" si="283"/>
        <v>0</v>
      </c>
      <c r="R660" s="187">
        <f t="shared" si="284"/>
        <v>0</v>
      </c>
      <c r="S660" s="187">
        <f t="shared" si="285"/>
        <v>0</v>
      </c>
      <c r="T660" s="187">
        <f t="shared" si="286"/>
        <v>0</v>
      </c>
      <c r="V660" s="184">
        <f t="shared" si="287"/>
        <v>0</v>
      </c>
      <c r="W660" s="184">
        <f t="shared" si="288"/>
        <v>0</v>
      </c>
      <c r="X660" s="184">
        <f t="shared" si="289"/>
        <v>0</v>
      </c>
      <c r="Y660" s="184">
        <f t="shared" si="290"/>
        <v>0</v>
      </c>
      <c r="AA660" s="190">
        <f t="shared" si="291"/>
        <v>0</v>
      </c>
      <c r="AB660" s="190">
        <f t="shared" si="292"/>
        <v>0</v>
      </c>
      <c r="AC660" s="190">
        <f t="shared" si="293"/>
        <v>0</v>
      </c>
      <c r="AD660" s="190">
        <f t="shared" si="294"/>
        <v>0</v>
      </c>
      <c r="AE660" s="187">
        <f t="shared" si="299"/>
        <v>0</v>
      </c>
      <c r="AF660" s="156">
        <f t="shared" si="300"/>
        <v>0</v>
      </c>
      <c r="AG660" s="193">
        <f t="shared" si="301"/>
        <v>0</v>
      </c>
      <c r="AH660" s="156">
        <f t="shared" si="302"/>
        <v>0</v>
      </c>
      <c r="AI660" s="156">
        <f t="shared" si="303"/>
        <v>0</v>
      </c>
      <c r="AJ660" s="187">
        <f t="shared" si="304"/>
        <v>0</v>
      </c>
      <c r="AK660" s="187">
        <f t="shared" si="305"/>
        <v>0</v>
      </c>
      <c r="AL660" s="1">
        <f t="shared" si="306"/>
        <v>0</v>
      </c>
    </row>
    <row r="661" spans="1:38">
      <c r="A661" s="26">
        <v>7.3000000000000001E-3</v>
      </c>
      <c r="B661" s="5">
        <f t="shared" si="307"/>
        <v>7.3000000000000001E-3</v>
      </c>
      <c r="C661" s="150"/>
      <c r="D661" s="150"/>
      <c r="E661" s="94" t="s">
        <v>90</v>
      </c>
      <c r="F661" s="25">
        <f t="shared" si="308"/>
        <v>0</v>
      </c>
      <c r="G661" s="25">
        <f t="shared" si="309"/>
        <v>0</v>
      </c>
      <c r="I661" s="156">
        <f t="shared" si="276"/>
        <v>0</v>
      </c>
      <c r="J661" s="156">
        <f t="shared" si="277"/>
        <v>0</v>
      </c>
      <c r="K661" s="156">
        <f t="shared" si="278"/>
        <v>0</v>
      </c>
      <c r="L661" s="156">
        <f t="shared" si="279"/>
        <v>0</v>
      </c>
      <c r="N661" s="187">
        <f t="shared" si="280"/>
        <v>0</v>
      </c>
      <c r="O661" s="187">
        <f t="shared" si="281"/>
        <v>0</v>
      </c>
      <c r="P661" s="187">
        <f t="shared" si="282"/>
        <v>0</v>
      </c>
      <c r="Q661" s="187">
        <f t="shared" si="283"/>
        <v>0</v>
      </c>
      <c r="R661" s="187">
        <f t="shared" si="284"/>
        <v>0</v>
      </c>
      <c r="S661" s="187">
        <f t="shared" si="285"/>
        <v>0</v>
      </c>
      <c r="T661" s="187">
        <f t="shared" si="286"/>
        <v>0</v>
      </c>
      <c r="V661" s="184">
        <f t="shared" si="287"/>
        <v>0</v>
      </c>
      <c r="W661" s="184">
        <f t="shared" si="288"/>
        <v>0</v>
      </c>
      <c r="X661" s="184">
        <f t="shared" si="289"/>
        <v>0</v>
      </c>
      <c r="Y661" s="184">
        <f t="shared" si="290"/>
        <v>0</v>
      </c>
      <c r="AA661" s="190">
        <f t="shared" si="291"/>
        <v>0</v>
      </c>
      <c r="AB661" s="190">
        <f t="shared" si="292"/>
        <v>0</v>
      </c>
      <c r="AC661" s="190">
        <f t="shared" si="293"/>
        <v>0</v>
      </c>
      <c r="AD661" s="190">
        <f t="shared" si="294"/>
        <v>0</v>
      </c>
      <c r="AE661" s="187">
        <f t="shared" si="299"/>
        <v>0</v>
      </c>
      <c r="AF661" s="156">
        <f t="shared" si="300"/>
        <v>0</v>
      </c>
      <c r="AG661" s="193">
        <f t="shared" si="301"/>
        <v>0</v>
      </c>
      <c r="AH661" s="156">
        <f t="shared" si="302"/>
        <v>0</v>
      </c>
      <c r="AI661" s="156">
        <f t="shared" si="303"/>
        <v>0</v>
      </c>
      <c r="AJ661" s="187">
        <f t="shared" si="304"/>
        <v>0</v>
      </c>
      <c r="AK661" s="187">
        <f t="shared" si="305"/>
        <v>0</v>
      </c>
      <c r="AL661" s="1">
        <f t="shared" si="306"/>
        <v>0</v>
      </c>
    </row>
    <row r="662" spans="1:38">
      <c r="A662" s="26">
        <v>7.3100000000000005E-3</v>
      </c>
      <c r="B662" s="5">
        <f t="shared" si="307"/>
        <v>7.3100000000000005E-3</v>
      </c>
      <c r="C662" s="150"/>
      <c r="D662" s="150"/>
      <c r="E662" s="94" t="s">
        <v>90</v>
      </c>
      <c r="F662" s="25">
        <f t="shared" si="308"/>
        <v>0</v>
      </c>
      <c r="G662" s="25">
        <f t="shared" si="309"/>
        <v>0</v>
      </c>
      <c r="I662" s="156">
        <f t="shared" si="276"/>
        <v>0</v>
      </c>
      <c r="J662" s="156">
        <f t="shared" si="277"/>
        <v>0</v>
      </c>
      <c r="K662" s="156">
        <f t="shared" si="278"/>
        <v>0</v>
      </c>
      <c r="L662" s="156">
        <f t="shared" si="279"/>
        <v>0</v>
      </c>
      <c r="N662" s="187">
        <f t="shared" si="280"/>
        <v>0</v>
      </c>
      <c r="O662" s="187">
        <f t="shared" si="281"/>
        <v>0</v>
      </c>
      <c r="P662" s="187">
        <f t="shared" si="282"/>
        <v>0</v>
      </c>
      <c r="Q662" s="187">
        <f t="shared" si="283"/>
        <v>0</v>
      </c>
      <c r="R662" s="187">
        <f t="shared" si="284"/>
        <v>0</v>
      </c>
      <c r="S662" s="187">
        <f t="shared" si="285"/>
        <v>0</v>
      </c>
      <c r="T662" s="187">
        <f t="shared" si="286"/>
        <v>0</v>
      </c>
      <c r="V662" s="184">
        <f t="shared" si="287"/>
        <v>0</v>
      </c>
      <c r="W662" s="184">
        <f t="shared" si="288"/>
        <v>0</v>
      </c>
      <c r="X662" s="184">
        <f t="shared" si="289"/>
        <v>0</v>
      </c>
      <c r="Y662" s="184">
        <f t="shared" si="290"/>
        <v>0</v>
      </c>
      <c r="AA662" s="190">
        <f t="shared" si="291"/>
        <v>0</v>
      </c>
      <c r="AB662" s="190">
        <f t="shared" si="292"/>
        <v>0</v>
      </c>
      <c r="AC662" s="190">
        <f t="shared" si="293"/>
        <v>0</v>
      </c>
      <c r="AD662" s="190">
        <f t="shared" si="294"/>
        <v>0</v>
      </c>
      <c r="AE662" s="187">
        <f t="shared" si="299"/>
        <v>0</v>
      </c>
      <c r="AF662" s="156">
        <f t="shared" si="300"/>
        <v>0</v>
      </c>
      <c r="AG662" s="193">
        <f t="shared" si="301"/>
        <v>0</v>
      </c>
      <c r="AH662" s="156">
        <f t="shared" si="302"/>
        <v>0</v>
      </c>
      <c r="AI662" s="156">
        <f t="shared" si="303"/>
        <v>0</v>
      </c>
      <c r="AJ662" s="187">
        <f t="shared" si="304"/>
        <v>0</v>
      </c>
      <c r="AK662" s="187">
        <f t="shared" si="305"/>
        <v>0</v>
      </c>
      <c r="AL662" s="1">
        <f t="shared" si="306"/>
        <v>0</v>
      </c>
    </row>
    <row r="663" spans="1:38">
      <c r="A663" s="26">
        <v>7.3200000000000001E-3</v>
      </c>
      <c r="B663" s="5">
        <f t="shared" si="307"/>
        <v>7.3200000000000001E-3</v>
      </c>
      <c r="C663" s="150"/>
      <c r="D663" s="150"/>
      <c r="E663" s="94" t="s">
        <v>90</v>
      </c>
      <c r="F663" s="25">
        <f t="shared" si="308"/>
        <v>0</v>
      </c>
      <c r="G663" s="25">
        <f t="shared" si="309"/>
        <v>0</v>
      </c>
      <c r="I663" s="156">
        <f t="shared" si="276"/>
        <v>0</v>
      </c>
      <c r="J663" s="156">
        <f t="shared" si="277"/>
        <v>0</v>
      </c>
      <c r="K663" s="156">
        <f t="shared" si="278"/>
        <v>0</v>
      </c>
      <c r="L663" s="156">
        <f t="shared" si="279"/>
        <v>0</v>
      </c>
      <c r="N663" s="187">
        <f t="shared" si="280"/>
        <v>0</v>
      </c>
      <c r="O663" s="187">
        <f t="shared" si="281"/>
        <v>0</v>
      </c>
      <c r="P663" s="187">
        <f t="shared" si="282"/>
        <v>0</v>
      </c>
      <c r="Q663" s="187">
        <f t="shared" si="283"/>
        <v>0</v>
      </c>
      <c r="R663" s="187">
        <f t="shared" si="284"/>
        <v>0</v>
      </c>
      <c r="S663" s="187">
        <f t="shared" si="285"/>
        <v>0</v>
      </c>
      <c r="T663" s="187">
        <f t="shared" si="286"/>
        <v>0</v>
      </c>
      <c r="V663" s="184">
        <f t="shared" si="287"/>
        <v>0</v>
      </c>
      <c r="W663" s="184">
        <f t="shared" si="288"/>
        <v>0</v>
      </c>
      <c r="X663" s="184">
        <f t="shared" si="289"/>
        <v>0</v>
      </c>
      <c r="Y663" s="184">
        <f t="shared" si="290"/>
        <v>0</v>
      </c>
      <c r="AA663" s="190">
        <f t="shared" si="291"/>
        <v>0</v>
      </c>
      <c r="AB663" s="190">
        <f t="shared" si="292"/>
        <v>0</v>
      </c>
      <c r="AC663" s="190">
        <f t="shared" si="293"/>
        <v>0</v>
      </c>
      <c r="AD663" s="190">
        <f t="shared" si="294"/>
        <v>0</v>
      </c>
      <c r="AE663" s="187">
        <f t="shared" si="299"/>
        <v>0</v>
      </c>
      <c r="AF663" s="156">
        <f t="shared" si="300"/>
        <v>0</v>
      </c>
      <c r="AG663" s="193">
        <f t="shared" si="301"/>
        <v>0</v>
      </c>
      <c r="AH663" s="156">
        <f t="shared" si="302"/>
        <v>0</v>
      </c>
      <c r="AI663" s="156">
        <f t="shared" si="303"/>
        <v>0</v>
      </c>
      <c r="AJ663" s="187">
        <f t="shared" si="304"/>
        <v>0</v>
      </c>
      <c r="AK663" s="187">
        <f t="shared" si="305"/>
        <v>0</v>
      </c>
      <c r="AL663" s="1">
        <f t="shared" si="306"/>
        <v>0</v>
      </c>
    </row>
    <row r="664" spans="1:38" s="24" customFormat="1">
      <c r="A664" s="26">
        <v>7.3300000000000006E-3</v>
      </c>
      <c r="C664" s="147"/>
      <c r="D664" s="148"/>
      <c r="H664" s="180"/>
      <c r="I664" s="155"/>
      <c r="J664" s="155"/>
      <c r="K664" s="155"/>
      <c r="L664" s="155"/>
      <c r="M664" s="180"/>
      <c r="N664" s="186"/>
      <c r="O664" s="186"/>
      <c r="P664" s="186"/>
      <c r="Q664" s="186"/>
      <c r="R664" s="186"/>
      <c r="S664" s="186"/>
      <c r="T664" s="186"/>
      <c r="U664" s="180"/>
      <c r="V664" s="183"/>
      <c r="W664" s="183"/>
      <c r="X664" s="183"/>
      <c r="Y664" s="183"/>
      <c r="Z664" s="180"/>
      <c r="AA664" s="189"/>
      <c r="AB664" s="189"/>
      <c r="AC664" s="189"/>
      <c r="AD664" s="189"/>
      <c r="AE664" s="187" t="e">
        <f t="shared" si="299"/>
        <v>#NUM!</v>
      </c>
      <c r="AF664" s="156" t="e">
        <f t="shared" si="300"/>
        <v>#NUM!</v>
      </c>
      <c r="AG664" s="193" t="e">
        <f t="shared" si="301"/>
        <v>#NUM!</v>
      </c>
      <c r="AH664" s="156" t="e">
        <f t="shared" si="302"/>
        <v>#NUM!</v>
      </c>
      <c r="AI664" s="156" t="e">
        <f t="shared" si="303"/>
        <v>#NUM!</v>
      </c>
      <c r="AJ664" s="187" t="e">
        <f t="shared" si="304"/>
        <v>#NUM!</v>
      </c>
      <c r="AK664" s="187" t="e">
        <f t="shared" si="305"/>
        <v>#NUM!</v>
      </c>
      <c r="AL664" s="1" t="e">
        <f t="shared" si="306"/>
        <v>#NUM!</v>
      </c>
    </row>
    <row r="665" spans="1:38">
      <c r="A665" s="26">
        <v>7.3400000000000002E-3</v>
      </c>
      <c r="B665" s="5">
        <f t="shared" ref="B665:B696" si="310">AL665+A665</f>
        <v>9387.3835776237629</v>
      </c>
      <c r="C665" t="s">
        <v>471</v>
      </c>
      <c r="D665" t="s">
        <v>442</v>
      </c>
      <c r="E665" s="94" t="s">
        <v>90</v>
      </c>
      <c r="F665" s="25">
        <f t="shared" ref="F665:F696" si="311">COUNTIF(H665:AD665,"&gt;1")</f>
        <v>1</v>
      </c>
      <c r="G665" s="25">
        <f t="shared" ref="G665:G716" si="312">COUNTIF(AG665:AK665,"&gt;1")</f>
        <v>1</v>
      </c>
      <c r="I665" s="156">
        <f t="shared" ref="I665:I754" si="313">IF(ISERROR(VLOOKUP($C665,_tri5,5,FALSE)),0,(VLOOKUP($C665,_tri5,5,FALSE)))</f>
        <v>0</v>
      </c>
      <c r="J665" s="156">
        <f t="shared" ref="J665:J754" si="314">IF(ISERROR(VLOOKUP($C665,_tri7,5,FALSE)),0,(VLOOKUP($C665,_tri7,5,FALSE)))</f>
        <v>0</v>
      </c>
      <c r="K665" s="156">
        <f t="shared" ref="K665:K754" si="315">IF(ISERROR(VLOOKUP($C665,_tri8,5,FALSE)),0,(VLOOKUP($C665,_tri8,5,FALSE)))</f>
        <v>0</v>
      </c>
      <c r="L665" s="156">
        <f t="shared" ref="L665:L754" si="316">IF(ISERROR(VLOOKUP($C665,_tri9,5,FALSE)),0,(VLOOKUP($C665,_tri9,5,FALSE)))</f>
        <v>0</v>
      </c>
      <c r="N665" s="187">
        <f t="shared" ref="N665:N754" si="317">IF(ISERROR(VLOOKUP($C665,_tri1,5,FALSE)),0,(VLOOKUP($C665,_tri1,5,FALSE)))</f>
        <v>9387.3762376237628</v>
      </c>
      <c r="O665" s="187">
        <f t="shared" ref="O665:O754" si="318">IF(ISERROR(VLOOKUP($C665,_tri2,5,FALSE)),0,(VLOOKUP($C665,_tri2,5,FALSE)))</f>
        <v>0</v>
      </c>
      <c r="P665" s="187">
        <f t="shared" ref="P665:P754" si="319">IF(ISERROR(VLOOKUP($C665,_tri3,5,FALSE)),0,(VLOOKUP($C665,_tri3,5,FALSE)))</f>
        <v>0</v>
      </c>
      <c r="Q665" s="187">
        <f t="shared" ref="Q665:Q754" si="320">IF(ISERROR(VLOOKUP($C665,_tri4,5,FALSE)),0,(VLOOKUP($C665,_tri4,5,FALSE)))</f>
        <v>0</v>
      </c>
      <c r="R665" s="187">
        <f t="shared" ref="R665:R754" si="321">IF(ISERROR(VLOOKUP($C665,_tri6,5,FALSE)),0,(VLOOKUP($C665,_tri6,5,FALSE)))</f>
        <v>0</v>
      </c>
      <c r="S665" s="187">
        <f t="shared" ref="S665:S754" si="322">IF(ISERROR(VLOOKUP($C665,_tri10,5,FALSE)),0,(VLOOKUP($C665,_tri10,5,FALSE)))</f>
        <v>0</v>
      </c>
      <c r="T665" s="187">
        <f t="shared" ref="T665:T754" si="323">IF(ISERROR(VLOOKUP($C665,_tri11,5,FALSE)),0,(VLOOKUP($C665,_tri11,5,FALSE)))</f>
        <v>0</v>
      </c>
      <c r="V665" s="184">
        <f t="shared" ref="V665:V754" si="324">IF(ISERROR(VLOOKUP($C665,aqua1,5,FALSE)),0,(VLOOKUP($C665,aqua1,5,FALSE)))</f>
        <v>0</v>
      </c>
      <c r="W665" s="184">
        <f t="shared" ref="W665:W754" si="325">IF(ISERROR(VLOOKUP($C665,aqua2,5,FALSE)),0,(VLOOKUP($C665,aqua2,5,FALSE)))</f>
        <v>0</v>
      </c>
      <c r="X665" s="184">
        <f t="shared" ref="X665:X754" si="326">IF(ISERROR(VLOOKUP($C665,aqua3,5,FALSE)),0,(VLOOKUP($C665,aqua3,5,FALSE)))</f>
        <v>0</v>
      </c>
      <c r="Y665" s="184">
        <f t="shared" ref="Y665:Y754" si="327">IF(ISERROR(VLOOKUP($C665,aqua4,5,FALSE)),0,(VLOOKUP($C665,aqua4,5,FALSE)))</f>
        <v>0</v>
      </c>
      <c r="AA665" s="190">
        <f t="shared" ref="AA665:AA754" si="328">IF(ISERROR(VLOOKUP($C665,_dua1,5,FALSE)),0,(VLOOKUP($C665,_dua1,5,FALSE)))</f>
        <v>0</v>
      </c>
      <c r="AB665" s="190">
        <f t="shared" ref="AB665:AB754" si="329">IF(ISERROR(VLOOKUP($C665,_dua2,5,FALSE)),0,(VLOOKUP($C665,_dua2,5,FALSE)))</f>
        <v>0</v>
      </c>
      <c r="AC665" s="190">
        <f t="shared" ref="AC665:AC754" si="330">IF(ISERROR(VLOOKUP($C665,_dua3,5,FALSE)),0,(VLOOKUP($C665,_dua3,5,FALSE)))</f>
        <v>0</v>
      </c>
      <c r="AD665" s="190">
        <f t="shared" ref="AD665:AD754" si="331">IF(ISERROR(VLOOKUP($C665,_dua4,5,FALSE)),0,(VLOOKUP($C665,_dua4,5,FALSE)))</f>
        <v>0</v>
      </c>
      <c r="AE665" s="187">
        <f t="shared" si="299"/>
        <v>0</v>
      </c>
      <c r="AF665" s="156">
        <f t="shared" si="300"/>
        <v>0</v>
      </c>
      <c r="AG665" s="193">
        <f t="shared" si="301"/>
        <v>0</v>
      </c>
      <c r="AH665" s="156">
        <f t="shared" si="302"/>
        <v>0</v>
      </c>
      <c r="AI665" s="156">
        <f t="shared" si="303"/>
        <v>0</v>
      </c>
      <c r="AJ665" s="187">
        <f t="shared" si="304"/>
        <v>9387.3762376237628</v>
      </c>
      <c r="AK665" s="187">
        <f t="shared" si="305"/>
        <v>0</v>
      </c>
      <c r="AL665" s="1">
        <f t="shared" si="306"/>
        <v>9387.3762376237628</v>
      </c>
    </row>
    <row r="666" spans="1:38">
      <c r="A666" s="26">
        <v>7.3499999999999998E-3</v>
      </c>
      <c r="B666" s="5">
        <f t="shared" si="310"/>
        <v>32601.778135100591</v>
      </c>
      <c r="C666" t="s">
        <v>427</v>
      </c>
      <c r="D666" t="s">
        <v>429</v>
      </c>
      <c r="E666" s="94" t="s">
        <v>90</v>
      </c>
      <c r="F666" s="25">
        <f t="shared" si="311"/>
        <v>4</v>
      </c>
      <c r="G666" s="25">
        <f t="shared" si="312"/>
        <v>4</v>
      </c>
      <c r="I666" s="156">
        <f t="shared" si="313"/>
        <v>0</v>
      </c>
      <c r="J666" s="156">
        <f t="shared" si="314"/>
        <v>0</v>
      </c>
      <c r="K666" s="156">
        <f t="shared" si="315"/>
        <v>0</v>
      </c>
      <c r="L666" s="156">
        <f t="shared" si="316"/>
        <v>7484.2033634684558</v>
      </c>
      <c r="N666" s="187">
        <f t="shared" si="317"/>
        <v>8806.9666182873752</v>
      </c>
      <c r="O666" s="187">
        <f t="shared" si="318"/>
        <v>8359.9835193941417</v>
      </c>
      <c r="P666" s="187">
        <f t="shared" si="319"/>
        <v>0</v>
      </c>
      <c r="Q666" s="187">
        <f t="shared" si="320"/>
        <v>0</v>
      </c>
      <c r="R666" s="187">
        <f t="shared" si="321"/>
        <v>0</v>
      </c>
      <c r="S666" s="187">
        <f t="shared" si="322"/>
        <v>7950.6172839506171</v>
      </c>
      <c r="T666" s="187">
        <f t="shared" si="323"/>
        <v>0</v>
      </c>
      <c r="V666" s="184">
        <f t="shared" si="324"/>
        <v>0</v>
      </c>
      <c r="W666" s="184">
        <f t="shared" si="325"/>
        <v>0</v>
      </c>
      <c r="X666" s="184">
        <f t="shared" si="326"/>
        <v>0</v>
      </c>
      <c r="Y666" s="184">
        <f t="shared" si="327"/>
        <v>0</v>
      </c>
      <c r="AA666" s="190">
        <f t="shared" si="328"/>
        <v>0</v>
      </c>
      <c r="AB666" s="190">
        <f t="shared" si="329"/>
        <v>0</v>
      </c>
      <c r="AC666" s="190">
        <f t="shared" si="330"/>
        <v>0</v>
      </c>
      <c r="AD666" s="190">
        <f t="shared" si="331"/>
        <v>0</v>
      </c>
      <c r="AE666" s="187">
        <f t="shared" si="299"/>
        <v>7950.6172839506171</v>
      </c>
      <c r="AF666" s="156">
        <f t="shared" si="300"/>
        <v>0</v>
      </c>
      <c r="AG666" s="193">
        <f t="shared" si="301"/>
        <v>7950.6172839506171</v>
      </c>
      <c r="AH666" s="156">
        <f t="shared" si="302"/>
        <v>7484.2033634684558</v>
      </c>
      <c r="AI666" s="156">
        <f t="shared" si="303"/>
        <v>0</v>
      </c>
      <c r="AJ666" s="187">
        <f t="shared" si="304"/>
        <v>8806.9666182873752</v>
      </c>
      <c r="AK666" s="187">
        <f t="shared" si="305"/>
        <v>8359.9835193941417</v>
      </c>
      <c r="AL666" s="1">
        <f t="shared" si="306"/>
        <v>32601.770785100591</v>
      </c>
    </row>
    <row r="667" spans="1:38">
      <c r="A667" s="26">
        <v>7.3600000000000002E-3</v>
      </c>
      <c r="B667" s="5">
        <f t="shared" si="310"/>
        <v>24614.529068230782</v>
      </c>
      <c r="C667" t="s">
        <v>472</v>
      </c>
      <c r="D667" t="s">
        <v>80</v>
      </c>
      <c r="E667" s="94" t="s">
        <v>90</v>
      </c>
      <c r="F667" s="25">
        <f t="shared" si="311"/>
        <v>3</v>
      </c>
      <c r="G667" s="25">
        <f t="shared" si="312"/>
        <v>3</v>
      </c>
      <c r="I667" s="156">
        <f t="shared" si="313"/>
        <v>7960.4514830693861</v>
      </c>
      <c r="J667" s="156">
        <f t="shared" si="314"/>
        <v>0</v>
      </c>
      <c r="K667" s="156">
        <f t="shared" si="315"/>
        <v>8148.3230987246106</v>
      </c>
      <c r="L667" s="156">
        <f t="shared" si="316"/>
        <v>0</v>
      </c>
      <c r="N667" s="187">
        <f t="shared" si="317"/>
        <v>8505.747126436785</v>
      </c>
      <c r="O667" s="187">
        <f t="shared" si="318"/>
        <v>0</v>
      </c>
      <c r="P667" s="187">
        <f t="shared" si="319"/>
        <v>0</v>
      </c>
      <c r="Q667" s="187">
        <f t="shared" si="320"/>
        <v>0</v>
      </c>
      <c r="R667" s="187">
        <f t="shared" si="321"/>
        <v>0</v>
      </c>
      <c r="S667" s="187">
        <f t="shared" si="322"/>
        <v>0</v>
      </c>
      <c r="T667" s="187">
        <f t="shared" si="323"/>
        <v>0</v>
      </c>
      <c r="V667" s="184">
        <f t="shared" si="324"/>
        <v>0</v>
      </c>
      <c r="W667" s="184">
        <f t="shared" si="325"/>
        <v>0</v>
      </c>
      <c r="X667" s="184">
        <f t="shared" si="326"/>
        <v>0</v>
      </c>
      <c r="Y667" s="184">
        <f t="shared" si="327"/>
        <v>0</v>
      </c>
      <c r="AA667" s="190">
        <f t="shared" si="328"/>
        <v>0</v>
      </c>
      <c r="AB667" s="190">
        <f t="shared" si="329"/>
        <v>0</v>
      </c>
      <c r="AC667" s="190">
        <f t="shared" si="330"/>
        <v>0</v>
      </c>
      <c r="AD667" s="190">
        <f t="shared" si="331"/>
        <v>0</v>
      </c>
      <c r="AE667" s="187">
        <f t="shared" si="299"/>
        <v>0</v>
      </c>
      <c r="AF667" s="156">
        <f t="shared" si="300"/>
        <v>0</v>
      </c>
      <c r="AG667" s="193">
        <f t="shared" si="301"/>
        <v>0</v>
      </c>
      <c r="AH667" s="156">
        <f t="shared" si="302"/>
        <v>8148.3230987246106</v>
      </c>
      <c r="AI667" s="156">
        <f t="shared" si="303"/>
        <v>7960.4514830693861</v>
      </c>
      <c r="AJ667" s="187">
        <f t="shared" si="304"/>
        <v>8505.747126436785</v>
      </c>
      <c r="AK667" s="187">
        <f t="shared" si="305"/>
        <v>0</v>
      </c>
      <c r="AL667" s="1">
        <f t="shared" si="306"/>
        <v>24614.521708230783</v>
      </c>
    </row>
    <row r="668" spans="1:38">
      <c r="A668" s="26">
        <v>7.3699999999999998E-3</v>
      </c>
      <c r="B668" s="5">
        <f t="shared" si="310"/>
        <v>15864.180259112849</v>
      </c>
      <c r="C668" t="s">
        <v>473</v>
      </c>
      <c r="D668" t="s">
        <v>474</v>
      </c>
      <c r="E668" s="94" t="s">
        <v>90</v>
      </c>
      <c r="F668" s="25">
        <f t="shared" si="311"/>
        <v>2</v>
      </c>
      <c r="G668" s="25">
        <f t="shared" si="312"/>
        <v>2</v>
      </c>
      <c r="I668" s="156">
        <f t="shared" si="313"/>
        <v>0</v>
      </c>
      <c r="J668" s="156">
        <f t="shared" si="314"/>
        <v>0</v>
      </c>
      <c r="K668" s="156">
        <f t="shared" si="315"/>
        <v>0</v>
      </c>
      <c r="L668" s="156">
        <f t="shared" si="316"/>
        <v>0</v>
      </c>
      <c r="N668" s="187">
        <f t="shared" si="317"/>
        <v>8140.5956533404906</v>
      </c>
      <c r="O668" s="187">
        <f t="shared" si="318"/>
        <v>0</v>
      </c>
      <c r="P668" s="187">
        <f t="shared" si="319"/>
        <v>0</v>
      </c>
      <c r="Q668" s="187">
        <f t="shared" si="320"/>
        <v>0</v>
      </c>
      <c r="R668" s="187">
        <f t="shared" si="321"/>
        <v>7723.577235772359</v>
      </c>
      <c r="S668" s="187">
        <f t="shared" si="322"/>
        <v>0</v>
      </c>
      <c r="T668" s="187">
        <f t="shared" si="323"/>
        <v>0</v>
      </c>
      <c r="V668" s="184">
        <f t="shared" si="324"/>
        <v>0</v>
      </c>
      <c r="W668" s="184">
        <f t="shared" si="325"/>
        <v>0</v>
      </c>
      <c r="X668" s="184">
        <f t="shared" si="326"/>
        <v>0</v>
      </c>
      <c r="Y668" s="184">
        <f t="shared" si="327"/>
        <v>0</v>
      </c>
      <c r="AA668" s="190">
        <f t="shared" si="328"/>
        <v>0</v>
      </c>
      <c r="AB668" s="190">
        <f t="shared" si="329"/>
        <v>0</v>
      </c>
      <c r="AC668" s="190">
        <f t="shared" si="330"/>
        <v>0</v>
      </c>
      <c r="AD668" s="190">
        <f t="shared" si="331"/>
        <v>0</v>
      </c>
      <c r="AE668" s="187">
        <f t="shared" si="299"/>
        <v>0</v>
      </c>
      <c r="AF668" s="156">
        <f t="shared" si="300"/>
        <v>0</v>
      </c>
      <c r="AG668" s="193">
        <f t="shared" si="301"/>
        <v>0</v>
      </c>
      <c r="AH668" s="156">
        <f t="shared" si="302"/>
        <v>0</v>
      </c>
      <c r="AI668" s="156">
        <f t="shared" si="303"/>
        <v>0</v>
      </c>
      <c r="AJ668" s="187">
        <f t="shared" si="304"/>
        <v>8140.5956533404906</v>
      </c>
      <c r="AK668" s="187">
        <f t="shared" si="305"/>
        <v>7723.577235772359</v>
      </c>
      <c r="AL668" s="1">
        <f t="shared" si="306"/>
        <v>15864.17288911285</v>
      </c>
    </row>
    <row r="669" spans="1:38">
      <c r="A669" s="26">
        <v>7.3800000000000003E-3</v>
      </c>
      <c r="B669" s="5">
        <f t="shared" si="310"/>
        <v>7539.7688114115317</v>
      </c>
      <c r="C669" t="s">
        <v>475</v>
      </c>
      <c r="D669" t="s">
        <v>442</v>
      </c>
      <c r="E669" s="94" t="s">
        <v>90</v>
      </c>
      <c r="F669" s="25">
        <f t="shared" si="311"/>
        <v>1</v>
      </c>
      <c r="G669" s="25">
        <f t="shared" si="312"/>
        <v>1</v>
      </c>
      <c r="I669" s="156">
        <f t="shared" si="313"/>
        <v>0</v>
      </c>
      <c r="J669" s="156">
        <f t="shared" si="314"/>
        <v>0</v>
      </c>
      <c r="K669" s="156">
        <f t="shared" si="315"/>
        <v>0</v>
      </c>
      <c r="L669" s="156">
        <f t="shared" si="316"/>
        <v>0</v>
      </c>
      <c r="N669" s="187">
        <f t="shared" si="317"/>
        <v>7539.7614314115317</v>
      </c>
      <c r="O669" s="187">
        <f t="shared" si="318"/>
        <v>0</v>
      </c>
      <c r="P669" s="187">
        <f t="shared" si="319"/>
        <v>0</v>
      </c>
      <c r="Q669" s="187">
        <f t="shared" si="320"/>
        <v>0</v>
      </c>
      <c r="R669" s="187">
        <f t="shared" si="321"/>
        <v>0</v>
      </c>
      <c r="S669" s="187">
        <f t="shared" si="322"/>
        <v>0</v>
      </c>
      <c r="T669" s="187">
        <f t="shared" si="323"/>
        <v>0</v>
      </c>
      <c r="V669" s="184">
        <f t="shared" si="324"/>
        <v>0</v>
      </c>
      <c r="W669" s="184">
        <f t="shared" si="325"/>
        <v>0</v>
      </c>
      <c r="X669" s="184">
        <f t="shared" si="326"/>
        <v>0</v>
      </c>
      <c r="Y669" s="184">
        <f t="shared" si="327"/>
        <v>0</v>
      </c>
      <c r="AA669" s="190">
        <f t="shared" si="328"/>
        <v>0</v>
      </c>
      <c r="AB669" s="190">
        <f t="shared" si="329"/>
        <v>0</v>
      </c>
      <c r="AC669" s="190">
        <f t="shared" si="330"/>
        <v>0</v>
      </c>
      <c r="AD669" s="190">
        <f t="shared" si="331"/>
        <v>0</v>
      </c>
      <c r="AE669" s="187">
        <f t="shared" si="299"/>
        <v>0</v>
      </c>
      <c r="AF669" s="156">
        <f t="shared" si="300"/>
        <v>0</v>
      </c>
      <c r="AG669" s="193">
        <f t="shared" si="301"/>
        <v>0</v>
      </c>
      <c r="AH669" s="156">
        <f t="shared" si="302"/>
        <v>0</v>
      </c>
      <c r="AI669" s="156">
        <f t="shared" si="303"/>
        <v>0</v>
      </c>
      <c r="AJ669" s="187">
        <f t="shared" si="304"/>
        <v>7539.7614314115317</v>
      </c>
      <c r="AK669" s="187">
        <f t="shared" si="305"/>
        <v>0</v>
      </c>
      <c r="AL669" s="1">
        <f t="shared" si="306"/>
        <v>7539.7614314115317</v>
      </c>
    </row>
    <row r="670" spans="1:38">
      <c r="A670" s="26">
        <v>7.3899999999999999E-3</v>
      </c>
      <c r="B670" s="5">
        <f t="shared" si="310"/>
        <v>6933.2797848811715</v>
      </c>
      <c r="C670" t="s">
        <v>476</v>
      </c>
      <c r="D670" t="s">
        <v>449</v>
      </c>
      <c r="E670" s="94" t="s">
        <v>90</v>
      </c>
      <c r="F670" s="25">
        <f t="shared" si="311"/>
        <v>1</v>
      </c>
      <c r="G670" s="25">
        <f t="shared" si="312"/>
        <v>1</v>
      </c>
      <c r="I670" s="156">
        <f t="shared" si="313"/>
        <v>0</v>
      </c>
      <c r="J670" s="156">
        <f t="shared" si="314"/>
        <v>0</v>
      </c>
      <c r="K670" s="156">
        <f t="shared" si="315"/>
        <v>0</v>
      </c>
      <c r="L670" s="156">
        <f t="shared" si="316"/>
        <v>0</v>
      </c>
      <c r="N670" s="187">
        <f t="shared" si="317"/>
        <v>6933.2723948811717</v>
      </c>
      <c r="O670" s="187">
        <f t="shared" si="318"/>
        <v>0</v>
      </c>
      <c r="P670" s="187">
        <f t="shared" si="319"/>
        <v>0</v>
      </c>
      <c r="Q670" s="187">
        <f t="shared" si="320"/>
        <v>0</v>
      </c>
      <c r="R670" s="187">
        <f t="shared" si="321"/>
        <v>0</v>
      </c>
      <c r="S670" s="187">
        <f t="shared" si="322"/>
        <v>0</v>
      </c>
      <c r="T670" s="187">
        <f t="shared" si="323"/>
        <v>0</v>
      </c>
      <c r="V670" s="184">
        <f t="shared" si="324"/>
        <v>0</v>
      </c>
      <c r="W670" s="184">
        <f t="shared" si="325"/>
        <v>0</v>
      </c>
      <c r="X670" s="184">
        <f t="shared" si="326"/>
        <v>0</v>
      </c>
      <c r="Y670" s="184">
        <f t="shared" si="327"/>
        <v>0</v>
      </c>
      <c r="AA670" s="190">
        <f t="shared" si="328"/>
        <v>0</v>
      </c>
      <c r="AB670" s="190">
        <f t="shared" si="329"/>
        <v>0</v>
      </c>
      <c r="AC670" s="190">
        <f t="shared" si="330"/>
        <v>0</v>
      </c>
      <c r="AD670" s="190">
        <f t="shared" si="331"/>
        <v>0</v>
      </c>
      <c r="AE670" s="187">
        <f t="shared" si="299"/>
        <v>0</v>
      </c>
      <c r="AF670" s="156">
        <f t="shared" si="300"/>
        <v>0</v>
      </c>
      <c r="AG670" s="193">
        <f t="shared" si="301"/>
        <v>0</v>
      </c>
      <c r="AH670" s="156">
        <f t="shared" si="302"/>
        <v>0</v>
      </c>
      <c r="AI670" s="156">
        <f t="shared" si="303"/>
        <v>0</v>
      </c>
      <c r="AJ670" s="187">
        <f t="shared" si="304"/>
        <v>6933.2723948811717</v>
      </c>
      <c r="AK670" s="187">
        <f t="shared" si="305"/>
        <v>0</v>
      </c>
      <c r="AL670" s="1">
        <f t="shared" si="306"/>
        <v>6933.2723948811717</v>
      </c>
    </row>
    <row r="671" spans="1:38">
      <c r="A671" s="26">
        <v>7.4000000000000003E-3</v>
      </c>
      <c r="B671" s="5">
        <f t="shared" si="310"/>
        <v>5909.6295269964958</v>
      </c>
      <c r="C671" t="s">
        <v>477</v>
      </c>
      <c r="D671" t="s">
        <v>478</v>
      </c>
      <c r="E671" s="94" t="s">
        <v>90</v>
      </c>
      <c r="F671" s="25">
        <f t="shared" si="311"/>
        <v>1</v>
      </c>
      <c r="G671" s="25">
        <f t="shared" si="312"/>
        <v>1</v>
      </c>
      <c r="I671" s="156">
        <f t="shared" si="313"/>
        <v>0</v>
      </c>
      <c r="J671" s="156">
        <f t="shared" si="314"/>
        <v>0</v>
      </c>
      <c r="K671" s="156">
        <f t="shared" si="315"/>
        <v>0</v>
      </c>
      <c r="L671" s="156">
        <f t="shared" si="316"/>
        <v>0</v>
      </c>
      <c r="N671" s="187">
        <f t="shared" si="317"/>
        <v>5909.6221269964954</v>
      </c>
      <c r="O671" s="187">
        <f t="shared" si="318"/>
        <v>0</v>
      </c>
      <c r="P671" s="187">
        <f t="shared" si="319"/>
        <v>0</v>
      </c>
      <c r="Q671" s="187">
        <f t="shared" si="320"/>
        <v>0</v>
      </c>
      <c r="R671" s="187">
        <f t="shared" si="321"/>
        <v>0</v>
      </c>
      <c r="S671" s="187">
        <f t="shared" si="322"/>
        <v>0</v>
      </c>
      <c r="T671" s="187">
        <f t="shared" si="323"/>
        <v>0</v>
      </c>
      <c r="V671" s="184">
        <f t="shared" si="324"/>
        <v>0</v>
      </c>
      <c r="W671" s="184">
        <f t="shared" si="325"/>
        <v>0</v>
      </c>
      <c r="X671" s="184">
        <f t="shared" si="326"/>
        <v>0</v>
      </c>
      <c r="Y671" s="184">
        <f t="shared" si="327"/>
        <v>0</v>
      </c>
      <c r="AA671" s="190">
        <f t="shared" si="328"/>
        <v>0</v>
      </c>
      <c r="AB671" s="190">
        <f t="shared" si="329"/>
        <v>0</v>
      </c>
      <c r="AC671" s="190">
        <f t="shared" si="330"/>
        <v>0</v>
      </c>
      <c r="AD671" s="190">
        <f t="shared" si="331"/>
        <v>0</v>
      </c>
      <c r="AE671" s="187">
        <f t="shared" si="299"/>
        <v>0</v>
      </c>
      <c r="AF671" s="156">
        <f t="shared" si="300"/>
        <v>0</v>
      </c>
      <c r="AG671" s="193">
        <f t="shared" si="301"/>
        <v>0</v>
      </c>
      <c r="AH671" s="156">
        <f t="shared" si="302"/>
        <v>0</v>
      </c>
      <c r="AI671" s="156">
        <f t="shared" si="303"/>
        <v>0</v>
      </c>
      <c r="AJ671" s="187">
        <f t="shared" si="304"/>
        <v>5909.6221269964954</v>
      </c>
      <c r="AK671" s="187">
        <f t="shared" si="305"/>
        <v>0</v>
      </c>
      <c r="AL671" s="1">
        <f t="shared" si="306"/>
        <v>5909.6221269964954</v>
      </c>
    </row>
    <row r="672" spans="1:38">
      <c r="A672" s="26">
        <v>7.4099999999999999E-3</v>
      </c>
      <c r="B672" s="5">
        <f t="shared" si="310"/>
        <v>19161.327725944037</v>
      </c>
      <c r="C672" s="150" t="s">
        <v>410</v>
      </c>
      <c r="D672" s="150" t="s">
        <v>577</v>
      </c>
      <c r="E672" s="94" t="s">
        <v>90</v>
      </c>
      <c r="F672" s="25">
        <f t="shared" si="311"/>
        <v>2</v>
      </c>
      <c r="G672" s="25">
        <f t="shared" si="312"/>
        <v>2</v>
      </c>
      <c r="I672" s="156">
        <f t="shared" si="313"/>
        <v>0</v>
      </c>
      <c r="J672" s="156">
        <f t="shared" si="314"/>
        <v>0</v>
      </c>
      <c r="K672" s="156">
        <f t="shared" si="315"/>
        <v>0</v>
      </c>
      <c r="L672" s="156">
        <f t="shared" si="316"/>
        <v>0</v>
      </c>
      <c r="N672" s="187">
        <f t="shared" si="317"/>
        <v>0</v>
      </c>
      <c r="O672" s="187">
        <f t="shared" si="318"/>
        <v>9735.2007128332843</v>
      </c>
      <c r="P672" s="187">
        <f t="shared" si="319"/>
        <v>0</v>
      </c>
      <c r="Q672" s="187">
        <f t="shared" si="320"/>
        <v>0</v>
      </c>
      <c r="R672" s="187">
        <f t="shared" si="321"/>
        <v>9426.1196031107538</v>
      </c>
      <c r="S672" s="187">
        <f t="shared" si="322"/>
        <v>0</v>
      </c>
      <c r="T672" s="187">
        <f t="shared" si="323"/>
        <v>0</v>
      </c>
      <c r="V672" s="184">
        <f t="shared" si="324"/>
        <v>0</v>
      </c>
      <c r="W672" s="184">
        <f t="shared" si="325"/>
        <v>0</v>
      </c>
      <c r="X672" s="184">
        <f t="shared" si="326"/>
        <v>0</v>
      </c>
      <c r="Y672" s="184">
        <f t="shared" si="327"/>
        <v>0</v>
      </c>
      <c r="AA672" s="190">
        <f t="shared" si="328"/>
        <v>0</v>
      </c>
      <c r="AB672" s="190">
        <f t="shared" si="329"/>
        <v>0</v>
      </c>
      <c r="AC672" s="190">
        <f t="shared" si="330"/>
        <v>0</v>
      </c>
      <c r="AD672" s="190">
        <f t="shared" si="331"/>
        <v>0</v>
      </c>
      <c r="AE672" s="187">
        <f t="shared" si="299"/>
        <v>0</v>
      </c>
      <c r="AF672" s="156">
        <f t="shared" si="300"/>
        <v>0</v>
      </c>
      <c r="AG672" s="193">
        <f t="shared" si="301"/>
        <v>0</v>
      </c>
      <c r="AH672" s="156">
        <f t="shared" si="302"/>
        <v>0</v>
      </c>
      <c r="AI672" s="156">
        <f t="shared" si="303"/>
        <v>0</v>
      </c>
      <c r="AJ672" s="187">
        <f t="shared" si="304"/>
        <v>9735.2007128332843</v>
      </c>
      <c r="AK672" s="187">
        <f t="shared" si="305"/>
        <v>9426.1196031107538</v>
      </c>
      <c r="AL672" s="1">
        <f t="shared" si="306"/>
        <v>19161.320315944038</v>
      </c>
    </row>
    <row r="673" spans="1:38">
      <c r="A673" s="26">
        <v>7.4200000000000004E-3</v>
      </c>
      <c r="B673" s="5">
        <f t="shared" si="310"/>
        <v>9639.4065693982448</v>
      </c>
      <c r="C673" s="150" t="s">
        <v>480</v>
      </c>
      <c r="D673" s="150" t="s">
        <v>580</v>
      </c>
      <c r="E673" s="94" t="s">
        <v>90</v>
      </c>
      <c r="F673" s="25">
        <f t="shared" si="311"/>
        <v>1</v>
      </c>
      <c r="G673" s="25">
        <f t="shared" si="312"/>
        <v>1</v>
      </c>
      <c r="I673" s="156">
        <f t="shared" si="313"/>
        <v>0</v>
      </c>
      <c r="J673" s="156">
        <f t="shared" si="314"/>
        <v>0</v>
      </c>
      <c r="K673" s="156">
        <f t="shared" si="315"/>
        <v>0</v>
      </c>
      <c r="L673" s="156">
        <f t="shared" si="316"/>
        <v>0</v>
      </c>
      <c r="N673" s="187">
        <f t="shared" si="317"/>
        <v>0</v>
      </c>
      <c r="O673" s="187">
        <f t="shared" si="318"/>
        <v>9639.3991493982448</v>
      </c>
      <c r="P673" s="187">
        <f t="shared" si="319"/>
        <v>0</v>
      </c>
      <c r="Q673" s="187">
        <f t="shared" si="320"/>
        <v>0</v>
      </c>
      <c r="R673" s="187">
        <f t="shared" si="321"/>
        <v>0</v>
      </c>
      <c r="S673" s="187">
        <f t="shared" si="322"/>
        <v>0</v>
      </c>
      <c r="T673" s="187">
        <f t="shared" si="323"/>
        <v>0</v>
      </c>
      <c r="V673" s="184">
        <f t="shared" si="324"/>
        <v>0</v>
      </c>
      <c r="W673" s="184">
        <f t="shared" si="325"/>
        <v>0</v>
      </c>
      <c r="X673" s="184">
        <f t="shared" si="326"/>
        <v>0</v>
      </c>
      <c r="Y673" s="184">
        <f t="shared" si="327"/>
        <v>0</v>
      </c>
      <c r="AA673" s="190">
        <f t="shared" si="328"/>
        <v>0</v>
      </c>
      <c r="AB673" s="190">
        <f t="shared" si="329"/>
        <v>0</v>
      </c>
      <c r="AC673" s="190">
        <f t="shared" si="330"/>
        <v>0</v>
      </c>
      <c r="AD673" s="190">
        <f t="shared" si="331"/>
        <v>0</v>
      </c>
      <c r="AE673" s="187">
        <f t="shared" si="299"/>
        <v>0</v>
      </c>
      <c r="AF673" s="156">
        <f t="shared" si="300"/>
        <v>0</v>
      </c>
      <c r="AG673" s="193">
        <f t="shared" si="301"/>
        <v>0</v>
      </c>
      <c r="AH673" s="156">
        <f t="shared" si="302"/>
        <v>0</v>
      </c>
      <c r="AI673" s="156">
        <f t="shared" si="303"/>
        <v>0</v>
      </c>
      <c r="AJ673" s="187">
        <f t="shared" si="304"/>
        <v>9639.3991493982448</v>
      </c>
      <c r="AK673" s="187">
        <f t="shared" si="305"/>
        <v>0</v>
      </c>
      <c r="AL673" s="1">
        <f t="shared" si="306"/>
        <v>9639.3991493982448</v>
      </c>
    </row>
    <row r="674" spans="1:38">
      <c r="A674" s="26">
        <v>7.43E-3</v>
      </c>
      <c r="B674" s="5">
        <f t="shared" si="310"/>
        <v>18185.082924302165</v>
      </c>
      <c r="C674" s="150" t="s">
        <v>481</v>
      </c>
      <c r="D674" s="150" t="s">
        <v>584</v>
      </c>
      <c r="E674" s="94" t="s">
        <v>90</v>
      </c>
      <c r="F674" s="25">
        <f t="shared" si="311"/>
        <v>2</v>
      </c>
      <c r="G674" s="25">
        <f t="shared" si="312"/>
        <v>2</v>
      </c>
      <c r="I674" s="156">
        <f t="shared" si="313"/>
        <v>0</v>
      </c>
      <c r="J674" s="156">
        <f t="shared" si="314"/>
        <v>0</v>
      </c>
      <c r="K674" s="156">
        <f t="shared" si="315"/>
        <v>0</v>
      </c>
      <c r="L674" s="156">
        <f t="shared" si="316"/>
        <v>0</v>
      </c>
      <c r="N674" s="187">
        <f t="shared" si="317"/>
        <v>0</v>
      </c>
      <c r="O674" s="187">
        <f t="shared" si="318"/>
        <v>9374.5187336369436</v>
      </c>
      <c r="P674" s="187">
        <f t="shared" si="319"/>
        <v>0</v>
      </c>
      <c r="Q674" s="187">
        <f t="shared" si="320"/>
        <v>8810.5567606652203</v>
      </c>
      <c r="R674" s="187">
        <f t="shared" si="321"/>
        <v>0</v>
      </c>
      <c r="S674" s="187">
        <f t="shared" si="322"/>
        <v>0</v>
      </c>
      <c r="T674" s="187">
        <f t="shared" si="323"/>
        <v>0</v>
      </c>
      <c r="V674" s="184">
        <f t="shared" si="324"/>
        <v>0</v>
      </c>
      <c r="W674" s="184">
        <f t="shared" si="325"/>
        <v>0</v>
      </c>
      <c r="X674" s="184">
        <f t="shared" si="326"/>
        <v>0</v>
      </c>
      <c r="Y674" s="184">
        <f t="shared" si="327"/>
        <v>0</v>
      </c>
      <c r="AA674" s="190">
        <f t="shared" si="328"/>
        <v>0</v>
      </c>
      <c r="AB674" s="190">
        <f t="shared" si="329"/>
        <v>0</v>
      </c>
      <c r="AC674" s="190">
        <f t="shared" si="330"/>
        <v>0</v>
      </c>
      <c r="AD674" s="190">
        <f t="shared" si="331"/>
        <v>0</v>
      </c>
      <c r="AE674" s="187">
        <f t="shared" si="299"/>
        <v>0</v>
      </c>
      <c r="AF674" s="156">
        <f t="shared" si="300"/>
        <v>0</v>
      </c>
      <c r="AG674" s="193">
        <f t="shared" si="301"/>
        <v>0</v>
      </c>
      <c r="AH674" s="156">
        <f t="shared" si="302"/>
        <v>0</v>
      </c>
      <c r="AI674" s="156">
        <f t="shared" si="303"/>
        <v>0</v>
      </c>
      <c r="AJ674" s="187">
        <f t="shared" si="304"/>
        <v>9374.5187336369436</v>
      </c>
      <c r="AK674" s="187">
        <f t="shared" si="305"/>
        <v>8810.5567606652203</v>
      </c>
      <c r="AL674" s="1">
        <f t="shared" si="306"/>
        <v>18185.075494302164</v>
      </c>
    </row>
    <row r="675" spans="1:38">
      <c r="A675" s="26">
        <v>7.4400000000000004E-3</v>
      </c>
      <c r="B675" s="5">
        <f t="shared" si="310"/>
        <v>8821.5883269197966</v>
      </c>
      <c r="C675" s="150" t="s">
        <v>484</v>
      </c>
      <c r="D675" s="150" t="s">
        <v>578</v>
      </c>
      <c r="E675" s="94" t="s">
        <v>90</v>
      </c>
      <c r="F675" s="25">
        <f t="shared" si="311"/>
        <v>1</v>
      </c>
      <c r="G675" s="25">
        <f t="shared" si="312"/>
        <v>1</v>
      </c>
      <c r="I675" s="156">
        <f t="shared" si="313"/>
        <v>0</v>
      </c>
      <c r="J675" s="156">
        <f t="shared" si="314"/>
        <v>0</v>
      </c>
      <c r="K675" s="156">
        <f t="shared" si="315"/>
        <v>0</v>
      </c>
      <c r="L675" s="156">
        <f t="shared" si="316"/>
        <v>0</v>
      </c>
      <c r="N675" s="187">
        <f t="shared" si="317"/>
        <v>0</v>
      </c>
      <c r="O675" s="187">
        <f t="shared" si="318"/>
        <v>8821.5808869197972</v>
      </c>
      <c r="P675" s="187">
        <f t="shared" si="319"/>
        <v>0</v>
      </c>
      <c r="Q675" s="187">
        <f t="shared" si="320"/>
        <v>0</v>
      </c>
      <c r="R675" s="187">
        <f t="shared" si="321"/>
        <v>0</v>
      </c>
      <c r="S675" s="187">
        <f t="shared" si="322"/>
        <v>0</v>
      </c>
      <c r="T675" s="187">
        <f t="shared" si="323"/>
        <v>0</v>
      </c>
      <c r="V675" s="184">
        <f t="shared" si="324"/>
        <v>0</v>
      </c>
      <c r="W675" s="184">
        <f t="shared" si="325"/>
        <v>0</v>
      </c>
      <c r="X675" s="184">
        <f t="shared" si="326"/>
        <v>0</v>
      </c>
      <c r="Y675" s="184">
        <f t="shared" si="327"/>
        <v>0</v>
      </c>
      <c r="AA675" s="190">
        <f t="shared" si="328"/>
        <v>0</v>
      </c>
      <c r="AB675" s="190">
        <f t="shared" si="329"/>
        <v>0</v>
      </c>
      <c r="AC675" s="190">
        <f t="shared" si="330"/>
        <v>0</v>
      </c>
      <c r="AD675" s="190">
        <f t="shared" si="331"/>
        <v>0</v>
      </c>
      <c r="AE675" s="187">
        <f t="shared" si="299"/>
        <v>0</v>
      </c>
      <c r="AF675" s="156">
        <f t="shared" si="300"/>
        <v>0</v>
      </c>
      <c r="AG675" s="193">
        <f t="shared" si="301"/>
        <v>0</v>
      </c>
      <c r="AH675" s="156">
        <f t="shared" si="302"/>
        <v>0</v>
      </c>
      <c r="AI675" s="156">
        <f t="shared" si="303"/>
        <v>0</v>
      </c>
      <c r="AJ675" s="187">
        <f t="shared" si="304"/>
        <v>8821.5808869197972</v>
      </c>
      <c r="AK675" s="187">
        <f t="shared" si="305"/>
        <v>0</v>
      </c>
      <c r="AL675" s="1">
        <f t="shared" si="306"/>
        <v>8821.5808869197972</v>
      </c>
    </row>
    <row r="676" spans="1:38">
      <c r="A676" s="26">
        <v>7.45E-3</v>
      </c>
      <c r="B676" s="5">
        <f t="shared" si="310"/>
        <v>25976.514342358842</v>
      </c>
      <c r="C676" s="150" t="s">
        <v>485</v>
      </c>
      <c r="D676" s="150" t="s">
        <v>581</v>
      </c>
      <c r="E676" s="94" t="s">
        <v>90</v>
      </c>
      <c r="F676" s="25">
        <f t="shared" si="311"/>
        <v>3</v>
      </c>
      <c r="G676" s="25">
        <f t="shared" si="312"/>
        <v>3</v>
      </c>
      <c r="I676" s="156">
        <f t="shared" si="313"/>
        <v>0</v>
      </c>
      <c r="J676" s="156">
        <f t="shared" si="314"/>
        <v>0</v>
      </c>
      <c r="K676" s="156">
        <f t="shared" si="315"/>
        <v>0</v>
      </c>
      <c r="L676" s="156">
        <f t="shared" si="316"/>
        <v>0</v>
      </c>
      <c r="N676" s="187">
        <f t="shared" si="317"/>
        <v>0</v>
      </c>
      <c r="O676" s="187">
        <f t="shared" si="318"/>
        <v>8688.471106398596</v>
      </c>
      <c r="P676" s="187">
        <f t="shared" si="319"/>
        <v>0</v>
      </c>
      <c r="Q676" s="187">
        <f t="shared" si="320"/>
        <v>0</v>
      </c>
      <c r="R676" s="187">
        <f t="shared" si="321"/>
        <v>8632.121807465619</v>
      </c>
      <c r="S676" s="187">
        <f t="shared" si="322"/>
        <v>8655.9139784946237</v>
      </c>
      <c r="T676" s="187">
        <f t="shared" si="323"/>
        <v>0</v>
      </c>
      <c r="V676" s="184">
        <f t="shared" si="324"/>
        <v>0</v>
      </c>
      <c r="W676" s="184">
        <f t="shared" si="325"/>
        <v>0</v>
      </c>
      <c r="X676" s="184">
        <f t="shared" si="326"/>
        <v>0</v>
      </c>
      <c r="Y676" s="184">
        <f t="shared" si="327"/>
        <v>0</v>
      </c>
      <c r="AA676" s="190">
        <f t="shared" si="328"/>
        <v>0</v>
      </c>
      <c r="AB676" s="190">
        <f t="shared" si="329"/>
        <v>0</v>
      </c>
      <c r="AC676" s="190">
        <f t="shared" si="330"/>
        <v>0</v>
      </c>
      <c r="AD676" s="190">
        <f t="shared" si="331"/>
        <v>0</v>
      </c>
      <c r="AE676" s="187">
        <f t="shared" si="299"/>
        <v>8632.121807465619</v>
      </c>
      <c r="AF676" s="156">
        <f t="shared" si="300"/>
        <v>0</v>
      </c>
      <c r="AG676" s="193">
        <f t="shared" si="301"/>
        <v>8632.121807465619</v>
      </c>
      <c r="AH676" s="156">
        <f t="shared" si="302"/>
        <v>0</v>
      </c>
      <c r="AI676" s="156">
        <f t="shared" si="303"/>
        <v>0</v>
      </c>
      <c r="AJ676" s="187">
        <f t="shared" si="304"/>
        <v>8688.471106398596</v>
      </c>
      <c r="AK676" s="187">
        <f t="shared" si="305"/>
        <v>8655.9139784946237</v>
      </c>
      <c r="AL676" s="1">
        <f t="shared" si="306"/>
        <v>25976.506892358841</v>
      </c>
    </row>
    <row r="677" spans="1:38">
      <c r="A677" s="26">
        <v>7.4600000000000005E-3</v>
      </c>
      <c r="B677" s="5">
        <f t="shared" si="310"/>
        <v>8440.4725670657463</v>
      </c>
      <c r="C677" s="150" t="s">
        <v>489</v>
      </c>
      <c r="D677" s="150" t="s">
        <v>585</v>
      </c>
      <c r="E677" s="94" t="s">
        <v>90</v>
      </c>
      <c r="F677" s="25">
        <f t="shared" si="311"/>
        <v>1</v>
      </c>
      <c r="G677" s="25">
        <f t="shared" si="312"/>
        <v>1</v>
      </c>
      <c r="I677" s="156">
        <f t="shared" si="313"/>
        <v>0</v>
      </c>
      <c r="J677" s="156">
        <f t="shared" si="314"/>
        <v>0</v>
      </c>
      <c r="K677" s="156">
        <f t="shared" si="315"/>
        <v>0</v>
      </c>
      <c r="L677" s="156">
        <f t="shared" si="316"/>
        <v>0</v>
      </c>
      <c r="N677" s="187">
        <f t="shared" si="317"/>
        <v>0</v>
      </c>
      <c r="O677" s="187">
        <f t="shared" si="318"/>
        <v>8440.4651070657455</v>
      </c>
      <c r="P677" s="187">
        <f t="shared" si="319"/>
        <v>0</v>
      </c>
      <c r="Q677" s="187">
        <f t="shared" si="320"/>
        <v>0</v>
      </c>
      <c r="R677" s="187">
        <f t="shared" si="321"/>
        <v>0</v>
      </c>
      <c r="S677" s="187">
        <f t="shared" si="322"/>
        <v>0</v>
      </c>
      <c r="T677" s="187">
        <f t="shared" si="323"/>
        <v>0</v>
      </c>
      <c r="V677" s="184">
        <f t="shared" si="324"/>
        <v>0</v>
      </c>
      <c r="W677" s="184">
        <f t="shared" si="325"/>
        <v>0</v>
      </c>
      <c r="X677" s="184">
        <f t="shared" si="326"/>
        <v>0</v>
      </c>
      <c r="Y677" s="184">
        <f t="shared" si="327"/>
        <v>0</v>
      </c>
      <c r="AA677" s="190">
        <f t="shared" si="328"/>
        <v>0</v>
      </c>
      <c r="AB677" s="190">
        <f t="shared" si="329"/>
        <v>0</v>
      </c>
      <c r="AC677" s="190">
        <f t="shared" si="330"/>
        <v>0</v>
      </c>
      <c r="AD677" s="190">
        <f t="shared" si="331"/>
        <v>0</v>
      </c>
      <c r="AE677" s="187">
        <f t="shared" si="299"/>
        <v>0</v>
      </c>
      <c r="AF677" s="156">
        <f t="shared" si="300"/>
        <v>0</v>
      </c>
      <c r="AG677" s="193">
        <f t="shared" si="301"/>
        <v>0</v>
      </c>
      <c r="AH677" s="156">
        <f t="shared" si="302"/>
        <v>0</v>
      </c>
      <c r="AI677" s="156">
        <f t="shared" si="303"/>
        <v>0</v>
      </c>
      <c r="AJ677" s="187">
        <f t="shared" si="304"/>
        <v>8440.4651070657455</v>
      </c>
      <c r="AK677" s="187">
        <f t="shared" si="305"/>
        <v>0</v>
      </c>
      <c r="AL677" s="1">
        <f t="shared" si="306"/>
        <v>8440.4651070657455</v>
      </c>
    </row>
    <row r="678" spans="1:38">
      <c r="A678" s="26">
        <v>7.4700000000000001E-3</v>
      </c>
      <c r="B678" s="5">
        <f t="shared" si="310"/>
        <v>8356.0563394526725</v>
      </c>
      <c r="C678" s="150" t="s">
        <v>491</v>
      </c>
      <c r="D678" s="150" t="s">
        <v>581</v>
      </c>
      <c r="E678" s="94" t="s">
        <v>90</v>
      </c>
      <c r="F678" s="25">
        <f t="shared" si="311"/>
        <v>1</v>
      </c>
      <c r="G678" s="25">
        <f t="shared" si="312"/>
        <v>1</v>
      </c>
      <c r="I678" s="156">
        <f t="shared" si="313"/>
        <v>0</v>
      </c>
      <c r="J678" s="156">
        <f t="shared" si="314"/>
        <v>0</v>
      </c>
      <c r="K678" s="156">
        <f t="shared" si="315"/>
        <v>0</v>
      </c>
      <c r="L678" s="156">
        <f t="shared" si="316"/>
        <v>0</v>
      </c>
      <c r="N678" s="187">
        <f t="shared" si="317"/>
        <v>0</v>
      </c>
      <c r="O678" s="187">
        <f t="shared" si="318"/>
        <v>8356.0488694526721</v>
      </c>
      <c r="P678" s="187">
        <f t="shared" si="319"/>
        <v>0</v>
      </c>
      <c r="Q678" s="187">
        <f t="shared" si="320"/>
        <v>0</v>
      </c>
      <c r="R678" s="187">
        <f t="shared" si="321"/>
        <v>0</v>
      </c>
      <c r="S678" s="187">
        <f t="shared" si="322"/>
        <v>0</v>
      </c>
      <c r="T678" s="187">
        <f t="shared" si="323"/>
        <v>0</v>
      </c>
      <c r="V678" s="184">
        <f t="shared" si="324"/>
        <v>0</v>
      </c>
      <c r="W678" s="184">
        <f t="shared" si="325"/>
        <v>0</v>
      </c>
      <c r="X678" s="184">
        <f t="shared" si="326"/>
        <v>0</v>
      </c>
      <c r="Y678" s="184">
        <f t="shared" si="327"/>
        <v>0</v>
      </c>
      <c r="AA678" s="190">
        <f t="shared" si="328"/>
        <v>0</v>
      </c>
      <c r="AB678" s="190">
        <f t="shared" si="329"/>
        <v>0</v>
      </c>
      <c r="AC678" s="190">
        <f t="shared" si="330"/>
        <v>0</v>
      </c>
      <c r="AD678" s="190">
        <f t="shared" si="331"/>
        <v>0</v>
      </c>
      <c r="AE678" s="187">
        <f t="shared" si="299"/>
        <v>0</v>
      </c>
      <c r="AF678" s="156">
        <f t="shared" si="300"/>
        <v>0</v>
      </c>
      <c r="AG678" s="193">
        <f t="shared" si="301"/>
        <v>0</v>
      </c>
      <c r="AH678" s="156">
        <f t="shared" si="302"/>
        <v>0</v>
      </c>
      <c r="AI678" s="156">
        <f t="shared" si="303"/>
        <v>0</v>
      </c>
      <c r="AJ678" s="187">
        <f t="shared" si="304"/>
        <v>8356.0488694526721</v>
      </c>
      <c r="AK678" s="187">
        <f t="shared" si="305"/>
        <v>0</v>
      </c>
      <c r="AL678" s="1">
        <f t="shared" si="306"/>
        <v>8356.0488694526721</v>
      </c>
    </row>
    <row r="679" spans="1:38">
      <c r="A679" s="26">
        <v>7.4800000000000005E-3</v>
      </c>
      <c r="B679" s="5">
        <f t="shared" si="310"/>
        <v>8045.0947090612499</v>
      </c>
      <c r="C679" s="150" t="s">
        <v>495</v>
      </c>
      <c r="D679" s="150" t="s">
        <v>586</v>
      </c>
      <c r="E679" s="94" t="s">
        <v>90</v>
      </c>
      <c r="F679" s="25">
        <f t="shared" si="311"/>
        <v>1</v>
      </c>
      <c r="G679" s="25">
        <f t="shared" si="312"/>
        <v>1</v>
      </c>
      <c r="I679" s="156">
        <f t="shared" si="313"/>
        <v>0</v>
      </c>
      <c r="J679" s="156">
        <f t="shared" si="314"/>
        <v>0</v>
      </c>
      <c r="K679" s="156">
        <f t="shared" si="315"/>
        <v>0</v>
      </c>
      <c r="L679" s="156">
        <f t="shared" si="316"/>
        <v>0</v>
      </c>
      <c r="N679" s="187">
        <f t="shared" si="317"/>
        <v>0</v>
      </c>
      <c r="O679" s="187">
        <f t="shared" si="318"/>
        <v>8045.0872290612497</v>
      </c>
      <c r="P679" s="187">
        <f t="shared" si="319"/>
        <v>0</v>
      </c>
      <c r="Q679" s="187">
        <f t="shared" si="320"/>
        <v>0</v>
      </c>
      <c r="R679" s="187">
        <f t="shared" si="321"/>
        <v>0</v>
      </c>
      <c r="S679" s="187">
        <f t="shared" si="322"/>
        <v>0</v>
      </c>
      <c r="T679" s="187">
        <f t="shared" si="323"/>
        <v>0</v>
      </c>
      <c r="V679" s="184">
        <f t="shared" si="324"/>
        <v>0</v>
      </c>
      <c r="W679" s="184">
        <f t="shared" si="325"/>
        <v>0</v>
      </c>
      <c r="X679" s="184">
        <f t="shared" si="326"/>
        <v>0</v>
      </c>
      <c r="Y679" s="184">
        <f t="shared" si="327"/>
        <v>0</v>
      </c>
      <c r="AA679" s="190">
        <f t="shared" si="328"/>
        <v>0</v>
      </c>
      <c r="AB679" s="190">
        <f t="shared" si="329"/>
        <v>0</v>
      </c>
      <c r="AC679" s="190">
        <f t="shared" si="330"/>
        <v>0</v>
      </c>
      <c r="AD679" s="190">
        <f t="shared" si="331"/>
        <v>0</v>
      </c>
      <c r="AE679" s="187">
        <f t="shared" si="299"/>
        <v>0</v>
      </c>
      <c r="AF679" s="156">
        <f t="shared" si="300"/>
        <v>0</v>
      </c>
      <c r="AG679" s="193">
        <f t="shared" si="301"/>
        <v>0</v>
      </c>
      <c r="AH679" s="156">
        <f t="shared" si="302"/>
        <v>0</v>
      </c>
      <c r="AI679" s="156">
        <f t="shared" si="303"/>
        <v>0</v>
      </c>
      <c r="AJ679" s="187">
        <f t="shared" si="304"/>
        <v>8045.0872290612497</v>
      </c>
      <c r="AK679" s="187">
        <f t="shared" si="305"/>
        <v>0</v>
      </c>
      <c r="AL679" s="1">
        <f t="shared" si="306"/>
        <v>8045.0872290612497</v>
      </c>
    </row>
    <row r="680" spans="1:38">
      <c r="A680" s="26">
        <v>7.4900000000000001E-3</v>
      </c>
      <c r="B680" s="5">
        <f t="shared" si="310"/>
        <v>7976.7194597480266</v>
      </c>
      <c r="C680" s="150" t="s">
        <v>497</v>
      </c>
      <c r="D680" s="150" t="s">
        <v>587</v>
      </c>
      <c r="E680" s="94" t="s">
        <v>90</v>
      </c>
      <c r="F680" s="25">
        <f t="shared" si="311"/>
        <v>1</v>
      </c>
      <c r="G680" s="25">
        <f t="shared" si="312"/>
        <v>1</v>
      </c>
      <c r="I680" s="156">
        <f t="shared" si="313"/>
        <v>0</v>
      </c>
      <c r="J680" s="156">
        <f t="shared" si="314"/>
        <v>0</v>
      </c>
      <c r="K680" s="156">
        <f t="shared" si="315"/>
        <v>0</v>
      </c>
      <c r="L680" s="156">
        <f t="shared" si="316"/>
        <v>0</v>
      </c>
      <c r="N680" s="187">
        <f t="shared" si="317"/>
        <v>0</v>
      </c>
      <c r="O680" s="187">
        <f t="shared" si="318"/>
        <v>7976.7119697480266</v>
      </c>
      <c r="P680" s="187">
        <f t="shared" si="319"/>
        <v>0</v>
      </c>
      <c r="Q680" s="187">
        <f t="shared" si="320"/>
        <v>0</v>
      </c>
      <c r="R680" s="187">
        <f t="shared" si="321"/>
        <v>0</v>
      </c>
      <c r="S680" s="187">
        <f t="shared" si="322"/>
        <v>0</v>
      </c>
      <c r="T680" s="187">
        <f t="shared" si="323"/>
        <v>0</v>
      </c>
      <c r="V680" s="184">
        <f t="shared" si="324"/>
        <v>0</v>
      </c>
      <c r="W680" s="184">
        <f t="shared" si="325"/>
        <v>0</v>
      </c>
      <c r="X680" s="184">
        <f t="shared" si="326"/>
        <v>0</v>
      </c>
      <c r="Y680" s="184">
        <f t="shared" si="327"/>
        <v>0</v>
      </c>
      <c r="AA680" s="190">
        <f t="shared" si="328"/>
        <v>0</v>
      </c>
      <c r="AB680" s="190">
        <f t="shared" si="329"/>
        <v>0</v>
      </c>
      <c r="AC680" s="190">
        <f t="shared" si="330"/>
        <v>0</v>
      </c>
      <c r="AD680" s="190">
        <f t="shared" si="331"/>
        <v>0</v>
      </c>
      <c r="AE680" s="187">
        <f t="shared" si="299"/>
        <v>0</v>
      </c>
      <c r="AF680" s="156">
        <f t="shared" si="300"/>
        <v>0</v>
      </c>
      <c r="AG680" s="193">
        <f t="shared" si="301"/>
        <v>0</v>
      </c>
      <c r="AH680" s="156">
        <f t="shared" si="302"/>
        <v>0</v>
      </c>
      <c r="AI680" s="156">
        <f t="shared" si="303"/>
        <v>0</v>
      </c>
      <c r="AJ680" s="187">
        <f t="shared" si="304"/>
        <v>7976.7119697480266</v>
      </c>
      <c r="AK680" s="187">
        <f t="shared" si="305"/>
        <v>0</v>
      </c>
      <c r="AL680" s="1">
        <f t="shared" si="306"/>
        <v>7976.7119697480266</v>
      </c>
    </row>
    <row r="681" spans="1:38">
      <c r="A681" s="26">
        <v>7.5000000000000006E-3</v>
      </c>
      <c r="B681" s="5">
        <f t="shared" si="310"/>
        <v>7932.6147791585217</v>
      </c>
      <c r="C681" s="150" t="s">
        <v>498</v>
      </c>
      <c r="D681" s="150" t="s">
        <v>580</v>
      </c>
      <c r="E681" s="94" t="s">
        <v>90</v>
      </c>
      <c r="F681" s="25">
        <f t="shared" si="311"/>
        <v>1</v>
      </c>
      <c r="G681" s="25">
        <f t="shared" si="312"/>
        <v>1</v>
      </c>
      <c r="I681" s="156">
        <f t="shared" si="313"/>
        <v>0</v>
      </c>
      <c r="J681" s="156">
        <f t="shared" si="314"/>
        <v>0</v>
      </c>
      <c r="K681" s="156">
        <f t="shared" si="315"/>
        <v>0</v>
      </c>
      <c r="L681" s="156">
        <f t="shared" si="316"/>
        <v>0</v>
      </c>
      <c r="N681" s="187">
        <f t="shared" si="317"/>
        <v>0</v>
      </c>
      <c r="O681" s="187">
        <f t="shared" si="318"/>
        <v>7932.607279158522</v>
      </c>
      <c r="P681" s="187">
        <f t="shared" si="319"/>
        <v>0</v>
      </c>
      <c r="Q681" s="187">
        <f t="shared" si="320"/>
        <v>0</v>
      </c>
      <c r="R681" s="187">
        <f t="shared" si="321"/>
        <v>0</v>
      </c>
      <c r="S681" s="187">
        <f t="shared" si="322"/>
        <v>0</v>
      </c>
      <c r="T681" s="187">
        <f t="shared" si="323"/>
        <v>0</v>
      </c>
      <c r="V681" s="184">
        <f t="shared" si="324"/>
        <v>0</v>
      </c>
      <c r="W681" s="184">
        <f t="shared" si="325"/>
        <v>0</v>
      </c>
      <c r="X681" s="184">
        <f t="shared" si="326"/>
        <v>0</v>
      </c>
      <c r="Y681" s="184">
        <f t="shared" si="327"/>
        <v>0</v>
      </c>
      <c r="AA681" s="190">
        <f t="shared" si="328"/>
        <v>0</v>
      </c>
      <c r="AB681" s="190">
        <f t="shared" si="329"/>
        <v>0</v>
      </c>
      <c r="AC681" s="190">
        <f t="shared" si="330"/>
        <v>0</v>
      </c>
      <c r="AD681" s="190">
        <f t="shared" si="331"/>
        <v>0</v>
      </c>
      <c r="AE681" s="187">
        <f t="shared" si="299"/>
        <v>0</v>
      </c>
      <c r="AF681" s="156">
        <f t="shared" si="300"/>
        <v>0</v>
      </c>
      <c r="AG681" s="193">
        <f t="shared" si="301"/>
        <v>0</v>
      </c>
      <c r="AH681" s="156">
        <f t="shared" si="302"/>
        <v>0</v>
      </c>
      <c r="AI681" s="156">
        <f t="shared" si="303"/>
        <v>0</v>
      </c>
      <c r="AJ681" s="187">
        <f t="shared" si="304"/>
        <v>7932.607279158522</v>
      </c>
      <c r="AK681" s="187">
        <f t="shared" si="305"/>
        <v>0</v>
      </c>
      <c r="AL681" s="1">
        <f t="shared" si="306"/>
        <v>7932.607279158522</v>
      </c>
    </row>
    <row r="682" spans="1:38">
      <c r="A682" s="26">
        <v>7.5100000000000002E-3</v>
      </c>
      <c r="B682" s="5">
        <f t="shared" si="310"/>
        <v>22088.40444925904</v>
      </c>
      <c r="C682" s="150" t="s">
        <v>499</v>
      </c>
      <c r="D682" s="150" t="s">
        <v>588</v>
      </c>
      <c r="E682" s="94" t="s">
        <v>90</v>
      </c>
      <c r="F682" s="25">
        <f t="shared" si="311"/>
        <v>3</v>
      </c>
      <c r="G682" s="25">
        <f t="shared" si="312"/>
        <v>3</v>
      </c>
      <c r="I682" s="156">
        <f t="shared" si="313"/>
        <v>0</v>
      </c>
      <c r="J682" s="156">
        <f t="shared" si="314"/>
        <v>0</v>
      </c>
      <c r="K682" s="156">
        <f t="shared" si="315"/>
        <v>0</v>
      </c>
      <c r="L682" s="156">
        <f t="shared" si="316"/>
        <v>7104.3646765710064</v>
      </c>
      <c r="N682" s="187">
        <f t="shared" si="317"/>
        <v>0</v>
      </c>
      <c r="O682" s="187">
        <f t="shared" si="318"/>
        <v>7786.2037460027414</v>
      </c>
      <c r="P682" s="187">
        <f t="shared" si="319"/>
        <v>0</v>
      </c>
      <c r="Q682" s="187">
        <f t="shared" si="320"/>
        <v>0</v>
      </c>
      <c r="R682" s="187">
        <f t="shared" si="321"/>
        <v>0</v>
      </c>
      <c r="S682" s="187">
        <f t="shared" si="322"/>
        <v>7197.8285166852938</v>
      </c>
      <c r="T682" s="187">
        <f t="shared" si="323"/>
        <v>0</v>
      </c>
      <c r="V682" s="184">
        <f t="shared" si="324"/>
        <v>0</v>
      </c>
      <c r="W682" s="184">
        <f t="shared" si="325"/>
        <v>0</v>
      </c>
      <c r="X682" s="184">
        <f t="shared" si="326"/>
        <v>0</v>
      </c>
      <c r="Y682" s="184">
        <f t="shared" si="327"/>
        <v>0</v>
      </c>
      <c r="AA682" s="190">
        <f t="shared" si="328"/>
        <v>0</v>
      </c>
      <c r="AB682" s="190">
        <f t="shared" si="329"/>
        <v>0</v>
      </c>
      <c r="AC682" s="190">
        <f t="shared" si="330"/>
        <v>0</v>
      </c>
      <c r="AD682" s="190">
        <f t="shared" si="331"/>
        <v>0</v>
      </c>
      <c r="AE682" s="187">
        <f t="shared" si="299"/>
        <v>0</v>
      </c>
      <c r="AF682" s="156">
        <f t="shared" si="300"/>
        <v>0</v>
      </c>
      <c r="AG682" s="193">
        <f t="shared" si="301"/>
        <v>0</v>
      </c>
      <c r="AH682" s="156">
        <f t="shared" si="302"/>
        <v>7104.3646765710064</v>
      </c>
      <c r="AI682" s="156">
        <f t="shared" si="303"/>
        <v>0</v>
      </c>
      <c r="AJ682" s="187">
        <f t="shared" si="304"/>
        <v>7786.2037460027414</v>
      </c>
      <c r="AK682" s="187">
        <f t="shared" si="305"/>
        <v>7197.8285166852938</v>
      </c>
      <c r="AL682" s="1">
        <f t="shared" si="306"/>
        <v>22088.396939259041</v>
      </c>
    </row>
    <row r="683" spans="1:38">
      <c r="A683" s="26">
        <v>7.5199999999999998E-3</v>
      </c>
      <c r="B683" s="5">
        <f t="shared" si="310"/>
        <v>7757.2941991676553</v>
      </c>
      <c r="C683" s="150" t="s">
        <v>500</v>
      </c>
      <c r="D683" s="150" t="s">
        <v>589</v>
      </c>
      <c r="E683" s="94" t="s">
        <v>90</v>
      </c>
      <c r="F683" s="25">
        <f t="shared" si="311"/>
        <v>1</v>
      </c>
      <c r="G683" s="25">
        <f t="shared" si="312"/>
        <v>1</v>
      </c>
      <c r="I683" s="156">
        <f t="shared" si="313"/>
        <v>0</v>
      </c>
      <c r="J683" s="156">
        <f t="shared" si="314"/>
        <v>0</v>
      </c>
      <c r="K683" s="156">
        <f t="shared" si="315"/>
        <v>0</v>
      </c>
      <c r="L683" s="156">
        <f t="shared" si="316"/>
        <v>0</v>
      </c>
      <c r="N683" s="187">
        <f t="shared" si="317"/>
        <v>0</v>
      </c>
      <c r="O683" s="187">
        <f t="shared" si="318"/>
        <v>7757.2866791676552</v>
      </c>
      <c r="P683" s="187">
        <f t="shared" si="319"/>
        <v>0</v>
      </c>
      <c r="Q683" s="187">
        <f t="shared" si="320"/>
        <v>0</v>
      </c>
      <c r="R683" s="187">
        <f t="shared" si="321"/>
        <v>0</v>
      </c>
      <c r="S683" s="187">
        <f t="shared" si="322"/>
        <v>0</v>
      </c>
      <c r="T683" s="187">
        <f t="shared" si="323"/>
        <v>0</v>
      </c>
      <c r="V683" s="184">
        <f t="shared" si="324"/>
        <v>0</v>
      </c>
      <c r="W683" s="184">
        <f t="shared" si="325"/>
        <v>0</v>
      </c>
      <c r="X683" s="184">
        <f t="shared" si="326"/>
        <v>0</v>
      </c>
      <c r="Y683" s="184">
        <f t="shared" si="327"/>
        <v>0</v>
      </c>
      <c r="AA683" s="190">
        <f t="shared" si="328"/>
        <v>0</v>
      </c>
      <c r="AB683" s="190">
        <f t="shared" si="329"/>
        <v>0</v>
      </c>
      <c r="AC683" s="190">
        <f t="shared" si="330"/>
        <v>0</v>
      </c>
      <c r="AD683" s="190">
        <f t="shared" si="331"/>
        <v>0</v>
      </c>
      <c r="AE683" s="187">
        <f t="shared" si="299"/>
        <v>0</v>
      </c>
      <c r="AF683" s="156">
        <f t="shared" si="300"/>
        <v>0</v>
      </c>
      <c r="AG683" s="193">
        <f t="shared" si="301"/>
        <v>0</v>
      </c>
      <c r="AH683" s="156">
        <f t="shared" si="302"/>
        <v>0</v>
      </c>
      <c r="AI683" s="156">
        <f t="shared" si="303"/>
        <v>0</v>
      </c>
      <c r="AJ683" s="187">
        <f t="shared" si="304"/>
        <v>7757.2866791676552</v>
      </c>
      <c r="AK683" s="187">
        <f t="shared" si="305"/>
        <v>0</v>
      </c>
      <c r="AL683" s="1">
        <f t="shared" si="306"/>
        <v>7757.2866791676552</v>
      </c>
    </row>
    <row r="684" spans="1:38">
      <c r="A684" s="26">
        <v>7.5300000000000002E-3</v>
      </c>
      <c r="B684" s="5">
        <f t="shared" si="310"/>
        <v>22638.770094405725</v>
      </c>
      <c r="C684" s="150" t="s">
        <v>501</v>
      </c>
      <c r="D684" s="150" t="s">
        <v>590</v>
      </c>
      <c r="E684" s="94" t="s">
        <v>90</v>
      </c>
      <c r="F684" s="25">
        <f t="shared" si="311"/>
        <v>3</v>
      </c>
      <c r="G684" s="25">
        <f t="shared" si="312"/>
        <v>3</v>
      </c>
      <c r="I684" s="156">
        <f t="shared" si="313"/>
        <v>0</v>
      </c>
      <c r="J684" s="156">
        <f t="shared" si="314"/>
        <v>0</v>
      </c>
      <c r="K684" s="156">
        <f t="shared" si="315"/>
        <v>0</v>
      </c>
      <c r="L684" s="156">
        <f t="shared" si="316"/>
        <v>0</v>
      </c>
      <c r="N684" s="187">
        <f t="shared" si="317"/>
        <v>0</v>
      </c>
      <c r="O684" s="187">
        <f t="shared" si="318"/>
        <v>7658.4348826341711</v>
      </c>
      <c r="P684" s="187">
        <f t="shared" si="319"/>
        <v>0</v>
      </c>
      <c r="Q684" s="187">
        <f t="shared" si="320"/>
        <v>7308.4420452841496</v>
      </c>
      <c r="R684" s="187">
        <f t="shared" si="321"/>
        <v>0</v>
      </c>
      <c r="S684" s="187">
        <f t="shared" si="322"/>
        <v>7671.8856364874064</v>
      </c>
      <c r="T684" s="187">
        <f t="shared" si="323"/>
        <v>0</v>
      </c>
      <c r="V684" s="184">
        <f t="shared" si="324"/>
        <v>0</v>
      </c>
      <c r="W684" s="184">
        <f t="shared" si="325"/>
        <v>0</v>
      </c>
      <c r="X684" s="184">
        <f t="shared" si="326"/>
        <v>0</v>
      </c>
      <c r="Y684" s="184">
        <f t="shared" si="327"/>
        <v>0</v>
      </c>
      <c r="AA684" s="190">
        <f t="shared" si="328"/>
        <v>0</v>
      </c>
      <c r="AB684" s="190">
        <f t="shared" si="329"/>
        <v>0</v>
      </c>
      <c r="AC684" s="190">
        <f t="shared" si="330"/>
        <v>0</v>
      </c>
      <c r="AD684" s="190">
        <f t="shared" si="331"/>
        <v>0</v>
      </c>
      <c r="AE684" s="187">
        <f t="shared" si="299"/>
        <v>7308.4420452841496</v>
      </c>
      <c r="AF684" s="156">
        <f t="shared" si="300"/>
        <v>0</v>
      </c>
      <c r="AG684" s="193">
        <f t="shared" si="301"/>
        <v>7308.4420452841496</v>
      </c>
      <c r="AH684" s="156">
        <f t="shared" si="302"/>
        <v>0</v>
      </c>
      <c r="AI684" s="156">
        <f t="shared" si="303"/>
        <v>0</v>
      </c>
      <c r="AJ684" s="187">
        <f t="shared" si="304"/>
        <v>7671.8856364874064</v>
      </c>
      <c r="AK684" s="187">
        <f t="shared" si="305"/>
        <v>7658.4348826341711</v>
      </c>
      <c r="AL684" s="1">
        <f t="shared" si="306"/>
        <v>22638.762564405726</v>
      </c>
    </row>
    <row r="685" spans="1:38">
      <c r="A685" s="26">
        <v>7.5399999999999998E-3</v>
      </c>
      <c r="B685" s="5">
        <f t="shared" si="310"/>
        <v>7586.3126657856046</v>
      </c>
      <c r="C685" s="150" t="s">
        <v>502</v>
      </c>
      <c r="D685" s="150" t="s">
        <v>581</v>
      </c>
      <c r="E685" s="94" t="s">
        <v>90</v>
      </c>
      <c r="F685" s="25">
        <f t="shared" si="311"/>
        <v>1</v>
      </c>
      <c r="G685" s="25">
        <f t="shared" si="312"/>
        <v>1</v>
      </c>
      <c r="I685" s="156">
        <f t="shared" si="313"/>
        <v>0</v>
      </c>
      <c r="J685" s="156">
        <f t="shared" si="314"/>
        <v>0</v>
      </c>
      <c r="K685" s="156">
        <f t="shared" si="315"/>
        <v>0</v>
      </c>
      <c r="L685" s="156">
        <f t="shared" si="316"/>
        <v>0</v>
      </c>
      <c r="N685" s="187">
        <f t="shared" si="317"/>
        <v>0</v>
      </c>
      <c r="O685" s="187">
        <f t="shared" si="318"/>
        <v>7586.305125785605</v>
      </c>
      <c r="P685" s="187">
        <f t="shared" si="319"/>
        <v>0</v>
      </c>
      <c r="Q685" s="187">
        <f t="shared" si="320"/>
        <v>0</v>
      </c>
      <c r="R685" s="187">
        <f t="shared" si="321"/>
        <v>0</v>
      </c>
      <c r="S685" s="187">
        <f t="shared" si="322"/>
        <v>0</v>
      </c>
      <c r="T685" s="187">
        <f t="shared" si="323"/>
        <v>0</v>
      </c>
      <c r="V685" s="184">
        <f t="shared" si="324"/>
        <v>0</v>
      </c>
      <c r="W685" s="184">
        <f t="shared" si="325"/>
        <v>0</v>
      </c>
      <c r="X685" s="184">
        <f t="shared" si="326"/>
        <v>0</v>
      </c>
      <c r="Y685" s="184">
        <f t="shared" si="327"/>
        <v>0</v>
      </c>
      <c r="AA685" s="190">
        <f t="shared" si="328"/>
        <v>0</v>
      </c>
      <c r="AB685" s="190">
        <f t="shared" si="329"/>
        <v>0</v>
      </c>
      <c r="AC685" s="190">
        <f t="shared" si="330"/>
        <v>0</v>
      </c>
      <c r="AD685" s="190">
        <f t="shared" si="331"/>
        <v>0</v>
      </c>
      <c r="AE685" s="187">
        <f t="shared" si="299"/>
        <v>0</v>
      </c>
      <c r="AF685" s="156">
        <f t="shared" si="300"/>
        <v>0</v>
      </c>
      <c r="AG685" s="193">
        <f t="shared" si="301"/>
        <v>0</v>
      </c>
      <c r="AH685" s="156">
        <f t="shared" si="302"/>
        <v>0</v>
      </c>
      <c r="AI685" s="156">
        <f t="shared" si="303"/>
        <v>0</v>
      </c>
      <c r="AJ685" s="187">
        <f t="shared" si="304"/>
        <v>7586.305125785605</v>
      </c>
      <c r="AK685" s="187">
        <f t="shared" si="305"/>
        <v>0</v>
      </c>
      <c r="AL685" s="1">
        <f t="shared" si="306"/>
        <v>7586.305125785605</v>
      </c>
    </row>
    <row r="686" spans="1:38">
      <c r="A686" s="26">
        <v>7.5500000000000003E-3</v>
      </c>
      <c r="B686" s="5">
        <f t="shared" si="310"/>
        <v>7563.6890978832007</v>
      </c>
      <c r="C686" s="150" t="s">
        <v>503</v>
      </c>
      <c r="D686" s="150" t="s">
        <v>591</v>
      </c>
      <c r="E686" s="94" t="s">
        <v>90</v>
      </c>
      <c r="F686" s="25">
        <f t="shared" si="311"/>
        <v>1</v>
      </c>
      <c r="G686" s="25">
        <f t="shared" si="312"/>
        <v>1</v>
      </c>
      <c r="I686" s="156">
        <f t="shared" si="313"/>
        <v>0</v>
      </c>
      <c r="J686" s="156">
        <f t="shared" si="314"/>
        <v>0</v>
      </c>
      <c r="K686" s="156">
        <f t="shared" si="315"/>
        <v>0</v>
      </c>
      <c r="L686" s="156">
        <f t="shared" si="316"/>
        <v>0</v>
      </c>
      <c r="N686" s="187">
        <f t="shared" si="317"/>
        <v>0</v>
      </c>
      <c r="O686" s="187">
        <f t="shared" si="318"/>
        <v>7563.6815478832004</v>
      </c>
      <c r="P686" s="187">
        <f t="shared" si="319"/>
        <v>0</v>
      </c>
      <c r="Q686" s="187">
        <f t="shared" si="320"/>
        <v>0</v>
      </c>
      <c r="R686" s="187">
        <f t="shared" si="321"/>
        <v>0</v>
      </c>
      <c r="S686" s="187">
        <f t="shared" si="322"/>
        <v>0</v>
      </c>
      <c r="T686" s="187">
        <f t="shared" si="323"/>
        <v>0</v>
      </c>
      <c r="V686" s="184">
        <f t="shared" si="324"/>
        <v>0</v>
      </c>
      <c r="W686" s="184">
        <f t="shared" si="325"/>
        <v>0</v>
      </c>
      <c r="X686" s="184">
        <f t="shared" si="326"/>
        <v>0</v>
      </c>
      <c r="Y686" s="184">
        <f t="shared" si="327"/>
        <v>0</v>
      </c>
      <c r="AA686" s="190">
        <f t="shared" si="328"/>
        <v>0</v>
      </c>
      <c r="AB686" s="190">
        <f t="shared" si="329"/>
        <v>0</v>
      </c>
      <c r="AC686" s="190">
        <f t="shared" si="330"/>
        <v>0</v>
      </c>
      <c r="AD686" s="190">
        <f t="shared" si="331"/>
        <v>0</v>
      </c>
      <c r="AE686" s="187">
        <f t="shared" si="299"/>
        <v>0</v>
      </c>
      <c r="AF686" s="156">
        <f t="shared" si="300"/>
        <v>0</v>
      </c>
      <c r="AG686" s="193">
        <f t="shared" si="301"/>
        <v>0</v>
      </c>
      <c r="AH686" s="156">
        <f t="shared" si="302"/>
        <v>0</v>
      </c>
      <c r="AI686" s="156">
        <f t="shared" si="303"/>
        <v>0</v>
      </c>
      <c r="AJ686" s="187">
        <f t="shared" si="304"/>
        <v>7563.6815478832004</v>
      </c>
      <c r="AK686" s="187">
        <f t="shared" si="305"/>
        <v>0</v>
      </c>
      <c r="AL686" s="1">
        <f t="shared" si="306"/>
        <v>7563.6815478832004</v>
      </c>
    </row>
    <row r="687" spans="1:38">
      <c r="A687" s="26">
        <v>7.5599999999999999E-3</v>
      </c>
      <c r="B687" s="5">
        <f t="shared" si="310"/>
        <v>13205.482720002328</v>
      </c>
      <c r="C687" s="150" t="s">
        <v>504</v>
      </c>
      <c r="D687" s="150" t="s">
        <v>585</v>
      </c>
      <c r="E687" s="94" t="s">
        <v>90</v>
      </c>
      <c r="F687" s="25">
        <f t="shared" si="311"/>
        <v>2</v>
      </c>
      <c r="G687" s="25">
        <f t="shared" si="312"/>
        <v>2</v>
      </c>
      <c r="I687" s="156">
        <f t="shared" si="313"/>
        <v>0</v>
      </c>
      <c r="J687" s="156">
        <f t="shared" si="314"/>
        <v>0</v>
      </c>
      <c r="K687" s="156">
        <f t="shared" si="315"/>
        <v>0</v>
      </c>
      <c r="L687" s="156">
        <f t="shared" si="316"/>
        <v>5835.6704312893198</v>
      </c>
      <c r="N687" s="187">
        <f t="shared" si="317"/>
        <v>0</v>
      </c>
      <c r="O687" s="187">
        <f t="shared" si="318"/>
        <v>7369.8047287130084</v>
      </c>
      <c r="P687" s="187">
        <f t="shared" si="319"/>
        <v>0</v>
      </c>
      <c r="Q687" s="187">
        <f t="shared" si="320"/>
        <v>0</v>
      </c>
      <c r="R687" s="187">
        <f t="shared" si="321"/>
        <v>0</v>
      </c>
      <c r="S687" s="187">
        <f t="shared" si="322"/>
        <v>0</v>
      </c>
      <c r="T687" s="187">
        <f t="shared" si="323"/>
        <v>0</v>
      </c>
      <c r="V687" s="184">
        <f t="shared" si="324"/>
        <v>0</v>
      </c>
      <c r="W687" s="184">
        <f t="shared" si="325"/>
        <v>0</v>
      </c>
      <c r="X687" s="184">
        <f t="shared" si="326"/>
        <v>0</v>
      </c>
      <c r="Y687" s="184">
        <f t="shared" si="327"/>
        <v>0</v>
      </c>
      <c r="AA687" s="190">
        <f t="shared" si="328"/>
        <v>0</v>
      </c>
      <c r="AB687" s="190">
        <f t="shared" si="329"/>
        <v>0</v>
      </c>
      <c r="AC687" s="190">
        <f t="shared" si="330"/>
        <v>0</v>
      </c>
      <c r="AD687" s="190">
        <f t="shared" si="331"/>
        <v>0</v>
      </c>
      <c r="AE687" s="187">
        <f t="shared" si="299"/>
        <v>0</v>
      </c>
      <c r="AF687" s="156">
        <f t="shared" si="300"/>
        <v>0</v>
      </c>
      <c r="AG687" s="193">
        <f t="shared" si="301"/>
        <v>0</v>
      </c>
      <c r="AH687" s="156">
        <f t="shared" si="302"/>
        <v>5835.6704312893198</v>
      </c>
      <c r="AI687" s="156">
        <f t="shared" si="303"/>
        <v>0</v>
      </c>
      <c r="AJ687" s="187">
        <f t="shared" si="304"/>
        <v>7369.8047287130084</v>
      </c>
      <c r="AK687" s="187">
        <f t="shared" si="305"/>
        <v>0</v>
      </c>
      <c r="AL687" s="1">
        <f t="shared" si="306"/>
        <v>13205.475160002328</v>
      </c>
    </row>
    <row r="688" spans="1:38">
      <c r="A688" s="26">
        <v>7.5700000000000003E-3</v>
      </c>
      <c r="B688" s="5">
        <f t="shared" si="310"/>
        <v>14878.278728602814</v>
      </c>
      <c r="C688" s="150" t="s">
        <v>506</v>
      </c>
      <c r="D688" s="150" t="s">
        <v>576</v>
      </c>
      <c r="E688" s="94" t="s">
        <v>90</v>
      </c>
      <c r="F688" s="25">
        <f t="shared" si="311"/>
        <v>2</v>
      </c>
      <c r="G688" s="25">
        <f t="shared" si="312"/>
        <v>2</v>
      </c>
      <c r="I688" s="156">
        <f t="shared" si="313"/>
        <v>0</v>
      </c>
      <c r="J688" s="156">
        <f t="shared" si="314"/>
        <v>0</v>
      </c>
      <c r="K688" s="156">
        <f t="shared" si="315"/>
        <v>0</v>
      </c>
      <c r="L688" s="156">
        <f t="shared" si="316"/>
        <v>0</v>
      </c>
      <c r="N688" s="187">
        <f t="shared" si="317"/>
        <v>0</v>
      </c>
      <c r="O688" s="187">
        <f t="shared" si="318"/>
        <v>7127.4442567285023</v>
      </c>
      <c r="P688" s="187">
        <f t="shared" si="319"/>
        <v>0</v>
      </c>
      <c r="Q688" s="187">
        <f t="shared" si="320"/>
        <v>0</v>
      </c>
      <c r="R688" s="187">
        <f t="shared" si="321"/>
        <v>7750.8269018743122</v>
      </c>
      <c r="S688" s="187">
        <f t="shared" si="322"/>
        <v>0</v>
      </c>
      <c r="T688" s="187">
        <f t="shared" si="323"/>
        <v>0</v>
      </c>
      <c r="V688" s="184">
        <f t="shared" si="324"/>
        <v>0</v>
      </c>
      <c r="W688" s="184">
        <f t="shared" si="325"/>
        <v>0</v>
      </c>
      <c r="X688" s="184">
        <f t="shared" si="326"/>
        <v>0</v>
      </c>
      <c r="Y688" s="184">
        <f t="shared" si="327"/>
        <v>0</v>
      </c>
      <c r="AA688" s="190">
        <f t="shared" si="328"/>
        <v>0</v>
      </c>
      <c r="AB688" s="190">
        <f t="shared" si="329"/>
        <v>0</v>
      </c>
      <c r="AC688" s="190">
        <f t="shared" si="330"/>
        <v>0</v>
      </c>
      <c r="AD688" s="190">
        <f t="shared" si="331"/>
        <v>0</v>
      </c>
      <c r="AE688" s="187">
        <f t="shared" si="299"/>
        <v>0</v>
      </c>
      <c r="AF688" s="156">
        <f t="shared" si="300"/>
        <v>0</v>
      </c>
      <c r="AG688" s="193">
        <f t="shared" si="301"/>
        <v>0</v>
      </c>
      <c r="AH688" s="156">
        <f t="shared" si="302"/>
        <v>0</v>
      </c>
      <c r="AI688" s="156">
        <f t="shared" si="303"/>
        <v>0</v>
      </c>
      <c r="AJ688" s="187">
        <f t="shared" si="304"/>
        <v>7750.8269018743122</v>
      </c>
      <c r="AK688" s="187">
        <f t="shared" si="305"/>
        <v>7127.4442567285023</v>
      </c>
      <c r="AL688" s="1">
        <f t="shared" si="306"/>
        <v>14878.271158602814</v>
      </c>
    </row>
    <row r="689" spans="1:38">
      <c r="A689" s="26">
        <v>7.5799999999999999E-3</v>
      </c>
      <c r="B689" s="5">
        <f t="shared" si="310"/>
        <v>6853.9002213082113</v>
      </c>
      <c r="C689" s="150" t="s">
        <v>638</v>
      </c>
      <c r="D689" s="175" t="s">
        <v>643</v>
      </c>
      <c r="E689" s="94" t="s">
        <v>90</v>
      </c>
      <c r="F689" s="25">
        <f t="shared" si="311"/>
        <v>1</v>
      </c>
      <c r="G689" s="25">
        <f t="shared" si="312"/>
        <v>1</v>
      </c>
      <c r="I689" s="156">
        <f t="shared" si="313"/>
        <v>0</v>
      </c>
      <c r="J689" s="156">
        <f t="shared" si="314"/>
        <v>0</v>
      </c>
      <c r="K689" s="156">
        <f t="shared" si="315"/>
        <v>0</v>
      </c>
      <c r="L689" s="156">
        <f t="shared" si="316"/>
        <v>0</v>
      </c>
      <c r="N689" s="187">
        <f t="shared" si="317"/>
        <v>0</v>
      </c>
      <c r="O689" s="187">
        <f t="shared" si="318"/>
        <v>0</v>
      </c>
      <c r="P689" s="187">
        <f t="shared" si="319"/>
        <v>6853.8926413082108</v>
      </c>
      <c r="Q689" s="187">
        <f t="shared" si="320"/>
        <v>0</v>
      </c>
      <c r="R689" s="187">
        <f t="shared" si="321"/>
        <v>0</v>
      </c>
      <c r="S689" s="187">
        <f t="shared" si="322"/>
        <v>0</v>
      </c>
      <c r="T689" s="187">
        <f t="shared" si="323"/>
        <v>0</v>
      </c>
      <c r="V689" s="184">
        <f t="shared" si="324"/>
        <v>0</v>
      </c>
      <c r="W689" s="184">
        <f t="shared" si="325"/>
        <v>0</v>
      </c>
      <c r="X689" s="184">
        <f t="shared" si="326"/>
        <v>0</v>
      </c>
      <c r="Y689" s="184">
        <f t="shared" si="327"/>
        <v>0</v>
      </c>
      <c r="AA689" s="190">
        <f t="shared" si="328"/>
        <v>0</v>
      </c>
      <c r="AB689" s="190">
        <f t="shared" si="329"/>
        <v>0</v>
      </c>
      <c r="AC689" s="190">
        <f t="shared" si="330"/>
        <v>0</v>
      </c>
      <c r="AD689" s="190">
        <f t="shared" si="331"/>
        <v>0</v>
      </c>
      <c r="AE689" s="187">
        <f t="shared" si="299"/>
        <v>0</v>
      </c>
      <c r="AF689" s="156">
        <f t="shared" si="300"/>
        <v>0</v>
      </c>
      <c r="AG689" s="193">
        <f t="shared" si="301"/>
        <v>0</v>
      </c>
      <c r="AH689" s="156">
        <f t="shared" si="302"/>
        <v>0</v>
      </c>
      <c r="AI689" s="156">
        <f t="shared" si="303"/>
        <v>0</v>
      </c>
      <c r="AJ689" s="187">
        <f t="shared" si="304"/>
        <v>6853.8926413082108</v>
      </c>
      <c r="AK689" s="187">
        <f t="shared" si="305"/>
        <v>0</v>
      </c>
      <c r="AL689" s="1">
        <f t="shared" si="306"/>
        <v>6853.8926413082108</v>
      </c>
    </row>
    <row r="690" spans="1:38">
      <c r="A690" s="26">
        <v>7.5900000000000004E-3</v>
      </c>
      <c r="B690" s="5">
        <f t="shared" si="310"/>
        <v>6667.8270608628745</v>
      </c>
      <c r="C690" s="150" t="s">
        <v>639</v>
      </c>
      <c r="D690" s="175" t="s">
        <v>642</v>
      </c>
      <c r="E690" s="94" t="s">
        <v>90</v>
      </c>
      <c r="F690" s="25">
        <f t="shared" si="311"/>
        <v>1</v>
      </c>
      <c r="G690" s="25">
        <f t="shared" si="312"/>
        <v>1</v>
      </c>
      <c r="I690" s="156">
        <f t="shared" si="313"/>
        <v>0</v>
      </c>
      <c r="J690" s="156">
        <f t="shared" si="314"/>
        <v>0</v>
      </c>
      <c r="K690" s="156">
        <f t="shared" si="315"/>
        <v>0</v>
      </c>
      <c r="L690" s="156">
        <f t="shared" si="316"/>
        <v>0</v>
      </c>
      <c r="N690" s="187">
        <f t="shared" si="317"/>
        <v>0</v>
      </c>
      <c r="O690" s="187">
        <f t="shared" si="318"/>
        <v>0</v>
      </c>
      <c r="P690" s="187">
        <f t="shared" si="319"/>
        <v>6667.8194708628744</v>
      </c>
      <c r="Q690" s="187">
        <f t="shared" si="320"/>
        <v>0</v>
      </c>
      <c r="R690" s="187">
        <f t="shared" si="321"/>
        <v>0</v>
      </c>
      <c r="S690" s="187">
        <f t="shared" si="322"/>
        <v>0</v>
      </c>
      <c r="T690" s="187">
        <f t="shared" si="323"/>
        <v>0</v>
      </c>
      <c r="V690" s="184">
        <f t="shared" si="324"/>
        <v>0</v>
      </c>
      <c r="W690" s="184">
        <f t="shared" si="325"/>
        <v>0</v>
      </c>
      <c r="X690" s="184">
        <f t="shared" si="326"/>
        <v>0</v>
      </c>
      <c r="Y690" s="184">
        <f t="shared" si="327"/>
        <v>0</v>
      </c>
      <c r="AA690" s="190">
        <f t="shared" si="328"/>
        <v>0</v>
      </c>
      <c r="AB690" s="190">
        <f t="shared" si="329"/>
        <v>0</v>
      </c>
      <c r="AC690" s="190">
        <f t="shared" si="330"/>
        <v>0</v>
      </c>
      <c r="AD690" s="190">
        <f t="shared" si="331"/>
        <v>0</v>
      </c>
      <c r="AE690" s="187">
        <f t="shared" si="299"/>
        <v>0</v>
      </c>
      <c r="AF690" s="156">
        <f t="shared" si="300"/>
        <v>0</v>
      </c>
      <c r="AG690" s="193">
        <f t="shared" si="301"/>
        <v>0</v>
      </c>
      <c r="AH690" s="156">
        <f t="shared" si="302"/>
        <v>0</v>
      </c>
      <c r="AI690" s="156">
        <f t="shared" si="303"/>
        <v>0</v>
      </c>
      <c r="AJ690" s="187">
        <f t="shared" si="304"/>
        <v>6667.8194708628744</v>
      </c>
      <c r="AK690" s="187">
        <f t="shared" si="305"/>
        <v>0</v>
      </c>
      <c r="AL690" s="1">
        <f t="shared" si="306"/>
        <v>6667.8194708628744</v>
      </c>
    </row>
    <row r="691" spans="1:38">
      <c r="A691" s="26">
        <v>7.6E-3</v>
      </c>
      <c r="B691" s="5">
        <f t="shared" si="310"/>
        <v>18154.396354110533</v>
      </c>
      <c r="C691" s="150" t="s">
        <v>277</v>
      </c>
      <c r="D691" s="150" t="s">
        <v>590</v>
      </c>
      <c r="E691" s="94" t="s">
        <v>90</v>
      </c>
      <c r="F691" s="25">
        <f t="shared" si="311"/>
        <v>2</v>
      </c>
      <c r="G691" s="25">
        <f t="shared" si="312"/>
        <v>2</v>
      </c>
      <c r="I691" s="156">
        <f t="shared" si="313"/>
        <v>0</v>
      </c>
      <c r="J691" s="156">
        <f t="shared" si="314"/>
        <v>0</v>
      </c>
      <c r="K691" s="156">
        <f t="shared" si="315"/>
        <v>0</v>
      </c>
      <c r="L691" s="156">
        <f t="shared" si="316"/>
        <v>0</v>
      </c>
      <c r="N691" s="187">
        <f t="shared" si="317"/>
        <v>0</v>
      </c>
      <c r="O691" s="187">
        <f t="shared" si="318"/>
        <v>0</v>
      </c>
      <c r="P691" s="187">
        <f t="shared" si="319"/>
        <v>0</v>
      </c>
      <c r="Q691" s="187">
        <f t="shared" si="320"/>
        <v>8984.3317972350251</v>
      </c>
      <c r="R691" s="187">
        <f t="shared" si="321"/>
        <v>0</v>
      </c>
      <c r="S691" s="187">
        <f t="shared" si="322"/>
        <v>9170.0569568755072</v>
      </c>
      <c r="T691" s="187">
        <f t="shared" si="323"/>
        <v>0</v>
      </c>
      <c r="V691" s="184">
        <f t="shared" si="324"/>
        <v>0</v>
      </c>
      <c r="W691" s="184">
        <f t="shared" si="325"/>
        <v>0</v>
      </c>
      <c r="X691" s="184">
        <f t="shared" si="326"/>
        <v>0</v>
      </c>
      <c r="Y691" s="184">
        <f t="shared" si="327"/>
        <v>0</v>
      </c>
      <c r="AA691" s="190">
        <f t="shared" si="328"/>
        <v>0</v>
      </c>
      <c r="AB691" s="190">
        <f t="shared" si="329"/>
        <v>0</v>
      </c>
      <c r="AC691" s="190">
        <f t="shared" si="330"/>
        <v>0</v>
      </c>
      <c r="AD691" s="190">
        <f t="shared" si="331"/>
        <v>0</v>
      </c>
      <c r="AE691" s="187">
        <f t="shared" si="299"/>
        <v>0</v>
      </c>
      <c r="AF691" s="156">
        <f t="shared" si="300"/>
        <v>0</v>
      </c>
      <c r="AG691" s="193">
        <f t="shared" si="301"/>
        <v>0</v>
      </c>
      <c r="AH691" s="156">
        <f t="shared" si="302"/>
        <v>0</v>
      </c>
      <c r="AI691" s="156">
        <f t="shared" si="303"/>
        <v>0</v>
      </c>
      <c r="AJ691" s="187">
        <f t="shared" si="304"/>
        <v>9170.0569568755072</v>
      </c>
      <c r="AK691" s="187">
        <f t="shared" si="305"/>
        <v>8984.3317972350251</v>
      </c>
      <c r="AL691" s="1">
        <f t="shared" si="306"/>
        <v>18154.388754110532</v>
      </c>
    </row>
    <row r="692" spans="1:38">
      <c r="A692" s="26">
        <v>7.6100000000000004E-3</v>
      </c>
      <c r="B692" s="5">
        <f t="shared" si="310"/>
        <v>17487.200585131854</v>
      </c>
      <c r="C692" s="150" t="s">
        <v>676</v>
      </c>
      <c r="D692" s="150" t="s">
        <v>590</v>
      </c>
      <c r="E692" s="94" t="s">
        <v>90</v>
      </c>
      <c r="F692" s="25">
        <f t="shared" si="311"/>
        <v>2</v>
      </c>
      <c r="G692" s="25">
        <f t="shared" si="312"/>
        <v>2</v>
      </c>
      <c r="I692" s="156">
        <f t="shared" si="313"/>
        <v>0</v>
      </c>
      <c r="J692" s="156">
        <f t="shared" si="314"/>
        <v>0</v>
      </c>
      <c r="K692" s="156">
        <f t="shared" si="315"/>
        <v>0</v>
      </c>
      <c r="L692" s="156">
        <f t="shared" si="316"/>
        <v>0</v>
      </c>
      <c r="N692" s="187">
        <f t="shared" si="317"/>
        <v>0</v>
      </c>
      <c r="O692" s="187">
        <f t="shared" si="318"/>
        <v>0</v>
      </c>
      <c r="P692" s="187">
        <f t="shared" si="319"/>
        <v>0</v>
      </c>
      <c r="Q692" s="187">
        <f t="shared" si="320"/>
        <v>8647.9772888573443</v>
      </c>
      <c r="R692" s="187">
        <f t="shared" si="321"/>
        <v>0</v>
      </c>
      <c r="S692" s="187">
        <f t="shared" si="322"/>
        <v>8839.2156862745105</v>
      </c>
      <c r="T692" s="187">
        <f t="shared" si="323"/>
        <v>0</v>
      </c>
      <c r="V692" s="184">
        <f t="shared" si="324"/>
        <v>0</v>
      </c>
      <c r="W692" s="184">
        <f t="shared" si="325"/>
        <v>0</v>
      </c>
      <c r="X692" s="184">
        <f t="shared" si="326"/>
        <v>0</v>
      </c>
      <c r="Y692" s="184">
        <f t="shared" si="327"/>
        <v>0</v>
      </c>
      <c r="AA692" s="190">
        <f t="shared" si="328"/>
        <v>0</v>
      </c>
      <c r="AB692" s="190">
        <f t="shared" si="329"/>
        <v>0</v>
      </c>
      <c r="AC692" s="190">
        <f t="shared" si="330"/>
        <v>0</v>
      </c>
      <c r="AD692" s="190">
        <f t="shared" si="331"/>
        <v>0</v>
      </c>
      <c r="AE692" s="187">
        <f t="shared" si="299"/>
        <v>0</v>
      </c>
      <c r="AF692" s="156">
        <f t="shared" si="300"/>
        <v>0</v>
      </c>
      <c r="AG692" s="193">
        <f t="shared" si="301"/>
        <v>0</v>
      </c>
      <c r="AH692" s="156">
        <f t="shared" si="302"/>
        <v>0</v>
      </c>
      <c r="AI692" s="156">
        <f t="shared" si="303"/>
        <v>0</v>
      </c>
      <c r="AJ692" s="187">
        <f t="shared" si="304"/>
        <v>8839.2156862745105</v>
      </c>
      <c r="AK692" s="187">
        <f t="shared" si="305"/>
        <v>8647.9772888573443</v>
      </c>
      <c r="AL692" s="1">
        <f t="shared" si="306"/>
        <v>17487.192975131853</v>
      </c>
    </row>
    <row r="693" spans="1:38">
      <c r="A693" s="26">
        <v>7.62E-3</v>
      </c>
      <c r="B693" s="5">
        <f t="shared" si="310"/>
        <v>7981.0130236351742</v>
      </c>
      <c r="C693" s="150" t="s">
        <v>690</v>
      </c>
      <c r="D693" s="150" t="s">
        <v>76</v>
      </c>
      <c r="E693" s="94" t="s">
        <v>90</v>
      </c>
      <c r="F693" s="25">
        <f t="shared" si="311"/>
        <v>1</v>
      </c>
      <c r="G693" s="25">
        <f t="shared" si="312"/>
        <v>1</v>
      </c>
      <c r="I693" s="156">
        <f t="shared" si="313"/>
        <v>0</v>
      </c>
      <c r="J693" s="156">
        <f t="shared" si="314"/>
        <v>0</v>
      </c>
      <c r="K693" s="156">
        <f t="shared" si="315"/>
        <v>0</v>
      </c>
      <c r="L693" s="156">
        <f t="shared" si="316"/>
        <v>0</v>
      </c>
      <c r="N693" s="187">
        <f t="shared" si="317"/>
        <v>0</v>
      </c>
      <c r="O693" s="187">
        <f t="shared" si="318"/>
        <v>0</v>
      </c>
      <c r="P693" s="187">
        <f t="shared" si="319"/>
        <v>0</v>
      </c>
      <c r="Q693" s="187">
        <f t="shared" si="320"/>
        <v>7981.0054036351739</v>
      </c>
      <c r="R693" s="187">
        <f t="shared" si="321"/>
        <v>0</v>
      </c>
      <c r="S693" s="187">
        <f t="shared" si="322"/>
        <v>0</v>
      </c>
      <c r="T693" s="187">
        <f t="shared" si="323"/>
        <v>0</v>
      </c>
      <c r="V693" s="184">
        <f t="shared" si="324"/>
        <v>0</v>
      </c>
      <c r="W693" s="184">
        <f t="shared" si="325"/>
        <v>0</v>
      </c>
      <c r="X693" s="184">
        <f t="shared" si="326"/>
        <v>0</v>
      </c>
      <c r="Y693" s="184">
        <f t="shared" si="327"/>
        <v>0</v>
      </c>
      <c r="AA693" s="190">
        <f t="shared" si="328"/>
        <v>0</v>
      </c>
      <c r="AB693" s="190">
        <f t="shared" si="329"/>
        <v>0</v>
      </c>
      <c r="AC693" s="190">
        <f t="shared" si="330"/>
        <v>0</v>
      </c>
      <c r="AD693" s="190">
        <f t="shared" si="331"/>
        <v>0</v>
      </c>
      <c r="AE693" s="187">
        <f t="shared" si="299"/>
        <v>0</v>
      </c>
      <c r="AF693" s="156">
        <f t="shared" si="300"/>
        <v>0</v>
      </c>
      <c r="AG693" s="193">
        <f t="shared" si="301"/>
        <v>0</v>
      </c>
      <c r="AH693" s="156">
        <f t="shared" si="302"/>
        <v>0</v>
      </c>
      <c r="AI693" s="156">
        <f t="shared" si="303"/>
        <v>0</v>
      </c>
      <c r="AJ693" s="187">
        <f t="shared" si="304"/>
        <v>7981.0054036351739</v>
      </c>
      <c r="AK693" s="187">
        <f t="shared" si="305"/>
        <v>0</v>
      </c>
      <c r="AL693" s="1">
        <f t="shared" si="306"/>
        <v>7981.0054036351739</v>
      </c>
    </row>
    <row r="694" spans="1:38">
      <c r="A694" s="26">
        <v>7.6300000000000005E-3</v>
      </c>
      <c r="B694" s="5">
        <f t="shared" si="310"/>
        <v>21751.079080044809</v>
      </c>
      <c r="C694" t="s">
        <v>331</v>
      </c>
      <c r="D694" t="s">
        <v>600</v>
      </c>
      <c r="E694" s="94" t="s">
        <v>90</v>
      </c>
      <c r="F694" s="25">
        <f t="shared" si="311"/>
        <v>3</v>
      </c>
      <c r="G694" s="25">
        <f t="shared" si="312"/>
        <v>3</v>
      </c>
      <c r="I694" s="156">
        <f t="shared" si="313"/>
        <v>0</v>
      </c>
      <c r="J694" s="156">
        <f t="shared" si="314"/>
        <v>0</v>
      </c>
      <c r="K694" s="156">
        <f t="shared" si="315"/>
        <v>7526.8348023387734</v>
      </c>
      <c r="L694" s="156">
        <f t="shared" si="316"/>
        <v>0</v>
      </c>
      <c r="N694" s="187">
        <f t="shared" si="317"/>
        <v>0</v>
      </c>
      <c r="O694" s="187">
        <f t="shared" si="318"/>
        <v>0</v>
      </c>
      <c r="P694" s="187">
        <f t="shared" si="319"/>
        <v>0</v>
      </c>
      <c r="Q694" s="187">
        <f t="shared" si="320"/>
        <v>7100.8158508158513</v>
      </c>
      <c r="R694" s="187">
        <f t="shared" si="321"/>
        <v>0</v>
      </c>
      <c r="S694" s="187">
        <f t="shared" si="322"/>
        <v>0</v>
      </c>
      <c r="T694" s="187">
        <f t="shared" si="323"/>
        <v>7123.4207968901846</v>
      </c>
      <c r="V694" s="184">
        <f t="shared" si="324"/>
        <v>0</v>
      </c>
      <c r="W694" s="184">
        <f t="shared" si="325"/>
        <v>0</v>
      </c>
      <c r="X694" s="184">
        <f t="shared" si="326"/>
        <v>0</v>
      </c>
      <c r="Y694" s="184">
        <f t="shared" si="327"/>
        <v>0</v>
      </c>
      <c r="AA694" s="190">
        <f t="shared" si="328"/>
        <v>0</v>
      </c>
      <c r="AB694" s="190">
        <f t="shared" si="329"/>
        <v>0</v>
      </c>
      <c r="AC694" s="190">
        <f t="shared" si="330"/>
        <v>0</v>
      </c>
      <c r="AD694" s="190">
        <f t="shared" si="331"/>
        <v>0</v>
      </c>
      <c r="AE694" s="187">
        <f t="shared" si="299"/>
        <v>0</v>
      </c>
      <c r="AF694" s="156">
        <f t="shared" si="300"/>
        <v>0</v>
      </c>
      <c r="AG694" s="193">
        <f t="shared" si="301"/>
        <v>0</v>
      </c>
      <c r="AH694" s="156">
        <f t="shared" si="302"/>
        <v>7526.8348023387734</v>
      </c>
      <c r="AI694" s="156">
        <f t="shared" si="303"/>
        <v>0</v>
      </c>
      <c r="AJ694" s="187">
        <f t="shared" si="304"/>
        <v>7123.4207968901846</v>
      </c>
      <c r="AK694" s="187">
        <f t="shared" si="305"/>
        <v>7100.8158508158513</v>
      </c>
      <c r="AL694" s="1">
        <f t="shared" si="306"/>
        <v>21751.071450044808</v>
      </c>
    </row>
    <row r="695" spans="1:38">
      <c r="A695" s="26">
        <v>7.6400000000000001E-3</v>
      </c>
      <c r="B695" s="5">
        <f t="shared" si="310"/>
        <v>20705.322348168109</v>
      </c>
      <c r="C695" t="s">
        <v>697</v>
      </c>
      <c r="D695" t="s">
        <v>600</v>
      </c>
      <c r="E695" s="94" t="s">
        <v>90</v>
      </c>
      <c r="F695" s="25">
        <f t="shared" si="311"/>
        <v>3</v>
      </c>
      <c r="G695" s="25">
        <f t="shared" si="312"/>
        <v>3</v>
      </c>
      <c r="I695" s="156">
        <f t="shared" si="313"/>
        <v>0</v>
      </c>
      <c r="J695" s="156">
        <f t="shared" si="314"/>
        <v>0</v>
      </c>
      <c r="K695" s="156">
        <f t="shared" si="315"/>
        <v>7085.9349326322717</v>
      </c>
      <c r="L695" s="156">
        <f t="shared" si="316"/>
        <v>0</v>
      </c>
      <c r="N695" s="187">
        <f t="shared" si="317"/>
        <v>0</v>
      </c>
      <c r="O695" s="187">
        <f t="shared" si="318"/>
        <v>0</v>
      </c>
      <c r="P695" s="187">
        <f t="shared" si="319"/>
        <v>0</v>
      </c>
      <c r="Q695" s="187">
        <f t="shared" si="320"/>
        <v>6734.8348763299718</v>
      </c>
      <c r="R695" s="187">
        <f t="shared" si="321"/>
        <v>0</v>
      </c>
      <c r="S695" s="187">
        <f t="shared" si="322"/>
        <v>6884.5448992058637</v>
      </c>
      <c r="T695" s="187">
        <f t="shared" si="323"/>
        <v>0</v>
      </c>
      <c r="V695" s="184">
        <f t="shared" si="324"/>
        <v>0</v>
      </c>
      <c r="W695" s="184">
        <f t="shared" si="325"/>
        <v>0</v>
      </c>
      <c r="X695" s="184">
        <f t="shared" si="326"/>
        <v>0</v>
      </c>
      <c r="Y695" s="184">
        <f t="shared" si="327"/>
        <v>0</v>
      </c>
      <c r="AA695" s="190">
        <f t="shared" si="328"/>
        <v>0</v>
      </c>
      <c r="AB695" s="190">
        <f t="shared" si="329"/>
        <v>0</v>
      </c>
      <c r="AC695" s="190">
        <f t="shared" si="330"/>
        <v>0</v>
      </c>
      <c r="AD695" s="190">
        <f t="shared" si="331"/>
        <v>0</v>
      </c>
      <c r="AE695" s="187">
        <f t="shared" si="299"/>
        <v>0</v>
      </c>
      <c r="AF695" s="156">
        <f t="shared" si="300"/>
        <v>0</v>
      </c>
      <c r="AG695" s="193">
        <f t="shared" si="301"/>
        <v>0</v>
      </c>
      <c r="AH695" s="156">
        <f t="shared" si="302"/>
        <v>7085.9349326322717</v>
      </c>
      <c r="AI695" s="156">
        <f t="shared" si="303"/>
        <v>0</v>
      </c>
      <c r="AJ695" s="187">
        <f t="shared" si="304"/>
        <v>6884.5448992058637</v>
      </c>
      <c r="AK695" s="187">
        <f t="shared" si="305"/>
        <v>6734.8348763299718</v>
      </c>
      <c r="AL695" s="1">
        <f t="shared" si="306"/>
        <v>20705.314708168109</v>
      </c>
    </row>
    <row r="696" spans="1:38">
      <c r="A696" s="26">
        <v>7.6500000000000005E-3</v>
      </c>
      <c r="B696" s="5">
        <f t="shared" si="310"/>
        <v>30072.554948772995</v>
      </c>
      <c r="C696" t="s">
        <v>692</v>
      </c>
      <c r="D696" t="s">
        <v>600</v>
      </c>
      <c r="E696" s="94" t="s">
        <v>90</v>
      </c>
      <c r="F696" s="25">
        <f t="shared" si="311"/>
        <v>4</v>
      </c>
      <c r="G696" s="25">
        <f t="shared" si="312"/>
        <v>4</v>
      </c>
      <c r="I696" s="156">
        <f t="shared" si="313"/>
        <v>7402.1641851761442</v>
      </c>
      <c r="J696" s="156">
        <f t="shared" si="314"/>
        <v>7475.6629741524002</v>
      </c>
      <c r="K696" s="156">
        <f t="shared" si="315"/>
        <v>0</v>
      </c>
      <c r="L696" s="156">
        <f t="shared" si="316"/>
        <v>7525.1686052194309</v>
      </c>
      <c r="N696" s="187">
        <f t="shared" si="317"/>
        <v>0</v>
      </c>
      <c r="O696" s="187">
        <f t="shared" si="318"/>
        <v>0</v>
      </c>
      <c r="P696" s="187">
        <f t="shared" si="319"/>
        <v>0</v>
      </c>
      <c r="Q696" s="187">
        <f t="shared" si="320"/>
        <v>7669.5515342250201</v>
      </c>
      <c r="R696" s="187">
        <f t="shared" si="321"/>
        <v>0</v>
      </c>
      <c r="S696" s="187">
        <f t="shared" si="322"/>
        <v>0</v>
      </c>
      <c r="T696" s="187">
        <f t="shared" si="323"/>
        <v>0</v>
      </c>
      <c r="V696" s="184">
        <f t="shared" si="324"/>
        <v>0</v>
      </c>
      <c r="W696" s="184">
        <f t="shared" si="325"/>
        <v>0</v>
      </c>
      <c r="X696" s="184">
        <f t="shared" si="326"/>
        <v>0</v>
      </c>
      <c r="Y696" s="184">
        <f t="shared" si="327"/>
        <v>0</v>
      </c>
      <c r="AA696" s="190">
        <f t="shared" si="328"/>
        <v>0</v>
      </c>
      <c r="AB696" s="190">
        <f t="shared" si="329"/>
        <v>0</v>
      </c>
      <c r="AC696" s="190">
        <f t="shared" si="330"/>
        <v>0</v>
      </c>
      <c r="AD696" s="190">
        <f t="shared" si="331"/>
        <v>0</v>
      </c>
      <c r="AE696" s="187">
        <f t="shared" si="299"/>
        <v>0</v>
      </c>
      <c r="AF696" s="156">
        <f t="shared" si="300"/>
        <v>7402.1641851761442</v>
      </c>
      <c r="AG696" s="193">
        <f t="shared" si="301"/>
        <v>7402.1641851761442</v>
      </c>
      <c r="AH696" s="156">
        <f t="shared" si="302"/>
        <v>7525.1686052194309</v>
      </c>
      <c r="AI696" s="156">
        <f t="shared" si="303"/>
        <v>7475.6629741524002</v>
      </c>
      <c r="AJ696" s="187">
        <f t="shared" si="304"/>
        <v>7669.5515342250201</v>
      </c>
      <c r="AK696" s="187">
        <f t="shared" si="305"/>
        <v>0</v>
      </c>
      <c r="AL696" s="1">
        <f t="shared" si="306"/>
        <v>30072.547298772995</v>
      </c>
    </row>
    <row r="697" spans="1:38">
      <c r="A697" s="26">
        <v>7.6600000000000001E-3</v>
      </c>
      <c r="B697" s="5">
        <f t="shared" ref="B697:B728" si="332">AL697+A697</f>
        <v>29954.768960485959</v>
      </c>
      <c r="C697" t="s">
        <v>694</v>
      </c>
      <c r="D697" t="s">
        <v>600</v>
      </c>
      <c r="E697" s="94" t="s">
        <v>90</v>
      </c>
      <c r="F697" s="25">
        <f t="shared" ref="F697:F728" si="333">COUNTIF(H697:AD697,"&gt;1")</f>
        <v>4</v>
      </c>
      <c r="G697" s="25">
        <f t="shared" si="312"/>
        <v>4</v>
      </c>
      <c r="I697" s="156">
        <f t="shared" si="313"/>
        <v>7537.0723220942755</v>
      </c>
      <c r="J697" s="156">
        <f t="shared" si="314"/>
        <v>0</v>
      </c>
      <c r="K697" s="156">
        <f t="shared" si="315"/>
        <v>0</v>
      </c>
      <c r="L697" s="156">
        <f t="shared" si="316"/>
        <v>0</v>
      </c>
      <c r="N697" s="187">
        <f t="shared" si="317"/>
        <v>0</v>
      </c>
      <c r="O697" s="187">
        <f t="shared" si="318"/>
        <v>0</v>
      </c>
      <c r="P697" s="187">
        <f t="shared" si="319"/>
        <v>0</v>
      </c>
      <c r="Q697" s="187">
        <f t="shared" si="320"/>
        <v>7382.6113299000299</v>
      </c>
      <c r="R697" s="187">
        <f t="shared" si="321"/>
        <v>0</v>
      </c>
      <c r="S697" s="187">
        <f t="shared" si="322"/>
        <v>7479.6747967479678</v>
      </c>
      <c r="T697" s="187">
        <f t="shared" si="323"/>
        <v>7555.4028517436855</v>
      </c>
      <c r="V697" s="184">
        <f t="shared" si="324"/>
        <v>0</v>
      </c>
      <c r="W697" s="184">
        <f t="shared" si="325"/>
        <v>0</v>
      </c>
      <c r="X697" s="184">
        <f t="shared" si="326"/>
        <v>0</v>
      </c>
      <c r="Y697" s="184">
        <f t="shared" si="327"/>
        <v>0</v>
      </c>
      <c r="AA697" s="190">
        <f t="shared" si="328"/>
        <v>0</v>
      </c>
      <c r="AB697" s="190">
        <f t="shared" si="329"/>
        <v>0</v>
      </c>
      <c r="AC697" s="190">
        <f t="shared" si="330"/>
        <v>0</v>
      </c>
      <c r="AD697" s="190">
        <f t="shared" si="331"/>
        <v>0</v>
      </c>
      <c r="AE697" s="187">
        <f t="shared" si="299"/>
        <v>7382.6113299000299</v>
      </c>
      <c r="AF697" s="156">
        <f t="shared" si="300"/>
        <v>0</v>
      </c>
      <c r="AG697" s="193">
        <f t="shared" si="301"/>
        <v>7382.6113299000299</v>
      </c>
      <c r="AH697" s="156">
        <f t="shared" si="302"/>
        <v>7537.0723220942755</v>
      </c>
      <c r="AI697" s="156">
        <f t="shared" si="303"/>
        <v>0</v>
      </c>
      <c r="AJ697" s="187">
        <f t="shared" si="304"/>
        <v>7555.4028517436855</v>
      </c>
      <c r="AK697" s="187">
        <f t="shared" si="305"/>
        <v>7479.6747967479678</v>
      </c>
      <c r="AL697" s="1">
        <f t="shared" si="306"/>
        <v>29954.76130048596</v>
      </c>
    </row>
    <row r="698" spans="1:38">
      <c r="A698" s="26">
        <v>7.6700000000000006E-3</v>
      </c>
      <c r="B698" s="5">
        <f t="shared" si="332"/>
        <v>9200.1290169511576</v>
      </c>
      <c r="C698" s="150" t="s">
        <v>748</v>
      </c>
      <c r="D698" s="150" t="s">
        <v>783</v>
      </c>
      <c r="E698" s="94" t="s">
        <v>90</v>
      </c>
      <c r="F698" s="25">
        <f t="shared" si="333"/>
        <v>1</v>
      </c>
      <c r="G698" s="25">
        <f t="shared" si="312"/>
        <v>1</v>
      </c>
      <c r="I698" s="156">
        <f t="shared" si="313"/>
        <v>9200.1213469511567</v>
      </c>
      <c r="J698" s="156">
        <f t="shared" si="314"/>
        <v>0</v>
      </c>
      <c r="K698" s="156">
        <f t="shared" si="315"/>
        <v>0</v>
      </c>
      <c r="L698" s="156">
        <f t="shared" si="316"/>
        <v>0</v>
      </c>
      <c r="N698" s="187">
        <f t="shared" si="317"/>
        <v>0</v>
      </c>
      <c r="O698" s="187">
        <f t="shared" si="318"/>
        <v>0</v>
      </c>
      <c r="P698" s="187">
        <f t="shared" si="319"/>
        <v>0</v>
      </c>
      <c r="Q698" s="187">
        <f t="shared" si="320"/>
        <v>0</v>
      </c>
      <c r="R698" s="187">
        <f t="shared" si="321"/>
        <v>0</v>
      </c>
      <c r="S698" s="187">
        <f t="shared" si="322"/>
        <v>0</v>
      </c>
      <c r="T698" s="187">
        <f t="shared" si="323"/>
        <v>0</v>
      </c>
      <c r="V698" s="184">
        <f t="shared" si="324"/>
        <v>0</v>
      </c>
      <c r="W698" s="184">
        <f t="shared" si="325"/>
        <v>0</v>
      </c>
      <c r="X698" s="184">
        <f t="shared" si="326"/>
        <v>0</v>
      </c>
      <c r="Y698" s="184">
        <f t="shared" si="327"/>
        <v>0</v>
      </c>
      <c r="AA698" s="190">
        <f t="shared" si="328"/>
        <v>0</v>
      </c>
      <c r="AB698" s="190">
        <f t="shared" si="329"/>
        <v>0</v>
      </c>
      <c r="AC698" s="190">
        <f t="shared" si="330"/>
        <v>0</v>
      </c>
      <c r="AD698" s="190">
        <f t="shared" si="331"/>
        <v>0</v>
      </c>
      <c r="AE698" s="187">
        <f t="shared" si="299"/>
        <v>0</v>
      </c>
      <c r="AF698" s="156">
        <f t="shared" si="300"/>
        <v>0</v>
      </c>
      <c r="AG698" s="193">
        <f t="shared" si="301"/>
        <v>0</v>
      </c>
      <c r="AH698" s="156">
        <f t="shared" si="302"/>
        <v>9200.1213469511567</v>
      </c>
      <c r="AI698" s="156">
        <f t="shared" si="303"/>
        <v>0</v>
      </c>
      <c r="AJ698" s="187">
        <f t="shared" si="304"/>
        <v>0</v>
      </c>
      <c r="AK698" s="187">
        <f t="shared" si="305"/>
        <v>0</v>
      </c>
      <c r="AL698" s="1">
        <f t="shared" si="306"/>
        <v>9200.1213469511567</v>
      </c>
    </row>
    <row r="699" spans="1:38">
      <c r="A699" s="26">
        <v>7.6800000000000002E-3</v>
      </c>
      <c r="B699" s="5">
        <f t="shared" si="332"/>
        <v>9067.1792965038876</v>
      </c>
      <c r="C699" s="150" t="s">
        <v>751</v>
      </c>
      <c r="D699" s="150" t="s">
        <v>783</v>
      </c>
      <c r="E699" s="94" t="s">
        <v>90</v>
      </c>
      <c r="F699" s="25">
        <f t="shared" si="333"/>
        <v>1</v>
      </c>
      <c r="G699" s="25">
        <f t="shared" si="312"/>
        <v>1</v>
      </c>
      <c r="I699" s="156">
        <f t="shared" si="313"/>
        <v>9067.171616503887</v>
      </c>
      <c r="J699" s="156">
        <f t="shared" si="314"/>
        <v>0</v>
      </c>
      <c r="K699" s="156">
        <f t="shared" si="315"/>
        <v>0</v>
      </c>
      <c r="L699" s="156">
        <f t="shared" si="316"/>
        <v>0</v>
      </c>
      <c r="N699" s="187">
        <f t="shared" si="317"/>
        <v>0</v>
      </c>
      <c r="O699" s="187">
        <f t="shared" si="318"/>
        <v>0</v>
      </c>
      <c r="P699" s="187">
        <f t="shared" si="319"/>
        <v>0</v>
      </c>
      <c r="Q699" s="187">
        <f t="shared" si="320"/>
        <v>0</v>
      </c>
      <c r="R699" s="187">
        <f t="shared" si="321"/>
        <v>0</v>
      </c>
      <c r="S699" s="187">
        <f t="shared" si="322"/>
        <v>0</v>
      </c>
      <c r="T699" s="187">
        <f t="shared" si="323"/>
        <v>0</v>
      </c>
      <c r="V699" s="184">
        <f t="shared" si="324"/>
        <v>0</v>
      </c>
      <c r="W699" s="184">
        <f t="shared" si="325"/>
        <v>0</v>
      </c>
      <c r="X699" s="184">
        <f t="shared" si="326"/>
        <v>0</v>
      </c>
      <c r="Y699" s="184">
        <f t="shared" si="327"/>
        <v>0</v>
      </c>
      <c r="AA699" s="190">
        <f t="shared" si="328"/>
        <v>0</v>
      </c>
      <c r="AB699" s="190">
        <f t="shared" si="329"/>
        <v>0</v>
      </c>
      <c r="AC699" s="190">
        <f t="shared" si="330"/>
        <v>0</v>
      </c>
      <c r="AD699" s="190">
        <f t="shared" si="331"/>
        <v>0</v>
      </c>
      <c r="AE699" s="187">
        <f t="shared" si="299"/>
        <v>0</v>
      </c>
      <c r="AF699" s="156">
        <f t="shared" si="300"/>
        <v>0</v>
      </c>
      <c r="AG699" s="193">
        <f t="shared" si="301"/>
        <v>0</v>
      </c>
      <c r="AH699" s="156">
        <f t="shared" si="302"/>
        <v>9067.171616503887</v>
      </c>
      <c r="AI699" s="156">
        <f t="shared" si="303"/>
        <v>0</v>
      </c>
      <c r="AJ699" s="187">
        <f t="shared" si="304"/>
        <v>0</v>
      </c>
      <c r="AK699" s="187">
        <f t="shared" si="305"/>
        <v>0</v>
      </c>
      <c r="AL699" s="1">
        <f t="shared" si="306"/>
        <v>9067.171616503887</v>
      </c>
    </row>
    <row r="700" spans="1:38">
      <c r="A700" s="26">
        <v>7.6900000000000007E-3</v>
      </c>
      <c r="B700" s="5">
        <f t="shared" si="332"/>
        <v>8361.3715352348117</v>
      </c>
      <c r="C700" s="150" t="s">
        <v>769</v>
      </c>
      <c r="D700" s="150" t="s">
        <v>783</v>
      </c>
      <c r="E700" s="94" t="s">
        <v>90</v>
      </c>
      <c r="F700" s="25">
        <f t="shared" si="333"/>
        <v>1</v>
      </c>
      <c r="G700" s="25">
        <f t="shared" si="312"/>
        <v>1</v>
      </c>
      <c r="I700" s="156">
        <f t="shared" si="313"/>
        <v>8361.3638452348114</v>
      </c>
      <c r="J700" s="156">
        <f t="shared" si="314"/>
        <v>0</v>
      </c>
      <c r="K700" s="156">
        <f t="shared" si="315"/>
        <v>0</v>
      </c>
      <c r="L700" s="156">
        <f t="shared" si="316"/>
        <v>0</v>
      </c>
      <c r="N700" s="187">
        <f t="shared" si="317"/>
        <v>0</v>
      </c>
      <c r="O700" s="187">
        <f t="shared" si="318"/>
        <v>0</v>
      </c>
      <c r="P700" s="187">
        <f t="shared" si="319"/>
        <v>0</v>
      </c>
      <c r="Q700" s="187">
        <f t="shared" si="320"/>
        <v>0</v>
      </c>
      <c r="R700" s="187">
        <f t="shared" si="321"/>
        <v>0</v>
      </c>
      <c r="S700" s="187">
        <f t="shared" si="322"/>
        <v>0</v>
      </c>
      <c r="T700" s="187">
        <f t="shared" si="323"/>
        <v>0</v>
      </c>
      <c r="V700" s="184">
        <f t="shared" si="324"/>
        <v>0</v>
      </c>
      <c r="W700" s="184">
        <f t="shared" si="325"/>
        <v>0</v>
      </c>
      <c r="X700" s="184">
        <f t="shared" si="326"/>
        <v>0</v>
      </c>
      <c r="Y700" s="184">
        <f t="shared" si="327"/>
        <v>0</v>
      </c>
      <c r="AA700" s="190">
        <f t="shared" si="328"/>
        <v>0</v>
      </c>
      <c r="AB700" s="190">
        <f t="shared" si="329"/>
        <v>0</v>
      </c>
      <c r="AC700" s="190">
        <f t="shared" si="330"/>
        <v>0</v>
      </c>
      <c r="AD700" s="190">
        <f t="shared" si="331"/>
        <v>0</v>
      </c>
      <c r="AE700" s="187">
        <f t="shared" si="299"/>
        <v>0</v>
      </c>
      <c r="AF700" s="156">
        <f t="shared" si="300"/>
        <v>0</v>
      </c>
      <c r="AG700" s="193">
        <f t="shared" si="301"/>
        <v>0</v>
      </c>
      <c r="AH700" s="156">
        <f t="shared" si="302"/>
        <v>8361.3638452348114</v>
      </c>
      <c r="AI700" s="156">
        <f t="shared" si="303"/>
        <v>0</v>
      </c>
      <c r="AJ700" s="187">
        <f t="shared" si="304"/>
        <v>0</v>
      </c>
      <c r="AK700" s="187">
        <f t="shared" si="305"/>
        <v>0</v>
      </c>
      <c r="AL700" s="1">
        <f t="shared" si="306"/>
        <v>8361.3638452348114</v>
      </c>
    </row>
    <row r="701" spans="1:38">
      <c r="A701" s="26">
        <v>7.7000000000000002E-3</v>
      </c>
      <c r="B701" s="5">
        <f t="shared" si="332"/>
        <v>8326.1722465361036</v>
      </c>
      <c r="C701" s="150" t="s">
        <v>770</v>
      </c>
      <c r="D701" s="150" t="s">
        <v>783</v>
      </c>
      <c r="E701" s="94" t="s">
        <v>90</v>
      </c>
      <c r="F701" s="25">
        <f t="shared" si="333"/>
        <v>1</v>
      </c>
      <c r="G701" s="25">
        <f t="shared" si="312"/>
        <v>1</v>
      </c>
      <c r="I701" s="156">
        <f t="shared" si="313"/>
        <v>8326.1645465361034</v>
      </c>
      <c r="J701" s="156">
        <f t="shared" si="314"/>
        <v>0</v>
      </c>
      <c r="K701" s="156">
        <f t="shared" si="315"/>
        <v>0</v>
      </c>
      <c r="L701" s="156">
        <f t="shared" si="316"/>
        <v>0</v>
      </c>
      <c r="N701" s="187">
        <f t="shared" si="317"/>
        <v>0</v>
      </c>
      <c r="O701" s="187">
        <f t="shared" si="318"/>
        <v>0</v>
      </c>
      <c r="P701" s="187">
        <f t="shared" si="319"/>
        <v>0</v>
      </c>
      <c r="Q701" s="187">
        <f t="shared" si="320"/>
        <v>0</v>
      </c>
      <c r="R701" s="187">
        <f t="shared" si="321"/>
        <v>0</v>
      </c>
      <c r="S701" s="187">
        <f t="shared" si="322"/>
        <v>0</v>
      </c>
      <c r="T701" s="187">
        <f t="shared" si="323"/>
        <v>0</v>
      </c>
      <c r="V701" s="184">
        <f t="shared" si="324"/>
        <v>0</v>
      </c>
      <c r="W701" s="184">
        <f t="shared" si="325"/>
        <v>0</v>
      </c>
      <c r="X701" s="184">
        <f t="shared" si="326"/>
        <v>0</v>
      </c>
      <c r="Y701" s="184">
        <f t="shared" si="327"/>
        <v>0</v>
      </c>
      <c r="AA701" s="190">
        <f t="shared" si="328"/>
        <v>0</v>
      </c>
      <c r="AB701" s="190">
        <f t="shared" si="329"/>
        <v>0</v>
      </c>
      <c r="AC701" s="190">
        <f t="shared" si="330"/>
        <v>0</v>
      </c>
      <c r="AD701" s="190">
        <f t="shared" si="331"/>
        <v>0</v>
      </c>
      <c r="AE701" s="187">
        <f t="shared" si="299"/>
        <v>0</v>
      </c>
      <c r="AF701" s="156">
        <f t="shared" si="300"/>
        <v>0</v>
      </c>
      <c r="AG701" s="193">
        <f t="shared" si="301"/>
        <v>0</v>
      </c>
      <c r="AH701" s="156">
        <f t="shared" si="302"/>
        <v>8326.1645465361034</v>
      </c>
      <c r="AI701" s="156">
        <f t="shared" si="303"/>
        <v>0</v>
      </c>
      <c r="AJ701" s="187">
        <f t="shared" si="304"/>
        <v>0</v>
      </c>
      <c r="AK701" s="187">
        <f t="shared" si="305"/>
        <v>0</v>
      </c>
      <c r="AL701" s="1">
        <f t="shared" si="306"/>
        <v>8326.1645465361034</v>
      </c>
    </row>
    <row r="702" spans="1:38">
      <c r="A702" s="26">
        <v>7.7099999999999998E-3</v>
      </c>
      <c r="B702" s="5">
        <f t="shared" si="332"/>
        <v>7971.6190304240781</v>
      </c>
      <c r="C702" s="150" t="s">
        <v>776</v>
      </c>
      <c r="D702" s="150" t="s">
        <v>786</v>
      </c>
      <c r="E702" s="94" t="s">
        <v>90</v>
      </c>
      <c r="F702" s="25">
        <f t="shared" si="333"/>
        <v>1</v>
      </c>
      <c r="G702" s="25">
        <f t="shared" si="312"/>
        <v>1</v>
      </c>
      <c r="I702" s="156">
        <f t="shared" si="313"/>
        <v>7971.6113204240783</v>
      </c>
      <c r="J702" s="156">
        <f t="shared" si="314"/>
        <v>0</v>
      </c>
      <c r="K702" s="156">
        <f t="shared" si="315"/>
        <v>0</v>
      </c>
      <c r="L702" s="156">
        <f t="shared" si="316"/>
        <v>0</v>
      </c>
      <c r="N702" s="187">
        <f t="shared" si="317"/>
        <v>0</v>
      </c>
      <c r="O702" s="187">
        <f t="shared" si="318"/>
        <v>0</v>
      </c>
      <c r="P702" s="187">
        <f t="shared" si="319"/>
        <v>0</v>
      </c>
      <c r="Q702" s="187">
        <f t="shared" si="320"/>
        <v>0</v>
      </c>
      <c r="R702" s="187">
        <f t="shared" si="321"/>
        <v>0</v>
      </c>
      <c r="S702" s="187">
        <f t="shared" si="322"/>
        <v>0</v>
      </c>
      <c r="T702" s="187">
        <f t="shared" si="323"/>
        <v>0</v>
      </c>
      <c r="V702" s="184">
        <f t="shared" si="324"/>
        <v>0</v>
      </c>
      <c r="W702" s="184">
        <f t="shared" si="325"/>
        <v>0</v>
      </c>
      <c r="X702" s="184">
        <f t="shared" si="326"/>
        <v>0</v>
      </c>
      <c r="Y702" s="184">
        <f t="shared" si="327"/>
        <v>0</v>
      </c>
      <c r="AA702" s="190">
        <f t="shared" si="328"/>
        <v>0</v>
      </c>
      <c r="AB702" s="190">
        <f t="shared" si="329"/>
        <v>0</v>
      </c>
      <c r="AC702" s="190">
        <f t="shared" si="330"/>
        <v>0</v>
      </c>
      <c r="AD702" s="190">
        <f t="shared" si="331"/>
        <v>0</v>
      </c>
      <c r="AE702" s="187">
        <f t="shared" si="299"/>
        <v>0</v>
      </c>
      <c r="AF702" s="156">
        <f t="shared" si="300"/>
        <v>0</v>
      </c>
      <c r="AG702" s="193">
        <f t="shared" si="301"/>
        <v>0</v>
      </c>
      <c r="AH702" s="156">
        <f t="shared" si="302"/>
        <v>7971.6113204240783</v>
      </c>
      <c r="AI702" s="156">
        <f t="shared" si="303"/>
        <v>0</v>
      </c>
      <c r="AJ702" s="187">
        <f t="shared" si="304"/>
        <v>0</v>
      </c>
      <c r="AK702" s="187">
        <f t="shared" si="305"/>
        <v>0</v>
      </c>
      <c r="AL702" s="1">
        <f t="shared" si="306"/>
        <v>7971.6113204240783</v>
      </c>
    </row>
    <row r="703" spans="1:38">
      <c r="A703" s="26">
        <v>7.7200000000000003E-3</v>
      </c>
      <c r="B703" s="5">
        <f t="shared" si="332"/>
        <v>7.7200000000000003E-3</v>
      </c>
      <c r="C703" s="150"/>
      <c r="D703" s="150"/>
      <c r="E703" s="94" t="s">
        <v>90</v>
      </c>
      <c r="F703" s="25">
        <f t="shared" si="333"/>
        <v>0</v>
      </c>
      <c r="G703" s="25">
        <f t="shared" si="312"/>
        <v>0</v>
      </c>
      <c r="I703" s="156">
        <f t="shared" si="313"/>
        <v>0</v>
      </c>
      <c r="J703" s="156">
        <f t="shared" si="314"/>
        <v>0</v>
      </c>
      <c r="K703" s="156">
        <f t="shared" si="315"/>
        <v>0</v>
      </c>
      <c r="L703" s="156">
        <f t="shared" si="316"/>
        <v>0</v>
      </c>
      <c r="N703" s="187">
        <f t="shared" si="317"/>
        <v>0</v>
      </c>
      <c r="O703" s="187">
        <f t="shared" si="318"/>
        <v>0</v>
      </c>
      <c r="P703" s="187">
        <f t="shared" si="319"/>
        <v>0</v>
      </c>
      <c r="Q703" s="187">
        <f t="shared" si="320"/>
        <v>0</v>
      </c>
      <c r="R703" s="187">
        <f t="shared" si="321"/>
        <v>0</v>
      </c>
      <c r="S703" s="187">
        <f t="shared" si="322"/>
        <v>0</v>
      </c>
      <c r="T703" s="187">
        <f t="shared" si="323"/>
        <v>0</v>
      </c>
      <c r="V703" s="184">
        <f t="shared" si="324"/>
        <v>0</v>
      </c>
      <c r="W703" s="184">
        <f t="shared" si="325"/>
        <v>0</v>
      </c>
      <c r="X703" s="184">
        <f t="shared" si="326"/>
        <v>0</v>
      </c>
      <c r="Y703" s="184">
        <f t="shared" si="327"/>
        <v>0</v>
      </c>
      <c r="AA703" s="190">
        <f t="shared" si="328"/>
        <v>0</v>
      </c>
      <c r="AB703" s="190">
        <f t="shared" si="329"/>
        <v>0</v>
      </c>
      <c r="AC703" s="190">
        <f t="shared" si="330"/>
        <v>0</v>
      </c>
      <c r="AD703" s="190">
        <f t="shared" si="331"/>
        <v>0</v>
      </c>
      <c r="AE703" s="187">
        <f t="shared" si="299"/>
        <v>0</v>
      </c>
      <c r="AF703" s="156">
        <f t="shared" si="300"/>
        <v>0</v>
      </c>
      <c r="AG703" s="193">
        <f t="shared" si="301"/>
        <v>0</v>
      </c>
      <c r="AH703" s="156">
        <f t="shared" si="302"/>
        <v>0</v>
      </c>
      <c r="AI703" s="156">
        <f t="shared" si="303"/>
        <v>0</v>
      </c>
      <c r="AJ703" s="187">
        <f t="shared" si="304"/>
        <v>0</v>
      </c>
      <c r="AK703" s="187">
        <f t="shared" si="305"/>
        <v>0</v>
      </c>
      <c r="AL703" s="1">
        <f t="shared" si="306"/>
        <v>0</v>
      </c>
    </row>
    <row r="704" spans="1:38">
      <c r="A704" s="26">
        <v>7.7299999999999999E-3</v>
      </c>
      <c r="B704" s="5">
        <f t="shared" si="332"/>
        <v>8953.1406897554771</v>
      </c>
      <c r="C704" s="150" t="s">
        <v>826</v>
      </c>
      <c r="D704" s="150" t="s">
        <v>871</v>
      </c>
      <c r="E704" s="94" t="s">
        <v>90</v>
      </c>
      <c r="F704" s="25">
        <f t="shared" si="333"/>
        <v>1</v>
      </c>
      <c r="G704" s="25">
        <f t="shared" si="312"/>
        <v>1</v>
      </c>
      <c r="I704" s="156">
        <f t="shared" si="313"/>
        <v>0</v>
      </c>
      <c r="J704" s="156">
        <f t="shared" si="314"/>
        <v>0</v>
      </c>
      <c r="K704" s="156">
        <f t="shared" si="315"/>
        <v>0</v>
      </c>
      <c r="L704" s="156">
        <f t="shared" si="316"/>
        <v>0</v>
      </c>
      <c r="N704" s="187">
        <f t="shared" si="317"/>
        <v>0</v>
      </c>
      <c r="O704" s="187">
        <f t="shared" si="318"/>
        <v>0</v>
      </c>
      <c r="P704" s="187">
        <f t="shared" si="319"/>
        <v>0</v>
      </c>
      <c r="Q704" s="187">
        <f t="shared" si="320"/>
        <v>0</v>
      </c>
      <c r="R704" s="187">
        <f t="shared" si="321"/>
        <v>8953.1329597554777</v>
      </c>
      <c r="S704" s="187">
        <f t="shared" si="322"/>
        <v>0</v>
      </c>
      <c r="T704" s="187">
        <f t="shared" si="323"/>
        <v>0</v>
      </c>
      <c r="V704" s="184">
        <f t="shared" si="324"/>
        <v>0</v>
      </c>
      <c r="W704" s="184">
        <f t="shared" si="325"/>
        <v>0</v>
      </c>
      <c r="X704" s="184">
        <f t="shared" si="326"/>
        <v>0</v>
      </c>
      <c r="Y704" s="184">
        <f t="shared" si="327"/>
        <v>0</v>
      </c>
      <c r="AA704" s="190">
        <f t="shared" si="328"/>
        <v>0</v>
      </c>
      <c r="AB704" s="190">
        <f t="shared" si="329"/>
        <v>0</v>
      </c>
      <c r="AC704" s="190">
        <f t="shared" si="330"/>
        <v>0</v>
      </c>
      <c r="AD704" s="190">
        <f t="shared" si="331"/>
        <v>0</v>
      </c>
      <c r="AE704" s="187">
        <f t="shared" si="299"/>
        <v>0</v>
      </c>
      <c r="AF704" s="156">
        <f t="shared" si="300"/>
        <v>0</v>
      </c>
      <c r="AG704" s="193">
        <f t="shared" si="301"/>
        <v>0</v>
      </c>
      <c r="AH704" s="156">
        <f t="shared" si="302"/>
        <v>0</v>
      </c>
      <c r="AI704" s="156">
        <f t="shared" si="303"/>
        <v>0</v>
      </c>
      <c r="AJ704" s="187">
        <f t="shared" si="304"/>
        <v>8953.1329597554777</v>
      </c>
      <c r="AK704" s="187">
        <f t="shared" si="305"/>
        <v>0</v>
      </c>
      <c r="AL704" s="1">
        <f t="shared" si="306"/>
        <v>8953.1329597554777</v>
      </c>
    </row>
    <row r="705" spans="1:38">
      <c r="A705" s="26">
        <v>7.7400000000000004E-3</v>
      </c>
      <c r="B705" s="5">
        <f t="shared" si="332"/>
        <v>8494.4494993040116</v>
      </c>
      <c r="C705" s="150" t="s">
        <v>838</v>
      </c>
      <c r="D705" s="150" t="s">
        <v>865</v>
      </c>
      <c r="E705" s="94" t="s">
        <v>90</v>
      </c>
      <c r="F705" s="25">
        <f t="shared" si="333"/>
        <v>1</v>
      </c>
      <c r="G705" s="25">
        <f t="shared" si="312"/>
        <v>1</v>
      </c>
      <c r="I705" s="156">
        <f t="shared" si="313"/>
        <v>0</v>
      </c>
      <c r="J705" s="156">
        <f t="shared" si="314"/>
        <v>0</v>
      </c>
      <c r="K705" s="156">
        <f t="shared" si="315"/>
        <v>0</v>
      </c>
      <c r="L705" s="156">
        <f t="shared" si="316"/>
        <v>0</v>
      </c>
      <c r="N705" s="187">
        <f t="shared" si="317"/>
        <v>0</v>
      </c>
      <c r="O705" s="187">
        <f t="shared" si="318"/>
        <v>0</v>
      </c>
      <c r="P705" s="187">
        <f t="shared" si="319"/>
        <v>0</v>
      </c>
      <c r="Q705" s="187">
        <f t="shared" si="320"/>
        <v>0</v>
      </c>
      <c r="R705" s="187">
        <f t="shared" si="321"/>
        <v>8494.4417593040125</v>
      </c>
      <c r="S705" s="187">
        <f t="shared" si="322"/>
        <v>0</v>
      </c>
      <c r="T705" s="187">
        <f t="shared" si="323"/>
        <v>0</v>
      </c>
      <c r="V705" s="184">
        <f t="shared" si="324"/>
        <v>0</v>
      </c>
      <c r="W705" s="184">
        <f t="shared" si="325"/>
        <v>0</v>
      </c>
      <c r="X705" s="184">
        <f t="shared" si="326"/>
        <v>0</v>
      </c>
      <c r="Y705" s="184">
        <f t="shared" si="327"/>
        <v>0</v>
      </c>
      <c r="AA705" s="190">
        <f t="shared" si="328"/>
        <v>0</v>
      </c>
      <c r="AB705" s="190">
        <f t="shared" si="329"/>
        <v>0</v>
      </c>
      <c r="AC705" s="190">
        <f t="shared" si="330"/>
        <v>0</v>
      </c>
      <c r="AD705" s="190">
        <f t="shared" si="331"/>
        <v>0</v>
      </c>
      <c r="AE705" s="187">
        <f t="shared" si="299"/>
        <v>0</v>
      </c>
      <c r="AF705" s="156">
        <f t="shared" si="300"/>
        <v>0</v>
      </c>
      <c r="AG705" s="193">
        <f t="shared" si="301"/>
        <v>0</v>
      </c>
      <c r="AH705" s="156">
        <f t="shared" si="302"/>
        <v>0</v>
      </c>
      <c r="AI705" s="156">
        <f t="shared" si="303"/>
        <v>0</v>
      </c>
      <c r="AJ705" s="187">
        <f t="shared" si="304"/>
        <v>8494.4417593040125</v>
      </c>
      <c r="AK705" s="187">
        <f t="shared" si="305"/>
        <v>0</v>
      </c>
      <c r="AL705" s="1">
        <f t="shared" si="306"/>
        <v>8494.4417593040125</v>
      </c>
    </row>
    <row r="706" spans="1:38">
      <c r="A706" s="26">
        <v>7.7499999999999999E-3</v>
      </c>
      <c r="B706" s="5">
        <f t="shared" si="332"/>
        <v>8439.3835003001204</v>
      </c>
      <c r="C706" s="150" t="s">
        <v>839</v>
      </c>
      <c r="D706" s="150" t="s">
        <v>869</v>
      </c>
      <c r="E706" s="94" t="s">
        <v>90</v>
      </c>
      <c r="F706" s="25">
        <f t="shared" si="333"/>
        <v>1</v>
      </c>
      <c r="G706" s="25">
        <f t="shared" si="312"/>
        <v>1</v>
      </c>
      <c r="I706" s="156">
        <f t="shared" si="313"/>
        <v>0</v>
      </c>
      <c r="J706" s="156">
        <f t="shared" si="314"/>
        <v>0</v>
      </c>
      <c r="K706" s="156">
        <f t="shared" si="315"/>
        <v>0</v>
      </c>
      <c r="L706" s="156">
        <f t="shared" si="316"/>
        <v>0</v>
      </c>
      <c r="N706" s="187">
        <f t="shared" si="317"/>
        <v>0</v>
      </c>
      <c r="O706" s="187">
        <f t="shared" si="318"/>
        <v>0</v>
      </c>
      <c r="P706" s="187">
        <f t="shared" si="319"/>
        <v>0</v>
      </c>
      <c r="Q706" s="187">
        <f t="shared" si="320"/>
        <v>0</v>
      </c>
      <c r="R706" s="187">
        <f t="shared" si="321"/>
        <v>8439.3757503001198</v>
      </c>
      <c r="S706" s="187">
        <f t="shared" si="322"/>
        <v>0</v>
      </c>
      <c r="T706" s="187">
        <f t="shared" si="323"/>
        <v>0</v>
      </c>
      <c r="V706" s="184">
        <f t="shared" si="324"/>
        <v>0</v>
      </c>
      <c r="W706" s="184">
        <f t="shared" si="325"/>
        <v>0</v>
      </c>
      <c r="X706" s="184">
        <f t="shared" si="326"/>
        <v>0</v>
      </c>
      <c r="Y706" s="184">
        <f t="shared" si="327"/>
        <v>0</v>
      </c>
      <c r="AA706" s="190">
        <f t="shared" si="328"/>
        <v>0</v>
      </c>
      <c r="AB706" s="190">
        <f t="shared" si="329"/>
        <v>0</v>
      </c>
      <c r="AC706" s="190">
        <f t="shared" si="330"/>
        <v>0</v>
      </c>
      <c r="AD706" s="190">
        <f t="shared" si="331"/>
        <v>0</v>
      </c>
      <c r="AE706" s="187">
        <f t="shared" ref="AE706:AE754" si="334">LARGE(N706:T706,3)</f>
        <v>0</v>
      </c>
      <c r="AF706" s="156">
        <f t="shared" ref="AF706:AF754" si="335">LARGE(I706:L706,3)</f>
        <v>0</v>
      </c>
      <c r="AG706" s="193">
        <f t="shared" ref="AG706:AG754" si="336">LARGE(AE706:AF706,1)</f>
        <v>0</v>
      </c>
      <c r="AH706" s="156">
        <f t="shared" ref="AH706:AH754" si="337">LARGE(I706:L706,1)</f>
        <v>0</v>
      </c>
      <c r="AI706" s="156">
        <f t="shared" ref="AI706:AI754" si="338">LARGE(I706:L706,2)</f>
        <v>0</v>
      </c>
      <c r="AJ706" s="187">
        <f t="shared" ref="AJ706:AJ754" si="339">LARGE(N706:T706,1)</f>
        <v>8439.3757503001198</v>
      </c>
      <c r="AK706" s="187">
        <f t="shared" ref="AK706:AK754" si="340">LARGE(N706:T706,2)</f>
        <v>0</v>
      </c>
      <c r="AL706" s="1">
        <f t="shared" ref="AL706:AL754" si="341">SUM(AG706:AK706)</f>
        <v>8439.3757503001198</v>
      </c>
    </row>
    <row r="707" spans="1:38">
      <c r="A707" s="26">
        <v>7.7600000000000004E-3</v>
      </c>
      <c r="B707" s="5">
        <f t="shared" si="332"/>
        <v>8417.1533538697331</v>
      </c>
      <c r="C707" s="150" t="s">
        <v>840</v>
      </c>
      <c r="D707" s="150" t="s">
        <v>865</v>
      </c>
      <c r="E707" s="94" t="s">
        <v>90</v>
      </c>
      <c r="F707" s="25">
        <f t="shared" si="333"/>
        <v>1</v>
      </c>
      <c r="G707" s="25">
        <f t="shared" si="312"/>
        <v>1</v>
      </c>
      <c r="I707" s="156">
        <f t="shared" si="313"/>
        <v>0</v>
      </c>
      <c r="J707" s="156">
        <f t="shared" si="314"/>
        <v>0</v>
      </c>
      <c r="K707" s="156">
        <f t="shared" si="315"/>
        <v>0</v>
      </c>
      <c r="L707" s="156">
        <f t="shared" si="316"/>
        <v>0</v>
      </c>
      <c r="N707" s="187">
        <f t="shared" si="317"/>
        <v>0</v>
      </c>
      <c r="O707" s="187">
        <f t="shared" si="318"/>
        <v>0</v>
      </c>
      <c r="P707" s="187">
        <f t="shared" si="319"/>
        <v>0</v>
      </c>
      <c r="Q707" s="187">
        <f t="shared" si="320"/>
        <v>0</v>
      </c>
      <c r="R707" s="187">
        <f t="shared" si="321"/>
        <v>8417.1455938697327</v>
      </c>
      <c r="S707" s="187">
        <f t="shared" si="322"/>
        <v>0</v>
      </c>
      <c r="T707" s="187">
        <f t="shared" si="323"/>
        <v>0</v>
      </c>
      <c r="V707" s="184">
        <f t="shared" si="324"/>
        <v>0</v>
      </c>
      <c r="W707" s="184">
        <f t="shared" si="325"/>
        <v>0</v>
      </c>
      <c r="X707" s="184">
        <f t="shared" si="326"/>
        <v>0</v>
      </c>
      <c r="Y707" s="184">
        <f t="shared" si="327"/>
        <v>0</v>
      </c>
      <c r="AA707" s="190">
        <f t="shared" si="328"/>
        <v>0</v>
      </c>
      <c r="AB707" s="190">
        <f t="shared" si="329"/>
        <v>0</v>
      </c>
      <c r="AC707" s="190">
        <f t="shared" si="330"/>
        <v>0</v>
      </c>
      <c r="AD707" s="190">
        <f t="shared" si="331"/>
        <v>0</v>
      </c>
      <c r="AE707" s="187">
        <f t="shared" si="334"/>
        <v>0</v>
      </c>
      <c r="AF707" s="156">
        <f t="shared" si="335"/>
        <v>0</v>
      </c>
      <c r="AG707" s="193">
        <f t="shared" si="336"/>
        <v>0</v>
      </c>
      <c r="AH707" s="156">
        <f t="shared" si="337"/>
        <v>0</v>
      </c>
      <c r="AI707" s="156">
        <f t="shared" si="338"/>
        <v>0</v>
      </c>
      <c r="AJ707" s="187">
        <f t="shared" si="339"/>
        <v>8417.1455938697327</v>
      </c>
      <c r="AK707" s="187">
        <f t="shared" si="340"/>
        <v>0</v>
      </c>
      <c r="AL707" s="1">
        <f t="shared" si="341"/>
        <v>8417.1455938697327</v>
      </c>
    </row>
    <row r="708" spans="1:38">
      <c r="A708" s="26">
        <v>7.77E-3</v>
      </c>
      <c r="B708" s="5">
        <f t="shared" si="332"/>
        <v>8034.2934842857157</v>
      </c>
      <c r="C708" s="150" t="s">
        <v>849</v>
      </c>
      <c r="D708" s="150" t="s">
        <v>871</v>
      </c>
      <c r="E708" s="94" t="s">
        <v>90</v>
      </c>
      <c r="F708" s="25">
        <f t="shared" si="333"/>
        <v>1</v>
      </c>
      <c r="G708" s="25">
        <f t="shared" si="312"/>
        <v>1</v>
      </c>
      <c r="I708" s="156">
        <f t="shared" si="313"/>
        <v>0</v>
      </c>
      <c r="J708" s="156">
        <f t="shared" si="314"/>
        <v>0</v>
      </c>
      <c r="K708" s="156">
        <f t="shared" si="315"/>
        <v>0</v>
      </c>
      <c r="L708" s="156">
        <f t="shared" si="316"/>
        <v>0</v>
      </c>
      <c r="N708" s="187">
        <f t="shared" si="317"/>
        <v>0</v>
      </c>
      <c r="O708" s="187">
        <f t="shared" si="318"/>
        <v>0</v>
      </c>
      <c r="P708" s="187">
        <f t="shared" si="319"/>
        <v>0</v>
      </c>
      <c r="Q708" s="187">
        <f t="shared" si="320"/>
        <v>0</v>
      </c>
      <c r="R708" s="187">
        <f t="shared" si="321"/>
        <v>8034.2857142857156</v>
      </c>
      <c r="S708" s="187">
        <f t="shared" si="322"/>
        <v>0</v>
      </c>
      <c r="T708" s="187">
        <f t="shared" si="323"/>
        <v>0</v>
      </c>
      <c r="V708" s="184">
        <f t="shared" si="324"/>
        <v>0</v>
      </c>
      <c r="W708" s="184">
        <f t="shared" si="325"/>
        <v>0</v>
      </c>
      <c r="X708" s="184">
        <f t="shared" si="326"/>
        <v>0</v>
      </c>
      <c r="Y708" s="184">
        <f t="shared" si="327"/>
        <v>0</v>
      </c>
      <c r="AA708" s="190">
        <f t="shared" si="328"/>
        <v>0</v>
      </c>
      <c r="AB708" s="190">
        <f t="shared" si="329"/>
        <v>0</v>
      </c>
      <c r="AC708" s="190">
        <f t="shared" si="330"/>
        <v>0</v>
      </c>
      <c r="AD708" s="190">
        <f t="shared" si="331"/>
        <v>0</v>
      </c>
      <c r="AE708" s="187">
        <f t="shared" si="334"/>
        <v>0</v>
      </c>
      <c r="AF708" s="156">
        <f t="shared" si="335"/>
        <v>0</v>
      </c>
      <c r="AG708" s="193">
        <f t="shared" si="336"/>
        <v>0</v>
      </c>
      <c r="AH708" s="156">
        <f t="shared" si="337"/>
        <v>0</v>
      </c>
      <c r="AI708" s="156">
        <f t="shared" si="338"/>
        <v>0</v>
      </c>
      <c r="AJ708" s="187">
        <f t="shared" si="339"/>
        <v>8034.2857142857156</v>
      </c>
      <c r="AK708" s="187">
        <f t="shared" si="340"/>
        <v>0</v>
      </c>
      <c r="AL708" s="1">
        <f t="shared" si="341"/>
        <v>8034.2857142857156</v>
      </c>
    </row>
    <row r="709" spans="1:38">
      <c r="A709" s="26">
        <v>7.7800000000000005E-3</v>
      </c>
      <c r="B709" s="5">
        <f t="shared" si="332"/>
        <v>7920.2421197927006</v>
      </c>
      <c r="C709" s="150" t="s">
        <v>851</v>
      </c>
      <c r="D709" s="150" t="s">
        <v>868</v>
      </c>
      <c r="E709" s="94" t="s">
        <v>90</v>
      </c>
      <c r="F709" s="25">
        <f t="shared" si="333"/>
        <v>1</v>
      </c>
      <c r="G709" s="25">
        <f t="shared" si="312"/>
        <v>1</v>
      </c>
      <c r="I709" s="156">
        <f t="shared" si="313"/>
        <v>0</v>
      </c>
      <c r="J709" s="156">
        <f t="shared" si="314"/>
        <v>0</v>
      </c>
      <c r="K709" s="156">
        <f t="shared" si="315"/>
        <v>0</v>
      </c>
      <c r="L709" s="156">
        <f t="shared" si="316"/>
        <v>0</v>
      </c>
      <c r="N709" s="187">
        <f t="shared" si="317"/>
        <v>0</v>
      </c>
      <c r="O709" s="187">
        <f t="shared" si="318"/>
        <v>0</v>
      </c>
      <c r="P709" s="187">
        <f t="shared" si="319"/>
        <v>0</v>
      </c>
      <c r="Q709" s="187">
        <f t="shared" si="320"/>
        <v>0</v>
      </c>
      <c r="R709" s="187">
        <f t="shared" si="321"/>
        <v>7920.2343397927007</v>
      </c>
      <c r="S709" s="187">
        <f t="shared" si="322"/>
        <v>0</v>
      </c>
      <c r="T709" s="187">
        <f t="shared" si="323"/>
        <v>0</v>
      </c>
      <c r="V709" s="184">
        <f t="shared" si="324"/>
        <v>0</v>
      </c>
      <c r="W709" s="184">
        <f t="shared" si="325"/>
        <v>0</v>
      </c>
      <c r="X709" s="184">
        <f t="shared" si="326"/>
        <v>0</v>
      </c>
      <c r="Y709" s="184">
        <f t="shared" si="327"/>
        <v>0</v>
      </c>
      <c r="AA709" s="190">
        <f t="shared" si="328"/>
        <v>0</v>
      </c>
      <c r="AB709" s="190">
        <f t="shared" si="329"/>
        <v>0</v>
      </c>
      <c r="AC709" s="190">
        <f t="shared" si="330"/>
        <v>0</v>
      </c>
      <c r="AD709" s="190">
        <f t="shared" si="331"/>
        <v>0</v>
      </c>
      <c r="AE709" s="187">
        <f t="shared" si="334"/>
        <v>0</v>
      </c>
      <c r="AF709" s="156">
        <f t="shared" si="335"/>
        <v>0</v>
      </c>
      <c r="AG709" s="193">
        <f t="shared" si="336"/>
        <v>0</v>
      </c>
      <c r="AH709" s="156">
        <f t="shared" si="337"/>
        <v>0</v>
      </c>
      <c r="AI709" s="156">
        <f t="shared" si="338"/>
        <v>0</v>
      </c>
      <c r="AJ709" s="187">
        <f t="shared" si="339"/>
        <v>7920.2343397927007</v>
      </c>
      <c r="AK709" s="187">
        <f t="shared" si="340"/>
        <v>0</v>
      </c>
      <c r="AL709" s="1">
        <f t="shared" si="341"/>
        <v>7920.2343397927007</v>
      </c>
    </row>
    <row r="710" spans="1:38">
      <c r="A710" s="26">
        <v>7.79E-3</v>
      </c>
      <c r="B710" s="5">
        <f t="shared" si="332"/>
        <v>7581.9750031147551</v>
      </c>
      <c r="C710" s="150" t="s">
        <v>856</v>
      </c>
      <c r="D710" s="150" t="s">
        <v>865</v>
      </c>
      <c r="E710" s="94" t="s">
        <v>90</v>
      </c>
      <c r="F710" s="25">
        <f t="shared" si="333"/>
        <v>1</v>
      </c>
      <c r="G710" s="25">
        <f t="shared" si="312"/>
        <v>1</v>
      </c>
      <c r="I710" s="156">
        <f t="shared" si="313"/>
        <v>0</v>
      </c>
      <c r="J710" s="156">
        <f t="shared" si="314"/>
        <v>0</v>
      </c>
      <c r="K710" s="156">
        <f t="shared" si="315"/>
        <v>0</v>
      </c>
      <c r="L710" s="156">
        <f t="shared" si="316"/>
        <v>0</v>
      </c>
      <c r="N710" s="187">
        <f t="shared" si="317"/>
        <v>0</v>
      </c>
      <c r="O710" s="187">
        <f t="shared" si="318"/>
        <v>0</v>
      </c>
      <c r="P710" s="187">
        <f t="shared" si="319"/>
        <v>0</v>
      </c>
      <c r="Q710" s="187">
        <f t="shared" si="320"/>
        <v>0</v>
      </c>
      <c r="R710" s="187">
        <f t="shared" si="321"/>
        <v>7581.9672131147554</v>
      </c>
      <c r="S710" s="187">
        <f t="shared" si="322"/>
        <v>0</v>
      </c>
      <c r="T710" s="187">
        <f t="shared" si="323"/>
        <v>0</v>
      </c>
      <c r="V710" s="184">
        <f t="shared" si="324"/>
        <v>0</v>
      </c>
      <c r="W710" s="184">
        <f t="shared" si="325"/>
        <v>0</v>
      </c>
      <c r="X710" s="184">
        <f t="shared" si="326"/>
        <v>0</v>
      </c>
      <c r="Y710" s="184">
        <f t="shared" si="327"/>
        <v>0</v>
      </c>
      <c r="AA710" s="190">
        <f t="shared" si="328"/>
        <v>0</v>
      </c>
      <c r="AB710" s="190">
        <f t="shared" si="329"/>
        <v>0</v>
      </c>
      <c r="AC710" s="190">
        <f t="shared" si="330"/>
        <v>0</v>
      </c>
      <c r="AD710" s="190">
        <f t="shared" si="331"/>
        <v>0</v>
      </c>
      <c r="AE710" s="187">
        <f t="shared" si="334"/>
        <v>0</v>
      </c>
      <c r="AF710" s="156">
        <f t="shared" si="335"/>
        <v>0</v>
      </c>
      <c r="AG710" s="193">
        <f t="shared" si="336"/>
        <v>0</v>
      </c>
      <c r="AH710" s="156">
        <f t="shared" si="337"/>
        <v>0</v>
      </c>
      <c r="AI710" s="156">
        <f t="shared" si="338"/>
        <v>0</v>
      </c>
      <c r="AJ710" s="187">
        <f t="shared" si="339"/>
        <v>7581.9672131147554</v>
      </c>
      <c r="AK710" s="187">
        <f t="shared" si="340"/>
        <v>0</v>
      </c>
      <c r="AL710" s="1">
        <f t="shared" si="341"/>
        <v>7581.9672131147554</v>
      </c>
    </row>
    <row r="711" spans="1:38">
      <c r="A711" s="26">
        <v>7.8000000000000005E-3</v>
      </c>
      <c r="B711" s="5">
        <f t="shared" si="332"/>
        <v>9609.083797813013</v>
      </c>
      <c r="C711" s="150" t="s">
        <v>810</v>
      </c>
      <c r="D711" s="150" t="s">
        <v>583</v>
      </c>
      <c r="E711" s="94" t="s">
        <v>90</v>
      </c>
      <c r="F711" s="25">
        <f t="shared" si="333"/>
        <v>1</v>
      </c>
      <c r="G711" s="25">
        <f t="shared" si="312"/>
        <v>1</v>
      </c>
      <c r="I711" s="156">
        <f t="shared" si="313"/>
        <v>0</v>
      </c>
      <c r="J711" s="156">
        <f t="shared" si="314"/>
        <v>0</v>
      </c>
      <c r="K711" s="156">
        <f t="shared" si="315"/>
        <v>0</v>
      </c>
      <c r="L711" s="156">
        <f t="shared" si="316"/>
        <v>0</v>
      </c>
      <c r="N711" s="187">
        <f t="shared" si="317"/>
        <v>0</v>
      </c>
      <c r="O711" s="187">
        <f t="shared" si="318"/>
        <v>0</v>
      </c>
      <c r="P711" s="187">
        <f t="shared" si="319"/>
        <v>0</v>
      </c>
      <c r="Q711" s="187">
        <f t="shared" si="320"/>
        <v>0</v>
      </c>
      <c r="R711" s="187">
        <f t="shared" si="321"/>
        <v>9609.0759978130136</v>
      </c>
      <c r="S711" s="187">
        <f t="shared" si="322"/>
        <v>0</v>
      </c>
      <c r="T711" s="187">
        <f t="shared" si="323"/>
        <v>0</v>
      </c>
      <c r="V711" s="184">
        <f t="shared" si="324"/>
        <v>0</v>
      </c>
      <c r="W711" s="184">
        <f t="shared" si="325"/>
        <v>0</v>
      </c>
      <c r="X711" s="184">
        <f t="shared" si="326"/>
        <v>0</v>
      </c>
      <c r="Y711" s="184">
        <f t="shared" si="327"/>
        <v>0</v>
      </c>
      <c r="AA711" s="190">
        <f t="shared" si="328"/>
        <v>0</v>
      </c>
      <c r="AB711" s="190">
        <f t="shared" si="329"/>
        <v>0</v>
      </c>
      <c r="AC711" s="190">
        <f t="shared" si="330"/>
        <v>0</v>
      </c>
      <c r="AD711" s="190">
        <f t="shared" si="331"/>
        <v>0</v>
      </c>
      <c r="AE711" s="187">
        <f t="shared" si="334"/>
        <v>0</v>
      </c>
      <c r="AF711" s="156">
        <f t="shared" si="335"/>
        <v>0</v>
      </c>
      <c r="AG711" s="193">
        <f t="shared" si="336"/>
        <v>0</v>
      </c>
      <c r="AH711" s="156">
        <f t="shared" si="337"/>
        <v>0</v>
      </c>
      <c r="AI711" s="156">
        <f t="shared" si="338"/>
        <v>0</v>
      </c>
      <c r="AJ711" s="187">
        <f t="shared" si="339"/>
        <v>9609.0759978130136</v>
      </c>
      <c r="AK711" s="187">
        <f t="shared" si="340"/>
        <v>0</v>
      </c>
      <c r="AL711" s="1">
        <f t="shared" si="341"/>
        <v>9609.0759978130136</v>
      </c>
    </row>
    <row r="712" spans="1:38">
      <c r="A712" s="26">
        <v>7.8100000000000001E-3</v>
      </c>
      <c r="B712" s="5">
        <f t="shared" si="332"/>
        <v>8840.5510695573448</v>
      </c>
      <c r="C712" s="150" t="s">
        <v>832</v>
      </c>
      <c r="D712" s="150" t="s">
        <v>868</v>
      </c>
      <c r="E712" s="94" t="s">
        <v>90</v>
      </c>
      <c r="F712" s="25">
        <f t="shared" si="333"/>
        <v>1</v>
      </c>
      <c r="G712" s="25">
        <f t="shared" si="312"/>
        <v>1</v>
      </c>
      <c r="I712" s="156">
        <f t="shared" si="313"/>
        <v>0</v>
      </c>
      <c r="J712" s="156">
        <f t="shared" si="314"/>
        <v>0</v>
      </c>
      <c r="K712" s="156">
        <f t="shared" si="315"/>
        <v>0</v>
      </c>
      <c r="L712" s="156">
        <f t="shared" si="316"/>
        <v>0</v>
      </c>
      <c r="N712" s="187">
        <f t="shared" si="317"/>
        <v>0</v>
      </c>
      <c r="O712" s="187">
        <f t="shared" si="318"/>
        <v>0</v>
      </c>
      <c r="P712" s="187">
        <f t="shared" si="319"/>
        <v>0</v>
      </c>
      <c r="Q712" s="187">
        <f t="shared" si="320"/>
        <v>0</v>
      </c>
      <c r="R712" s="187">
        <f t="shared" si="321"/>
        <v>8840.5432595573457</v>
      </c>
      <c r="S712" s="187">
        <f t="shared" si="322"/>
        <v>0</v>
      </c>
      <c r="T712" s="187">
        <f t="shared" si="323"/>
        <v>0</v>
      </c>
      <c r="V712" s="184">
        <f t="shared" si="324"/>
        <v>0</v>
      </c>
      <c r="W712" s="184">
        <f t="shared" si="325"/>
        <v>0</v>
      </c>
      <c r="X712" s="184">
        <f t="shared" si="326"/>
        <v>0</v>
      </c>
      <c r="Y712" s="184">
        <f t="shared" si="327"/>
        <v>0</v>
      </c>
      <c r="AA712" s="190">
        <f t="shared" si="328"/>
        <v>0</v>
      </c>
      <c r="AB712" s="190">
        <f t="shared" si="329"/>
        <v>0</v>
      </c>
      <c r="AC712" s="190">
        <f t="shared" si="330"/>
        <v>0</v>
      </c>
      <c r="AD712" s="190">
        <f t="shared" si="331"/>
        <v>0</v>
      </c>
      <c r="AE712" s="187">
        <f t="shared" si="334"/>
        <v>0</v>
      </c>
      <c r="AF712" s="156">
        <f t="shared" si="335"/>
        <v>0</v>
      </c>
      <c r="AG712" s="193">
        <f t="shared" si="336"/>
        <v>0</v>
      </c>
      <c r="AH712" s="156">
        <f t="shared" si="337"/>
        <v>0</v>
      </c>
      <c r="AI712" s="156">
        <f t="shared" si="338"/>
        <v>0</v>
      </c>
      <c r="AJ712" s="187">
        <f t="shared" si="339"/>
        <v>8840.5432595573457</v>
      </c>
      <c r="AK712" s="187">
        <f t="shared" si="340"/>
        <v>0</v>
      </c>
      <c r="AL712" s="1">
        <f t="shared" si="341"/>
        <v>8840.5432595573457</v>
      </c>
    </row>
    <row r="713" spans="1:38">
      <c r="A713" s="26">
        <v>7.8200000000000006E-3</v>
      </c>
      <c r="B713" s="5">
        <f t="shared" si="332"/>
        <v>8838.3281619663103</v>
      </c>
      <c r="C713" s="150" t="s">
        <v>833</v>
      </c>
      <c r="D713" s="150" t="s">
        <v>870</v>
      </c>
      <c r="E713" s="94" t="s">
        <v>90</v>
      </c>
      <c r="F713" s="25">
        <f t="shared" si="333"/>
        <v>1</v>
      </c>
      <c r="G713" s="25">
        <f t="shared" si="312"/>
        <v>1</v>
      </c>
      <c r="I713" s="156">
        <f t="shared" si="313"/>
        <v>0</v>
      </c>
      <c r="J713" s="156">
        <f t="shared" si="314"/>
        <v>0</v>
      </c>
      <c r="K713" s="156">
        <f t="shared" si="315"/>
        <v>0</v>
      </c>
      <c r="L713" s="156">
        <f t="shared" si="316"/>
        <v>0</v>
      </c>
      <c r="N713" s="187">
        <f t="shared" si="317"/>
        <v>0</v>
      </c>
      <c r="O713" s="187">
        <f t="shared" si="318"/>
        <v>0</v>
      </c>
      <c r="P713" s="187">
        <f t="shared" si="319"/>
        <v>0</v>
      </c>
      <c r="Q713" s="187">
        <f t="shared" si="320"/>
        <v>0</v>
      </c>
      <c r="R713" s="187">
        <f t="shared" si="321"/>
        <v>8838.3203419663096</v>
      </c>
      <c r="S713" s="187">
        <f t="shared" si="322"/>
        <v>0</v>
      </c>
      <c r="T713" s="187">
        <f t="shared" si="323"/>
        <v>0</v>
      </c>
      <c r="V713" s="184">
        <f t="shared" si="324"/>
        <v>0</v>
      </c>
      <c r="W713" s="184">
        <f t="shared" si="325"/>
        <v>0</v>
      </c>
      <c r="X713" s="184">
        <f t="shared" si="326"/>
        <v>0</v>
      </c>
      <c r="Y713" s="184">
        <f t="shared" si="327"/>
        <v>0</v>
      </c>
      <c r="AA713" s="190">
        <f t="shared" si="328"/>
        <v>0</v>
      </c>
      <c r="AB713" s="190">
        <f t="shared" si="329"/>
        <v>0</v>
      </c>
      <c r="AC713" s="190">
        <f t="shared" si="330"/>
        <v>0</v>
      </c>
      <c r="AD713" s="190">
        <f t="shared" si="331"/>
        <v>0</v>
      </c>
      <c r="AE713" s="187">
        <f t="shared" si="334"/>
        <v>0</v>
      </c>
      <c r="AF713" s="156">
        <f t="shared" si="335"/>
        <v>0</v>
      </c>
      <c r="AG713" s="193">
        <f t="shared" si="336"/>
        <v>0</v>
      </c>
      <c r="AH713" s="156">
        <f t="shared" si="337"/>
        <v>0</v>
      </c>
      <c r="AI713" s="156">
        <f t="shared" si="338"/>
        <v>0</v>
      </c>
      <c r="AJ713" s="187">
        <f t="shared" si="339"/>
        <v>8838.3203419663096</v>
      </c>
      <c r="AK713" s="187">
        <f t="shared" si="340"/>
        <v>0</v>
      </c>
      <c r="AL713" s="1">
        <f t="shared" si="341"/>
        <v>8838.3203419663096</v>
      </c>
    </row>
    <row r="714" spans="1:38">
      <c r="A714" s="26">
        <v>7.8300000000000002E-3</v>
      </c>
      <c r="B714" s="5">
        <f t="shared" si="332"/>
        <v>7954.2961305204799</v>
      </c>
      <c r="C714" s="150" t="s">
        <v>850</v>
      </c>
      <c r="D714" s="150" t="s">
        <v>872</v>
      </c>
      <c r="E714" s="94" t="s">
        <v>90</v>
      </c>
      <c r="F714" s="25">
        <f t="shared" si="333"/>
        <v>1</v>
      </c>
      <c r="G714" s="25">
        <f t="shared" si="312"/>
        <v>1</v>
      </c>
      <c r="I714" s="156">
        <f t="shared" si="313"/>
        <v>0</v>
      </c>
      <c r="J714" s="156">
        <f t="shared" si="314"/>
        <v>0</v>
      </c>
      <c r="K714" s="156">
        <f t="shared" si="315"/>
        <v>0</v>
      </c>
      <c r="L714" s="156">
        <f t="shared" si="316"/>
        <v>0</v>
      </c>
      <c r="N714" s="187">
        <f t="shared" si="317"/>
        <v>0</v>
      </c>
      <c r="O714" s="187">
        <f t="shared" si="318"/>
        <v>0</v>
      </c>
      <c r="P714" s="187">
        <f t="shared" si="319"/>
        <v>0</v>
      </c>
      <c r="Q714" s="187">
        <f t="shared" si="320"/>
        <v>0</v>
      </c>
      <c r="R714" s="187">
        <f t="shared" si="321"/>
        <v>7954.2883005204803</v>
      </c>
      <c r="S714" s="187">
        <f t="shared" si="322"/>
        <v>0</v>
      </c>
      <c r="T714" s="187">
        <f t="shared" si="323"/>
        <v>0</v>
      </c>
      <c r="V714" s="184">
        <f t="shared" si="324"/>
        <v>0</v>
      </c>
      <c r="W714" s="184">
        <f t="shared" si="325"/>
        <v>0</v>
      </c>
      <c r="X714" s="184">
        <f t="shared" si="326"/>
        <v>0</v>
      </c>
      <c r="Y714" s="184">
        <f t="shared" si="327"/>
        <v>0</v>
      </c>
      <c r="AA714" s="190">
        <f t="shared" si="328"/>
        <v>0</v>
      </c>
      <c r="AB714" s="190">
        <f t="shared" si="329"/>
        <v>0</v>
      </c>
      <c r="AC714" s="190">
        <f t="shared" si="330"/>
        <v>0</v>
      </c>
      <c r="AD714" s="190">
        <f t="shared" si="331"/>
        <v>0</v>
      </c>
      <c r="AE714" s="187">
        <f t="shared" si="334"/>
        <v>0</v>
      </c>
      <c r="AF714" s="156">
        <f t="shared" si="335"/>
        <v>0</v>
      </c>
      <c r="AG714" s="193">
        <f t="shared" si="336"/>
        <v>0</v>
      </c>
      <c r="AH714" s="156">
        <f t="shared" si="337"/>
        <v>0</v>
      </c>
      <c r="AI714" s="156">
        <f t="shared" si="338"/>
        <v>0</v>
      </c>
      <c r="AJ714" s="187">
        <f t="shared" si="339"/>
        <v>7954.2883005204803</v>
      </c>
      <c r="AK714" s="187">
        <f t="shared" si="340"/>
        <v>0</v>
      </c>
      <c r="AL714" s="1">
        <f t="shared" si="341"/>
        <v>7954.2883005204803</v>
      </c>
    </row>
    <row r="715" spans="1:38">
      <c r="A715" s="26">
        <v>7.8399999999999997E-3</v>
      </c>
      <c r="B715" s="5">
        <f t="shared" si="332"/>
        <v>15419.784132561554</v>
      </c>
      <c r="C715" s="150" t="s">
        <v>853</v>
      </c>
      <c r="D715" s="150" t="s">
        <v>867</v>
      </c>
      <c r="E715" s="94" t="s">
        <v>90</v>
      </c>
      <c r="F715" s="25">
        <f t="shared" si="333"/>
        <v>2</v>
      </c>
      <c r="G715" s="25">
        <f t="shared" si="312"/>
        <v>2</v>
      </c>
      <c r="I715" s="156">
        <f t="shared" si="313"/>
        <v>0</v>
      </c>
      <c r="J715" s="156">
        <f t="shared" si="314"/>
        <v>0</v>
      </c>
      <c r="K715" s="156">
        <f t="shared" si="315"/>
        <v>0</v>
      </c>
      <c r="L715" s="156">
        <f t="shared" si="316"/>
        <v>0</v>
      </c>
      <c r="N715" s="187">
        <f t="shared" si="317"/>
        <v>0</v>
      </c>
      <c r="O715" s="187">
        <f t="shared" si="318"/>
        <v>0</v>
      </c>
      <c r="P715" s="187">
        <f t="shared" si="319"/>
        <v>0</v>
      </c>
      <c r="Q715" s="187">
        <f t="shared" si="320"/>
        <v>0</v>
      </c>
      <c r="R715" s="187">
        <f t="shared" si="321"/>
        <v>7854.7486033519563</v>
      </c>
      <c r="S715" s="187">
        <f t="shared" si="322"/>
        <v>7565.0276892095981</v>
      </c>
      <c r="T715" s="187">
        <f t="shared" si="323"/>
        <v>0</v>
      </c>
      <c r="V715" s="184">
        <f t="shared" si="324"/>
        <v>0</v>
      </c>
      <c r="W715" s="184">
        <f t="shared" si="325"/>
        <v>0</v>
      </c>
      <c r="X715" s="184">
        <f t="shared" si="326"/>
        <v>0</v>
      </c>
      <c r="Y715" s="184">
        <f t="shared" si="327"/>
        <v>0</v>
      </c>
      <c r="AA715" s="190">
        <f t="shared" si="328"/>
        <v>0</v>
      </c>
      <c r="AB715" s="190">
        <f t="shared" si="329"/>
        <v>0</v>
      </c>
      <c r="AC715" s="190">
        <f t="shared" si="330"/>
        <v>0</v>
      </c>
      <c r="AD715" s="190">
        <f t="shared" si="331"/>
        <v>0</v>
      </c>
      <c r="AE715" s="187">
        <f t="shared" si="334"/>
        <v>0</v>
      </c>
      <c r="AF715" s="156">
        <f t="shared" si="335"/>
        <v>0</v>
      </c>
      <c r="AG715" s="193">
        <f t="shared" si="336"/>
        <v>0</v>
      </c>
      <c r="AH715" s="156">
        <f t="shared" si="337"/>
        <v>0</v>
      </c>
      <c r="AI715" s="156">
        <f t="shared" si="338"/>
        <v>0</v>
      </c>
      <c r="AJ715" s="187">
        <f t="shared" si="339"/>
        <v>7854.7486033519563</v>
      </c>
      <c r="AK715" s="187">
        <f t="shared" si="340"/>
        <v>7565.0276892095981</v>
      </c>
      <c r="AL715" s="1">
        <f t="shared" si="341"/>
        <v>15419.776292561553</v>
      </c>
    </row>
    <row r="716" spans="1:38">
      <c r="A716" s="26">
        <v>7.8500000000000011E-3</v>
      </c>
      <c r="B716" s="5">
        <f t="shared" si="332"/>
        <v>6386.2723848837213</v>
      </c>
      <c r="C716" s="150" t="s">
        <v>864</v>
      </c>
      <c r="D716" s="150" t="s">
        <v>872</v>
      </c>
      <c r="E716" s="94" t="s">
        <v>90</v>
      </c>
      <c r="F716" s="25">
        <f t="shared" si="333"/>
        <v>1</v>
      </c>
      <c r="G716" s="25">
        <f t="shared" si="312"/>
        <v>1</v>
      </c>
      <c r="I716" s="156">
        <f t="shared" si="313"/>
        <v>0</v>
      </c>
      <c r="J716" s="156">
        <f t="shared" si="314"/>
        <v>0</v>
      </c>
      <c r="K716" s="156">
        <f t="shared" si="315"/>
        <v>0</v>
      </c>
      <c r="L716" s="156">
        <f t="shared" si="316"/>
        <v>0</v>
      </c>
      <c r="N716" s="187">
        <f t="shared" si="317"/>
        <v>0</v>
      </c>
      <c r="O716" s="187">
        <f t="shared" si="318"/>
        <v>0</v>
      </c>
      <c r="P716" s="187">
        <f t="shared" si="319"/>
        <v>0</v>
      </c>
      <c r="Q716" s="187">
        <f t="shared" si="320"/>
        <v>0</v>
      </c>
      <c r="R716" s="187">
        <f t="shared" si="321"/>
        <v>6386.2645348837214</v>
      </c>
      <c r="S716" s="187">
        <f t="shared" si="322"/>
        <v>0</v>
      </c>
      <c r="T716" s="187">
        <f t="shared" si="323"/>
        <v>0</v>
      </c>
      <c r="V716" s="184">
        <f t="shared" si="324"/>
        <v>0</v>
      </c>
      <c r="W716" s="184">
        <f t="shared" si="325"/>
        <v>0</v>
      </c>
      <c r="X716" s="184">
        <f t="shared" si="326"/>
        <v>0</v>
      </c>
      <c r="Y716" s="184">
        <f t="shared" si="327"/>
        <v>0</v>
      </c>
      <c r="AA716" s="190">
        <f t="shared" si="328"/>
        <v>0</v>
      </c>
      <c r="AB716" s="190">
        <f t="shared" si="329"/>
        <v>0</v>
      </c>
      <c r="AC716" s="190">
        <f t="shared" si="330"/>
        <v>0</v>
      </c>
      <c r="AD716" s="190">
        <f t="shared" si="331"/>
        <v>0</v>
      </c>
      <c r="AE716" s="187">
        <f t="shared" si="334"/>
        <v>0</v>
      </c>
      <c r="AF716" s="156">
        <f t="shared" si="335"/>
        <v>0</v>
      </c>
      <c r="AG716" s="193">
        <f t="shared" si="336"/>
        <v>0</v>
      </c>
      <c r="AH716" s="156">
        <f t="shared" si="337"/>
        <v>0</v>
      </c>
      <c r="AI716" s="156">
        <f t="shared" si="338"/>
        <v>0</v>
      </c>
      <c r="AJ716" s="187">
        <f t="shared" si="339"/>
        <v>6386.2645348837214</v>
      </c>
      <c r="AK716" s="187">
        <f t="shared" si="340"/>
        <v>0</v>
      </c>
      <c r="AL716" s="1">
        <f t="shared" si="341"/>
        <v>6386.2645348837214</v>
      </c>
    </row>
    <row r="717" spans="1:38">
      <c r="A717" s="26">
        <v>7.8600000000000007E-3</v>
      </c>
      <c r="B717" s="5">
        <f t="shared" si="332"/>
        <v>8037.9680703818885</v>
      </c>
      <c r="C717" s="150" t="s">
        <v>847</v>
      </c>
      <c r="D717" s="150" t="s">
        <v>871</v>
      </c>
      <c r="E717" s="94" t="s">
        <v>90</v>
      </c>
      <c r="F717" s="25">
        <f t="shared" si="333"/>
        <v>1</v>
      </c>
      <c r="G717" s="25">
        <f t="shared" ref="G717:G732" si="342">COUNTIF(AG717:AK717,"&gt;1")</f>
        <v>1</v>
      </c>
      <c r="I717" s="156">
        <f t="shared" si="313"/>
        <v>0</v>
      </c>
      <c r="J717" s="156">
        <f t="shared" si="314"/>
        <v>0</v>
      </c>
      <c r="K717" s="156">
        <f t="shared" si="315"/>
        <v>0</v>
      </c>
      <c r="L717" s="156">
        <f t="shared" si="316"/>
        <v>0</v>
      </c>
      <c r="N717" s="187">
        <f t="shared" si="317"/>
        <v>0</v>
      </c>
      <c r="O717" s="187">
        <f t="shared" si="318"/>
        <v>0</v>
      </c>
      <c r="P717" s="187">
        <f t="shared" si="319"/>
        <v>0</v>
      </c>
      <c r="Q717" s="187">
        <f t="shared" si="320"/>
        <v>0</v>
      </c>
      <c r="R717" s="187">
        <f t="shared" si="321"/>
        <v>8037.9602103818888</v>
      </c>
      <c r="S717" s="187">
        <f t="shared" si="322"/>
        <v>0</v>
      </c>
      <c r="T717" s="187">
        <f t="shared" si="323"/>
        <v>0</v>
      </c>
      <c r="V717" s="184">
        <f t="shared" si="324"/>
        <v>0</v>
      </c>
      <c r="W717" s="184">
        <f t="shared" si="325"/>
        <v>0</v>
      </c>
      <c r="X717" s="184">
        <f t="shared" si="326"/>
        <v>0</v>
      </c>
      <c r="Y717" s="184">
        <f t="shared" si="327"/>
        <v>0</v>
      </c>
      <c r="AA717" s="190">
        <f t="shared" si="328"/>
        <v>0</v>
      </c>
      <c r="AB717" s="190">
        <f t="shared" si="329"/>
        <v>0</v>
      </c>
      <c r="AC717" s="190">
        <f t="shared" si="330"/>
        <v>0</v>
      </c>
      <c r="AD717" s="190">
        <f t="shared" si="331"/>
        <v>0</v>
      </c>
      <c r="AE717" s="187">
        <f t="shared" si="334"/>
        <v>0</v>
      </c>
      <c r="AF717" s="156">
        <f t="shared" si="335"/>
        <v>0</v>
      </c>
      <c r="AG717" s="193">
        <f t="shared" si="336"/>
        <v>0</v>
      </c>
      <c r="AH717" s="156">
        <f t="shared" si="337"/>
        <v>0</v>
      </c>
      <c r="AI717" s="156">
        <f t="shared" si="338"/>
        <v>0</v>
      </c>
      <c r="AJ717" s="187">
        <f t="shared" si="339"/>
        <v>8037.9602103818888</v>
      </c>
      <c r="AK717" s="187">
        <f t="shared" si="340"/>
        <v>0</v>
      </c>
      <c r="AL717" s="1">
        <f t="shared" si="341"/>
        <v>8037.9602103818888</v>
      </c>
    </row>
    <row r="718" spans="1:38">
      <c r="A718" s="26">
        <v>7.8700000000000003E-3</v>
      </c>
      <c r="B718" s="5">
        <f t="shared" si="332"/>
        <v>8036.1304122953834</v>
      </c>
      <c r="C718" s="150" t="s">
        <v>848</v>
      </c>
      <c r="D718" s="150" t="s">
        <v>873</v>
      </c>
      <c r="E718" s="94" t="s">
        <v>90</v>
      </c>
      <c r="F718" s="25">
        <f t="shared" si="333"/>
        <v>1</v>
      </c>
      <c r="G718" s="25">
        <f t="shared" si="342"/>
        <v>1</v>
      </c>
      <c r="I718" s="156">
        <f t="shared" si="313"/>
        <v>0</v>
      </c>
      <c r="J718" s="156">
        <f t="shared" si="314"/>
        <v>0</v>
      </c>
      <c r="K718" s="156">
        <f t="shared" si="315"/>
        <v>0</v>
      </c>
      <c r="L718" s="156">
        <f t="shared" si="316"/>
        <v>0</v>
      </c>
      <c r="N718" s="187">
        <f t="shared" si="317"/>
        <v>0</v>
      </c>
      <c r="O718" s="187">
        <f t="shared" si="318"/>
        <v>0</v>
      </c>
      <c r="P718" s="187">
        <f t="shared" si="319"/>
        <v>0</v>
      </c>
      <c r="Q718" s="187">
        <f t="shared" si="320"/>
        <v>0</v>
      </c>
      <c r="R718" s="187">
        <f t="shared" si="321"/>
        <v>8036.122542295383</v>
      </c>
      <c r="S718" s="187">
        <f t="shared" si="322"/>
        <v>0</v>
      </c>
      <c r="T718" s="187">
        <f t="shared" si="323"/>
        <v>0</v>
      </c>
      <c r="V718" s="184">
        <f t="shared" si="324"/>
        <v>0</v>
      </c>
      <c r="W718" s="184">
        <f t="shared" si="325"/>
        <v>0</v>
      </c>
      <c r="X718" s="184">
        <f t="shared" si="326"/>
        <v>0</v>
      </c>
      <c r="Y718" s="184">
        <f t="shared" si="327"/>
        <v>0</v>
      </c>
      <c r="AA718" s="190">
        <f t="shared" si="328"/>
        <v>0</v>
      </c>
      <c r="AB718" s="190">
        <f t="shared" si="329"/>
        <v>0</v>
      </c>
      <c r="AC718" s="190">
        <f t="shared" si="330"/>
        <v>0</v>
      </c>
      <c r="AD718" s="190">
        <f t="shared" si="331"/>
        <v>0</v>
      </c>
      <c r="AE718" s="187">
        <f t="shared" si="334"/>
        <v>0</v>
      </c>
      <c r="AF718" s="156">
        <f t="shared" si="335"/>
        <v>0</v>
      </c>
      <c r="AG718" s="193">
        <f t="shared" si="336"/>
        <v>0</v>
      </c>
      <c r="AH718" s="156">
        <f t="shared" si="337"/>
        <v>0</v>
      </c>
      <c r="AI718" s="156">
        <f t="shared" si="338"/>
        <v>0</v>
      </c>
      <c r="AJ718" s="187">
        <f t="shared" si="339"/>
        <v>8036.122542295383</v>
      </c>
      <c r="AK718" s="187">
        <f t="shared" si="340"/>
        <v>0</v>
      </c>
      <c r="AL718" s="1">
        <f t="shared" si="341"/>
        <v>8036.122542295383</v>
      </c>
    </row>
    <row r="719" spans="1:38">
      <c r="A719" s="26">
        <v>7.8799999999999999E-3</v>
      </c>
      <c r="B719" s="5">
        <f t="shared" si="332"/>
        <v>8415.1383564184835</v>
      </c>
      <c r="C719" s="150" t="s">
        <v>841</v>
      </c>
      <c r="D719" s="150" t="s">
        <v>870</v>
      </c>
      <c r="E719" s="94" t="s">
        <v>90</v>
      </c>
      <c r="F719" s="25">
        <f t="shared" si="333"/>
        <v>1</v>
      </c>
      <c r="G719" s="25">
        <f t="shared" si="342"/>
        <v>1</v>
      </c>
      <c r="I719" s="156">
        <f t="shared" si="313"/>
        <v>0</v>
      </c>
      <c r="J719" s="156">
        <f t="shared" si="314"/>
        <v>0</v>
      </c>
      <c r="K719" s="156">
        <f t="shared" si="315"/>
        <v>0</v>
      </c>
      <c r="L719" s="156">
        <f t="shared" si="316"/>
        <v>0</v>
      </c>
      <c r="N719" s="187">
        <f t="shared" si="317"/>
        <v>0</v>
      </c>
      <c r="O719" s="187">
        <f t="shared" si="318"/>
        <v>0</v>
      </c>
      <c r="P719" s="187">
        <f t="shared" si="319"/>
        <v>0</v>
      </c>
      <c r="Q719" s="187">
        <f t="shared" si="320"/>
        <v>0</v>
      </c>
      <c r="R719" s="187">
        <f t="shared" si="321"/>
        <v>8415.1304764184842</v>
      </c>
      <c r="S719" s="187">
        <f t="shared" si="322"/>
        <v>0</v>
      </c>
      <c r="T719" s="187">
        <f t="shared" si="323"/>
        <v>0</v>
      </c>
      <c r="V719" s="184">
        <f t="shared" si="324"/>
        <v>0</v>
      </c>
      <c r="W719" s="184">
        <f t="shared" si="325"/>
        <v>0</v>
      </c>
      <c r="X719" s="184">
        <f t="shared" si="326"/>
        <v>0</v>
      </c>
      <c r="Y719" s="184">
        <f t="shared" si="327"/>
        <v>0</v>
      </c>
      <c r="AA719" s="190">
        <f t="shared" si="328"/>
        <v>0</v>
      </c>
      <c r="AB719" s="190">
        <f t="shared" si="329"/>
        <v>0</v>
      </c>
      <c r="AC719" s="190">
        <f t="shared" si="330"/>
        <v>0</v>
      </c>
      <c r="AD719" s="190">
        <f t="shared" si="331"/>
        <v>0</v>
      </c>
      <c r="AE719" s="187">
        <f t="shared" si="334"/>
        <v>0</v>
      </c>
      <c r="AF719" s="156">
        <f t="shared" si="335"/>
        <v>0</v>
      </c>
      <c r="AG719" s="193">
        <f t="shared" si="336"/>
        <v>0</v>
      </c>
      <c r="AH719" s="156">
        <f t="shared" si="337"/>
        <v>0</v>
      </c>
      <c r="AI719" s="156">
        <f t="shared" si="338"/>
        <v>0</v>
      </c>
      <c r="AJ719" s="187">
        <f t="shared" si="339"/>
        <v>8415.1304764184842</v>
      </c>
      <c r="AK719" s="187">
        <f t="shared" si="340"/>
        <v>0</v>
      </c>
      <c r="AL719" s="1">
        <f t="shared" si="341"/>
        <v>8415.1304764184842</v>
      </c>
    </row>
    <row r="720" spans="1:38">
      <c r="A720" s="26">
        <v>7.8899999999999994E-3</v>
      </c>
      <c r="B720" s="5">
        <f t="shared" si="332"/>
        <v>7429.7267655020087</v>
      </c>
      <c r="C720" s="150" t="s">
        <v>859</v>
      </c>
      <c r="D720" s="150" t="s">
        <v>870</v>
      </c>
      <c r="E720" s="94" t="s">
        <v>90</v>
      </c>
      <c r="F720" s="25">
        <f t="shared" si="333"/>
        <v>1</v>
      </c>
      <c r="G720" s="25">
        <f t="shared" si="342"/>
        <v>1</v>
      </c>
      <c r="I720" s="156">
        <f t="shared" si="313"/>
        <v>0</v>
      </c>
      <c r="J720" s="156">
        <f t="shared" si="314"/>
        <v>0</v>
      </c>
      <c r="K720" s="156">
        <f t="shared" si="315"/>
        <v>0</v>
      </c>
      <c r="L720" s="156">
        <f t="shared" si="316"/>
        <v>0</v>
      </c>
      <c r="N720" s="187">
        <f t="shared" si="317"/>
        <v>0</v>
      </c>
      <c r="O720" s="187">
        <f t="shared" si="318"/>
        <v>0</v>
      </c>
      <c r="P720" s="187">
        <f t="shared" si="319"/>
        <v>0</v>
      </c>
      <c r="Q720" s="187">
        <f t="shared" si="320"/>
        <v>0</v>
      </c>
      <c r="R720" s="187">
        <f t="shared" si="321"/>
        <v>7429.7188755020088</v>
      </c>
      <c r="S720" s="187">
        <f t="shared" si="322"/>
        <v>0</v>
      </c>
      <c r="T720" s="187">
        <f t="shared" si="323"/>
        <v>0</v>
      </c>
      <c r="V720" s="184">
        <f t="shared" si="324"/>
        <v>0</v>
      </c>
      <c r="W720" s="184">
        <f t="shared" si="325"/>
        <v>0</v>
      </c>
      <c r="X720" s="184">
        <f t="shared" si="326"/>
        <v>0</v>
      </c>
      <c r="Y720" s="184">
        <f t="shared" si="327"/>
        <v>0</v>
      </c>
      <c r="AA720" s="190">
        <f t="shared" si="328"/>
        <v>0</v>
      </c>
      <c r="AB720" s="190">
        <f t="shared" si="329"/>
        <v>0</v>
      </c>
      <c r="AC720" s="190">
        <f t="shared" si="330"/>
        <v>0</v>
      </c>
      <c r="AD720" s="190">
        <f t="shared" si="331"/>
        <v>0</v>
      </c>
      <c r="AE720" s="187">
        <f t="shared" si="334"/>
        <v>0</v>
      </c>
      <c r="AF720" s="156">
        <f t="shared" si="335"/>
        <v>0</v>
      </c>
      <c r="AG720" s="193">
        <f t="shared" si="336"/>
        <v>0</v>
      </c>
      <c r="AH720" s="156">
        <f t="shared" si="337"/>
        <v>0</v>
      </c>
      <c r="AI720" s="156">
        <f t="shared" si="338"/>
        <v>0</v>
      </c>
      <c r="AJ720" s="187">
        <f t="shared" si="339"/>
        <v>7429.7188755020088</v>
      </c>
      <c r="AK720" s="187">
        <f t="shared" si="340"/>
        <v>0</v>
      </c>
      <c r="AL720" s="1">
        <f t="shared" si="341"/>
        <v>7429.7188755020088</v>
      </c>
    </row>
    <row r="721" spans="1:38">
      <c r="A721" s="26">
        <v>7.9000000000000008E-3</v>
      </c>
      <c r="B721" s="5">
        <f t="shared" si="332"/>
        <v>8195.3914392865499</v>
      </c>
      <c r="C721" s="150" t="s">
        <v>253</v>
      </c>
      <c r="D721" s="150" t="s">
        <v>870</v>
      </c>
      <c r="E721" s="94" t="s">
        <v>90</v>
      </c>
      <c r="F721" s="25">
        <f t="shared" si="333"/>
        <v>1</v>
      </c>
      <c r="G721" s="25">
        <f t="shared" si="342"/>
        <v>1</v>
      </c>
      <c r="I721" s="156">
        <f t="shared" si="313"/>
        <v>0</v>
      </c>
      <c r="J721" s="156">
        <f t="shared" si="314"/>
        <v>0</v>
      </c>
      <c r="K721" s="156">
        <f t="shared" si="315"/>
        <v>0</v>
      </c>
      <c r="L721" s="156">
        <f t="shared" si="316"/>
        <v>0</v>
      </c>
      <c r="N721" s="187">
        <f t="shared" si="317"/>
        <v>0</v>
      </c>
      <c r="O721" s="187">
        <f t="shared" si="318"/>
        <v>0</v>
      </c>
      <c r="P721" s="187">
        <f t="shared" si="319"/>
        <v>0</v>
      </c>
      <c r="Q721" s="187">
        <f t="shared" si="320"/>
        <v>0</v>
      </c>
      <c r="R721" s="187">
        <f t="shared" si="321"/>
        <v>8195.3835392865494</v>
      </c>
      <c r="S721" s="187">
        <f t="shared" si="322"/>
        <v>0</v>
      </c>
      <c r="T721" s="187">
        <f t="shared" si="323"/>
        <v>0</v>
      </c>
      <c r="V721" s="184">
        <f t="shared" si="324"/>
        <v>0</v>
      </c>
      <c r="W721" s="184">
        <f t="shared" si="325"/>
        <v>0</v>
      </c>
      <c r="X721" s="184">
        <f t="shared" si="326"/>
        <v>0</v>
      </c>
      <c r="Y721" s="184">
        <f t="shared" si="327"/>
        <v>0</v>
      </c>
      <c r="AA721" s="190">
        <f t="shared" si="328"/>
        <v>0</v>
      </c>
      <c r="AB721" s="190">
        <f t="shared" si="329"/>
        <v>0</v>
      </c>
      <c r="AC721" s="190">
        <f t="shared" si="330"/>
        <v>0</v>
      </c>
      <c r="AD721" s="190">
        <f t="shared" si="331"/>
        <v>0</v>
      </c>
      <c r="AE721" s="187">
        <f t="shared" si="334"/>
        <v>0</v>
      </c>
      <c r="AF721" s="156">
        <f t="shared" si="335"/>
        <v>0</v>
      </c>
      <c r="AG721" s="193">
        <f t="shared" si="336"/>
        <v>0</v>
      </c>
      <c r="AH721" s="156">
        <f t="shared" si="337"/>
        <v>0</v>
      </c>
      <c r="AI721" s="156">
        <f t="shared" si="338"/>
        <v>0</v>
      </c>
      <c r="AJ721" s="187">
        <f t="shared" si="339"/>
        <v>8195.3835392865494</v>
      </c>
      <c r="AK721" s="187">
        <f t="shared" si="340"/>
        <v>0</v>
      </c>
      <c r="AL721" s="1">
        <f t="shared" si="341"/>
        <v>8195.3835392865494</v>
      </c>
    </row>
    <row r="722" spans="1:38">
      <c r="A722" s="26">
        <v>7.9100000000000004E-3</v>
      </c>
      <c r="B722" s="5">
        <f t="shared" si="332"/>
        <v>7.9100000000000004E-3</v>
      </c>
      <c r="C722" s="150"/>
      <c r="D722" s="150"/>
      <c r="E722" s="94" t="s">
        <v>90</v>
      </c>
      <c r="F722" s="25">
        <f t="shared" si="333"/>
        <v>0</v>
      </c>
      <c r="G722" s="25">
        <f t="shared" si="342"/>
        <v>0</v>
      </c>
      <c r="I722" s="156">
        <f t="shared" si="313"/>
        <v>0</v>
      </c>
      <c r="J722" s="156">
        <f t="shared" si="314"/>
        <v>0</v>
      </c>
      <c r="K722" s="156">
        <f t="shared" si="315"/>
        <v>0</v>
      </c>
      <c r="L722" s="156">
        <f t="shared" si="316"/>
        <v>0</v>
      </c>
      <c r="N722" s="187">
        <f t="shared" si="317"/>
        <v>0</v>
      </c>
      <c r="O722" s="187">
        <f t="shared" si="318"/>
        <v>0</v>
      </c>
      <c r="P722" s="187">
        <f t="shared" si="319"/>
        <v>0</v>
      </c>
      <c r="Q722" s="187">
        <f t="shared" si="320"/>
        <v>0</v>
      </c>
      <c r="R722" s="187">
        <f t="shared" si="321"/>
        <v>0</v>
      </c>
      <c r="S722" s="187">
        <f t="shared" si="322"/>
        <v>0</v>
      </c>
      <c r="T722" s="187">
        <f t="shared" si="323"/>
        <v>0</v>
      </c>
      <c r="V722" s="184">
        <f t="shared" si="324"/>
        <v>0</v>
      </c>
      <c r="W722" s="184">
        <f t="shared" si="325"/>
        <v>0</v>
      </c>
      <c r="X722" s="184">
        <f t="shared" si="326"/>
        <v>0</v>
      </c>
      <c r="Y722" s="184">
        <f t="shared" si="327"/>
        <v>0</v>
      </c>
      <c r="AA722" s="190">
        <f t="shared" si="328"/>
        <v>0</v>
      </c>
      <c r="AB722" s="190">
        <f t="shared" si="329"/>
        <v>0</v>
      </c>
      <c r="AC722" s="190">
        <f t="shared" si="330"/>
        <v>0</v>
      </c>
      <c r="AD722" s="190">
        <f t="shared" si="331"/>
        <v>0</v>
      </c>
      <c r="AE722" s="187">
        <f t="shared" si="334"/>
        <v>0</v>
      </c>
      <c r="AF722" s="156">
        <f t="shared" si="335"/>
        <v>0</v>
      </c>
      <c r="AG722" s="193">
        <f t="shared" si="336"/>
        <v>0</v>
      </c>
      <c r="AH722" s="156">
        <f t="shared" si="337"/>
        <v>0</v>
      </c>
      <c r="AI722" s="156">
        <f t="shared" si="338"/>
        <v>0</v>
      </c>
      <c r="AJ722" s="187">
        <f t="shared" si="339"/>
        <v>0</v>
      </c>
      <c r="AK722" s="187">
        <f t="shared" si="340"/>
        <v>0</v>
      </c>
      <c r="AL722" s="1">
        <f t="shared" si="341"/>
        <v>0</v>
      </c>
    </row>
    <row r="723" spans="1:38">
      <c r="A723" s="26">
        <v>7.92E-3</v>
      </c>
      <c r="B723" s="5">
        <f t="shared" si="332"/>
        <v>8719.1749236393061</v>
      </c>
      <c r="C723" s="158" t="s">
        <v>983</v>
      </c>
      <c r="D723" s="150" t="s">
        <v>908</v>
      </c>
      <c r="E723" s="94" t="s">
        <v>90</v>
      </c>
      <c r="F723" s="25">
        <f t="shared" si="333"/>
        <v>1</v>
      </c>
      <c r="G723" s="25">
        <f t="shared" si="342"/>
        <v>1</v>
      </c>
      <c r="I723" s="156">
        <f t="shared" si="313"/>
        <v>0</v>
      </c>
      <c r="J723" s="156">
        <f t="shared" si="314"/>
        <v>0</v>
      </c>
      <c r="K723" s="156">
        <f t="shared" si="315"/>
        <v>8719.1670036393061</v>
      </c>
      <c r="L723" s="156">
        <f t="shared" si="316"/>
        <v>0</v>
      </c>
      <c r="N723" s="187">
        <f t="shared" si="317"/>
        <v>0</v>
      </c>
      <c r="O723" s="187">
        <f t="shared" si="318"/>
        <v>0</v>
      </c>
      <c r="P723" s="187">
        <f t="shared" si="319"/>
        <v>0</v>
      </c>
      <c r="Q723" s="187">
        <f t="shared" si="320"/>
        <v>0</v>
      </c>
      <c r="R723" s="187">
        <f t="shared" si="321"/>
        <v>0</v>
      </c>
      <c r="S723" s="187">
        <f t="shared" si="322"/>
        <v>0</v>
      </c>
      <c r="T723" s="187">
        <f t="shared" si="323"/>
        <v>0</v>
      </c>
      <c r="V723" s="184">
        <f t="shared" si="324"/>
        <v>0</v>
      </c>
      <c r="W723" s="184">
        <f t="shared" si="325"/>
        <v>0</v>
      </c>
      <c r="X723" s="184">
        <f t="shared" si="326"/>
        <v>0</v>
      </c>
      <c r="Y723" s="184">
        <f t="shared" si="327"/>
        <v>0</v>
      </c>
      <c r="AA723" s="190">
        <f t="shared" si="328"/>
        <v>0</v>
      </c>
      <c r="AB723" s="190">
        <f t="shared" si="329"/>
        <v>0</v>
      </c>
      <c r="AC723" s="190">
        <f t="shared" si="330"/>
        <v>0</v>
      </c>
      <c r="AD723" s="190">
        <f t="shared" si="331"/>
        <v>0</v>
      </c>
      <c r="AE723" s="187">
        <f t="shared" si="334"/>
        <v>0</v>
      </c>
      <c r="AF723" s="156">
        <f t="shared" si="335"/>
        <v>0</v>
      </c>
      <c r="AG723" s="193">
        <f t="shared" si="336"/>
        <v>0</v>
      </c>
      <c r="AH723" s="156">
        <f t="shared" si="337"/>
        <v>8719.1670036393061</v>
      </c>
      <c r="AI723" s="156">
        <f t="shared" si="338"/>
        <v>0</v>
      </c>
      <c r="AJ723" s="187">
        <f t="shared" si="339"/>
        <v>0</v>
      </c>
      <c r="AK723" s="187">
        <f t="shared" si="340"/>
        <v>0</v>
      </c>
      <c r="AL723" s="1">
        <f t="shared" si="341"/>
        <v>8719.1670036393061</v>
      </c>
    </row>
    <row r="724" spans="1:38">
      <c r="A724" s="26">
        <v>7.9299999999999995E-3</v>
      </c>
      <c r="B724" s="5">
        <f t="shared" si="332"/>
        <v>17447.194238643318</v>
      </c>
      <c r="C724" s="158" t="s">
        <v>985</v>
      </c>
      <c r="D724" s="150" t="s">
        <v>909</v>
      </c>
      <c r="E724" s="94" t="s">
        <v>90</v>
      </c>
      <c r="F724" s="25">
        <f t="shared" si="333"/>
        <v>2</v>
      </c>
      <c r="G724" s="25">
        <f t="shared" si="342"/>
        <v>2</v>
      </c>
      <c r="I724" s="156">
        <f t="shared" si="313"/>
        <v>0</v>
      </c>
      <c r="J724" s="156">
        <f t="shared" si="314"/>
        <v>0</v>
      </c>
      <c r="K724" s="156">
        <f t="shared" si="315"/>
        <v>8605.2080215504357</v>
      </c>
      <c r="L724" s="156">
        <f t="shared" si="316"/>
        <v>0</v>
      </c>
      <c r="N724" s="187">
        <f t="shared" si="317"/>
        <v>0</v>
      </c>
      <c r="O724" s="187">
        <f t="shared" si="318"/>
        <v>0</v>
      </c>
      <c r="P724" s="187">
        <f t="shared" si="319"/>
        <v>0</v>
      </c>
      <c r="Q724" s="187">
        <f t="shared" si="320"/>
        <v>0</v>
      </c>
      <c r="R724" s="187">
        <f t="shared" si="321"/>
        <v>0</v>
      </c>
      <c r="S724" s="187">
        <f t="shared" si="322"/>
        <v>0</v>
      </c>
      <c r="T724" s="187">
        <f t="shared" si="323"/>
        <v>8841.978287092883</v>
      </c>
      <c r="V724" s="184">
        <f t="shared" si="324"/>
        <v>0</v>
      </c>
      <c r="W724" s="184">
        <f t="shared" si="325"/>
        <v>0</v>
      </c>
      <c r="X724" s="184">
        <f t="shared" si="326"/>
        <v>0</v>
      </c>
      <c r="Y724" s="184">
        <f t="shared" si="327"/>
        <v>0</v>
      </c>
      <c r="AA724" s="190">
        <f t="shared" si="328"/>
        <v>0</v>
      </c>
      <c r="AB724" s="190">
        <f t="shared" si="329"/>
        <v>0</v>
      </c>
      <c r="AC724" s="190">
        <f t="shared" si="330"/>
        <v>0</v>
      </c>
      <c r="AD724" s="190">
        <f t="shared" si="331"/>
        <v>0</v>
      </c>
      <c r="AE724" s="187">
        <f t="shared" si="334"/>
        <v>0</v>
      </c>
      <c r="AF724" s="156">
        <f t="shared" si="335"/>
        <v>0</v>
      </c>
      <c r="AG724" s="193">
        <f t="shared" si="336"/>
        <v>0</v>
      </c>
      <c r="AH724" s="156">
        <f t="shared" si="337"/>
        <v>8605.2080215504357</v>
      </c>
      <c r="AI724" s="156">
        <f t="shared" si="338"/>
        <v>0</v>
      </c>
      <c r="AJ724" s="187">
        <f t="shared" si="339"/>
        <v>8841.978287092883</v>
      </c>
      <c r="AK724" s="187">
        <f t="shared" si="340"/>
        <v>0</v>
      </c>
      <c r="AL724" s="1">
        <f t="shared" si="341"/>
        <v>17447.186308643319</v>
      </c>
    </row>
    <row r="725" spans="1:38">
      <c r="A725" s="26">
        <v>7.9400000000000009E-3</v>
      </c>
      <c r="B725" s="5">
        <f t="shared" si="332"/>
        <v>8727.9982253673352</v>
      </c>
      <c r="C725" s="158" t="s">
        <v>982</v>
      </c>
      <c r="D725" s="150" t="s">
        <v>910</v>
      </c>
      <c r="E725" s="94" t="s">
        <v>90</v>
      </c>
      <c r="F725" s="25">
        <f t="shared" si="333"/>
        <v>1</v>
      </c>
      <c r="G725" s="25">
        <f t="shared" si="342"/>
        <v>1</v>
      </c>
      <c r="I725" s="156">
        <f t="shared" si="313"/>
        <v>0</v>
      </c>
      <c r="J725" s="156">
        <f t="shared" si="314"/>
        <v>0</v>
      </c>
      <c r="K725" s="156">
        <f t="shared" si="315"/>
        <v>8727.9902853673357</v>
      </c>
      <c r="L725" s="156">
        <f t="shared" si="316"/>
        <v>0</v>
      </c>
      <c r="N725" s="187">
        <f t="shared" si="317"/>
        <v>0</v>
      </c>
      <c r="O725" s="187">
        <f t="shared" si="318"/>
        <v>0</v>
      </c>
      <c r="P725" s="187">
        <f t="shared" si="319"/>
        <v>0</v>
      </c>
      <c r="Q725" s="187">
        <f t="shared" si="320"/>
        <v>0</v>
      </c>
      <c r="R725" s="187">
        <f t="shared" si="321"/>
        <v>0</v>
      </c>
      <c r="S725" s="187">
        <f t="shared" si="322"/>
        <v>0</v>
      </c>
      <c r="T725" s="187">
        <f t="shared" si="323"/>
        <v>0</v>
      </c>
      <c r="V725" s="184">
        <f t="shared" si="324"/>
        <v>0</v>
      </c>
      <c r="W725" s="184">
        <f t="shared" si="325"/>
        <v>0</v>
      </c>
      <c r="X725" s="184">
        <f t="shared" si="326"/>
        <v>0</v>
      </c>
      <c r="Y725" s="184">
        <f t="shared" si="327"/>
        <v>0</v>
      </c>
      <c r="AA725" s="190">
        <f t="shared" si="328"/>
        <v>0</v>
      </c>
      <c r="AB725" s="190">
        <f t="shared" si="329"/>
        <v>0</v>
      </c>
      <c r="AC725" s="190">
        <f t="shared" si="330"/>
        <v>0</v>
      </c>
      <c r="AD725" s="190">
        <f t="shared" si="331"/>
        <v>0</v>
      </c>
      <c r="AE725" s="187">
        <f t="shared" si="334"/>
        <v>0</v>
      </c>
      <c r="AF725" s="156">
        <f t="shared" si="335"/>
        <v>0</v>
      </c>
      <c r="AG725" s="193">
        <f t="shared" si="336"/>
        <v>0</v>
      </c>
      <c r="AH725" s="156">
        <f t="shared" si="337"/>
        <v>8727.9902853673357</v>
      </c>
      <c r="AI725" s="156">
        <f t="shared" si="338"/>
        <v>0</v>
      </c>
      <c r="AJ725" s="187">
        <f t="shared" si="339"/>
        <v>0</v>
      </c>
      <c r="AK725" s="187">
        <f t="shared" si="340"/>
        <v>0</v>
      </c>
      <c r="AL725" s="1">
        <f t="shared" si="341"/>
        <v>8727.9902853673357</v>
      </c>
    </row>
    <row r="726" spans="1:38">
      <c r="A726" s="26">
        <v>7.9500000000000005E-3</v>
      </c>
      <c r="B726" s="5">
        <f t="shared" si="332"/>
        <v>9047.5270940260143</v>
      </c>
      <c r="C726" s="158" t="s">
        <v>314</v>
      </c>
      <c r="D726" s="150" t="s">
        <v>911</v>
      </c>
      <c r="E726" s="94" t="s">
        <v>90</v>
      </c>
      <c r="F726" s="25">
        <f t="shared" si="333"/>
        <v>1</v>
      </c>
      <c r="G726" s="25">
        <f t="shared" si="342"/>
        <v>1</v>
      </c>
      <c r="I726" s="156">
        <f t="shared" si="313"/>
        <v>0</v>
      </c>
      <c r="J726" s="156">
        <f t="shared" si="314"/>
        <v>0</v>
      </c>
      <c r="K726" s="156">
        <f t="shared" si="315"/>
        <v>9047.5191440260151</v>
      </c>
      <c r="L726" s="156">
        <f t="shared" si="316"/>
        <v>0</v>
      </c>
      <c r="N726" s="187">
        <f t="shared" si="317"/>
        <v>0</v>
      </c>
      <c r="O726" s="187">
        <f t="shared" si="318"/>
        <v>0</v>
      </c>
      <c r="P726" s="187">
        <f t="shared" si="319"/>
        <v>0</v>
      </c>
      <c r="Q726" s="187">
        <f t="shared" si="320"/>
        <v>0</v>
      </c>
      <c r="R726" s="187">
        <f t="shared" si="321"/>
        <v>0</v>
      </c>
      <c r="S726" s="187">
        <f t="shared" si="322"/>
        <v>0</v>
      </c>
      <c r="T726" s="187">
        <f t="shared" si="323"/>
        <v>0</v>
      </c>
      <c r="V726" s="184">
        <f t="shared" si="324"/>
        <v>0</v>
      </c>
      <c r="W726" s="184">
        <f t="shared" si="325"/>
        <v>0</v>
      </c>
      <c r="X726" s="184">
        <f t="shared" si="326"/>
        <v>0</v>
      </c>
      <c r="Y726" s="184">
        <f t="shared" si="327"/>
        <v>0</v>
      </c>
      <c r="AA726" s="190">
        <f t="shared" si="328"/>
        <v>0</v>
      </c>
      <c r="AB726" s="190">
        <f t="shared" si="329"/>
        <v>0</v>
      </c>
      <c r="AC726" s="190">
        <f t="shared" si="330"/>
        <v>0</v>
      </c>
      <c r="AD726" s="190">
        <f t="shared" si="331"/>
        <v>0</v>
      </c>
      <c r="AE726" s="187">
        <f t="shared" si="334"/>
        <v>0</v>
      </c>
      <c r="AF726" s="156">
        <f t="shared" si="335"/>
        <v>0</v>
      </c>
      <c r="AG726" s="193">
        <f t="shared" si="336"/>
        <v>0</v>
      </c>
      <c r="AH726" s="156">
        <f t="shared" si="337"/>
        <v>9047.5191440260151</v>
      </c>
      <c r="AI726" s="156">
        <f t="shared" si="338"/>
        <v>0</v>
      </c>
      <c r="AJ726" s="187">
        <f t="shared" si="339"/>
        <v>0</v>
      </c>
      <c r="AK726" s="187">
        <f t="shared" si="340"/>
        <v>0</v>
      </c>
      <c r="AL726" s="1">
        <f t="shared" si="341"/>
        <v>9047.5191440260151</v>
      </c>
    </row>
    <row r="727" spans="1:38">
      <c r="A727" s="26">
        <v>7.9600000000000001E-3</v>
      </c>
      <c r="B727" s="5">
        <f t="shared" si="332"/>
        <v>8576.1240980133261</v>
      </c>
      <c r="C727" s="158" t="s">
        <v>241</v>
      </c>
      <c r="D727" s="150" t="s">
        <v>912</v>
      </c>
      <c r="E727" s="94" t="s">
        <v>90</v>
      </c>
      <c r="F727" s="25">
        <f t="shared" si="333"/>
        <v>1</v>
      </c>
      <c r="G727" s="25">
        <f t="shared" si="342"/>
        <v>1</v>
      </c>
      <c r="I727" s="156">
        <f t="shared" si="313"/>
        <v>0</v>
      </c>
      <c r="J727" s="156">
        <f t="shared" si="314"/>
        <v>0</v>
      </c>
      <c r="K727" s="156">
        <f t="shared" si="315"/>
        <v>8576.1161380133253</v>
      </c>
      <c r="L727" s="156">
        <f t="shared" si="316"/>
        <v>0</v>
      </c>
      <c r="N727" s="187">
        <f t="shared" si="317"/>
        <v>0</v>
      </c>
      <c r="O727" s="187">
        <f t="shared" si="318"/>
        <v>0</v>
      </c>
      <c r="P727" s="187">
        <f t="shared" si="319"/>
        <v>0</v>
      </c>
      <c r="Q727" s="187">
        <f t="shared" si="320"/>
        <v>0</v>
      </c>
      <c r="R727" s="187">
        <f t="shared" si="321"/>
        <v>0</v>
      </c>
      <c r="S727" s="187">
        <f t="shared" si="322"/>
        <v>0</v>
      </c>
      <c r="T727" s="187">
        <f t="shared" si="323"/>
        <v>0</v>
      </c>
      <c r="V727" s="184">
        <f t="shared" si="324"/>
        <v>0</v>
      </c>
      <c r="W727" s="184">
        <f t="shared" si="325"/>
        <v>0</v>
      </c>
      <c r="X727" s="184">
        <f t="shared" si="326"/>
        <v>0</v>
      </c>
      <c r="Y727" s="184">
        <f t="shared" si="327"/>
        <v>0</v>
      </c>
      <c r="AA727" s="190">
        <f t="shared" si="328"/>
        <v>0</v>
      </c>
      <c r="AB727" s="190">
        <f t="shared" si="329"/>
        <v>0</v>
      </c>
      <c r="AC727" s="190">
        <f t="shared" si="330"/>
        <v>0</v>
      </c>
      <c r="AD727" s="190">
        <f t="shared" si="331"/>
        <v>0</v>
      </c>
      <c r="AE727" s="187">
        <f t="shared" si="334"/>
        <v>0</v>
      </c>
      <c r="AF727" s="156">
        <f t="shared" si="335"/>
        <v>0</v>
      </c>
      <c r="AG727" s="193">
        <f t="shared" si="336"/>
        <v>0</v>
      </c>
      <c r="AH727" s="156">
        <f t="shared" si="337"/>
        <v>8576.1161380133253</v>
      </c>
      <c r="AI727" s="156">
        <f t="shared" si="338"/>
        <v>0</v>
      </c>
      <c r="AJ727" s="187">
        <f t="shared" si="339"/>
        <v>0</v>
      </c>
      <c r="AK727" s="187">
        <f t="shared" si="340"/>
        <v>0</v>
      </c>
      <c r="AL727" s="1">
        <f t="shared" si="341"/>
        <v>8576.1161380133253</v>
      </c>
    </row>
    <row r="728" spans="1:38">
      <c r="A728" s="26">
        <v>7.9699999999999997E-3</v>
      </c>
      <c r="B728" s="5">
        <f t="shared" si="332"/>
        <v>7.9699999999999997E-3</v>
      </c>
      <c r="C728" s="150"/>
      <c r="D728" s="149"/>
      <c r="E728" s="94" t="s">
        <v>90</v>
      </c>
      <c r="F728" s="25">
        <f t="shared" si="333"/>
        <v>0</v>
      </c>
      <c r="G728" s="25">
        <f t="shared" si="342"/>
        <v>0</v>
      </c>
      <c r="I728" s="156">
        <f t="shared" si="313"/>
        <v>0</v>
      </c>
      <c r="J728" s="156">
        <f t="shared" si="314"/>
        <v>0</v>
      </c>
      <c r="K728" s="156">
        <f t="shared" si="315"/>
        <v>0</v>
      </c>
      <c r="L728" s="156">
        <f t="shared" si="316"/>
        <v>0</v>
      </c>
      <c r="N728" s="187">
        <f t="shared" si="317"/>
        <v>0</v>
      </c>
      <c r="O728" s="187">
        <f t="shared" si="318"/>
        <v>0</v>
      </c>
      <c r="P728" s="187">
        <f t="shared" si="319"/>
        <v>0</v>
      </c>
      <c r="Q728" s="187">
        <f t="shared" si="320"/>
        <v>0</v>
      </c>
      <c r="R728" s="187">
        <f t="shared" si="321"/>
        <v>0</v>
      </c>
      <c r="S728" s="187">
        <f t="shared" si="322"/>
        <v>0</v>
      </c>
      <c r="T728" s="187">
        <f t="shared" si="323"/>
        <v>0</v>
      </c>
      <c r="V728" s="184">
        <f t="shared" si="324"/>
        <v>0</v>
      </c>
      <c r="W728" s="184">
        <f t="shared" si="325"/>
        <v>0</v>
      </c>
      <c r="X728" s="184">
        <f t="shared" si="326"/>
        <v>0</v>
      </c>
      <c r="Y728" s="184">
        <f t="shared" si="327"/>
        <v>0</v>
      </c>
      <c r="AA728" s="190">
        <f t="shared" si="328"/>
        <v>0</v>
      </c>
      <c r="AB728" s="190">
        <f t="shared" si="329"/>
        <v>0</v>
      </c>
      <c r="AC728" s="190">
        <f t="shared" si="330"/>
        <v>0</v>
      </c>
      <c r="AD728" s="190">
        <f t="shared" si="331"/>
        <v>0</v>
      </c>
      <c r="AE728" s="187">
        <f t="shared" si="334"/>
        <v>0</v>
      </c>
      <c r="AF728" s="156">
        <f t="shared" si="335"/>
        <v>0</v>
      </c>
      <c r="AG728" s="193">
        <f t="shared" si="336"/>
        <v>0</v>
      </c>
      <c r="AH728" s="156">
        <f t="shared" si="337"/>
        <v>0</v>
      </c>
      <c r="AI728" s="156">
        <f t="shared" si="338"/>
        <v>0</v>
      </c>
      <c r="AJ728" s="187">
        <f t="shared" si="339"/>
        <v>0</v>
      </c>
      <c r="AK728" s="187">
        <f t="shared" si="340"/>
        <v>0</v>
      </c>
      <c r="AL728" s="1">
        <f t="shared" si="341"/>
        <v>0</v>
      </c>
    </row>
    <row r="729" spans="1:38">
      <c r="A729" s="26">
        <v>7.980000000000001E-3</v>
      </c>
      <c r="B729" s="5">
        <f t="shared" ref="B729:B754" si="343">AL729+A729</f>
        <v>7422.7227537688532</v>
      </c>
      <c r="C729" s="150" t="s">
        <v>970</v>
      </c>
      <c r="D729" s="149" t="s">
        <v>974</v>
      </c>
      <c r="E729" s="94" t="s">
        <v>90</v>
      </c>
      <c r="F729" s="25">
        <f t="shared" ref="F729:F754" si="344">COUNTIF(H729:AD729,"&gt;1")</f>
        <v>1</v>
      </c>
      <c r="G729" s="25">
        <f t="shared" si="342"/>
        <v>1</v>
      </c>
      <c r="I729" s="156">
        <f t="shared" si="313"/>
        <v>0</v>
      </c>
      <c r="J729" s="156">
        <f t="shared" si="314"/>
        <v>7422.7147737688529</v>
      </c>
      <c r="K729" s="156">
        <f t="shared" si="315"/>
        <v>0</v>
      </c>
      <c r="L729" s="156">
        <f t="shared" si="316"/>
        <v>0</v>
      </c>
      <c r="N729" s="187">
        <f t="shared" si="317"/>
        <v>0</v>
      </c>
      <c r="O729" s="187">
        <f t="shared" si="318"/>
        <v>0</v>
      </c>
      <c r="P729" s="187">
        <f t="shared" si="319"/>
        <v>0</v>
      </c>
      <c r="Q729" s="187">
        <f t="shared" si="320"/>
        <v>0</v>
      </c>
      <c r="R729" s="187">
        <f t="shared" si="321"/>
        <v>0</v>
      </c>
      <c r="S729" s="187">
        <f t="shared" si="322"/>
        <v>0</v>
      </c>
      <c r="T729" s="187">
        <f t="shared" si="323"/>
        <v>0</v>
      </c>
      <c r="V729" s="184">
        <f t="shared" si="324"/>
        <v>0</v>
      </c>
      <c r="W729" s="184">
        <f t="shared" si="325"/>
        <v>0</v>
      </c>
      <c r="X729" s="184">
        <f t="shared" si="326"/>
        <v>0</v>
      </c>
      <c r="Y729" s="184">
        <f t="shared" si="327"/>
        <v>0</v>
      </c>
      <c r="AA729" s="190">
        <f t="shared" si="328"/>
        <v>0</v>
      </c>
      <c r="AB729" s="190">
        <f t="shared" si="329"/>
        <v>0</v>
      </c>
      <c r="AC729" s="190">
        <f t="shared" si="330"/>
        <v>0</v>
      </c>
      <c r="AD729" s="190">
        <f t="shared" si="331"/>
        <v>0</v>
      </c>
      <c r="AE729" s="187">
        <f t="shared" si="334"/>
        <v>0</v>
      </c>
      <c r="AF729" s="156">
        <f t="shared" si="335"/>
        <v>0</v>
      </c>
      <c r="AG729" s="193">
        <f t="shared" si="336"/>
        <v>0</v>
      </c>
      <c r="AH729" s="156">
        <f t="shared" si="337"/>
        <v>7422.7147737688529</v>
      </c>
      <c r="AI729" s="156">
        <f t="shared" si="338"/>
        <v>0</v>
      </c>
      <c r="AJ729" s="187">
        <f t="shared" si="339"/>
        <v>0</v>
      </c>
      <c r="AK729" s="187">
        <f t="shared" si="340"/>
        <v>0</v>
      </c>
      <c r="AL729" s="1">
        <f t="shared" si="341"/>
        <v>7422.7147737688529</v>
      </c>
    </row>
    <row r="730" spans="1:38">
      <c r="A730" s="26">
        <v>7.9900000000000006E-3</v>
      </c>
      <c r="B730" s="5">
        <f t="shared" si="343"/>
        <v>6905.434346589147</v>
      </c>
      <c r="C730" s="150" t="s">
        <v>971</v>
      </c>
      <c r="D730" s="149" t="s">
        <v>975</v>
      </c>
      <c r="E730" s="94" t="s">
        <v>90</v>
      </c>
      <c r="F730" s="25">
        <f t="shared" si="344"/>
        <v>1</v>
      </c>
      <c r="G730" s="25">
        <f t="shared" si="342"/>
        <v>1</v>
      </c>
      <c r="I730" s="156">
        <f t="shared" si="313"/>
        <v>0</v>
      </c>
      <c r="J730" s="156">
        <f t="shared" si="314"/>
        <v>6905.426356589147</v>
      </c>
      <c r="K730" s="156">
        <f t="shared" si="315"/>
        <v>0</v>
      </c>
      <c r="L730" s="156">
        <f t="shared" si="316"/>
        <v>0</v>
      </c>
      <c r="N730" s="187">
        <f t="shared" si="317"/>
        <v>0</v>
      </c>
      <c r="O730" s="187">
        <f t="shared" si="318"/>
        <v>0</v>
      </c>
      <c r="P730" s="187">
        <f t="shared" si="319"/>
        <v>0</v>
      </c>
      <c r="Q730" s="187">
        <f t="shared" si="320"/>
        <v>0</v>
      </c>
      <c r="R730" s="187">
        <f t="shared" si="321"/>
        <v>0</v>
      </c>
      <c r="S730" s="187">
        <f t="shared" si="322"/>
        <v>0</v>
      </c>
      <c r="T730" s="187">
        <f t="shared" si="323"/>
        <v>0</v>
      </c>
      <c r="V730" s="184">
        <f t="shared" si="324"/>
        <v>0</v>
      </c>
      <c r="W730" s="184">
        <f t="shared" si="325"/>
        <v>0</v>
      </c>
      <c r="X730" s="184">
        <f t="shared" si="326"/>
        <v>0</v>
      </c>
      <c r="Y730" s="184">
        <f t="shared" si="327"/>
        <v>0</v>
      </c>
      <c r="AA730" s="190">
        <f t="shared" si="328"/>
        <v>0</v>
      </c>
      <c r="AB730" s="190">
        <f t="shared" si="329"/>
        <v>0</v>
      </c>
      <c r="AC730" s="190">
        <f t="shared" si="330"/>
        <v>0</v>
      </c>
      <c r="AD730" s="190">
        <f t="shared" si="331"/>
        <v>0</v>
      </c>
      <c r="AE730" s="187">
        <f t="shared" si="334"/>
        <v>0</v>
      </c>
      <c r="AF730" s="156">
        <f t="shared" si="335"/>
        <v>0</v>
      </c>
      <c r="AG730" s="193">
        <f t="shared" si="336"/>
        <v>0</v>
      </c>
      <c r="AH730" s="156">
        <f t="shared" si="337"/>
        <v>6905.426356589147</v>
      </c>
      <c r="AI730" s="156">
        <f t="shared" si="338"/>
        <v>0</v>
      </c>
      <c r="AJ730" s="187">
        <f t="shared" si="339"/>
        <v>0</v>
      </c>
      <c r="AK730" s="187">
        <f t="shared" si="340"/>
        <v>0</v>
      </c>
      <c r="AL730" s="1">
        <f t="shared" si="341"/>
        <v>6905.426356589147</v>
      </c>
    </row>
    <row r="731" spans="1:38">
      <c r="A731" s="26">
        <v>8.0000000000000002E-3</v>
      </c>
      <c r="B731" s="5">
        <f t="shared" si="343"/>
        <v>10000.008</v>
      </c>
      <c r="C731" s="150" t="s">
        <v>996</v>
      </c>
      <c r="D731" s="149" t="s">
        <v>642</v>
      </c>
      <c r="E731" s="94" t="s">
        <v>90</v>
      </c>
      <c r="F731" s="25">
        <f t="shared" si="344"/>
        <v>1</v>
      </c>
      <c r="G731" s="25">
        <f t="shared" si="342"/>
        <v>1</v>
      </c>
      <c r="I731" s="156">
        <f t="shared" si="313"/>
        <v>0</v>
      </c>
      <c r="J731" s="156">
        <f t="shared" si="314"/>
        <v>0</v>
      </c>
      <c r="K731" s="156">
        <f t="shared" si="315"/>
        <v>0</v>
      </c>
      <c r="L731" s="156">
        <f t="shared" si="316"/>
        <v>10000</v>
      </c>
      <c r="N731" s="187">
        <f t="shared" si="317"/>
        <v>0</v>
      </c>
      <c r="O731" s="187">
        <f t="shared" si="318"/>
        <v>0</v>
      </c>
      <c r="P731" s="187">
        <f t="shared" si="319"/>
        <v>0</v>
      </c>
      <c r="Q731" s="187">
        <f t="shared" si="320"/>
        <v>0</v>
      </c>
      <c r="R731" s="187">
        <f t="shared" si="321"/>
        <v>0</v>
      </c>
      <c r="S731" s="187">
        <f t="shared" si="322"/>
        <v>0</v>
      </c>
      <c r="T731" s="187">
        <f t="shared" si="323"/>
        <v>0</v>
      </c>
      <c r="V731" s="184">
        <f t="shared" si="324"/>
        <v>0</v>
      </c>
      <c r="W731" s="184">
        <f t="shared" si="325"/>
        <v>0</v>
      </c>
      <c r="X731" s="184">
        <f t="shared" si="326"/>
        <v>0</v>
      </c>
      <c r="Y731" s="184">
        <f t="shared" si="327"/>
        <v>0</v>
      </c>
      <c r="AA731" s="190">
        <f t="shared" si="328"/>
        <v>0</v>
      </c>
      <c r="AB731" s="190">
        <f t="shared" si="329"/>
        <v>0</v>
      </c>
      <c r="AC731" s="190">
        <f t="shared" si="330"/>
        <v>0</v>
      </c>
      <c r="AD731" s="190">
        <f t="shared" si="331"/>
        <v>0</v>
      </c>
      <c r="AE731" s="187">
        <f t="shared" si="334"/>
        <v>0</v>
      </c>
      <c r="AF731" s="156">
        <f t="shared" si="335"/>
        <v>0</v>
      </c>
      <c r="AG731" s="193">
        <f t="shared" si="336"/>
        <v>0</v>
      </c>
      <c r="AH731" s="156">
        <f t="shared" si="337"/>
        <v>10000</v>
      </c>
      <c r="AI731" s="156">
        <f t="shared" si="338"/>
        <v>0</v>
      </c>
      <c r="AJ731" s="187">
        <f t="shared" si="339"/>
        <v>0</v>
      </c>
      <c r="AK731" s="187">
        <f t="shared" si="340"/>
        <v>0</v>
      </c>
      <c r="AL731" s="1">
        <f t="shared" si="341"/>
        <v>10000</v>
      </c>
    </row>
    <row r="732" spans="1:38">
      <c r="A732" s="26">
        <v>8.0099999999999998E-3</v>
      </c>
      <c r="B732" s="5">
        <f t="shared" si="343"/>
        <v>8372.1263223096994</v>
      </c>
      <c r="C732" s="150" t="s">
        <v>1017</v>
      </c>
      <c r="D732" s="149" t="s">
        <v>642</v>
      </c>
      <c r="E732" s="94" t="s">
        <v>90</v>
      </c>
      <c r="F732" s="25">
        <f t="shared" si="344"/>
        <v>1</v>
      </c>
      <c r="G732" s="25">
        <f t="shared" si="342"/>
        <v>1</v>
      </c>
      <c r="I732" s="156">
        <f t="shared" si="313"/>
        <v>0</v>
      </c>
      <c r="J732" s="156">
        <f t="shared" si="314"/>
        <v>0</v>
      </c>
      <c r="K732" s="156">
        <f t="shared" si="315"/>
        <v>0</v>
      </c>
      <c r="L732" s="156">
        <f t="shared" si="316"/>
        <v>8372.1183123096998</v>
      </c>
      <c r="N732" s="187">
        <f t="shared" si="317"/>
        <v>0</v>
      </c>
      <c r="O732" s="187">
        <f t="shared" si="318"/>
        <v>0</v>
      </c>
      <c r="P732" s="187">
        <f t="shared" si="319"/>
        <v>0</v>
      </c>
      <c r="Q732" s="187">
        <f t="shared" si="320"/>
        <v>0</v>
      </c>
      <c r="R732" s="187">
        <f t="shared" si="321"/>
        <v>0</v>
      </c>
      <c r="S732" s="187">
        <f t="shared" si="322"/>
        <v>0</v>
      </c>
      <c r="T732" s="187">
        <f t="shared" si="323"/>
        <v>0</v>
      </c>
      <c r="V732" s="184">
        <f t="shared" si="324"/>
        <v>0</v>
      </c>
      <c r="W732" s="184">
        <f t="shared" si="325"/>
        <v>0</v>
      </c>
      <c r="X732" s="184">
        <f t="shared" si="326"/>
        <v>0</v>
      </c>
      <c r="Y732" s="184">
        <f t="shared" si="327"/>
        <v>0</v>
      </c>
      <c r="AA732" s="190">
        <f t="shared" si="328"/>
        <v>0</v>
      </c>
      <c r="AB732" s="190">
        <f t="shared" si="329"/>
        <v>0</v>
      </c>
      <c r="AC732" s="190">
        <f t="shared" si="330"/>
        <v>0</v>
      </c>
      <c r="AD732" s="190">
        <f t="shared" si="331"/>
        <v>0</v>
      </c>
      <c r="AE732" s="187">
        <f t="shared" si="334"/>
        <v>0</v>
      </c>
      <c r="AF732" s="156">
        <f t="shared" si="335"/>
        <v>0</v>
      </c>
      <c r="AG732" s="193">
        <f t="shared" si="336"/>
        <v>0</v>
      </c>
      <c r="AH732" s="156">
        <f t="shared" si="337"/>
        <v>8372.1183123096998</v>
      </c>
      <c r="AI732" s="156">
        <f t="shared" si="338"/>
        <v>0</v>
      </c>
      <c r="AJ732" s="187">
        <f t="shared" si="339"/>
        <v>0</v>
      </c>
      <c r="AK732" s="187">
        <f t="shared" si="340"/>
        <v>0</v>
      </c>
      <c r="AL732" s="1">
        <f t="shared" si="341"/>
        <v>8372.1183123096998</v>
      </c>
    </row>
    <row r="733" spans="1:38">
      <c r="A733" s="26">
        <v>8.0400000000000003E-3</v>
      </c>
      <c r="B733" s="5">
        <f t="shared" si="343"/>
        <v>7767.065241929703</v>
      </c>
      <c r="C733" s="150" t="s">
        <v>1090</v>
      </c>
      <c r="D733" s="149" t="s">
        <v>590</v>
      </c>
      <c r="E733" s="94" t="s">
        <v>90</v>
      </c>
      <c r="F733" s="25">
        <f t="shared" si="344"/>
        <v>1</v>
      </c>
      <c r="G733" s="25">
        <f t="shared" ref="G733:G754" si="345">COUNTIF(AG733:AK733,"&gt;1")</f>
        <v>1</v>
      </c>
      <c r="I733" s="156">
        <f t="shared" si="313"/>
        <v>0</v>
      </c>
      <c r="J733" s="156">
        <f t="shared" si="314"/>
        <v>0</v>
      </c>
      <c r="K733" s="156">
        <f t="shared" si="315"/>
        <v>0</v>
      </c>
      <c r="L733" s="156">
        <f t="shared" si="316"/>
        <v>0</v>
      </c>
      <c r="N733" s="187">
        <f t="shared" si="317"/>
        <v>0</v>
      </c>
      <c r="O733" s="187">
        <f t="shared" si="318"/>
        <v>0</v>
      </c>
      <c r="P733" s="187">
        <f t="shared" si="319"/>
        <v>0</v>
      </c>
      <c r="Q733" s="187">
        <f t="shared" si="320"/>
        <v>0</v>
      </c>
      <c r="R733" s="187">
        <f t="shared" si="321"/>
        <v>0</v>
      </c>
      <c r="S733" s="187">
        <f t="shared" si="322"/>
        <v>7767.0572019297033</v>
      </c>
      <c r="T733" s="187">
        <f t="shared" si="323"/>
        <v>0</v>
      </c>
      <c r="V733" s="184">
        <f t="shared" si="324"/>
        <v>0</v>
      </c>
      <c r="W733" s="184">
        <f t="shared" si="325"/>
        <v>0</v>
      </c>
      <c r="X733" s="184">
        <f t="shared" si="326"/>
        <v>0</v>
      </c>
      <c r="Y733" s="184">
        <f t="shared" si="327"/>
        <v>0</v>
      </c>
      <c r="AA733" s="190">
        <f t="shared" si="328"/>
        <v>0</v>
      </c>
      <c r="AB733" s="190">
        <f t="shared" si="329"/>
        <v>0</v>
      </c>
      <c r="AC733" s="190">
        <f t="shared" si="330"/>
        <v>0</v>
      </c>
      <c r="AD733" s="190">
        <f t="shared" si="331"/>
        <v>0</v>
      </c>
      <c r="AE733" s="187">
        <f t="shared" si="334"/>
        <v>0</v>
      </c>
      <c r="AF733" s="156">
        <f t="shared" si="335"/>
        <v>0</v>
      </c>
      <c r="AG733" s="193">
        <f t="shared" si="336"/>
        <v>0</v>
      </c>
      <c r="AH733" s="156">
        <f t="shared" si="337"/>
        <v>0</v>
      </c>
      <c r="AI733" s="156">
        <f t="shared" si="338"/>
        <v>0</v>
      </c>
      <c r="AJ733" s="187">
        <f t="shared" si="339"/>
        <v>7767.0572019297033</v>
      </c>
      <c r="AK733" s="187">
        <f t="shared" si="340"/>
        <v>0</v>
      </c>
      <c r="AL733" s="1">
        <f t="shared" si="341"/>
        <v>7767.0572019297033</v>
      </c>
    </row>
    <row r="734" spans="1:38">
      <c r="A734" s="26">
        <v>8.0800000000000004E-3</v>
      </c>
      <c r="B734" s="5">
        <f t="shared" si="343"/>
        <v>7665.3711134977038</v>
      </c>
      <c r="C734" s="150" t="s">
        <v>1092</v>
      </c>
      <c r="D734" s="149" t="s">
        <v>1112</v>
      </c>
      <c r="E734" s="94" t="s">
        <v>90</v>
      </c>
      <c r="F734" s="25">
        <f t="shared" si="344"/>
        <v>1</v>
      </c>
      <c r="G734" s="25">
        <f t="shared" si="345"/>
        <v>1</v>
      </c>
      <c r="I734" s="156">
        <f t="shared" si="313"/>
        <v>0</v>
      </c>
      <c r="J734" s="156">
        <f t="shared" si="314"/>
        <v>0</v>
      </c>
      <c r="K734" s="156">
        <f t="shared" si="315"/>
        <v>0</v>
      </c>
      <c r="L734" s="156">
        <f t="shared" si="316"/>
        <v>0</v>
      </c>
      <c r="N734" s="187">
        <f t="shared" si="317"/>
        <v>0</v>
      </c>
      <c r="O734" s="187">
        <f t="shared" si="318"/>
        <v>0</v>
      </c>
      <c r="P734" s="187">
        <f t="shared" si="319"/>
        <v>0</v>
      </c>
      <c r="Q734" s="187">
        <f t="shared" si="320"/>
        <v>0</v>
      </c>
      <c r="R734" s="187">
        <f t="shared" si="321"/>
        <v>0</v>
      </c>
      <c r="S734" s="187">
        <f t="shared" si="322"/>
        <v>7665.3630334977042</v>
      </c>
      <c r="T734" s="187">
        <f t="shared" si="323"/>
        <v>0</v>
      </c>
      <c r="V734" s="184">
        <f t="shared" si="324"/>
        <v>0</v>
      </c>
      <c r="W734" s="184">
        <f t="shared" si="325"/>
        <v>0</v>
      </c>
      <c r="X734" s="184">
        <f t="shared" si="326"/>
        <v>0</v>
      </c>
      <c r="Y734" s="184">
        <f t="shared" si="327"/>
        <v>0</v>
      </c>
      <c r="AA734" s="190">
        <f t="shared" si="328"/>
        <v>0</v>
      </c>
      <c r="AB734" s="190">
        <f t="shared" si="329"/>
        <v>0</v>
      </c>
      <c r="AC734" s="190">
        <f t="shared" si="330"/>
        <v>0</v>
      </c>
      <c r="AD734" s="190">
        <f t="shared" si="331"/>
        <v>0</v>
      </c>
      <c r="AE734" s="187">
        <f t="shared" si="334"/>
        <v>0</v>
      </c>
      <c r="AF734" s="156">
        <f t="shared" si="335"/>
        <v>0</v>
      </c>
      <c r="AG734" s="193">
        <f t="shared" si="336"/>
        <v>0</v>
      </c>
      <c r="AH734" s="156">
        <f t="shared" si="337"/>
        <v>0</v>
      </c>
      <c r="AI734" s="156">
        <f t="shared" si="338"/>
        <v>0</v>
      </c>
      <c r="AJ734" s="187">
        <f t="shared" si="339"/>
        <v>7665.3630334977042</v>
      </c>
      <c r="AK734" s="187">
        <f t="shared" si="340"/>
        <v>0</v>
      </c>
      <c r="AL734" s="1">
        <f t="shared" si="341"/>
        <v>7665.3630334977042</v>
      </c>
    </row>
    <row r="735" spans="1:38">
      <c r="A735" s="26">
        <v>8.1100000000000009E-3</v>
      </c>
      <c r="B735" s="5">
        <f t="shared" si="343"/>
        <v>7218.5829698879106</v>
      </c>
      <c r="C735" s="150" t="s">
        <v>1100</v>
      </c>
      <c r="D735" s="149" t="s">
        <v>581</v>
      </c>
      <c r="E735" s="94" t="s">
        <v>90</v>
      </c>
      <c r="F735" s="25">
        <f t="shared" si="344"/>
        <v>1</v>
      </c>
      <c r="G735" s="25">
        <f t="shared" si="345"/>
        <v>1</v>
      </c>
      <c r="I735" s="156">
        <f t="shared" si="313"/>
        <v>0</v>
      </c>
      <c r="J735" s="156">
        <f t="shared" si="314"/>
        <v>0</v>
      </c>
      <c r="K735" s="156">
        <f t="shared" si="315"/>
        <v>0</v>
      </c>
      <c r="L735" s="156">
        <f t="shared" si="316"/>
        <v>0</v>
      </c>
      <c r="N735" s="187">
        <f t="shared" si="317"/>
        <v>0</v>
      </c>
      <c r="O735" s="187">
        <f t="shared" si="318"/>
        <v>0</v>
      </c>
      <c r="P735" s="187">
        <f t="shared" si="319"/>
        <v>0</v>
      </c>
      <c r="Q735" s="187">
        <f t="shared" si="320"/>
        <v>0</v>
      </c>
      <c r="R735" s="187">
        <f t="shared" si="321"/>
        <v>0</v>
      </c>
      <c r="S735" s="187">
        <f t="shared" si="322"/>
        <v>7218.5748598879109</v>
      </c>
      <c r="T735" s="187">
        <f t="shared" si="323"/>
        <v>0</v>
      </c>
      <c r="V735" s="184">
        <f t="shared" si="324"/>
        <v>0</v>
      </c>
      <c r="W735" s="184">
        <f t="shared" si="325"/>
        <v>0</v>
      </c>
      <c r="X735" s="184">
        <f t="shared" si="326"/>
        <v>0</v>
      </c>
      <c r="Y735" s="184">
        <f t="shared" si="327"/>
        <v>0</v>
      </c>
      <c r="AA735" s="190">
        <f t="shared" si="328"/>
        <v>0</v>
      </c>
      <c r="AB735" s="190">
        <f t="shared" si="329"/>
        <v>0</v>
      </c>
      <c r="AC735" s="190">
        <f t="shared" si="330"/>
        <v>0</v>
      </c>
      <c r="AD735" s="190">
        <f t="shared" si="331"/>
        <v>0</v>
      </c>
      <c r="AE735" s="187">
        <f t="shared" si="334"/>
        <v>0</v>
      </c>
      <c r="AF735" s="156">
        <f t="shared" si="335"/>
        <v>0</v>
      </c>
      <c r="AG735" s="193">
        <f t="shared" si="336"/>
        <v>0</v>
      </c>
      <c r="AH735" s="156">
        <f t="shared" si="337"/>
        <v>0</v>
      </c>
      <c r="AI735" s="156">
        <f t="shared" si="338"/>
        <v>0</v>
      </c>
      <c r="AJ735" s="187">
        <f t="shared" si="339"/>
        <v>7218.5748598879109</v>
      </c>
      <c r="AK735" s="187">
        <f t="shared" si="340"/>
        <v>0</v>
      </c>
      <c r="AL735" s="1">
        <f t="shared" si="341"/>
        <v>7218.5748598879109</v>
      </c>
    </row>
    <row r="736" spans="1:38">
      <c r="A736" s="26">
        <v>8.1200000000000005E-3</v>
      </c>
      <c r="B736" s="5">
        <f t="shared" si="343"/>
        <v>6958.946063809818</v>
      </c>
      <c r="C736" s="150" t="s">
        <v>1101</v>
      </c>
      <c r="D736" s="149" t="s">
        <v>590</v>
      </c>
      <c r="E736" s="94" t="s">
        <v>90</v>
      </c>
      <c r="F736" s="25">
        <f t="shared" si="344"/>
        <v>1</v>
      </c>
      <c r="G736" s="25">
        <f t="shared" si="345"/>
        <v>1</v>
      </c>
      <c r="I736" s="156">
        <f t="shared" si="313"/>
        <v>0</v>
      </c>
      <c r="J736" s="156">
        <f t="shared" si="314"/>
        <v>0</v>
      </c>
      <c r="K736" s="156">
        <f t="shared" si="315"/>
        <v>0</v>
      </c>
      <c r="L736" s="156">
        <f t="shared" si="316"/>
        <v>0</v>
      </c>
      <c r="N736" s="187">
        <f t="shared" si="317"/>
        <v>0</v>
      </c>
      <c r="O736" s="187">
        <f t="shared" si="318"/>
        <v>0</v>
      </c>
      <c r="P736" s="187">
        <f t="shared" si="319"/>
        <v>0</v>
      </c>
      <c r="Q736" s="187">
        <f t="shared" si="320"/>
        <v>0</v>
      </c>
      <c r="R736" s="187">
        <f t="shared" si="321"/>
        <v>0</v>
      </c>
      <c r="S736" s="187">
        <f t="shared" si="322"/>
        <v>6958.9379438098176</v>
      </c>
      <c r="T736" s="187">
        <f t="shared" si="323"/>
        <v>0</v>
      </c>
      <c r="V736" s="184">
        <f t="shared" si="324"/>
        <v>0</v>
      </c>
      <c r="W736" s="184">
        <f t="shared" si="325"/>
        <v>0</v>
      </c>
      <c r="X736" s="184">
        <f t="shared" si="326"/>
        <v>0</v>
      </c>
      <c r="Y736" s="184">
        <f t="shared" si="327"/>
        <v>0</v>
      </c>
      <c r="AA736" s="190">
        <f t="shared" si="328"/>
        <v>0</v>
      </c>
      <c r="AB736" s="190">
        <f t="shared" si="329"/>
        <v>0</v>
      </c>
      <c r="AC736" s="190">
        <f t="shared" si="330"/>
        <v>0</v>
      </c>
      <c r="AD736" s="190">
        <f t="shared" si="331"/>
        <v>0</v>
      </c>
      <c r="AE736" s="187">
        <f t="shared" si="334"/>
        <v>0</v>
      </c>
      <c r="AF736" s="156">
        <f t="shared" si="335"/>
        <v>0</v>
      </c>
      <c r="AG736" s="193">
        <f t="shared" si="336"/>
        <v>0</v>
      </c>
      <c r="AH736" s="156">
        <f t="shared" si="337"/>
        <v>0</v>
      </c>
      <c r="AI736" s="156">
        <f t="shared" si="338"/>
        <v>0</v>
      </c>
      <c r="AJ736" s="187">
        <f t="shared" si="339"/>
        <v>6958.9379438098176</v>
      </c>
      <c r="AK736" s="187">
        <f t="shared" si="340"/>
        <v>0</v>
      </c>
      <c r="AL736" s="1">
        <f t="shared" si="341"/>
        <v>6958.9379438098176</v>
      </c>
    </row>
    <row r="737" spans="1:38">
      <c r="A737" s="26">
        <v>8.1300000000000001E-3</v>
      </c>
      <c r="B737" s="5">
        <f t="shared" si="343"/>
        <v>6722.3463345929022</v>
      </c>
      <c r="C737" s="150" t="s">
        <v>1103</v>
      </c>
      <c r="D737" s="149" t="s">
        <v>583</v>
      </c>
      <c r="E737" s="94" t="s">
        <v>90</v>
      </c>
      <c r="F737" s="25">
        <f t="shared" si="344"/>
        <v>1</v>
      </c>
      <c r="G737" s="25">
        <f t="shared" si="345"/>
        <v>1</v>
      </c>
      <c r="I737" s="156">
        <f t="shared" si="313"/>
        <v>0</v>
      </c>
      <c r="J737" s="156">
        <f t="shared" si="314"/>
        <v>0</v>
      </c>
      <c r="K737" s="156">
        <f t="shared" si="315"/>
        <v>0</v>
      </c>
      <c r="L737" s="156">
        <f t="shared" si="316"/>
        <v>0</v>
      </c>
      <c r="N737" s="187">
        <f t="shared" si="317"/>
        <v>0</v>
      </c>
      <c r="O737" s="187">
        <f t="shared" si="318"/>
        <v>0</v>
      </c>
      <c r="P737" s="187">
        <f t="shared" si="319"/>
        <v>0</v>
      </c>
      <c r="Q737" s="187">
        <f t="shared" si="320"/>
        <v>0</v>
      </c>
      <c r="R737" s="187">
        <f t="shared" si="321"/>
        <v>0</v>
      </c>
      <c r="S737" s="187">
        <f t="shared" si="322"/>
        <v>6722.338204592902</v>
      </c>
      <c r="T737" s="187">
        <f t="shared" si="323"/>
        <v>0</v>
      </c>
      <c r="V737" s="184">
        <f t="shared" si="324"/>
        <v>0</v>
      </c>
      <c r="W737" s="184">
        <f t="shared" si="325"/>
        <v>0</v>
      </c>
      <c r="X737" s="184">
        <f t="shared" si="326"/>
        <v>0</v>
      </c>
      <c r="Y737" s="184">
        <f t="shared" si="327"/>
        <v>0</v>
      </c>
      <c r="AA737" s="190">
        <f t="shared" si="328"/>
        <v>0</v>
      </c>
      <c r="AB737" s="190">
        <f t="shared" si="329"/>
        <v>0</v>
      </c>
      <c r="AC737" s="190">
        <f t="shared" si="330"/>
        <v>0</v>
      </c>
      <c r="AD737" s="190">
        <f t="shared" si="331"/>
        <v>0</v>
      </c>
      <c r="AE737" s="187">
        <f t="shared" si="334"/>
        <v>0</v>
      </c>
      <c r="AF737" s="156">
        <f t="shared" si="335"/>
        <v>0</v>
      </c>
      <c r="AG737" s="193">
        <f t="shared" si="336"/>
        <v>0</v>
      </c>
      <c r="AH737" s="156">
        <f t="shared" si="337"/>
        <v>0</v>
      </c>
      <c r="AI737" s="156">
        <f t="shared" si="338"/>
        <v>0</v>
      </c>
      <c r="AJ737" s="187">
        <f t="shared" si="339"/>
        <v>6722.338204592902</v>
      </c>
      <c r="AK737" s="187">
        <f t="shared" si="340"/>
        <v>0</v>
      </c>
      <c r="AL737" s="1">
        <f t="shared" si="341"/>
        <v>6722.338204592902</v>
      </c>
    </row>
    <row r="738" spans="1:38">
      <c r="A738" s="26">
        <v>8.1399999999999997E-3</v>
      </c>
      <c r="B738" s="5">
        <f t="shared" si="343"/>
        <v>7273.3221122491123</v>
      </c>
      <c r="C738" s="150" t="s">
        <v>1098</v>
      </c>
      <c r="D738" s="149" t="s">
        <v>591</v>
      </c>
      <c r="E738" s="94" t="s">
        <v>90</v>
      </c>
      <c r="F738" s="25">
        <f t="shared" si="344"/>
        <v>1</v>
      </c>
      <c r="G738" s="25">
        <f t="shared" si="345"/>
        <v>1</v>
      </c>
      <c r="I738" s="156">
        <f t="shared" si="313"/>
        <v>0</v>
      </c>
      <c r="J738" s="156">
        <f t="shared" si="314"/>
        <v>0</v>
      </c>
      <c r="K738" s="156">
        <f t="shared" si="315"/>
        <v>0</v>
      </c>
      <c r="L738" s="156">
        <f t="shared" si="316"/>
        <v>0</v>
      </c>
      <c r="N738" s="187">
        <f t="shared" si="317"/>
        <v>0</v>
      </c>
      <c r="O738" s="187">
        <f t="shared" si="318"/>
        <v>0</v>
      </c>
      <c r="P738" s="187">
        <f t="shared" si="319"/>
        <v>0</v>
      </c>
      <c r="Q738" s="187">
        <f t="shared" si="320"/>
        <v>0</v>
      </c>
      <c r="R738" s="187">
        <f t="shared" si="321"/>
        <v>0</v>
      </c>
      <c r="S738" s="187">
        <f t="shared" si="322"/>
        <v>7273.3139722491123</v>
      </c>
      <c r="T738" s="187">
        <f t="shared" si="323"/>
        <v>0</v>
      </c>
      <c r="V738" s="184">
        <f t="shared" si="324"/>
        <v>0</v>
      </c>
      <c r="W738" s="184">
        <f t="shared" si="325"/>
        <v>0</v>
      </c>
      <c r="X738" s="184">
        <f t="shared" si="326"/>
        <v>0</v>
      </c>
      <c r="Y738" s="184">
        <f t="shared" si="327"/>
        <v>0</v>
      </c>
      <c r="AA738" s="190">
        <f t="shared" si="328"/>
        <v>0</v>
      </c>
      <c r="AB738" s="190">
        <f t="shared" si="329"/>
        <v>0</v>
      </c>
      <c r="AC738" s="190">
        <f t="shared" si="330"/>
        <v>0</v>
      </c>
      <c r="AD738" s="190">
        <f t="shared" si="331"/>
        <v>0</v>
      </c>
      <c r="AE738" s="187">
        <f t="shared" si="334"/>
        <v>0</v>
      </c>
      <c r="AF738" s="156">
        <f t="shared" si="335"/>
        <v>0</v>
      </c>
      <c r="AG738" s="193">
        <f t="shared" si="336"/>
        <v>0</v>
      </c>
      <c r="AH738" s="156">
        <f t="shared" si="337"/>
        <v>0</v>
      </c>
      <c r="AI738" s="156">
        <f t="shared" si="338"/>
        <v>0</v>
      </c>
      <c r="AJ738" s="187">
        <f t="shared" si="339"/>
        <v>7273.3139722491123</v>
      </c>
      <c r="AK738" s="187">
        <f t="shared" si="340"/>
        <v>0</v>
      </c>
      <c r="AL738" s="1">
        <f t="shared" si="341"/>
        <v>7273.3139722491123</v>
      </c>
    </row>
    <row r="739" spans="1:38">
      <c r="A739" s="26">
        <v>8.150000000000001E-3</v>
      </c>
      <c r="B739" s="5">
        <f t="shared" si="343"/>
        <v>13231.530993721984</v>
      </c>
      <c r="C739" s="150" t="s">
        <v>1104</v>
      </c>
      <c r="D739" s="149" t="s">
        <v>1111</v>
      </c>
      <c r="E739" s="94" t="s">
        <v>90</v>
      </c>
      <c r="F739" s="25">
        <f t="shared" si="344"/>
        <v>2</v>
      </c>
      <c r="G739" s="25">
        <f t="shared" si="345"/>
        <v>2</v>
      </c>
      <c r="I739" s="156">
        <f t="shared" si="313"/>
        <v>0</v>
      </c>
      <c r="J739" s="156">
        <f t="shared" si="314"/>
        <v>0</v>
      </c>
      <c r="K739" s="156">
        <f t="shared" si="315"/>
        <v>0</v>
      </c>
      <c r="L739" s="156">
        <f t="shared" si="316"/>
        <v>0</v>
      </c>
      <c r="N739" s="187">
        <f t="shared" si="317"/>
        <v>0</v>
      </c>
      <c r="O739" s="187">
        <f t="shared" si="318"/>
        <v>0</v>
      </c>
      <c r="P739" s="187">
        <f t="shared" si="319"/>
        <v>0</v>
      </c>
      <c r="Q739" s="187">
        <f t="shared" si="320"/>
        <v>0</v>
      </c>
      <c r="R739" s="187">
        <f t="shared" si="321"/>
        <v>0</v>
      </c>
      <c r="S739" s="187">
        <f t="shared" si="322"/>
        <v>6546.6163229741505</v>
      </c>
      <c r="T739" s="187">
        <f t="shared" si="323"/>
        <v>6684.9065207478334</v>
      </c>
      <c r="V739" s="184">
        <f t="shared" si="324"/>
        <v>0</v>
      </c>
      <c r="W739" s="184">
        <f t="shared" si="325"/>
        <v>0</v>
      </c>
      <c r="X739" s="184">
        <f t="shared" si="326"/>
        <v>0</v>
      </c>
      <c r="Y739" s="184">
        <f t="shared" si="327"/>
        <v>0</v>
      </c>
      <c r="AA739" s="190">
        <f t="shared" si="328"/>
        <v>0</v>
      </c>
      <c r="AB739" s="190">
        <f t="shared" si="329"/>
        <v>0</v>
      </c>
      <c r="AC739" s="190">
        <f t="shared" si="330"/>
        <v>0</v>
      </c>
      <c r="AD739" s="190">
        <f t="shared" si="331"/>
        <v>0</v>
      </c>
      <c r="AE739" s="187">
        <f t="shared" si="334"/>
        <v>0</v>
      </c>
      <c r="AF739" s="156">
        <f t="shared" si="335"/>
        <v>0</v>
      </c>
      <c r="AG739" s="193">
        <f t="shared" si="336"/>
        <v>0</v>
      </c>
      <c r="AH739" s="156">
        <f t="shared" si="337"/>
        <v>0</v>
      </c>
      <c r="AI739" s="156">
        <f t="shared" si="338"/>
        <v>0</v>
      </c>
      <c r="AJ739" s="187">
        <f t="shared" si="339"/>
        <v>6684.9065207478334</v>
      </c>
      <c r="AK739" s="187">
        <f t="shared" si="340"/>
        <v>6546.6163229741505</v>
      </c>
      <c r="AL739" s="1">
        <f t="shared" si="341"/>
        <v>13231.522843721985</v>
      </c>
    </row>
    <row r="740" spans="1:38">
      <c r="A740" s="26">
        <v>8.1799999999999998E-3</v>
      </c>
      <c r="B740" s="5">
        <f t="shared" si="343"/>
        <v>9484.588727767954</v>
      </c>
      <c r="C740" s="150" t="s">
        <v>1132</v>
      </c>
      <c r="D740" s="149" t="s">
        <v>1168</v>
      </c>
      <c r="E740" s="94" t="s">
        <v>90</v>
      </c>
      <c r="F740" s="25">
        <f t="shared" si="344"/>
        <v>1</v>
      </c>
      <c r="G740" s="25">
        <f t="shared" si="345"/>
        <v>1</v>
      </c>
      <c r="I740" s="156">
        <f t="shared" si="313"/>
        <v>0</v>
      </c>
      <c r="J740" s="156">
        <f t="shared" si="314"/>
        <v>0</v>
      </c>
      <c r="K740" s="156">
        <f t="shared" si="315"/>
        <v>0</v>
      </c>
      <c r="L740" s="156">
        <f t="shared" si="316"/>
        <v>0</v>
      </c>
      <c r="N740" s="187">
        <f t="shared" si="317"/>
        <v>0</v>
      </c>
      <c r="O740" s="187">
        <f t="shared" si="318"/>
        <v>0</v>
      </c>
      <c r="P740" s="187">
        <f t="shared" si="319"/>
        <v>0</v>
      </c>
      <c r="Q740" s="187">
        <f t="shared" si="320"/>
        <v>0</v>
      </c>
      <c r="R740" s="187">
        <f t="shared" si="321"/>
        <v>0</v>
      </c>
      <c r="S740" s="187">
        <f t="shared" si="322"/>
        <v>0</v>
      </c>
      <c r="T740" s="187">
        <f t="shared" si="323"/>
        <v>9484.5805477679532</v>
      </c>
      <c r="V740" s="184">
        <f t="shared" si="324"/>
        <v>0</v>
      </c>
      <c r="W740" s="184">
        <f t="shared" si="325"/>
        <v>0</v>
      </c>
      <c r="X740" s="184">
        <f t="shared" si="326"/>
        <v>0</v>
      </c>
      <c r="Y740" s="184">
        <f t="shared" si="327"/>
        <v>0</v>
      </c>
      <c r="AA740" s="190">
        <f t="shared" si="328"/>
        <v>0</v>
      </c>
      <c r="AB740" s="190">
        <f t="shared" si="329"/>
        <v>0</v>
      </c>
      <c r="AC740" s="190">
        <f t="shared" si="330"/>
        <v>0</v>
      </c>
      <c r="AD740" s="190">
        <f t="shared" si="331"/>
        <v>0</v>
      </c>
      <c r="AE740" s="187">
        <f t="shared" si="334"/>
        <v>0</v>
      </c>
      <c r="AF740" s="156">
        <f t="shared" si="335"/>
        <v>0</v>
      </c>
      <c r="AG740" s="193">
        <f t="shared" si="336"/>
        <v>0</v>
      </c>
      <c r="AH740" s="156">
        <f t="shared" si="337"/>
        <v>0</v>
      </c>
      <c r="AI740" s="156">
        <f t="shared" si="338"/>
        <v>0</v>
      </c>
      <c r="AJ740" s="187">
        <f t="shared" si="339"/>
        <v>9484.5805477679532</v>
      </c>
      <c r="AK740" s="187">
        <f t="shared" si="340"/>
        <v>0</v>
      </c>
      <c r="AL740" s="1">
        <f t="shared" si="341"/>
        <v>9484.5805477679532</v>
      </c>
    </row>
    <row r="741" spans="1:38">
      <c r="A741" s="26">
        <v>8.1900000000000011E-3</v>
      </c>
      <c r="B741" s="5">
        <f t="shared" si="343"/>
        <v>9170.1499748206843</v>
      </c>
      <c r="C741" s="150" t="s">
        <v>1141</v>
      </c>
      <c r="D741" s="149" t="s">
        <v>1171</v>
      </c>
      <c r="E741" s="94" t="s">
        <v>90</v>
      </c>
      <c r="F741" s="25">
        <f t="shared" si="344"/>
        <v>1</v>
      </c>
      <c r="G741" s="25">
        <f t="shared" si="345"/>
        <v>1</v>
      </c>
      <c r="I741" s="156">
        <f t="shared" si="313"/>
        <v>0</v>
      </c>
      <c r="J741" s="156">
        <f t="shared" si="314"/>
        <v>0</v>
      </c>
      <c r="K741" s="156">
        <f t="shared" si="315"/>
        <v>0</v>
      </c>
      <c r="L741" s="156">
        <f t="shared" si="316"/>
        <v>0</v>
      </c>
      <c r="N741" s="187">
        <f t="shared" si="317"/>
        <v>0</v>
      </c>
      <c r="O741" s="187">
        <f t="shared" si="318"/>
        <v>0</v>
      </c>
      <c r="P741" s="187">
        <f t="shared" si="319"/>
        <v>0</v>
      </c>
      <c r="Q741" s="187">
        <f t="shared" si="320"/>
        <v>0</v>
      </c>
      <c r="R741" s="187">
        <f t="shared" si="321"/>
        <v>0</v>
      </c>
      <c r="S741" s="187">
        <f t="shared" si="322"/>
        <v>0</v>
      </c>
      <c r="T741" s="187">
        <f t="shared" si="323"/>
        <v>9170.1417848206838</v>
      </c>
      <c r="V741" s="184">
        <f t="shared" si="324"/>
        <v>0</v>
      </c>
      <c r="W741" s="184">
        <f t="shared" si="325"/>
        <v>0</v>
      </c>
      <c r="X741" s="184">
        <f t="shared" si="326"/>
        <v>0</v>
      </c>
      <c r="Y741" s="184">
        <f t="shared" si="327"/>
        <v>0</v>
      </c>
      <c r="AA741" s="190">
        <f t="shared" si="328"/>
        <v>0</v>
      </c>
      <c r="AB741" s="190">
        <f t="shared" si="329"/>
        <v>0</v>
      </c>
      <c r="AC741" s="190">
        <f t="shared" si="330"/>
        <v>0</v>
      </c>
      <c r="AD741" s="190">
        <f t="shared" si="331"/>
        <v>0</v>
      </c>
      <c r="AE741" s="187">
        <f t="shared" si="334"/>
        <v>0</v>
      </c>
      <c r="AF741" s="156">
        <f t="shared" si="335"/>
        <v>0</v>
      </c>
      <c r="AG741" s="193">
        <f t="shared" si="336"/>
        <v>0</v>
      </c>
      <c r="AH741" s="156">
        <f t="shared" si="337"/>
        <v>0</v>
      </c>
      <c r="AI741" s="156">
        <f t="shared" si="338"/>
        <v>0</v>
      </c>
      <c r="AJ741" s="187">
        <f t="shared" si="339"/>
        <v>9170.1417848206838</v>
      </c>
      <c r="AK741" s="187">
        <f t="shared" si="340"/>
        <v>0</v>
      </c>
      <c r="AL741" s="1">
        <f t="shared" si="341"/>
        <v>9170.1417848206838</v>
      </c>
    </row>
    <row r="742" spans="1:38">
      <c r="A742" s="26">
        <v>8.2000000000000007E-3</v>
      </c>
      <c r="B742" s="5">
        <f t="shared" si="343"/>
        <v>9081.1562487301253</v>
      </c>
      <c r="C742" s="150" t="s">
        <v>1143</v>
      </c>
      <c r="D742" s="149" t="s">
        <v>1170</v>
      </c>
      <c r="E742" s="94" t="s">
        <v>90</v>
      </c>
      <c r="F742" s="25">
        <f t="shared" si="344"/>
        <v>1</v>
      </c>
      <c r="G742" s="25">
        <f t="shared" si="345"/>
        <v>1</v>
      </c>
      <c r="I742" s="156">
        <f t="shared" si="313"/>
        <v>0</v>
      </c>
      <c r="J742" s="156">
        <f t="shared" si="314"/>
        <v>0</v>
      </c>
      <c r="K742" s="156">
        <f t="shared" si="315"/>
        <v>0</v>
      </c>
      <c r="L742" s="156">
        <f t="shared" si="316"/>
        <v>0</v>
      </c>
      <c r="N742" s="187">
        <f t="shared" si="317"/>
        <v>0</v>
      </c>
      <c r="O742" s="187">
        <f t="shared" si="318"/>
        <v>0</v>
      </c>
      <c r="P742" s="187">
        <f t="shared" si="319"/>
        <v>0</v>
      </c>
      <c r="Q742" s="187">
        <f t="shared" si="320"/>
        <v>0</v>
      </c>
      <c r="R742" s="187">
        <f t="shared" si="321"/>
        <v>0</v>
      </c>
      <c r="S742" s="187">
        <f t="shared" si="322"/>
        <v>0</v>
      </c>
      <c r="T742" s="187">
        <f t="shared" si="323"/>
        <v>9081.1480487301251</v>
      </c>
      <c r="V742" s="184">
        <f t="shared" si="324"/>
        <v>0</v>
      </c>
      <c r="W742" s="184">
        <f t="shared" si="325"/>
        <v>0</v>
      </c>
      <c r="X742" s="184">
        <f t="shared" si="326"/>
        <v>0</v>
      </c>
      <c r="Y742" s="184">
        <f t="shared" si="327"/>
        <v>0</v>
      </c>
      <c r="AA742" s="190">
        <f t="shared" si="328"/>
        <v>0</v>
      </c>
      <c r="AB742" s="190">
        <f t="shared" si="329"/>
        <v>0</v>
      </c>
      <c r="AC742" s="190">
        <f t="shared" si="330"/>
        <v>0</v>
      </c>
      <c r="AD742" s="190">
        <f t="shared" si="331"/>
        <v>0</v>
      </c>
      <c r="AE742" s="187">
        <f t="shared" si="334"/>
        <v>0</v>
      </c>
      <c r="AF742" s="156">
        <f t="shared" si="335"/>
        <v>0</v>
      </c>
      <c r="AG742" s="193">
        <f t="shared" si="336"/>
        <v>0</v>
      </c>
      <c r="AH742" s="156">
        <f t="shared" si="337"/>
        <v>0</v>
      </c>
      <c r="AI742" s="156">
        <f t="shared" si="338"/>
        <v>0</v>
      </c>
      <c r="AJ742" s="187">
        <f t="shared" si="339"/>
        <v>9081.1480487301251</v>
      </c>
      <c r="AK742" s="187">
        <f t="shared" si="340"/>
        <v>0</v>
      </c>
      <c r="AL742" s="1">
        <f t="shared" si="341"/>
        <v>9081.1480487301251</v>
      </c>
    </row>
    <row r="743" spans="1:38">
      <c r="A743" s="26">
        <v>8.2100000000000003E-3</v>
      </c>
      <c r="B743" s="5">
        <f t="shared" si="343"/>
        <v>8970.026566108505</v>
      </c>
      <c r="C743" s="150" t="s">
        <v>375</v>
      </c>
      <c r="D743" s="149" t="s">
        <v>1172</v>
      </c>
      <c r="E743" s="94" t="s">
        <v>90</v>
      </c>
      <c r="F743" s="25">
        <f t="shared" si="344"/>
        <v>1</v>
      </c>
      <c r="G743" s="25">
        <f t="shared" si="345"/>
        <v>1</v>
      </c>
      <c r="I743" s="156">
        <f t="shared" si="313"/>
        <v>0</v>
      </c>
      <c r="J743" s="156">
        <f t="shared" si="314"/>
        <v>0</v>
      </c>
      <c r="K743" s="156">
        <f t="shared" si="315"/>
        <v>0</v>
      </c>
      <c r="L743" s="156">
        <f t="shared" si="316"/>
        <v>0</v>
      </c>
      <c r="N743" s="187">
        <f t="shared" si="317"/>
        <v>0</v>
      </c>
      <c r="O743" s="187">
        <f t="shared" si="318"/>
        <v>0</v>
      </c>
      <c r="P743" s="187">
        <f t="shared" si="319"/>
        <v>0</v>
      </c>
      <c r="Q743" s="187">
        <f t="shared" si="320"/>
        <v>0</v>
      </c>
      <c r="R743" s="187">
        <f t="shared" si="321"/>
        <v>0</v>
      </c>
      <c r="S743" s="187">
        <f t="shared" si="322"/>
        <v>0</v>
      </c>
      <c r="T743" s="187">
        <f t="shared" si="323"/>
        <v>8970.018356108505</v>
      </c>
      <c r="V743" s="184">
        <f t="shared" si="324"/>
        <v>0</v>
      </c>
      <c r="W743" s="184">
        <f t="shared" si="325"/>
        <v>0</v>
      </c>
      <c r="X743" s="184">
        <f t="shared" si="326"/>
        <v>0</v>
      </c>
      <c r="Y743" s="184">
        <f t="shared" si="327"/>
        <v>0</v>
      </c>
      <c r="AA743" s="190">
        <f t="shared" si="328"/>
        <v>0</v>
      </c>
      <c r="AB743" s="190">
        <f t="shared" si="329"/>
        <v>0</v>
      </c>
      <c r="AC743" s="190">
        <f t="shared" si="330"/>
        <v>0</v>
      </c>
      <c r="AD743" s="190">
        <f t="shared" si="331"/>
        <v>0</v>
      </c>
      <c r="AE743" s="187">
        <f t="shared" si="334"/>
        <v>0</v>
      </c>
      <c r="AF743" s="156">
        <f t="shared" si="335"/>
        <v>0</v>
      </c>
      <c r="AG743" s="193">
        <f t="shared" si="336"/>
        <v>0</v>
      </c>
      <c r="AH743" s="156">
        <f t="shared" si="337"/>
        <v>0</v>
      </c>
      <c r="AI743" s="156">
        <f t="shared" si="338"/>
        <v>0</v>
      </c>
      <c r="AJ743" s="187">
        <f t="shared" si="339"/>
        <v>8970.018356108505</v>
      </c>
      <c r="AK743" s="187">
        <f t="shared" si="340"/>
        <v>0</v>
      </c>
      <c r="AL743" s="1">
        <f t="shared" si="341"/>
        <v>8970.018356108505</v>
      </c>
    </row>
    <row r="744" spans="1:38">
      <c r="A744" s="26">
        <v>8.2299999999999995E-3</v>
      </c>
      <c r="B744" s="5">
        <f t="shared" si="343"/>
        <v>8708.9191210891095</v>
      </c>
      <c r="C744" s="150" t="s">
        <v>1149</v>
      </c>
      <c r="D744" s="149" t="s">
        <v>580</v>
      </c>
      <c r="E744" s="94" t="s">
        <v>90</v>
      </c>
      <c r="F744" s="25">
        <f t="shared" si="344"/>
        <v>1</v>
      </c>
      <c r="G744" s="25">
        <f t="shared" si="345"/>
        <v>1</v>
      </c>
      <c r="I744" s="156">
        <f t="shared" si="313"/>
        <v>0</v>
      </c>
      <c r="J744" s="156">
        <f t="shared" si="314"/>
        <v>0</v>
      </c>
      <c r="K744" s="156">
        <f t="shared" si="315"/>
        <v>0</v>
      </c>
      <c r="L744" s="156">
        <f t="shared" si="316"/>
        <v>0</v>
      </c>
      <c r="N744" s="187">
        <f t="shared" si="317"/>
        <v>0</v>
      </c>
      <c r="O744" s="187">
        <f t="shared" si="318"/>
        <v>0</v>
      </c>
      <c r="P744" s="187">
        <f t="shared" si="319"/>
        <v>0</v>
      </c>
      <c r="Q744" s="187">
        <f t="shared" si="320"/>
        <v>0</v>
      </c>
      <c r="R744" s="187">
        <f t="shared" si="321"/>
        <v>0</v>
      </c>
      <c r="S744" s="187">
        <f t="shared" si="322"/>
        <v>0</v>
      </c>
      <c r="T744" s="187">
        <f t="shared" si="323"/>
        <v>8708.91089108911</v>
      </c>
      <c r="V744" s="184">
        <f t="shared" si="324"/>
        <v>0</v>
      </c>
      <c r="W744" s="184">
        <f t="shared" si="325"/>
        <v>0</v>
      </c>
      <c r="X744" s="184">
        <f t="shared" si="326"/>
        <v>0</v>
      </c>
      <c r="Y744" s="184">
        <f t="shared" si="327"/>
        <v>0</v>
      </c>
      <c r="AA744" s="190">
        <f t="shared" si="328"/>
        <v>0</v>
      </c>
      <c r="AB744" s="190">
        <f t="shared" si="329"/>
        <v>0</v>
      </c>
      <c r="AC744" s="190">
        <f t="shared" si="330"/>
        <v>0</v>
      </c>
      <c r="AD744" s="190">
        <f t="shared" si="331"/>
        <v>0</v>
      </c>
      <c r="AE744" s="187">
        <f t="shared" si="334"/>
        <v>0</v>
      </c>
      <c r="AF744" s="156">
        <f t="shared" si="335"/>
        <v>0</v>
      </c>
      <c r="AG744" s="193">
        <f t="shared" si="336"/>
        <v>0</v>
      </c>
      <c r="AH744" s="156">
        <f t="shared" si="337"/>
        <v>0</v>
      </c>
      <c r="AI744" s="156">
        <f t="shared" si="338"/>
        <v>0</v>
      </c>
      <c r="AJ744" s="187">
        <f t="shared" si="339"/>
        <v>8708.91089108911</v>
      </c>
      <c r="AK744" s="187">
        <f t="shared" si="340"/>
        <v>0</v>
      </c>
      <c r="AL744" s="1">
        <f t="shared" si="341"/>
        <v>8708.91089108911</v>
      </c>
    </row>
    <row r="745" spans="1:38">
      <c r="A745" s="26">
        <v>8.2400000000000008E-3</v>
      </c>
      <c r="B745" s="5">
        <f t="shared" si="343"/>
        <v>8334.2890813871509</v>
      </c>
      <c r="C745" s="150" t="s">
        <v>1154</v>
      </c>
      <c r="D745" s="149" t="s">
        <v>1170</v>
      </c>
      <c r="E745" s="94" t="s">
        <v>90</v>
      </c>
      <c r="F745" s="25">
        <f t="shared" si="344"/>
        <v>1</v>
      </c>
      <c r="G745" s="25">
        <f t="shared" si="345"/>
        <v>1</v>
      </c>
      <c r="I745" s="156">
        <f t="shared" si="313"/>
        <v>0</v>
      </c>
      <c r="J745" s="156">
        <f t="shared" si="314"/>
        <v>0</v>
      </c>
      <c r="K745" s="156">
        <f t="shared" si="315"/>
        <v>0</v>
      </c>
      <c r="L745" s="156">
        <f t="shared" si="316"/>
        <v>0</v>
      </c>
      <c r="N745" s="187">
        <f t="shared" si="317"/>
        <v>0</v>
      </c>
      <c r="O745" s="187">
        <f t="shared" si="318"/>
        <v>0</v>
      </c>
      <c r="P745" s="187">
        <f t="shared" si="319"/>
        <v>0</v>
      </c>
      <c r="Q745" s="187">
        <f t="shared" si="320"/>
        <v>0</v>
      </c>
      <c r="R745" s="187">
        <f t="shared" si="321"/>
        <v>0</v>
      </c>
      <c r="S745" s="187">
        <f t="shared" si="322"/>
        <v>0</v>
      </c>
      <c r="T745" s="187">
        <f t="shared" si="323"/>
        <v>8334.2808413871517</v>
      </c>
      <c r="V745" s="184">
        <f t="shared" si="324"/>
        <v>0</v>
      </c>
      <c r="W745" s="184">
        <f t="shared" si="325"/>
        <v>0</v>
      </c>
      <c r="X745" s="184">
        <f t="shared" si="326"/>
        <v>0</v>
      </c>
      <c r="Y745" s="184">
        <f t="shared" si="327"/>
        <v>0</v>
      </c>
      <c r="AA745" s="190">
        <f t="shared" si="328"/>
        <v>0</v>
      </c>
      <c r="AB745" s="190">
        <f t="shared" si="329"/>
        <v>0</v>
      </c>
      <c r="AC745" s="190">
        <f t="shared" si="330"/>
        <v>0</v>
      </c>
      <c r="AD745" s="190">
        <f t="shared" si="331"/>
        <v>0</v>
      </c>
      <c r="AE745" s="187">
        <f t="shared" si="334"/>
        <v>0</v>
      </c>
      <c r="AF745" s="156">
        <f t="shared" si="335"/>
        <v>0</v>
      </c>
      <c r="AG745" s="193">
        <f t="shared" si="336"/>
        <v>0</v>
      </c>
      <c r="AH745" s="156">
        <f t="shared" si="337"/>
        <v>0</v>
      </c>
      <c r="AI745" s="156">
        <f t="shared" si="338"/>
        <v>0</v>
      </c>
      <c r="AJ745" s="187">
        <f t="shared" si="339"/>
        <v>8334.2808413871517</v>
      </c>
      <c r="AK745" s="187">
        <f t="shared" si="340"/>
        <v>0</v>
      </c>
      <c r="AL745" s="1">
        <f t="shared" si="341"/>
        <v>8334.2808413871517</v>
      </c>
    </row>
    <row r="746" spans="1:38">
      <c r="A746" s="26">
        <v>8.2500000000000004E-3</v>
      </c>
      <c r="B746" s="5">
        <f t="shared" si="343"/>
        <v>8006.5620457400319</v>
      </c>
      <c r="C746" s="150" t="s">
        <v>1159</v>
      </c>
      <c r="D746" s="149" t="s">
        <v>1170</v>
      </c>
      <c r="E746" s="94" t="s">
        <v>90</v>
      </c>
      <c r="F746" s="25">
        <f t="shared" si="344"/>
        <v>1</v>
      </c>
      <c r="G746" s="25">
        <f t="shared" si="345"/>
        <v>1</v>
      </c>
      <c r="I746" s="156">
        <f t="shared" si="313"/>
        <v>0</v>
      </c>
      <c r="J746" s="156">
        <f t="shared" si="314"/>
        <v>0</v>
      </c>
      <c r="K746" s="156">
        <f t="shared" si="315"/>
        <v>0</v>
      </c>
      <c r="L746" s="156">
        <f t="shared" si="316"/>
        <v>0</v>
      </c>
      <c r="N746" s="187">
        <f t="shared" si="317"/>
        <v>0</v>
      </c>
      <c r="O746" s="187">
        <f t="shared" si="318"/>
        <v>0</v>
      </c>
      <c r="P746" s="187">
        <f t="shared" si="319"/>
        <v>0</v>
      </c>
      <c r="Q746" s="187">
        <f t="shared" si="320"/>
        <v>0</v>
      </c>
      <c r="R746" s="187">
        <f t="shared" si="321"/>
        <v>0</v>
      </c>
      <c r="S746" s="187">
        <f t="shared" si="322"/>
        <v>0</v>
      </c>
      <c r="T746" s="187">
        <f t="shared" si="323"/>
        <v>8006.553795740032</v>
      </c>
      <c r="V746" s="184">
        <f t="shared" si="324"/>
        <v>0</v>
      </c>
      <c r="W746" s="184">
        <f t="shared" si="325"/>
        <v>0</v>
      </c>
      <c r="X746" s="184">
        <f t="shared" si="326"/>
        <v>0</v>
      </c>
      <c r="Y746" s="184">
        <f t="shared" si="327"/>
        <v>0</v>
      </c>
      <c r="AA746" s="190">
        <f t="shared" si="328"/>
        <v>0</v>
      </c>
      <c r="AB746" s="190">
        <f t="shared" si="329"/>
        <v>0</v>
      </c>
      <c r="AC746" s="190">
        <f t="shared" si="330"/>
        <v>0</v>
      </c>
      <c r="AD746" s="190">
        <f t="shared" si="331"/>
        <v>0</v>
      </c>
      <c r="AE746" s="187">
        <f t="shared" si="334"/>
        <v>0</v>
      </c>
      <c r="AF746" s="156">
        <f t="shared" si="335"/>
        <v>0</v>
      </c>
      <c r="AG746" s="193">
        <f t="shared" si="336"/>
        <v>0</v>
      </c>
      <c r="AH746" s="156">
        <f t="shared" si="337"/>
        <v>0</v>
      </c>
      <c r="AI746" s="156">
        <f t="shared" si="338"/>
        <v>0</v>
      </c>
      <c r="AJ746" s="187">
        <f t="shared" si="339"/>
        <v>8006.553795740032</v>
      </c>
      <c r="AK746" s="187">
        <f t="shared" si="340"/>
        <v>0</v>
      </c>
      <c r="AL746" s="1">
        <f t="shared" si="341"/>
        <v>8006.553795740032</v>
      </c>
    </row>
    <row r="747" spans="1:38">
      <c r="A747" s="26">
        <v>8.26E-3</v>
      </c>
      <c r="B747" s="5">
        <f t="shared" si="343"/>
        <v>7860.5980723324383</v>
      </c>
      <c r="C747" s="150" t="s">
        <v>1160</v>
      </c>
      <c r="D747" s="149" t="s">
        <v>1174</v>
      </c>
      <c r="E747" s="94" t="s">
        <v>90</v>
      </c>
      <c r="F747" s="25">
        <f t="shared" si="344"/>
        <v>1</v>
      </c>
      <c r="G747" s="25">
        <f t="shared" si="345"/>
        <v>1</v>
      </c>
      <c r="I747" s="156">
        <f t="shared" si="313"/>
        <v>0</v>
      </c>
      <c r="J747" s="156">
        <f t="shared" si="314"/>
        <v>0</v>
      </c>
      <c r="K747" s="156">
        <f t="shared" si="315"/>
        <v>0</v>
      </c>
      <c r="L747" s="156">
        <f t="shared" si="316"/>
        <v>0</v>
      </c>
      <c r="N747" s="187">
        <f t="shared" si="317"/>
        <v>0</v>
      </c>
      <c r="O747" s="187">
        <f t="shared" si="318"/>
        <v>0</v>
      </c>
      <c r="P747" s="187">
        <f t="shared" si="319"/>
        <v>0</v>
      </c>
      <c r="Q747" s="187">
        <f t="shared" si="320"/>
        <v>0</v>
      </c>
      <c r="R747" s="187">
        <f t="shared" si="321"/>
        <v>0</v>
      </c>
      <c r="S747" s="187">
        <f t="shared" si="322"/>
        <v>0</v>
      </c>
      <c r="T747" s="187">
        <f t="shared" si="323"/>
        <v>7860.5898123324387</v>
      </c>
      <c r="V747" s="184">
        <f t="shared" si="324"/>
        <v>0</v>
      </c>
      <c r="W747" s="184">
        <f t="shared" si="325"/>
        <v>0</v>
      </c>
      <c r="X747" s="184">
        <f t="shared" si="326"/>
        <v>0</v>
      </c>
      <c r="Y747" s="184">
        <f t="shared" si="327"/>
        <v>0</v>
      </c>
      <c r="AA747" s="190">
        <f t="shared" si="328"/>
        <v>0</v>
      </c>
      <c r="AB747" s="190">
        <f t="shared" si="329"/>
        <v>0</v>
      </c>
      <c r="AC747" s="190">
        <f t="shared" si="330"/>
        <v>0</v>
      </c>
      <c r="AD747" s="190">
        <f t="shared" si="331"/>
        <v>0</v>
      </c>
      <c r="AE747" s="187">
        <f t="shared" si="334"/>
        <v>0</v>
      </c>
      <c r="AF747" s="156">
        <f t="shared" si="335"/>
        <v>0</v>
      </c>
      <c r="AG747" s="193">
        <f t="shared" si="336"/>
        <v>0</v>
      </c>
      <c r="AH747" s="156">
        <f t="shared" si="337"/>
        <v>0</v>
      </c>
      <c r="AI747" s="156">
        <f t="shared" si="338"/>
        <v>0</v>
      </c>
      <c r="AJ747" s="187">
        <f t="shared" si="339"/>
        <v>7860.5898123324387</v>
      </c>
      <c r="AK747" s="187">
        <f t="shared" si="340"/>
        <v>0</v>
      </c>
      <c r="AL747" s="1">
        <f t="shared" si="341"/>
        <v>7860.5898123324387</v>
      </c>
    </row>
    <row r="748" spans="1:38">
      <c r="A748" s="26">
        <v>8.2699999999999996E-3</v>
      </c>
      <c r="B748" s="5">
        <f t="shared" si="343"/>
        <v>7762.0979276067774</v>
      </c>
      <c r="C748" s="150" t="s">
        <v>1162</v>
      </c>
      <c r="D748" s="149" t="s">
        <v>1170</v>
      </c>
      <c r="E748" s="94" t="s">
        <v>90</v>
      </c>
      <c r="F748" s="25">
        <f t="shared" si="344"/>
        <v>1</v>
      </c>
      <c r="G748" s="25">
        <f t="shared" si="345"/>
        <v>1</v>
      </c>
      <c r="I748" s="156">
        <f t="shared" si="313"/>
        <v>0</v>
      </c>
      <c r="J748" s="156">
        <f t="shared" si="314"/>
        <v>0</v>
      </c>
      <c r="K748" s="156">
        <f t="shared" si="315"/>
        <v>0</v>
      </c>
      <c r="L748" s="156">
        <f t="shared" si="316"/>
        <v>0</v>
      </c>
      <c r="N748" s="187">
        <f t="shared" si="317"/>
        <v>0</v>
      </c>
      <c r="O748" s="187">
        <f t="shared" si="318"/>
        <v>0</v>
      </c>
      <c r="P748" s="187">
        <f t="shared" si="319"/>
        <v>0</v>
      </c>
      <c r="Q748" s="187">
        <f t="shared" si="320"/>
        <v>0</v>
      </c>
      <c r="R748" s="187">
        <f t="shared" si="321"/>
        <v>0</v>
      </c>
      <c r="S748" s="187">
        <f t="shared" si="322"/>
        <v>0</v>
      </c>
      <c r="T748" s="187">
        <f t="shared" si="323"/>
        <v>7762.0896576067771</v>
      </c>
      <c r="V748" s="184">
        <f t="shared" si="324"/>
        <v>0</v>
      </c>
      <c r="W748" s="184">
        <f t="shared" si="325"/>
        <v>0</v>
      </c>
      <c r="X748" s="184">
        <f t="shared" si="326"/>
        <v>0</v>
      </c>
      <c r="Y748" s="184">
        <f t="shared" si="327"/>
        <v>0</v>
      </c>
      <c r="AA748" s="190">
        <f t="shared" si="328"/>
        <v>0</v>
      </c>
      <c r="AB748" s="190">
        <f t="shared" si="329"/>
        <v>0</v>
      </c>
      <c r="AC748" s="190">
        <f t="shared" si="330"/>
        <v>0</v>
      </c>
      <c r="AD748" s="190">
        <f t="shared" si="331"/>
        <v>0</v>
      </c>
      <c r="AE748" s="187">
        <f t="shared" si="334"/>
        <v>0</v>
      </c>
      <c r="AF748" s="156">
        <f t="shared" si="335"/>
        <v>0</v>
      </c>
      <c r="AG748" s="193">
        <f t="shared" si="336"/>
        <v>0</v>
      </c>
      <c r="AH748" s="156">
        <f t="shared" si="337"/>
        <v>0</v>
      </c>
      <c r="AI748" s="156">
        <f t="shared" si="338"/>
        <v>0</v>
      </c>
      <c r="AJ748" s="187">
        <f t="shared" si="339"/>
        <v>7762.0896576067771</v>
      </c>
      <c r="AK748" s="187">
        <f t="shared" si="340"/>
        <v>0</v>
      </c>
      <c r="AL748" s="1">
        <f t="shared" si="341"/>
        <v>7762.0896576067771</v>
      </c>
    </row>
    <row r="749" spans="1:38">
      <c r="A749" s="26">
        <v>8.2800000000000009E-3</v>
      </c>
      <c r="B749" s="5">
        <f t="shared" si="343"/>
        <v>7567.1108264556087</v>
      </c>
      <c r="C749" s="150" t="s">
        <v>1163</v>
      </c>
      <c r="D749" s="149" t="s">
        <v>1172</v>
      </c>
      <c r="E749" s="94" t="s">
        <v>90</v>
      </c>
      <c r="F749" s="25">
        <f t="shared" si="344"/>
        <v>1</v>
      </c>
      <c r="G749" s="25">
        <f t="shared" si="345"/>
        <v>1</v>
      </c>
      <c r="I749" s="156">
        <f t="shared" si="313"/>
        <v>0</v>
      </c>
      <c r="J749" s="156">
        <f t="shared" si="314"/>
        <v>0</v>
      </c>
      <c r="K749" s="156">
        <f t="shared" si="315"/>
        <v>0</v>
      </c>
      <c r="L749" s="156">
        <f t="shared" si="316"/>
        <v>0</v>
      </c>
      <c r="N749" s="187">
        <f t="shared" si="317"/>
        <v>0</v>
      </c>
      <c r="O749" s="187">
        <f t="shared" si="318"/>
        <v>0</v>
      </c>
      <c r="P749" s="187">
        <f t="shared" si="319"/>
        <v>0</v>
      </c>
      <c r="Q749" s="187">
        <f t="shared" si="320"/>
        <v>0</v>
      </c>
      <c r="R749" s="187">
        <f t="shared" si="321"/>
        <v>0</v>
      </c>
      <c r="S749" s="187">
        <f t="shared" si="322"/>
        <v>0</v>
      </c>
      <c r="T749" s="187">
        <f t="shared" si="323"/>
        <v>7567.1025464556087</v>
      </c>
      <c r="V749" s="184">
        <f t="shared" si="324"/>
        <v>0</v>
      </c>
      <c r="W749" s="184">
        <f t="shared" si="325"/>
        <v>0</v>
      </c>
      <c r="X749" s="184">
        <f t="shared" si="326"/>
        <v>0</v>
      </c>
      <c r="Y749" s="184">
        <f t="shared" si="327"/>
        <v>0</v>
      </c>
      <c r="AA749" s="190">
        <f t="shared" si="328"/>
        <v>0</v>
      </c>
      <c r="AB749" s="190">
        <f t="shared" si="329"/>
        <v>0</v>
      </c>
      <c r="AC749" s="190">
        <f t="shared" si="330"/>
        <v>0</v>
      </c>
      <c r="AD749" s="190">
        <f t="shared" si="331"/>
        <v>0</v>
      </c>
      <c r="AE749" s="187">
        <f t="shared" si="334"/>
        <v>0</v>
      </c>
      <c r="AF749" s="156">
        <f t="shared" si="335"/>
        <v>0</v>
      </c>
      <c r="AG749" s="193">
        <f t="shared" si="336"/>
        <v>0</v>
      </c>
      <c r="AH749" s="156">
        <f t="shared" si="337"/>
        <v>0</v>
      </c>
      <c r="AI749" s="156">
        <f t="shared" si="338"/>
        <v>0</v>
      </c>
      <c r="AJ749" s="187">
        <f t="shared" si="339"/>
        <v>7567.1025464556087</v>
      </c>
      <c r="AK749" s="187">
        <f t="shared" si="340"/>
        <v>0</v>
      </c>
      <c r="AL749" s="1">
        <f t="shared" si="341"/>
        <v>7567.1025464556087</v>
      </c>
    </row>
    <row r="750" spans="1:38">
      <c r="A750" s="26">
        <v>8.3000000000000001E-3</v>
      </c>
      <c r="B750" s="5">
        <f t="shared" si="343"/>
        <v>7314.1609692166967</v>
      </c>
      <c r="C750" s="150" t="s">
        <v>1164</v>
      </c>
      <c r="D750" s="149" t="s">
        <v>1175</v>
      </c>
      <c r="E750" s="94" t="s">
        <v>90</v>
      </c>
      <c r="F750" s="25">
        <f t="shared" si="344"/>
        <v>1</v>
      </c>
      <c r="G750" s="25">
        <f t="shared" si="345"/>
        <v>1</v>
      </c>
      <c r="I750" s="156">
        <f t="shared" si="313"/>
        <v>0</v>
      </c>
      <c r="J750" s="156">
        <f t="shared" si="314"/>
        <v>0</v>
      </c>
      <c r="K750" s="156">
        <f t="shared" si="315"/>
        <v>0</v>
      </c>
      <c r="L750" s="156">
        <f t="shared" si="316"/>
        <v>0</v>
      </c>
      <c r="N750" s="187">
        <f t="shared" si="317"/>
        <v>0</v>
      </c>
      <c r="O750" s="187">
        <f t="shared" si="318"/>
        <v>0</v>
      </c>
      <c r="P750" s="187">
        <f t="shared" si="319"/>
        <v>0</v>
      </c>
      <c r="Q750" s="187">
        <f t="shared" si="320"/>
        <v>0</v>
      </c>
      <c r="R750" s="187">
        <f t="shared" si="321"/>
        <v>0</v>
      </c>
      <c r="S750" s="187">
        <f t="shared" si="322"/>
        <v>0</v>
      </c>
      <c r="T750" s="187">
        <f t="shared" si="323"/>
        <v>7314.1526692166963</v>
      </c>
      <c r="V750" s="184">
        <f t="shared" si="324"/>
        <v>0</v>
      </c>
      <c r="W750" s="184">
        <f t="shared" si="325"/>
        <v>0</v>
      </c>
      <c r="X750" s="184">
        <f t="shared" si="326"/>
        <v>0</v>
      </c>
      <c r="Y750" s="184">
        <f t="shared" si="327"/>
        <v>0</v>
      </c>
      <c r="AA750" s="190">
        <f t="shared" si="328"/>
        <v>0</v>
      </c>
      <c r="AB750" s="190">
        <f t="shared" si="329"/>
        <v>0</v>
      </c>
      <c r="AC750" s="190">
        <f t="shared" si="330"/>
        <v>0</v>
      </c>
      <c r="AD750" s="190">
        <f t="shared" si="331"/>
        <v>0</v>
      </c>
      <c r="AE750" s="187">
        <f t="shared" si="334"/>
        <v>0</v>
      </c>
      <c r="AF750" s="156">
        <f t="shared" si="335"/>
        <v>0</v>
      </c>
      <c r="AG750" s="193">
        <f t="shared" si="336"/>
        <v>0</v>
      </c>
      <c r="AH750" s="156">
        <f t="shared" si="337"/>
        <v>0</v>
      </c>
      <c r="AI750" s="156">
        <f t="shared" si="338"/>
        <v>0</v>
      </c>
      <c r="AJ750" s="187">
        <f t="shared" si="339"/>
        <v>7314.1526692166963</v>
      </c>
      <c r="AK750" s="187">
        <f t="shared" si="340"/>
        <v>0</v>
      </c>
      <c r="AL750" s="1">
        <f t="shared" si="341"/>
        <v>7314.1526692166963</v>
      </c>
    </row>
    <row r="751" spans="1:38">
      <c r="A751" s="26">
        <v>8.320000000000001E-3</v>
      </c>
      <c r="B751" s="5">
        <f t="shared" si="343"/>
        <v>6986.5055400158853</v>
      </c>
      <c r="C751" s="150" t="s">
        <v>1165</v>
      </c>
      <c r="D751" s="149" t="s">
        <v>584</v>
      </c>
      <c r="E751" s="94" t="s">
        <v>90</v>
      </c>
      <c r="F751" s="25">
        <f t="shared" si="344"/>
        <v>1</v>
      </c>
      <c r="G751" s="25">
        <f t="shared" si="345"/>
        <v>1</v>
      </c>
      <c r="I751" s="156">
        <f t="shared" si="313"/>
        <v>0</v>
      </c>
      <c r="J751" s="156">
        <f t="shared" si="314"/>
        <v>0</v>
      </c>
      <c r="K751" s="156">
        <f t="shared" si="315"/>
        <v>0</v>
      </c>
      <c r="L751" s="156">
        <f t="shared" si="316"/>
        <v>0</v>
      </c>
      <c r="N751" s="187">
        <f t="shared" si="317"/>
        <v>0</v>
      </c>
      <c r="O751" s="187">
        <f t="shared" si="318"/>
        <v>0</v>
      </c>
      <c r="P751" s="187">
        <f t="shared" si="319"/>
        <v>0</v>
      </c>
      <c r="Q751" s="187">
        <f t="shared" si="320"/>
        <v>0</v>
      </c>
      <c r="R751" s="187">
        <f t="shared" si="321"/>
        <v>0</v>
      </c>
      <c r="S751" s="187">
        <f t="shared" si="322"/>
        <v>0</v>
      </c>
      <c r="T751" s="187">
        <f t="shared" si="323"/>
        <v>6986.4972200158854</v>
      </c>
      <c r="V751" s="184">
        <f t="shared" si="324"/>
        <v>0</v>
      </c>
      <c r="W751" s="184">
        <f t="shared" si="325"/>
        <v>0</v>
      </c>
      <c r="X751" s="184">
        <f t="shared" si="326"/>
        <v>0</v>
      </c>
      <c r="Y751" s="184">
        <f t="shared" si="327"/>
        <v>0</v>
      </c>
      <c r="AA751" s="190">
        <f t="shared" si="328"/>
        <v>0</v>
      </c>
      <c r="AB751" s="190">
        <f t="shared" si="329"/>
        <v>0</v>
      </c>
      <c r="AC751" s="190">
        <f t="shared" si="330"/>
        <v>0</v>
      </c>
      <c r="AD751" s="190">
        <f t="shared" si="331"/>
        <v>0</v>
      </c>
      <c r="AE751" s="187">
        <f t="shared" si="334"/>
        <v>0</v>
      </c>
      <c r="AF751" s="156">
        <f t="shared" si="335"/>
        <v>0</v>
      </c>
      <c r="AG751" s="193">
        <f t="shared" si="336"/>
        <v>0</v>
      </c>
      <c r="AH751" s="156">
        <f t="shared" si="337"/>
        <v>0</v>
      </c>
      <c r="AI751" s="156">
        <f t="shared" si="338"/>
        <v>0</v>
      </c>
      <c r="AJ751" s="187">
        <f t="shared" si="339"/>
        <v>6986.4972200158854</v>
      </c>
      <c r="AK751" s="187">
        <f t="shared" si="340"/>
        <v>0</v>
      </c>
      <c r="AL751" s="1">
        <f t="shared" si="341"/>
        <v>6986.4972200158854</v>
      </c>
    </row>
    <row r="752" spans="1:38">
      <c r="A752" s="26">
        <v>8.3300000000000006E-3</v>
      </c>
      <c r="B752" s="5">
        <f t="shared" si="343"/>
        <v>6844.0792917180188</v>
      </c>
      <c r="C752" s="150" t="s">
        <v>1166</v>
      </c>
      <c r="D752" s="149" t="s">
        <v>600</v>
      </c>
      <c r="E752" s="94" t="s">
        <v>90</v>
      </c>
      <c r="F752" s="25">
        <f t="shared" si="344"/>
        <v>1</v>
      </c>
      <c r="G752" s="25">
        <f t="shared" si="345"/>
        <v>1</v>
      </c>
      <c r="I752" s="156">
        <f t="shared" si="313"/>
        <v>0</v>
      </c>
      <c r="J752" s="156">
        <f t="shared" si="314"/>
        <v>0</v>
      </c>
      <c r="K752" s="156">
        <f t="shared" si="315"/>
        <v>0</v>
      </c>
      <c r="L752" s="156">
        <f t="shared" si="316"/>
        <v>0</v>
      </c>
      <c r="N752" s="187">
        <f t="shared" si="317"/>
        <v>0</v>
      </c>
      <c r="O752" s="187">
        <f t="shared" si="318"/>
        <v>0</v>
      </c>
      <c r="P752" s="187">
        <f t="shared" si="319"/>
        <v>0</v>
      </c>
      <c r="Q752" s="187">
        <f t="shared" si="320"/>
        <v>0</v>
      </c>
      <c r="R752" s="187">
        <f t="shared" si="321"/>
        <v>0</v>
      </c>
      <c r="S752" s="187">
        <f t="shared" si="322"/>
        <v>0</v>
      </c>
      <c r="T752" s="187">
        <f t="shared" si="323"/>
        <v>6844.0709617180191</v>
      </c>
      <c r="V752" s="184">
        <f t="shared" si="324"/>
        <v>0</v>
      </c>
      <c r="W752" s="184">
        <f t="shared" si="325"/>
        <v>0</v>
      </c>
      <c r="X752" s="184">
        <f t="shared" si="326"/>
        <v>0</v>
      </c>
      <c r="Y752" s="184">
        <f t="shared" si="327"/>
        <v>0</v>
      </c>
      <c r="AA752" s="190">
        <f t="shared" si="328"/>
        <v>0</v>
      </c>
      <c r="AB752" s="190">
        <f t="shared" si="329"/>
        <v>0</v>
      </c>
      <c r="AC752" s="190">
        <f t="shared" si="330"/>
        <v>0</v>
      </c>
      <c r="AD752" s="190">
        <f t="shared" si="331"/>
        <v>0</v>
      </c>
      <c r="AE752" s="187">
        <f t="shared" si="334"/>
        <v>0</v>
      </c>
      <c r="AF752" s="156">
        <f t="shared" si="335"/>
        <v>0</v>
      </c>
      <c r="AG752" s="193">
        <f t="shared" si="336"/>
        <v>0</v>
      </c>
      <c r="AH752" s="156">
        <f t="shared" si="337"/>
        <v>0</v>
      </c>
      <c r="AI752" s="156">
        <f t="shared" si="338"/>
        <v>0</v>
      </c>
      <c r="AJ752" s="187">
        <f t="shared" si="339"/>
        <v>6844.0709617180191</v>
      </c>
      <c r="AK752" s="187">
        <f t="shared" si="340"/>
        <v>0</v>
      </c>
      <c r="AL752" s="1">
        <f t="shared" si="341"/>
        <v>6844.0709617180191</v>
      </c>
    </row>
    <row r="753" spans="1:38">
      <c r="A753" s="26">
        <v>8.3499999999999998E-3</v>
      </c>
      <c r="B753" s="5">
        <f t="shared" si="343"/>
        <v>8.3499999999999998E-3</v>
      </c>
      <c r="C753" s="150"/>
      <c r="D753" s="150"/>
      <c r="E753" s="94" t="s">
        <v>90</v>
      </c>
      <c r="F753" s="25">
        <f t="shared" si="344"/>
        <v>0</v>
      </c>
      <c r="G753" s="25">
        <f t="shared" si="345"/>
        <v>0</v>
      </c>
      <c r="I753" s="156">
        <f t="shared" si="313"/>
        <v>0</v>
      </c>
      <c r="J753" s="156">
        <f t="shared" si="314"/>
        <v>0</v>
      </c>
      <c r="K753" s="156">
        <f t="shared" si="315"/>
        <v>0</v>
      </c>
      <c r="L753" s="156">
        <f t="shared" si="316"/>
        <v>0</v>
      </c>
      <c r="N753" s="187">
        <f t="shared" si="317"/>
        <v>0</v>
      </c>
      <c r="O753" s="187">
        <f t="shared" si="318"/>
        <v>0</v>
      </c>
      <c r="P753" s="187">
        <f t="shared" si="319"/>
        <v>0</v>
      </c>
      <c r="Q753" s="187">
        <f t="shared" si="320"/>
        <v>0</v>
      </c>
      <c r="R753" s="187">
        <f t="shared" si="321"/>
        <v>0</v>
      </c>
      <c r="S753" s="187">
        <f t="shared" si="322"/>
        <v>0</v>
      </c>
      <c r="T753" s="187">
        <f t="shared" si="323"/>
        <v>0</v>
      </c>
      <c r="V753" s="184">
        <f t="shared" si="324"/>
        <v>0</v>
      </c>
      <c r="W753" s="184">
        <f t="shared" si="325"/>
        <v>0</v>
      </c>
      <c r="X753" s="184">
        <f t="shared" si="326"/>
        <v>0</v>
      </c>
      <c r="Y753" s="184">
        <f t="shared" si="327"/>
        <v>0</v>
      </c>
      <c r="AA753" s="190">
        <f t="shared" si="328"/>
        <v>0</v>
      </c>
      <c r="AB753" s="190">
        <f t="shared" si="329"/>
        <v>0</v>
      </c>
      <c r="AC753" s="190">
        <f t="shared" si="330"/>
        <v>0</v>
      </c>
      <c r="AD753" s="190">
        <f t="shared" si="331"/>
        <v>0</v>
      </c>
      <c r="AE753" s="187">
        <f t="shared" si="334"/>
        <v>0</v>
      </c>
      <c r="AF753" s="156">
        <f t="shared" si="335"/>
        <v>0</v>
      </c>
      <c r="AG753" s="193">
        <f t="shared" si="336"/>
        <v>0</v>
      </c>
      <c r="AH753" s="156">
        <f t="shared" si="337"/>
        <v>0</v>
      </c>
      <c r="AI753" s="156">
        <f t="shared" si="338"/>
        <v>0</v>
      </c>
      <c r="AJ753" s="187">
        <f t="shared" si="339"/>
        <v>0</v>
      </c>
      <c r="AK753" s="187">
        <f t="shared" si="340"/>
        <v>0</v>
      </c>
      <c r="AL753" s="1">
        <f t="shared" si="341"/>
        <v>0</v>
      </c>
    </row>
    <row r="754" spans="1:38">
      <c r="A754" s="26">
        <v>8.3600000000000011E-3</v>
      </c>
      <c r="B754" s="5">
        <f t="shared" si="343"/>
        <v>8.3600000000000011E-3</v>
      </c>
      <c r="C754" s="150"/>
      <c r="D754" s="150"/>
      <c r="E754" s="94" t="s">
        <v>90</v>
      </c>
      <c r="F754" s="25">
        <f t="shared" si="344"/>
        <v>0</v>
      </c>
      <c r="G754" s="25">
        <f t="shared" si="345"/>
        <v>0</v>
      </c>
      <c r="I754" s="156">
        <f t="shared" si="313"/>
        <v>0</v>
      </c>
      <c r="J754" s="156">
        <f t="shared" si="314"/>
        <v>0</v>
      </c>
      <c r="K754" s="156">
        <f t="shared" si="315"/>
        <v>0</v>
      </c>
      <c r="L754" s="156">
        <f t="shared" si="316"/>
        <v>0</v>
      </c>
      <c r="N754" s="187">
        <f t="shared" si="317"/>
        <v>0</v>
      </c>
      <c r="O754" s="187">
        <f t="shared" si="318"/>
        <v>0</v>
      </c>
      <c r="P754" s="187">
        <f t="shared" si="319"/>
        <v>0</v>
      </c>
      <c r="Q754" s="187">
        <f t="shared" si="320"/>
        <v>0</v>
      </c>
      <c r="R754" s="187">
        <f t="shared" si="321"/>
        <v>0</v>
      </c>
      <c r="S754" s="187">
        <f t="shared" si="322"/>
        <v>0</v>
      </c>
      <c r="T754" s="187">
        <f t="shared" si="323"/>
        <v>0</v>
      </c>
      <c r="V754" s="184">
        <f t="shared" si="324"/>
        <v>0</v>
      </c>
      <c r="W754" s="184">
        <f t="shared" si="325"/>
        <v>0</v>
      </c>
      <c r="X754" s="184">
        <f t="shared" si="326"/>
        <v>0</v>
      </c>
      <c r="Y754" s="184">
        <f t="shared" si="327"/>
        <v>0</v>
      </c>
      <c r="AA754" s="190">
        <f t="shared" si="328"/>
        <v>0</v>
      </c>
      <c r="AB754" s="190">
        <f t="shared" si="329"/>
        <v>0</v>
      </c>
      <c r="AC754" s="190">
        <f t="shared" si="330"/>
        <v>0</v>
      </c>
      <c r="AD754" s="190">
        <f t="shared" si="331"/>
        <v>0</v>
      </c>
      <c r="AE754" s="187">
        <f t="shared" si="334"/>
        <v>0</v>
      </c>
      <c r="AF754" s="156">
        <f t="shared" si="335"/>
        <v>0</v>
      </c>
      <c r="AG754" s="193">
        <f t="shared" si="336"/>
        <v>0</v>
      </c>
      <c r="AH754" s="156">
        <f t="shared" si="337"/>
        <v>0</v>
      </c>
      <c r="AI754" s="156">
        <f t="shared" si="338"/>
        <v>0</v>
      </c>
      <c r="AJ754" s="187">
        <f t="shared" si="339"/>
        <v>0</v>
      </c>
      <c r="AK754" s="187">
        <f t="shared" si="340"/>
        <v>0</v>
      </c>
      <c r="AL754" s="1">
        <f t="shared" si="341"/>
        <v>0</v>
      </c>
    </row>
    <row r="755" spans="1:38" s="24" customFormat="1">
      <c r="A755" s="124" t="s">
        <v>68</v>
      </c>
      <c r="C755" s="148" t="s">
        <v>5</v>
      </c>
      <c r="D755" s="148"/>
      <c r="H755" s="180"/>
      <c r="I755" s="155"/>
      <c r="J755" s="155"/>
      <c r="K755" s="155"/>
      <c r="L755" s="155"/>
      <c r="M755" s="180"/>
      <c r="N755" s="186"/>
      <c r="O755" s="186"/>
      <c r="P755" s="186"/>
      <c r="Q755" s="186"/>
      <c r="R755" s="186"/>
      <c r="S755" s="186"/>
      <c r="T755" s="186"/>
      <c r="U755" s="180"/>
      <c r="V755" s="183"/>
      <c r="W755" s="183"/>
      <c r="X755" s="183"/>
      <c r="Y755" s="183"/>
      <c r="Z755" s="180"/>
      <c r="AA755" s="189"/>
      <c r="AB755" s="189"/>
      <c r="AC755" s="189"/>
      <c r="AD755" s="189"/>
      <c r="AE755" s="186"/>
      <c r="AF755" s="155"/>
      <c r="AG755" s="192"/>
      <c r="AH755" s="155"/>
      <c r="AI755" s="155"/>
      <c r="AJ755" s="186"/>
      <c r="AK755" s="186"/>
    </row>
    <row r="756" spans="1:38">
      <c r="C756" s="151" t="s">
        <v>90</v>
      </c>
    </row>
    <row r="757" spans="1:38">
      <c r="C757" s="151" t="s">
        <v>91</v>
      </c>
    </row>
    <row r="758" spans="1:38">
      <c r="C758" s="151" t="s">
        <v>9</v>
      </c>
      <c r="D758" s="151" t="s">
        <v>73</v>
      </c>
      <c r="E758" s="93" t="s">
        <v>73</v>
      </c>
    </row>
    <row r="759" spans="1:38">
      <c r="C759" s="151" t="s">
        <v>72</v>
      </c>
      <c r="D759" s="151" t="s">
        <v>73</v>
      </c>
      <c r="E759" s="93" t="s">
        <v>73</v>
      </c>
    </row>
  </sheetData>
  <autoFilter ref="A1:AM759"/>
  <phoneticPr fontId="2" type="noConversion"/>
  <pageMargins left="0.75" right="0.75" top="1" bottom="1" header="0.5" footer="0.5"/>
  <pageSetup paperSize="9" orientation="portrait" horizontalDpi="1200" verticalDpi="1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G754"/>
  <sheetViews>
    <sheetView topLeftCell="A19" workbookViewId="0">
      <selection activeCell="J451" sqref="J451"/>
    </sheetView>
  </sheetViews>
  <sheetFormatPr defaultRowHeight="12.75"/>
  <cols>
    <col min="1" max="1" width="1.42578125" customWidth="1"/>
    <col min="2" max="2" width="19.5703125" style="30" bestFit="1" customWidth="1"/>
    <col min="3" max="3" width="7.140625" style="57" bestFit="1" customWidth="1"/>
    <col min="4" max="4" width="24.85546875" style="57" bestFit="1" customWidth="1"/>
    <col min="5" max="5" width="8.140625" style="31" bestFit="1" customWidth="1"/>
    <col min="6" max="6" width="8.5703125" style="32" bestFit="1" customWidth="1"/>
  </cols>
  <sheetData>
    <row r="2" spans="2:7" ht="15.75">
      <c r="B2" s="48" t="str">
        <f>Races!A6</f>
        <v>East Coast</v>
      </c>
    </row>
    <row r="3" spans="2:7" ht="13.5" thickBot="1">
      <c r="B3" s="49" t="s">
        <v>2</v>
      </c>
      <c r="C3" s="58" t="s">
        <v>22</v>
      </c>
      <c r="D3" s="58" t="s">
        <v>21</v>
      </c>
      <c r="E3" s="50" t="s">
        <v>8</v>
      </c>
      <c r="F3" s="51" t="s">
        <v>4</v>
      </c>
    </row>
    <row r="4" spans="2:7">
      <c r="B4" s="128" t="s">
        <v>71</v>
      </c>
      <c r="C4" s="70" t="s">
        <v>90</v>
      </c>
      <c r="D4" s="70"/>
      <c r="E4" s="139">
        <v>3.5115740740740746E-2</v>
      </c>
      <c r="F4" s="71"/>
      <c r="G4" t="str">
        <f>IF((ISERROR((VLOOKUP(B4,Calculation!C$2:C$933,1,FALSE)))),"not entered","")</f>
        <v/>
      </c>
    </row>
    <row r="5" spans="2:7">
      <c r="B5" s="72" t="s">
        <v>71</v>
      </c>
      <c r="C5" s="73" t="s">
        <v>91</v>
      </c>
      <c r="D5" s="73"/>
      <c r="E5" s="129">
        <v>3.0532407407407411E-2</v>
      </c>
      <c r="F5" s="75"/>
      <c r="G5" t="str">
        <f>IF((ISERROR((VLOOKUP(B5,Calculation!C$2:C$933,1,FALSE)))),"not entered","")</f>
        <v/>
      </c>
    </row>
    <row r="6" spans="2:7">
      <c r="B6" s="159" t="s">
        <v>448</v>
      </c>
      <c r="C6" s="74" t="str">
        <f>VLOOKUP(B6,name,3,FALSE)</f>
        <v>Male</v>
      </c>
      <c r="D6" s="74" t="str">
        <f>VLOOKUP(B6,name,2,FALSE)</f>
        <v>West Suffolk Wheelers &amp; Tri</v>
      </c>
      <c r="E6" s="129">
        <v>3.0532407407407404E-2</v>
      </c>
      <c r="F6" s="75">
        <f>(VLOOKUP(C6,C$4:E$5,3,FALSE))/(E6/10000)</f>
        <v>10000.000000000002</v>
      </c>
      <c r="G6" t="str">
        <f>IF((ISERROR((VLOOKUP(B6,Calculation!C$2:C$933,1,FALSE)))),"not entered","")</f>
        <v/>
      </c>
    </row>
    <row r="7" spans="2:7">
      <c r="B7" s="159" t="s">
        <v>441</v>
      </c>
      <c r="C7" s="74" t="str">
        <f t="shared" ref="C7:C69" si="0">VLOOKUP(B7,name,3,FALSE)</f>
        <v>Male</v>
      </c>
      <c r="D7" s="74" t="str">
        <f t="shared" ref="D7:D69" si="1">VLOOKUP(B7,name,2,FALSE)</f>
        <v>Tri-Anglia Tri Club</v>
      </c>
      <c r="E7" s="129">
        <v>3.0972222222222217E-2</v>
      </c>
      <c r="F7" s="75">
        <f t="shared" ref="F7:F69" si="2">(VLOOKUP(C7,C$4:E$5,3,FALSE))/(E7/10000)</f>
        <v>9857.9970104633812</v>
      </c>
      <c r="G7" t="str">
        <f>IF((ISERROR((VLOOKUP(B7,Calculation!C$2:C$933,1,FALSE)))),"not entered","")</f>
        <v/>
      </c>
    </row>
    <row r="8" spans="2:7">
      <c r="B8" s="159" t="s">
        <v>443</v>
      </c>
      <c r="C8" s="74" t="str">
        <f t="shared" si="0"/>
        <v>Male</v>
      </c>
      <c r="D8" s="74" t="str">
        <f t="shared" si="1"/>
        <v>Tri-Anglia Tri Club</v>
      </c>
      <c r="E8" s="129">
        <v>3.0983796296296291E-2</v>
      </c>
      <c r="F8" s="75">
        <f t="shared" si="2"/>
        <v>9854.3145311916342</v>
      </c>
      <c r="G8" t="str">
        <f>IF((ISERROR((VLOOKUP(B8,Calculation!C$2:C$933,1,FALSE)))),"not entered","")</f>
        <v/>
      </c>
    </row>
    <row r="9" spans="2:7">
      <c r="B9" s="159" t="s">
        <v>444</v>
      </c>
      <c r="C9" s="74" t="str">
        <f t="shared" si="0"/>
        <v>Male</v>
      </c>
      <c r="D9" s="74" t="str">
        <f t="shared" si="1"/>
        <v>Cambridge Triathlon Club</v>
      </c>
      <c r="E9" s="129">
        <v>3.1747685185185184E-2</v>
      </c>
      <c r="F9" s="75">
        <f t="shared" si="2"/>
        <v>9617.207437112651</v>
      </c>
      <c r="G9" t="str">
        <f>IF((ISERROR((VLOOKUP(B9,Calculation!C$2:C$933,1,FALSE)))),"not entered","")</f>
        <v/>
      </c>
    </row>
    <row r="10" spans="2:7">
      <c r="B10" s="159" t="s">
        <v>188</v>
      </c>
      <c r="C10" s="74" t="str">
        <f t="shared" si="0"/>
        <v>Male</v>
      </c>
      <c r="D10" s="74" t="str">
        <f t="shared" si="1"/>
        <v>Ipswich Triathlon Club</v>
      </c>
      <c r="E10" s="129">
        <v>3.1840277777777773E-2</v>
      </c>
      <c r="F10" s="75">
        <f t="shared" si="2"/>
        <v>9589.2402762631791</v>
      </c>
      <c r="G10" t="str">
        <f>IF((ISERROR((VLOOKUP(B10,Calculation!C$2:C$933,1,FALSE)))),"not entered","")</f>
        <v/>
      </c>
    </row>
    <row r="11" spans="2:7">
      <c r="B11" s="159" t="s">
        <v>422</v>
      </c>
      <c r="C11" s="74" t="str">
        <f t="shared" si="0"/>
        <v>Male</v>
      </c>
      <c r="D11" s="74" t="str">
        <f t="shared" si="1"/>
        <v>Ipswich Triathlon Club</v>
      </c>
      <c r="E11" s="129">
        <v>3.2534722222222229E-2</v>
      </c>
      <c r="F11" s="75">
        <f t="shared" si="2"/>
        <v>9384.5606545713254</v>
      </c>
      <c r="G11" t="str">
        <f>IF((ISERROR((VLOOKUP(B11,Calculation!C$2:C$933,1,FALSE)))),"not entered","")</f>
        <v/>
      </c>
    </row>
    <row r="12" spans="2:7">
      <c r="B12" s="159" t="s">
        <v>450</v>
      </c>
      <c r="C12" s="74" t="str">
        <f t="shared" si="0"/>
        <v>Male</v>
      </c>
      <c r="D12" s="74" t="str">
        <f t="shared" si="1"/>
        <v>Tri-Anglia Tri Club</v>
      </c>
      <c r="E12" s="129">
        <v>3.260416666666667E-2</v>
      </c>
      <c r="F12" s="75">
        <f t="shared" si="2"/>
        <v>9364.5722399716014</v>
      </c>
      <c r="G12" t="str">
        <f>IF((ISERROR((VLOOKUP(B12,Calculation!C$2:C$933,1,FALSE)))),"not entered","")</f>
        <v/>
      </c>
    </row>
    <row r="13" spans="2:7">
      <c r="B13" s="159" t="s">
        <v>199</v>
      </c>
      <c r="C13" s="74" t="str">
        <f t="shared" si="0"/>
        <v>Male</v>
      </c>
      <c r="D13" s="74" t="str">
        <f t="shared" si="1"/>
        <v>Ipswich Triathlon Club</v>
      </c>
      <c r="E13" s="129">
        <v>3.3460648148148149E-2</v>
      </c>
      <c r="F13" s="75">
        <f t="shared" si="2"/>
        <v>9124.8702870978905</v>
      </c>
      <c r="G13" t="str">
        <f>IF((ISERROR((VLOOKUP(B13,Calculation!C$2:C$933,1,FALSE)))),"not entered","")</f>
        <v/>
      </c>
    </row>
    <row r="14" spans="2:7">
      <c r="B14" s="159" t="s">
        <v>451</v>
      </c>
      <c r="C14" s="74" t="str">
        <f t="shared" si="0"/>
        <v>Male</v>
      </c>
      <c r="D14" s="74" t="str">
        <f t="shared" si="1"/>
        <v>Ipswich Triathlon Club</v>
      </c>
      <c r="E14" s="129">
        <v>3.4027777777777775E-2</v>
      </c>
      <c r="F14" s="75">
        <f t="shared" si="2"/>
        <v>8972.7891156462611</v>
      </c>
      <c r="G14" t="str">
        <f>IF((ISERROR((VLOOKUP(B14,Calculation!C$2:C$933,1,FALSE)))),"not entered","")</f>
        <v/>
      </c>
    </row>
    <row r="15" spans="2:7">
      <c r="B15" s="159" t="s">
        <v>452</v>
      </c>
      <c r="C15" s="74" t="str">
        <f t="shared" si="0"/>
        <v>Male</v>
      </c>
      <c r="D15" s="74" t="str">
        <f t="shared" si="1"/>
        <v>Ipswich Triathlon Club</v>
      </c>
      <c r="E15" s="129">
        <v>3.4664351851851856E-2</v>
      </c>
      <c r="F15" s="75">
        <f t="shared" si="2"/>
        <v>8808.013355592655</v>
      </c>
      <c r="G15" t="str">
        <f>IF((ISERROR((VLOOKUP(B15,Calculation!C$2:C$933,1,FALSE)))),"not entered","")</f>
        <v/>
      </c>
    </row>
    <row r="16" spans="2:7">
      <c r="B16" s="159" t="s">
        <v>453</v>
      </c>
      <c r="C16" s="74" t="str">
        <f t="shared" si="0"/>
        <v>Male</v>
      </c>
      <c r="D16" s="74" t="str">
        <f t="shared" si="1"/>
        <v>Tri-Anglia Tri Club</v>
      </c>
      <c r="E16" s="129">
        <v>3.5370370370370365E-2</v>
      </c>
      <c r="F16" s="75">
        <f t="shared" si="2"/>
        <v>8632.1989528795839</v>
      </c>
      <c r="G16" t="str">
        <f>IF((ISERROR((VLOOKUP(B16,Calculation!C$2:C$933,1,FALSE)))),"not entered","")</f>
        <v/>
      </c>
    </row>
    <row r="17" spans="2:7">
      <c r="B17" s="159" t="s">
        <v>445</v>
      </c>
      <c r="C17" s="74" t="str">
        <f t="shared" si="0"/>
        <v>Male</v>
      </c>
      <c r="D17" s="74" t="str">
        <f t="shared" si="1"/>
        <v>Gt Yarmouth Cycling Club</v>
      </c>
      <c r="E17" s="129">
        <v>3.5578703703703703E-2</v>
      </c>
      <c r="F17" s="75">
        <f t="shared" si="2"/>
        <v>8581.6525699414451</v>
      </c>
      <c r="G17" t="str">
        <f>IF((ISERROR((VLOOKUP(B17,Calculation!C$2:C$933,1,FALSE)))),"not entered","")</f>
        <v/>
      </c>
    </row>
    <row r="18" spans="2:7">
      <c r="B18" s="159" t="s">
        <v>454</v>
      </c>
      <c r="C18" s="74" t="str">
        <f t="shared" si="0"/>
        <v>Male</v>
      </c>
      <c r="D18" s="74" t="str">
        <f t="shared" si="1"/>
        <v>West Suffolk Wheelers &amp; Tri</v>
      </c>
      <c r="E18" s="129">
        <v>3.5729166666666673E-2</v>
      </c>
      <c r="F18" s="75">
        <f t="shared" si="2"/>
        <v>8545.513443472626</v>
      </c>
      <c r="G18" t="str">
        <f>IF((ISERROR((VLOOKUP(B18,Calculation!C$2:C$933,1,FALSE)))),"not entered","")</f>
        <v/>
      </c>
    </row>
    <row r="19" spans="2:7">
      <c r="B19" s="159" t="s">
        <v>471</v>
      </c>
      <c r="C19" s="74" t="str">
        <f t="shared" si="0"/>
        <v>Female</v>
      </c>
      <c r="D19" s="74" t="str">
        <f t="shared" si="1"/>
        <v>Tri-Anglia Tri Club</v>
      </c>
      <c r="E19" s="129">
        <v>3.740740740740741E-2</v>
      </c>
      <c r="F19" s="75">
        <f t="shared" si="2"/>
        <v>9387.3762376237628</v>
      </c>
      <c r="G19" t="str">
        <f>IF((ISERROR((VLOOKUP(B19,Calculation!C$2:C$933,1,FALSE)))),"not entered","")</f>
        <v/>
      </c>
    </row>
    <row r="20" spans="2:7">
      <c r="B20" s="159" t="s">
        <v>465</v>
      </c>
      <c r="C20" s="74" t="str">
        <f t="shared" si="0"/>
        <v>Female</v>
      </c>
      <c r="D20" s="74" t="str">
        <f t="shared" si="1"/>
        <v>North Norfolk Tri Club</v>
      </c>
      <c r="E20" s="129">
        <v>3.7476851851851851E-2</v>
      </c>
      <c r="F20" s="75">
        <f t="shared" si="2"/>
        <v>9369.981470043238</v>
      </c>
      <c r="G20" t="str">
        <f>IF((ISERROR((VLOOKUP(B20,Calculation!C$2:C$933,1,FALSE)))),"not entered","")</f>
        <v/>
      </c>
    </row>
    <row r="21" spans="2:7">
      <c r="B21" s="159" t="s">
        <v>431</v>
      </c>
      <c r="C21" s="74" t="str">
        <f t="shared" si="0"/>
        <v>Male</v>
      </c>
      <c r="D21" s="74" t="str">
        <f t="shared" si="1"/>
        <v>West Suffolk Wheelers &amp; Tri</v>
      </c>
      <c r="E21" s="129">
        <v>3.7650462962962962E-2</v>
      </c>
      <c r="F21" s="75">
        <f t="shared" si="2"/>
        <v>8109.4374423608988</v>
      </c>
      <c r="G21" t="str">
        <f>IF((ISERROR((VLOOKUP(B21,Calculation!C$2:C$933,1,FALSE)))),"not entered","")</f>
        <v/>
      </c>
    </row>
    <row r="22" spans="2:7">
      <c r="B22" s="159" t="s">
        <v>455</v>
      </c>
      <c r="C22" s="74" t="str">
        <f t="shared" si="0"/>
        <v>Male</v>
      </c>
      <c r="D22" s="74" t="str">
        <f t="shared" si="1"/>
        <v>Norfolk Police Triathlon Club</v>
      </c>
      <c r="E22" s="129">
        <v>3.8275462962962963E-2</v>
      </c>
      <c r="F22" s="75">
        <f t="shared" si="2"/>
        <v>7977.018445721199</v>
      </c>
      <c r="G22" t="str">
        <f>IF((ISERROR((VLOOKUP(B22,Calculation!C$2:C$933,1,FALSE)))),"not entered","")</f>
        <v/>
      </c>
    </row>
    <row r="23" spans="2:7">
      <c r="B23" s="159" t="s">
        <v>447</v>
      </c>
      <c r="C23" s="74" t="str">
        <f t="shared" si="0"/>
        <v>Male</v>
      </c>
      <c r="D23" s="74" t="str">
        <f t="shared" si="1"/>
        <v>North Norfolk Tri Club</v>
      </c>
      <c r="E23" s="129">
        <v>3.8310185185185176E-2</v>
      </c>
      <c r="F23" s="75">
        <f t="shared" si="2"/>
        <v>7969.7885196374646</v>
      </c>
      <c r="G23" t="str">
        <f>IF((ISERROR((VLOOKUP(B23,Calculation!C$2:C$933,1,FALSE)))),"not entered","")</f>
        <v/>
      </c>
    </row>
    <row r="24" spans="2:7">
      <c r="B24" s="159" t="s">
        <v>466</v>
      </c>
      <c r="C24" s="74" t="str">
        <f t="shared" si="0"/>
        <v>Female</v>
      </c>
      <c r="D24" s="74" t="str">
        <f t="shared" si="1"/>
        <v>Tri-Anglia Tri Club</v>
      </c>
      <c r="E24" s="129">
        <v>3.8379629629629632E-2</v>
      </c>
      <c r="F24" s="75">
        <f t="shared" si="2"/>
        <v>9149.577804583836</v>
      </c>
      <c r="G24" t="str">
        <f>IF((ISERROR((VLOOKUP(B24,Calculation!C$2:C$933,1,FALSE)))),"not entered","")</f>
        <v/>
      </c>
    </row>
    <row r="25" spans="2:7">
      <c r="B25" s="159" t="s">
        <v>457</v>
      </c>
      <c r="C25" s="74" t="str">
        <f t="shared" si="0"/>
        <v>Male</v>
      </c>
      <c r="D25" s="74" t="str">
        <f t="shared" si="1"/>
        <v>Norfolk Police Triathlon Club</v>
      </c>
      <c r="E25" s="129">
        <v>3.8379629629629639E-2</v>
      </c>
      <c r="F25" s="75">
        <f t="shared" si="2"/>
        <v>7955.3679131483696</v>
      </c>
      <c r="G25" t="str">
        <f>IF((ISERROR((VLOOKUP(B25,Calculation!C$2:C$933,1,FALSE)))),"not entered","")</f>
        <v/>
      </c>
    </row>
    <row r="26" spans="2:7">
      <c r="B26" s="159" t="s">
        <v>458</v>
      </c>
      <c r="C26" s="74" t="str">
        <f t="shared" si="0"/>
        <v>Male</v>
      </c>
      <c r="D26" s="74" t="str">
        <f t="shared" si="1"/>
        <v>Salisbury Tri Club</v>
      </c>
      <c r="E26" s="129">
        <v>3.9097222222222228E-2</v>
      </c>
      <c r="F26" s="75">
        <f t="shared" si="2"/>
        <v>7809.3546477205446</v>
      </c>
      <c r="G26" t="str">
        <f>IF((ISERROR((VLOOKUP(B26,Calculation!C$2:C$933,1,FALSE)))),"not entered","")</f>
        <v/>
      </c>
    </row>
    <row r="27" spans="2:7">
      <c r="B27" s="159" t="s">
        <v>460</v>
      </c>
      <c r="C27" s="74" t="str">
        <f t="shared" si="0"/>
        <v>Male</v>
      </c>
      <c r="D27" s="74" t="str">
        <f t="shared" si="1"/>
        <v>CHESTER TRI CLUB</v>
      </c>
      <c r="E27" s="129">
        <v>3.980324074074075E-2</v>
      </c>
      <c r="F27" s="75">
        <f t="shared" si="2"/>
        <v>7670.8345449258495</v>
      </c>
      <c r="G27" t="str">
        <f>IF((ISERROR((VLOOKUP(B27,Calculation!C$2:C$933,1,FALSE)))),"not entered","")</f>
        <v/>
      </c>
    </row>
    <row r="28" spans="2:7">
      <c r="B28" s="159" t="s">
        <v>427</v>
      </c>
      <c r="C28" s="74" t="str">
        <f t="shared" si="0"/>
        <v>Female</v>
      </c>
      <c r="D28" s="74" t="str">
        <f t="shared" si="1"/>
        <v>tri sport epping</v>
      </c>
      <c r="E28" s="129">
        <v>3.9872685185185185E-2</v>
      </c>
      <c r="F28" s="75">
        <f t="shared" si="2"/>
        <v>8806.9666182873752</v>
      </c>
      <c r="G28" t="str">
        <f>IF((ISERROR((VLOOKUP(B28,Calculation!C$2:C$933,1,FALSE)))),"not entered","")</f>
        <v/>
      </c>
    </row>
    <row r="29" spans="2:7">
      <c r="B29" s="159" t="s">
        <v>462</v>
      </c>
      <c r="C29" s="74" t="str">
        <f t="shared" si="0"/>
        <v>Male</v>
      </c>
      <c r="D29" s="74" t="str">
        <f t="shared" si="1"/>
        <v>North Norfolk Tri Club</v>
      </c>
      <c r="E29" s="129">
        <v>3.9976851851851854E-2</v>
      </c>
      <c r="F29" s="75">
        <f t="shared" si="2"/>
        <v>7637.5217139548349</v>
      </c>
      <c r="G29" t="str">
        <f>IF((ISERROR((VLOOKUP(B29,Calculation!C$2:C$933,1,FALSE)))),"not entered","")</f>
        <v/>
      </c>
    </row>
    <row r="30" spans="2:7">
      <c r="B30" s="159" t="s">
        <v>467</v>
      </c>
      <c r="C30" s="74" t="str">
        <f t="shared" si="0"/>
        <v>Female</v>
      </c>
      <c r="D30" s="74" t="str">
        <f t="shared" si="1"/>
        <v>Tri-Anglia Tri Club</v>
      </c>
      <c r="E30" s="129">
        <v>4.0046296296296295E-2</v>
      </c>
      <c r="F30" s="75">
        <f t="shared" si="2"/>
        <v>8768.786127167632</v>
      </c>
      <c r="G30" t="str">
        <f>IF((ISERROR((VLOOKUP(B30,Calculation!C$2:C$933,1,FALSE)))),"not entered","")</f>
        <v/>
      </c>
    </row>
    <row r="31" spans="2:7">
      <c r="B31" s="159" t="s">
        <v>468</v>
      </c>
      <c r="C31" s="74" t="str">
        <f t="shared" si="0"/>
        <v>Female</v>
      </c>
      <c r="D31" s="74" t="str">
        <f t="shared" si="1"/>
        <v>West Suffolk Wheelers &amp; Tri</v>
      </c>
      <c r="E31" s="129">
        <v>4.0578703703703707E-2</v>
      </c>
      <c r="F31" s="75">
        <f t="shared" si="2"/>
        <v>8653.7364517969199</v>
      </c>
      <c r="G31" t="str">
        <f>IF((ISERROR((VLOOKUP(B31,Calculation!C$2:C$933,1,FALSE)))),"not entered","")</f>
        <v/>
      </c>
    </row>
    <row r="32" spans="2:7">
      <c r="B32" s="159" t="s">
        <v>428</v>
      </c>
      <c r="C32" s="74" t="str">
        <f t="shared" si="0"/>
        <v>Male</v>
      </c>
      <c r="D32" s="74" t="str">
        <f t="shared" si="1"/>
        <v>Ipswich Triathlon Club</v>
      </c>
      <c r="E32" s="129">
        <v>4.1041666666666678E-2</v>
      </c>
      <c r="F32" s="75">
        <f t="shared" si="2"/>
        <v>7439.3683023124631</v>
      </c>
      <c r="G32" t="str">
        <f>IF((ISERROR((VLOOKUP(B32,Calculation!C$2:C$933,1,FALSE)))),"not entered","")</f>
        <v/>
      </c>
    </row>
    <row r="33" spans="2:7">
      <c r="B33" s="159" t="s">
        <v>472</v>
      </c>
      <c r="C33" s="74" t="str">
        <f t="shared" si="0"/>
        <v>Female</v>
      </c>
      <c r="D33" s="74" t="str">
        <f t="shared" si="1"/>
        <v>Ipswich Triathlon Club</v>
      </c>
      <c r="E33" s="129">
        <v>4.1284722222222216E-2</v>
      </c>
      <c r="F33" s="75">
        <f t="shared" si="2"/>
        <v>8505.747126436785</v>
      </c>
      <c r="G33" t="str">
        <f>IF((ISERROR((VLOOKUP(B33,Calculation!C$2:C$933,1,FALSE)))),"not entered","")</f>
        <v/>
      </c>
    </row>
    <row r="34" spans="2:7">
      <c r="B34" s="159" t="s">
        <v>463</v>
      </c>
      <c r="C34" s="74" t="str">
        <f t="shared" si="0"/>
        <v>Male</v>
      </c>
      <c r="D34" s="74" t="str">
        <f t="shared" si="1"/>
        <v>north norfolk tri club</v>
      </c>
      <c r="E34" s="129">
        <v>4.2083333333333334E-2</v>
      </c>
      <c r="F34" s="75">
        <f t="shared" si="2"/>
        <v>7255.2255225522558</v>
      </c>
      <c r="G34" t="str">
        <f>IF((ISERROR((VLOOKUP(B34,Calculation!C$2:C$933,1,FALSE)))),"not entered","")</f>
        <v/>
      </c>
    </row>
    <row r="35" spans="2:7">
      <c r="B35" s="159" t="s">
        <v>464</v>
      </c>
      <c r="C35" s="74" t="str">
        <f t="shared" si="0"/>
        <v>Male</v>
      </c>
      <c r="D35" s="74" t="str">
        <f t="shared" si="1"/>
        <v>North Norfolk Tri Club</v>
      </c>
      <c r="E35" s="129">
        <v>4.2245370370370364E-2</v>
      </c>
      <c r="F35" s="75">
        <f t="shared" si="2"/>
        <v>7227.397260273975</v>
      </c>
      <c r="G35" t="str">
        <f>IF((ISERROR((VLOOKUP(B35,Calculation!C$2:C$933,1,FALSE)))),"not entered","")</f>
        <v/>
      </c>
    </row>
    <row r="36" spans="2:7">
      <c r="B36" s="159" t="s">
        <v>473</v>
      </c>
      <c r="C36" s="74" t="str">
        <f t="shared" si="0"/>
        <v>Female</v>
      </c>
      <c r="D36" s="74" t="str">
        <f t="shared" si="1"/>
        <v>Great Bentley</v>
      </c>
      <c r="E36" s="129">
        <v>4.313657407407407E-2</v>
      </c>
      <c r="F36" s="75">
        <f t="shared" si="2"/>
        <v>8140.5956533404906</v>
      </c>
      <c r="G36" t="str">
        <f>IF((ISERROR((VLOOKUP(B36,Calculation!C$2:C$933,1,FALSE)))),"not entered","")</f>
        <v/>
      </c>
    </row>
    <row r="37" spans="2:7">
      <c r="B37" s="159" t="s">
        <v>432</v>
      </c>
      <c r="C37" s="74" t="str">
        <f t="shared" si="0"/>
        <v>Male</v>
      </c>
      <c r="D37" s="74" t="str">
        <f t="shared" si="1"/>
        <v>West Suffolk Wheelers &amp; Tri</v>
      </c>
      <c r="E37" s="129">
        <v>4.3703703703703696E-2</v>
      </c>
      <c r="F37" s="75">
        <f t="shared" si="2"/>
        <v>6986.2288135593235</v>
      </c>
      <c r="G37" t="str">
        <f>IF((ISERROR((VLOOKUP(B37,Calculation!C$2:C$933,1,FALSE)))),"not entered","")</f>
        <v/>
      </c>
    </row>
    <row r="38" spans="2:7">
      <c r="B38" s="159" t="s">
        <v>469</v>
      </c>
      <c r="C38" s="74" t="str">
        <f t="shared" si="0"/>
        <v>Female</v>
      </c>
      <c r="D38" s="74" t="str">
        <f t="shared" si="1"/>
        <v>Tri-Anglia Tri Club</v>
      </c>
      <c r="E38" s="129">
        <v>4.4699074074074072E-2</v>
      </c>
      <c r="F38" s="75">
        <f t="shared" si="2"/>
        <v>7856.0331434489917</v>
      </c>
      <c r="G38" t="str">
        <f>IF((ISERROR((VLOOKUP(B38,Calculation!C$2:C$933,1,FALSE)))),"not entered","")</f>
        <v/>
      </c>
    </row>
    <row r="39" spans="2:7">
      <c r="B39" s="159" t="s">
        <v>470</v>
      </c>
      <c r="C39" s="74" t="str">
        <f t="shared" si="0"/>
        <v>Female</v>
      </c>
      <c r="D39" s="74" t="str">
        <f t="shared" si="1"/>
        <v>Tri-Anglia Tri Club</v>
      </c>
      <c r="E39" s="129">
        <v>4.5451388888888888E-2</v>
      </c>
      <c r="F39" s="75">
        <f t="shared" si="2"/>
        <v>7725.9994907053751</v>
      </c>
      <c r="G39" t="str">
        <f>IF((ISERROR((VLOOKUP(B39,Calculation!C$2:C$933,1,FALSE)))),"not entered","")</f>
        <v/>
      </c>
    </row>
    <row r="40" spans="2:7">
      <c r="B40" s="159" t="s">
        <v>475</v>
      </c>
      <c r="C40" s="74" t="str">
        <f t="shared" si="0"/>
        <v>Female</v>
      </c>
      <c r="D40" s="74" t="str">
        <f t="shared" si="1"/>
        <v>Tri-Anglia Tri Club</v>
      </c>
      <c r="E40" s="129">
        <v>4.6574074074074073E-2</v>
      </c>
      <c r="F40" s="75">
        <f t="shared" si="2"/>
        <v>7539.7614314115317</v>
      </c>
      <c r="G40" t="str">
        <f>IF((ISERROR((VLOOKUP(B40,Calculation!C$2:C$933,1,FALSE)))),"not entered","")</f>
        <v/>
      </c>
    </row>
    <row r="41" spans="2:7">
      <c r="B41" s="159" t="s">
        <v>476</v>
      </c>
      <c r="C41" s="74" t="str">
        <f t="shared" si="0"/>
        <v>Female</v>
      </c>
      <c r="D41" s="74" t="str">
        <f t="shared" si="1"/>
        <v>West Suffolk Wheelers &amp; Tri</v>
      </c>
      <c r="E41" s="129">
        <v>5.0648148148148144E-2</v>
      </c>
      <c r="F41" s="75">
        <f t="shared" si="2"/>
        <v>6933.2723948811717</v>
      </c>
      <c r="G41" t="str">
        <f>IF((ISERROR((VLOOKUP(B41,Calculation!C$2:C$933,1,FALSE)))),"not entered","")</f>
        <v/>
      </c>
    </row>
    <row r="42" spans="2:7">
      <c r="B42" s="159" t="s">
        <v>477</v>
      </c>
      <c r="C42" s="74" t="str">
        <f t="shared" si="0"/>
        <v>Female</v>
      </c>
      <c r="D42" s="74" t="str">
        <f t="shared" si="1"/>
        <v>Tri Surfers</v>
      </c>
      <c r="E42" s="129">
        <v>5.9421296296296292E-2</v>
      </c>
      <c r="F42" s="75">
        <f t="shared" si="2"/>
        <v>5909.6221269964954</v>
      </c>
      <c r="G42" t="str">
        <f>IF((ISERROR((VLOOKUP(B42,Calculation!C$2:C$933,1,FALSE)))),"not entered","")</f>
        <v/>
      </c>
    </row>
    <row r="43" spans="2:7">
      <c r="B43" s="159" t="s">
        <v>9</v>
      </c>
      <c r="C43" s="74" t="str">
        <f t="shared" si="0"/>
        <v xml:space="preserve"> </v>
      </c>
      <c r="D43" s="74" t="str">
        <f t="shared" si="1"/>
        <v xml:space="preserve"> </v>
      </c>
      <c r="E43" s="129">
        <v>0</v>
      </c>
      <c r="F43" s="75" t="e">
        <f t="shared" si="2"/>
        <v>#N/A</v>
      </c>
      <c r="G43" t="str">
        <f>IF((ISERROR((VLOOKUP(B43,Calculation!C$2:C$933,1,FALSE)))),"not entered","")</f>
        <v/>
      </c>
    </row>
    <row r="44" spans="2:7">
      <c r="B44" s="159" t="s">
        <v>9</v>
      </c>
      <c r="C44" s="74" t="str">
        <f t="shared" si="0"/>
        <v xml:space="preserve"> </v>
      </c>
      <c r="D44" s="74" t="str">
        <f t="shared" si="1"/>
        <v xml:space="preserve"> </v>
      </c>
      <c r="E44" s="129">
        <v>0</v>
      </c>
      <c r="F44" s="75" t="e">
        <f t="shared" si="2"/>
        <v>#N/A</v>
      </c>
      <c r="G44" t="str">
        <f>IF((ISERROR((VLOOKUP(B44,Calculation!C$2:C$933,1,FALSE)))),"not entered","")</f>
        <v/>
      </c>
    </row>
    <row r="45" spans="2:7">
      <c r="B45" s="159" t="s">
        <v>9</v>
      </c>
      <c r="C45" s="74" t="str">
        <f t="shared" si="0"/>
        <v xml:space="preserve"> </v>
      </c>
      <c r="D45" s="74" t="str">
        <f t="shared" si="1"/>
        <v xml:space="preserve"> </v>
      </c>
      <c r="E45" s="129">
        <v>0</v>
      </c>
      <c r="F45" s="75" t="e">
        <f t="shared" si="2"/>
        <v>#N/A</v>
      </c>
      <c r="G45" t="str">
        <f>IF((ISERROR((VLOOKUP(B45,Calculation!C$2:C$933,1,FALSE)))),"not entered","")</f>
        <v/>
      </c>
    </row>
    <row r="46" spans="2:7">
      <c r="B46" s="159" t="s">
        <v>9</v>
      </c>
      <c r="C46" s="74" t="str">
        <f t="shared" si="0"/>
        <v xml:space="preserve"> </v>
      </c>
      <c r="D46" s="74" t="str">
        <f t="shared" si="1"/>
        <v xml:space="preserve"> </v>
      </c>
      <c r="E46" s="129">
        <v>0</v>
      </c>
      <c r="F46" s="75" t="e">
        <f t="shared" si="2"/>
        <v>#N/A</v>
      </c>
      <c r="G46" t="str">
        <f>IF((ISERROR((VLOOKUP(B46,Calculation!C$2:C$933,1,FALSE)))),"not entered","")</f>
        <v/>
      </c>
    </row>
    <row r="47" spans="2:7">
      <c r="B47" s="159" t="s">
        <v>9</v>
      </c>
      <c r="C47" s="74" t="str">
        <f t="shared" si="0"/>
        <v xml:space="preserve"> </v>
      </c>
      <c r="D47" s="74" t="str">
        <f t="shared" si="1"/>
        <v xml:space="preserve"> </v>
      </c>
      <c r="E47" s="129">
        <v>0</v>
      </c>
      <c r="F47" s="75" t="e">
        <f t="shared" si="2"/>
        <v>#N/A</v>
      </c>
      <c r="G47" t="str">
        <f>IF((ISERROR((VLOOKUP(B47,Calculation!C$2:C$933,1,FALSE)))),"not entered","")</f>
        <v/>
      </c>
    </row>
    <row r="48" spans="2:7">
      <c r="B48" s="159" t="s">
        <v>9</v>
      </c>
      <c r="C48" s="74" t="str">
        <f t="shared" si="0"/>
        <v xml:space="preserve"> </v>
      </c>
      <c r="D48" s="74" t="str">
        <f t="shared" si="1"/>
        <v xml:space="preserve"> </v>
      </c>
      <c r="E48" s="129">
        <v>0</v>
      </c>
      <c r="F48" s="75" t="e">
        <f t="shared" si="2"/>
        <v>#N/A</v>
      </c>
      <c r="G48" t="str">
        <f>IF((ISERROR((VLOOKUP(B48,Calculation!C$2:C$933,1,FALSE)))),"not entered","")</f>
        <v/>
      </c>
    </row>
    <row r="49" spans="2:7">
      <c r="B49" s="159" t="s">
        <v>9</v>
      </c>
      <c r="C49" s="74" t="str">
        <f t="shared" si="0"/>
        <v xml:space="preserve"> </v>
      </c>
      <c r="D49" s="74" t="str">
        <f t="shared" si="1"/>
        <v xml:space="preserve"> </v>
      </c>
      <c r="E49" s="129">
        <v>0</v>
      </c>
      <c r="F49" s="75" t="e">
        <f t="shared" si="2"/>
        <v>#N/A</v>
      </c>
      <c r="G49" t="str">
        <f>IF((ISERROR((VLOOKUP(B49,Calculation!C$2:C$933,1,FALSE)))),"not entered","")</f>
        <v/>
      </c>
    </row>
    <row r="50" spans="2:7">
      <c r="B50" s="159" t="s">
        <v>9</v>
      </c>
      <c r="C50" s="74" t="str">
        <f t="shared" si="0"/>
        <v xml:space="preserve"> </v>
      </c>
      <c r="D50" s="74" t="str">
        <f t="shared" si="1"/>
        <v xml:space="preserve"> </v>
      </c>
      <c r="E50" s="129">
        <v>0</v>
      </c>
      <c r="F50" s="75" t="e">
        <f t="shared" si="2"/>
        <v>#N/A</v>
      </c>
      <c r="G50" t="str">
        <f>IF((ISERROR((VLOOKUP(B50,Calculation!C$2:C$933,1,FALSE)))),"not entered","")</f>
        <v/>
      </c>
    </row>
    <row r="51" spans="2:7">
      <c r="B51" s="159" t="s">
        <v>9</v>
      </c>
      <c r="C51" s="74" t="str">
        <f t="shared" si="0"/>
        <v xml:space="preserve"> </v>
      </c>
      <c r="D51" s="74" t="str">
        <f t="shared" si="1"/>
        <v xml:space="preserve"> </v>
      </c>
      <c r="E51" s="129">
        <v>0</v>
      </c>
      <c r="F51" s="75" t="e">
        <f t="shared" si="2"/>
        <v>#N/A</v>
      </c>
      <c r="G51" t="str">
        <f>IF((ISERROR((VLOOKUP(B51,Calculation!C$2:C$933,1,FALSE)))),"not entered","")</f>
        <v/>
      </c>
    </row>
    <row r="52" spans="2:7">
      <c r="B52" s="159" t="s">
        <v>9</v>
      </c>
      <c r="C52" s="74" t="str">
        <f t="shared" si="0"/>
        <v xml:space="preserve"> </v>
      </c>
      <c r="D52" s="74" t="str">
        <f t="shared" si="1"/>
        <v xml:space="preserve"> </v>
      </c>
      <c r="E52" s="129">
        <v>0</v>
      </c>
      <c r="F52" s="75" t="e">
        <f t="shared" si="2"/>
        <v>#N/A</v>
      </c>
      <c r="G52" t="str">
        <f>IF((ISERROR((VLOOKUP(B52,Calculation!C$2:C$933,1,FALSE)))),"not entered","")</f>
        <v/>
      </c>
    </row>
    <row r="53" spans="2:7">
      <c r="B53" s="159" t="s">
        <v>9</v>
      </c>
      <c r="C53" s="74" t="str">
        <f t="shared" si="0"/>
        <v xml:space="preserve"> </v>
      </c>
      <c r="D53" s="74" t="str">
        <f t="shared" si="1"/>
        <v xml:space="preserve"> </v>
      </c>
      <c r="E53" s="129">
        <v>0</v>
      </c>
      <c r="F53" s="75" t="e">
        <f t="shared" si="2"/>
        <v>#N/A</v>
      </c>
      <c r="G53" t="str">
        <f>IF((ISERROR((VLOOKUP(B53,Calculation!C$2:C$933,1,FALSE)))),"not entered","")</f>
        <v/>
      </c>
    </row>
    <row r="54" spans="2:7">
      <c r="B54" s="159" t="s">
        <v>9</v>
      </c>
      <c r="C54" s="74" t="str">
        <f t="shared" si="0"/>
        <v xml:space="preserve"> </v>
      </c>
      <c r="D54" s="74" t="str">
        <f t="shared" si="1"/>
        <v xml:space="preserve"> </v>
      </c>
      <c r="E54" s="129">
        <v>0</v>
      </c>
      <c r="F54" s="75" t="e">
        <f t="shared" si="2"/>
        <v>#N/A</v>
      </c>
      <c r="G54" t="str">
        <f>IF((ISERROR((VLOOKUP(B54,Calculation!C$2:C$933,1,FALSE)))),"not entered","")</f>
        <v/>
      </c>
    </row>
    <row r="55" spans="2:7">
      <c r="B55" s="159" t="s">
        <v>9</v>
      </c>
      <c r="C55" s="74" t="str">
        <f t="shared" si="0"/>
        <v xml:space="preserve"> </v>
      </c>
      <c r="D55" s="74" t="str">
        <f t="shared" si="1"/>
        <v xml:space="preserve"> </v>
      </c>
      <c r="E55" s="129">
        <v>0</v>
      </c>
      <c r="F55" s="75" t="e">
        <f t="shared" si="2"/>
        <v>#N/A</v>
      </c>
      <c r="G55" t="str">
        <f>IF((ISERROR((VLOOKUP(B55,Calculation!C$2:C$933,1,FALSE)))),"not entered","")</f>
        <v/>
      </c>
    </row>
    <row r="56" spans="2:7">
      <c r="B56" s="159" t="s">
        <v>9</v>
      </c>
      <c r="C56" s="74" t="str">
        <f t="shared" si="0"/>
        <v xml:space="preserve"> </v>
      </c>
      <c r="D56" s="74" t="str">
        <f t="shared" si="1"/>
        <v xml:space="preserve"> </v>
      </c>
      <c r="E56" s="129">
        <v>0</v>
      </c>
      <c r="F56" s="75" t="e">
        <f t="shared" si="2"/>
        <v>#N/A</v>
      </c>
      <c r="G56" t="str">
        <f>IF((ISERROR((VLOOKUP(B56,Calculation!C$2:C$933,1,FALSE)))),"not entered","")</f>
        <v/>
      </c>
    </row>
    <row r="57" spans="2:7">
      <c r="B57" s="159" t="s">
        <v>9</v>
      </c>
      <c r="C57" s="74" t="str">
        <f t="shared" si="0"/>
        <v xml:space="preserve"> </v>
      </c>
      <c r="D57" s="74" t="str">
        <f t="shared" si="1"/>
        <v xml:space="preserve"> </v>
      </c>
      <c r="E57" s="129">
        <v>0</v>
      </c>
      <c r="F57" s="75" t="e">
        <f t="shared" si="2"/>
        <v>#N/A</v>
      </c>
      <c r="G57" t="str">
        <f>IF((ISERROR((VLOOKUP(B57,Calculation!C$2:C$933,1,FALSE)))),"not entered","")</f>
        <v/>
      </c>
    </row>
    <row r="58" spans="2:7">
      <c r="B58" s="159" t="s">
        <v>9</v>
      </c>
      <c r="C58" s="74" t="str">
        <f t="shared" si="0"/>
        <v xml:space="preserve"> </v>
      </c>
      <c r="D58" s="74" t="str">
        <f t="shared" si="1"/>
        <v xml:space="preserve"> </v>
      </c>
      <c r="E58" s="129">
        <v>0</v>
      </c>
      <c r="F58" s="75" t="e">
        <f t="shared" si="2"/>
        <v>#N/A</v>
      </c>
      <c r="G58" t="str">
        <f>IF((ISERROR((VLOOKUP(B58,Calculation!C$2:C$933,1,FALSE)))),"not entered","")</f>
        <v/>
      </c>
    </row>
    <row r="59" spans="2:7">
      <c r="B59" s="159" t="s">
        <v>9</v>
      </c>
      <c r="C59" s="74" t="str">
        <f t="shared" si="0"/>
        <v xml:space="preserve"> </v>
      </c>
      <c r="D59" s="74" t="str">
        <f t="shared" si="1"/>
        <v xml:space="preserve"> </v>
      </c>
      <c r="E59" s="129">
        <v>0</v>
      </c>
      <c r="F59" s="75" t="e">
        <f t="shared" si="2"/>
        <v>#N/A</v>
      </c>
      <c r="G59" t="str">
        <f>IF((ISERROR((VLOOKUP(B59,Calculation!C$2:C$933,1,FALSE)))),"not entered","")</f>
        <v/>
      </c>
    </row>
    <row r="60" spans="2:7">
      <c r="B60" s="159" t="s">
        <v>9</v>
      </c>
      <c r="C60" s="74" t="str">
        <f t="shared" si="0"/>
        <v xml:space="preserve"> </v>
      </c>
      <c r="D60" s="74" t="str">
        <f t="shared" si="1"/>
        <v xml:space="preserve"> </v>
      </c>
      <c r="E60" s="129">
        <v>0</v>
      </c>
      <c r="F60" s="75" t="e">
        <f t="shared" si="2"/>
        <v>#N/A</v>
      </c>
      <c r="G60" t="str">
        <f>IF((ISERROR((VLOOKUP(B60,Calculation!C$2:C$933,1,FALSE)))),"not entered","")</f>
        <v/>
      </c>
    </row>
    <row r="61" spans="2:7">
      <c r="B61" s="159" t="s">
        <v>9</v>
      </c>
      <c r="C61" s="74" t="str">
        <f t="shared" si="0"/>
        <v xml:space="preserve"> </v>
      </c>
      <c r="D61" s="74" t="str">
        <f t="shared" si="1"/>
        <v xml:space="preserve"> </v>
      </c>
      <c r="E61" s="129">
        <v>0</v>
      </c>
      <c r="F61" s="75" t="e">
        <f t="shared" si="2"/>
        <v>#N/A</v>
      </c>
      <c r="G61" t="str">
        <f>IF((ISERROR((VLOOKUP(B61,Calculation!C$2:C$933,1,FALSE)))),"not entered","")</f>
        <v/>
      </c>
    </row>
    <row r="62" spans="2:7">
      <c r="B62" s="159" t="s">
        <v>9</v>
      </c>
      <c r="C62" s="74" t="str">
        <f t="shared" si="0"/>
        <v xml:space="preserve"> </v>
      </c>
      <c r="D62" s="74" t="str">
        <f t="shared" si="1"/>
        <v xml:space="preserve"> </v>
      </c>
      <c r="E62" s="129">
        <v>0</v>
      </c>
      <c r="F62" s="75" t="e">
        <f t="shared" si="2"/>
        <v>#N/A</v>
      </c>
      <c r="G62" t="str">
        <f>IF((ISERROR((VLOOKUP(B62,Calculation!C$2:C$933,1,FALSE)))),"not entered","")</f>
        <v/>
      </c>
    </row>
    <row r="63" spans="2:7">
      <c r="B63" s="159" t="s">
        <v>9</v>
      </c>
      <c r="C63" s="74" t="str">
        <f t="shared" si="0"/>
        <v xml:space="preserve"> </v>
      </c>
      <c r="D63" s="74" t="str">
        <f t="shared" si="1"/>
        <v xml:space="preserve"> </v>
      </c>
      <c r="E63" s="129">
        <v>0</v>
      </c>
      <c r="F63" s="75" t="e">
        <f t="shared" si="2"/>
        <v>#N/A</v>
      </c>
      <c r="G63" t="str">
        <f>IF((ISERROR((VLOOKUP(B63,Calculation!C$2:C$933,1,FALSE)))),"not entered","")</f>
        <v/>
      </c>
    </row>
    <row r="64" spans="2:7">
      <c r="B64" s="159" t="s">
        <v>9</v>
      </c>
      <c r="C64" s="74" t="str">
        <f t="shared" si="0"/>
        <v xml:space="preserve"> </v>
      </c>
      <c r="D64" s="74" t="str">
        <f t="shared" si="1"/>
        <v xml:space="preserve"> </v>
      </c>
      <c r="E64" s="129">
        <v>0</v>
      </c>
      <c r="F64" s="75" t="e">
        <f t="shared" si="2"/>
        <v>#N/A</v>
      </c>
      <c r="G64" t="str">
        <f>IF((ISERROR((VLOOKUP(B64,Calculation!C$2:C$933,1,FALSE)))),"not entered","")</f>
        <v/>
      </c>
    </row>
    <row r="65" spans="2:7">
      <c r="B65" s="159" t="s">
        <v>9</v>
      </c>
      <c r="C65" s="74" t="str">
        <f t="shared" si="0"/>
        <v xml:space="preserve"> </v>
      </c>
      <c r="D65" s="74" t="str">
        <f t="shared" si="1"/>
        <v xml:space="preserve"> </v>
      </c>
      <c r="E65" s="129">
        <v>0</v>
      </c>
      <c r="F65" s="75" t="e">
        <f t="shared" si="2"/>
        <v>#N/A</v>
      </c>
      <c r="G65" t="str">
        <f>IF((ISERROR((VLOOKUP(B65,Calculation!C$2:C$933,1,FALSE)))),"not entered","")</f>
        <v/>
      </c>
    </row>
    <row r="66" spans="2:7">
      <c r="B66" s="159" t="s">
        <v>9</v>
      </c>
      <c r="C66" s="74" t="str">
        <f t="shared" si="0"/>
        <v xml:space="preserve"> </v>
      </c>
      <c r="D66" s="74" t="str">
        <f t="shared" si="1"/>
        <v xml:space="preserve"> </v>
      </c>
      <c r="E66" s="129">
        <v>0</v>
      </c>
      <c r="F66" s="75" t="e">
        <f t="shared" si="2"/>
        <v>#N/A</v>
      </c>
      <c r="G66" t="str">
        <f>IF((ISERROR((VLOOKUP(B66,Calculation!C$2:C$933,1,FALSE)))),"not entered","")</f>
        <v/>
      </c>
    </row>
    <row r="67" spans="2:7">
      <c r="B67" s="159" t="s">
        <v>9</v>
      </c>
      <c r="C67" s="74" t="str">
        <f t="shared" si="0"/>
        <v xml:space="preserve"> </v>
      </c>
      <c r="D67" s="74" t="str">
        <f t="shared" si="1"/>
        <v xml:space="preserve"> </v>
      </c>
      <c r="E67" s="129">
        <v>0</v>
      </c>
      <c r="F67" s="75" t="e">
        <f t="shared" si="2"/>
        <v>#N/A</v>
      </c>
      <c r="G67" t="str">
        <f>IF((ISERROR((VLOOKUP(B67,Calculation!C$2:C$933,1,FALSE)))),"not entered","")</f>
        <v/>
      </c>
    </row>
    <row r="68" spans="2:7">
      <c r="B68" s="159" t="s">
        <v>9</v>
      </c>
      <c r="C68" s="74" t="str">
        <f t="shared" si="0"/>
        <v xml:space="preserve"> </v>
      </c>
      <c r="D68" s="74" t="str">
        <f t="shared" si="1"/>
        <v xml:space="preserve"> </v>
      </c>
      <c r="E68" s="129">
        <v>0</v>
      </c>
      <c r="F68" s="75" t="e">
        <f t="shared" si="2"/>
        <v>#N/A</v>
      </c>
      <c r="G68" t="str">
        <f>IF((ISERROR((VLOOKUP(B68,Calculation!C$2:C$933,1,FALSE)))),"not entered","")</f>
        <v/>
      </c>
    </row>
    <row r="69" spans="2:7">
      <c r="B69" s="159" t="s">
        <v>9</v>
      </c>
      <c r="C69" s="74" t="str">
        <f t="shared" si="0"/>
        <v xml:space="preserve"> </v>
      </c>
      <c r="D69" s="74" t="str">
        <f t="shared" si="1"/>
        <v xml:space="preserve"> </v>
      </c>
      <c r="E69" s="129">
        <v>0</v>
      </c>
      <c r="F69" s="75" t="e">
        <f t="shared" si="2"/>
        <v>#N/A</v>
      </c>
      <c r="G69" t="str">
        <f>IF((ISERROR((VLOOKUP(B69,Calculation!C$2:C$933,1,FALSE)))),"not entered","")</f>
        <v/>
      </c>
    </row>
    <row r="70" spans="2:7">
      <c r="B70" s="159" t="s">
        <v>9</v>
      </c>
      <c r="C70" s="74" t="str">
        <f t="shared" ref="C70:C133" si="3">VLOOKUP(B70,name,3,FALSE)</f>
        <v xml:space="preserve"> </v>
      </c>
      <c r="D70" s="74" t="str">
        <f t="shared" ref="D70:D133" si="4">VLOOKUP(B70,name,2,FALSE)</f>
        <v xml:space="preserve"> </v>
      </c>
      <c r="E70" s="129">
        <v>0</v>
      </c>
      <c r="F70" s="75" t="e">
        <f t="shared" ref="F70:F133" si="5">(VLOOKUP(C70,C$4:E$5,3,FALSE))/(E70/10000)</f>
        <v>#N/A</v>
      </c>
      <c r="G70" t="str">
        <f>IF((ISERROR((VLOOKUP(B70,Calculation!C$2:C$933,1,FALSE)))),"not entered","")</f>
        <v/>
      </c>
    </row>
    <row r="71" spans="2:7">
      <c r="B71" s="159" t="s">
        <v>9</v>
      </c>
      <c r="C71" s="74" t="str">
        <f t="shared" si="3"/>
        <v xml:space="preserve"> </v>
      </c>
      <c r="D71" s="74" t="str">
        <f t="shared" si="4"/>
        <v xml:space="preserve"> </v>
      </c>
      <c r="E71" s="129">
        <v>0</v>
      </c>
      <c r="F71" s="75" t="e">
        <f t="shared" si="5"/>
        <v>#N/A</v>
      </c>
      <c r="G71" t="str">
        <f>IF((ISERROR((VLOOKUP(B71,Calculation!C$2:C$933,1,FALSE)))),"not entered","")</f>
        <v/>
      </c>
    </row>
    <row r="72" spans="2:7">
      <c r="B72" s="159" t="s">
        <v>9</v>
      </c>
      <c r="C72" s="74" t="str">
        <f t="shared" si="3"/>
        <v xml:space="preserve"> </v>
      </c>
      <c r="D72" s="74" t="str">
        <f t="shared" si="4"/>
        <v xml:space="preserve"> </v>
      </c>
      <c r="E72" s="129">
        <v>0</v>
      </c>
      <c r="F72" s="75" t="e">
        <f t="shared" si="5"/>
        <v>#N/A</v>
      </c>
      <c r="G72" t="str">
        <f>IF((ISERROR((VLOOKUP(B72,Calculation!C$2:C$933,1,FALSE)))),"not entered","")</f>
        <v/>
      </c>
    </row>
    <row r="73" spans="2:7">
      <c r="B73" s="159" t="s">
        <v>9</v>
      </c>
      <c r="C73" s="74" t="str">
        <f t="shared" si="3"/>
        <v xml:space="preserve"> </v>
      </c>
      <c r="D73" s="74" t="str">
        <f t="shared" si="4"/>
        <v xml:space="preserve"> </v>
      </c>
      <c r="E73" s="129">
        <v>0</v>
      </c>
      <c r="F73" s="75" t="e">
        <f t="shared" si="5"/>
        <v>#N/A</v>
      </c>
      <c r="G73" t="str">
        <f>IF((ISERROR((VLOOKUP(B73,Calculation!C$2:C$933,1,FALSE)))),"not entered","")</f>
        <v/>
      </c>
    </row>
    <row r="74" spans="2:7">
      <c r="B74" s="159" t="s">
        <v>9</v>
      </c>
      <c r="C74" s="74" t="str">
        <f t="shared" si="3"/>
        <v xml:space="preserve"> </v>
      </c>
      <c r="D74" s="74" t="str">
        <f t="shared" si="4"/>
        <v xml:space="preserve"> </v>
      </c>
      <c r="E74" s="129">
        <v>0</v>
      </c>
      <c r="F74" s="75" t="e">
        <f t="shared" si="5"/>
        <v>#N/A</v>
      </c>
      <c r="G74" t="str">
        <f>IF((ISERROR((VLOOKUP(B74,Calculation!C$2:C$933,1,FALSE)))),"not entered","")</f>
        <v/>
      </c>
    </row>
    <row r="75" spans="2:7">
      <c r="B75" s="159" t="s">
        <v>9</v>
      </c>
      <c r="C75" s="74" t="str">
        <f t="shared" si="3"/>
        <v xml:space="preserve"> </v>
      </c>
      <c r="D75" s="74" t="str">
        <f t="shared" si="4"/>
        <v xml:space="preserve"> </v>
      </c>
      <c r="E75" s="129">
        <v>0</v>
      </c>
      <c r="F75" s="75" t="e">
        <f t="shared" si="5"/>
        <v>#N/A</v>
      </c>
      <c r="G75" t="str">
        <f>IF((ISERROR((VLOOKUP(B75,Calculation!C$2:C$933,1,FALSE)))),"not entered","")</f>
        <v/>
      </c>
    </row>
    <row r="76" spans="2:7">
      <c r="B76" s="159" t="s">
        <v>9</v>
      </c>
      <c r="C76" s="74" t="str">
        <f t="shared" si="3"/>
        <v xml:space="preserve"> </v>
      </c>
      <c r="D76" s="74" t="str">
        <f t="shared" si="4"/>
        <v xml:space="preserve"> </v>
      </c>
      <c r="E76" s="129">
        <v>0</v>
      </c>
      <c r="F76" s="75" t="e">
        <f t="shared" si="5"/>
        <v>#N/A</v>
      </c>
      <c r="G76" t="str">
        <f>IF((ISERROR((VLOOKUP(B76,Calculation!C$2:C$933,1,FALSE)))),"not entered","")</f>
        <v/>
      </c>
    </row>
    <row r="77" spans="2:7">
      <c r="B77" s="159" t="s">
        <v>9</v>
      </c>
      <c r="C77" s="74" t="str">
        <f t="shared" si="3"/>
        <v xml:space="preserve"> </v>
      </c>
      <c r="D77" s="74" t="str">
        <f t="shared" si="4"/>
        <v xml:space="preserve"> </v>
      </c>
      <c r="E77" s="129">
        <v>0</v>
      </c>
      <c r="F77" s="75" t="e">
        <f t="shared" si="5"/>
        <v>#N/A</v>
      </c>
      <c r="G77" t="str">
        <f>IF((ISERROR((VLOOKUP(B77,Calculation!C$2:C$933,1,FALSE)))),"not entered","")</f>
        <v/>
      </c>
    </row>
    <row r="78" spans="2:7">
      <c r="B78" s="159" t="s">
        <v>9</v>
      </c>
      <c r="C78" s="74" t="str">
        <f t="shared" si="3"/>
        <v xml:space="preserve"> </v>
      </c>
      <c r="D78" s="74" t="str">
        <f t="shared" si="4"/>
        <v xml:space="preserve"> </v>
      </c>
      <c r="E78" s="129">
        <v>0</v>
      </c>
      <c r="F78" s="75" t="e">
        <f t="shared" si="5"/>
        <v>#N/A</v>
      </c>
      <c r="G78" t="str">
        <f>IF((ISERROR((VLOOKUP(B78,Calculation!C$2:C$933,1,FALSE)))),"not entered","")</f>
        <v/>
      </c>
    </row>
    <row r="79" spans="2:7">
      <c r="B79" s="159" t="s">
        <v>9</v>
      </c>
      <c r="C79" s="74" t="str">
        <f t="shared" si="3"/>
        <v xml:space="preserve"> </v>
      </c>
      <c r="D79" s="74" t="str">
        <f t="shared" si="4"/>
        <v xml:space="preserve"> </v>
      </c>
      <c r="E79" s="129">
        <v>0</v>
      </c>
      <c r="F79" s="75" t="e">
        <f t="shared" si="5"/>
        <v>#N/A</v>
      </c>
      <c r="G79" t="str">
        <f>IF((ISERROR((VLOOKUP(B79,Calculation!C$2:C$933,1,FALSE)))),"not entered","")</f>
        <v/>
      </c>
    </row>
    <row r="80" spans="2:7">
      <c r="B80" s="159" t="s">
        <v>9</v>
      </c>
      <c r="C80" s="74" t="str">
        <f t="shared" si="3"/>
        <v xml:space="preserve"> </v>
      </c>
      <c r="D80" s="74" t="str">
        <f t="shared" si="4"/>
        <v xml:space="preserve"> </v>
      </c>
      <c r="E80" s="129">
        <v>0</v>
      </c>
      <c r="F80" s="75" t="e">
        <f t="shared" si="5"/>
        <v>#N/A</v>
      </c>
      <c r="G80" t="str">
        <f>IF((ISERROR((VLOOKUP(B80,Calculation!C$2:C$933,1,FALSE)))),"not entered","")</f>
        <v/>
      </c>
    </row>
    <row r="81" spans="2:7">
      <c r="B81" s="159" t="s">
        <v>9</v>
      </c>
      <c r="C81" s="74" t="str">
        <f t="shared" si="3"/>
        <v xml:space="preserve"> </v>
      </c>
      <c r="D81" s="74" t="str">
        <f t="shared" si="4"/>
        <v xml:space="preserve"> </v>
      </c>
      <c r="E81" s="129">
        <v>0</v>
      </c>
      <c r="F81" s="75" t="e">
        <f t="shared" si="5"/>
        <v>#N/A</v>
      </c>
      <c r="G81" t="str">
        <f>IF((ISERROR((VLOOKUP(B81,Calculation!C$2:C$933,1,FALSE)))),"not entered","")</f>
        <v/>
      </c>
    </row>
    <row r="82" spans="2:7">
      <c r="B82" s="159" t="s">
        <v>9</v>
      </c>
      <c r="C82" s="74" t="str">
        <f t="shared" si="3"/>
        <v xml:space="preserve"> </v>
      </c>
      <c r="D82" s="74" t="str">
        <f t="shared" si="4"/>
        <v xml:space="preserve"> </v>
      </c>
      <c r="E82" s="129">
        <v>0</v>
      </c>
      <c r="F82" s="75" t="e">
        <f t="shared" si="5"/>
        <v>#N/A</v>
      </c>
      <c r="G82" t="str">
        <f>IF((ISERROR((VLOOKUP(B82,Calculation!C$2:C$933,1,FALSE)))),"not entered","")</f>
        <v/>
      </c>
    </row>
    <row r="83" spans="2:7">
      <c r="B83" s="159" t="s">
        <v>9</v>
      </c>
      <c r="C83" s="74" t="str">
        <f t="shared" si="3"/>
        <v xml:space="preserve"> </v>
      </c>
      <c r="D83" s="74" t="str">
        <f t="shared" si="4"/>
        <v xml:space="preserve"> </v>
      </c>
      <c r="E83" s="129">
        <v>0</v>
      </c>
      <c r="F83" s="75" t="e">
        <f t="shared" si="5"/>
        <v>#N/A</v>
      </c>
      <c r="G83" t="str">
        <f>IF((ISERROR((VLOOKUP(B83,Calculation!C$2:C$933,1,FALSE)))),"not entered","")</f>
        <v/>
      </c>
    </row>
    <row r="84" spans="2:7">
      <c r="B84" s="159" t="s">
        <v>9</v>
      </c>
      <c r="C84" s="74" t="str">
        <f t="shared" si="3"/>
        <v xml:space="preserve"> </v>
      </c>
      <c r="D84" s="74" t="str">
        <f t="shared" si="4"/>
        <v xml:space="preserve"> </v>
      </c>
      <c r="E84" s="129">
        <v>0</v>
      </c>
      <c r="F84" s="75" t="e">
        <f t="shared" si="5"/>
        <v>#N/A</v>
      </c>
      <c r="G84" t="str">
        <f>IF((ISERROR((VLOOKUP(B84,Calculation!C$2:C$933,1,FALSE)))),"not entered","")</f>
        <v/>
      </c>
    </row>
    <row r="85" spans="2:7">
      <c r="B85" s="159" t="s">
        <v>9</v>
      </c>
      <c r="C85" s="74" t="str">
        <f t="shared" si="3"/>
        <v xml:space="preserve"> </v>
      </c>
      <c r="D85" s="74" t="str">
        <f t="shared" si="4"/>
        <v xml:space="preserve"> </v>
      </c>
      <c r="E85" s="129">
        <v>0</v>
      </c>
      <c r="F85" s="75" t="e">
        <f t="shared" si="5"/>
        <v>#N/A</v>
      </c>
      <c r="G85" t="str">
        <f>IF((ISERROR((VLOOKUP(B85,Calculation!C$2:C$933,1,FALSE)))),"not entered","")</f>
        <v/>
      </c>
    </row>
    <row r="86" spans="2:7">
      <c r="B86" s="159" t="s">
        <v>9</v>
      </c>
      <c r="C86" s="74" t="str">
        <f t="shared" si="3"/>
        <v xml:space="preserve"> </v>
      </c>
      <c r="D86" s="74" t="str">
        <f t="shared" si="4"/>
        <v xml:space="preserve"> </v>
      </c>
      <c r="E86" s="129">
        <v>0</v>
      </c>
      <c r="F86" s="75" t="e">
        <f t="shared" si="5"/>
        <v>#N/A</v>
      </c>
      <c r="G86" t="str">
        <f>IF((ISERROR((VLOOKUP(B86,Calculation!C$2:C$933,1,FALSE)))),"not entered","")</f>
        <v/>
      </c>
    </row>
    <row r="87" spans="2:7">
      <c r="B87" s="159" t="s">
        <v>9</v>
      </c>
      <c r="C87" s="74" t="str">
        <f t="shared" si="3"/>
        <v xml:space="preserve"> </v>
      </c>
      <c r="D87" s="74" t="str">
        <f t="shared" si="4"/>
        <v xml:space="preserve"> </v>
      </c>
      <c r="E87" s="129">
        <v>0</v>
      </c>
      <c r="F87" s="75" t="e">
        <f t="shared" si="5"/>
        <v>#N/A</v>
      </c>
      <c r="G87" t="str">
        <f>IF((ISERROR((VLOOKUP(B87,Calculation!C$2:C$933,1,FALSE)))),"not entered","")</f>
        <v/>
      </c>
    </row>
    <row r="88" spans="2:7">
      <c r="B88" s="159" t="s">
        <v>9</v>
      </c>
      <c r="C88" s="74" t="str">
        <f t="shared" si="3"/>
        <v xml:space="preserve"> </v>
      </c>
      <c r="D88" s="74" t="str">
        <f t="shared" si="4"/>
        <v xml:space="preserve"> </v>
      </c>
      <c r="E88" s="129">
        <v>0</v>
      </c>
      <c r="F88" s="75" t="e">
        <f t="shared" si="5"/>
        <v>#N/A</v>
      </c>
      <c r="G88" t="str">
        <f>IF((ISERROR((VLOOKUP(B88,Calculation!C$2:C$933,1,FALSE)))),"not entered","")</f>
        <v/>
      </c>
    </row>
    <row r="89" spans="2:7">
      <c r="B89" s="159" t="s">
        <v>9</v>
      </c>
      <c r="C89" s="74" t="str">
        <f t="shared" si="3"/>
        <v xml:space="preserve"> </v>
      </c>
      <c r="D89" s="74" t="str">
        <f t="shared" si="4"/>
        <v xml:space="preserve"> </v>
      </c>
      <c r="E89" s="129">
        <v>0</v>
      </c>
      <c r="F89" s="75" t="e">
        <f t="shared" si="5"/>
        <v>#N/A</v>
      </c>
      <c r="G89" t="str">
        <f>IF((ISERROR((VLOOKUP(B89,Calculation!C$2:C$933,1,FALSE)))),"not entered","")</f>
        <v/>
      </c>
    </row>
    <row r="90" spans="2:7">
      <c r="B90" s="159" t="s">
        <v>9</v>
      </c>
      <c r="C90" s="74" t="str">
        <f t="shared" si="3"/>
        <v xml:space="preserve"> </v>
      </c>
      <c r="D90" s="74" t="str">
        <f t="shared" si="4"/>
        <v xml:space="preserve"> </v>
      </c>
      <c r="E90" s="129">
        <v>0</v>
      </c>
      <c r="F90" s="75" t="e">
        <f t="shared" si="5"/>
        <v>#N/A</v>
      </c>
      <c r="G90" t="str">
        <f>IF((ISERROR((VLOOKUP(B90,Calculation!C$2:C$933,1,FALSE)))),"not entered","")</f>
        <v/>
      </c>
    </row>
    <row r="91" spans="2:7">
      <c r="B91" s="159" t="s">
        <v>9</v>
      </c>
      <c r="C91" s="74" t="str">
        <f t="shared" si="3"/>
        <v xml:space="preserve"> </v>
      </c>
      <c r="D91" s="74" t="str">
        <f t="shared" si="4"/>
        <v xml:space="preserve"> </v>
      </c>
      <c r="E91" s="129">
        <v>0</v>
      </c>
      <c r="F91" s="75" t="e">
        <f t="shared" si="5"/>
        <v>#N/A</v>
      </c>
      <c r="G91" t="str">
        <f>IF((ISERROR((VLOOKUP(B91,Calculation!C$2:C$933,1,FALSE)))),"not entered","")</f>
        <v/>
      </c>
    </row>
    <row r="92" spans="2:7">
      <c r="B92" s="159" t="s">
        <v>9</v>
      </c>
      <c r="C92" s="74" t="str">
        <f t="shared" si="3"/>
        <v xml:space="preserve"> </v>
      </c>
      <c r="D92" s="74" t="str">
        <f t="shared" si="4"/>
        <v xml:space="preserve"> </v>
      </c>
      <c r="E92" s="129">
        <v>0</v>
      </c>
      <c r="F92" s="75" t="e">
        <f t="shared" si="5"/>
        <v>#N/A</v>
      </c>
      <c r="G92" t="str">
        <f>IF((ISERROR((VLOOKUP(B92,Calculation!C$2:C$933,1,FALSE)))),"not entered","")</f>
        <v/>
      </c>
    </row>
    <row r="93" spans="2:7">
      <c r="B93" s="159" t="s">
        <v>9</v>
      </c>
      <c r="C93" s="74" t="str">
        <f t="shared" si="3"/>
        <v xml:space="preserve"> </v>
      </c>
      <c r="D93" s="74" t="str">
        <f t="shared" si="4"/>
        <v xml:space="preserve"> </v>
      </c>
      <c r="E93" s="129">
        <v>0</v>
      </c>
      <c r="F93" s="75" t="e">
        <f t="shared" si="5"/>
        <v>#N/A</v>
      </c>
      <c r="G93" t="str">
        <f>IF((ISERROR((VLOOKUP(B93,Calculation!C$2:C$933,1,FALSE)))),"not entered","")</f>
        <v/>
      </c>
    </row>
    <row r="94" spans="2:7">
      <c r="B94" s="159" t="s">
        <v>9</v>
      </c>
      <c r="C94" s="74" t="str">
        <f t="shared" si="3"/>
        <v xml:space="preserve"> </v>
      </c>
      <c r="D94" s="74" t="str">
        <f t="shared" si="4"/>
        <v xml:space="preserve"> </v>
      </c>
      <c r="E94" s="129">
        <v>0</v>
      </c>
      <c r="F94" s="75" t="e">
        <f t="shared" si="5"/>
        <v>#N/A</v>
      </c>
      <c r="G94" t="str">
        <f>IF((ISERROR((VLOOKUP(B94,Calculation!C$2:C$933,1,FALSE)))),"not entered","")</f>
        <v/>
      </c>
    </row>
    <row r="95" spans="2:7">
      <c r="B95" s="159" t="s">
        <v>9</v>
      </c>
      <c r="C95" s="74" t="str">
        <f t="shared" si="3"/>
        <v xml:space="preserve"> </v>
      </c>
      <c r="D95" s="74" t="str">
        <f t="shared" si="4"/>
        <v xml:space="preserve"> </v>
      </c>
      <c r="E95" s="129">
        <v>0</v>
      </c>
      <c r="F95" s="75" t="e">
        <f t="shared" si="5"/>
        <v>#N/A</v>
      </c>
      <c r="G95" t="str">
        <f>IF((ISERROR((VLOOKUP(B95,Calculation!C$2:C$933,1,FALSE)))),"not entered","")</f>
        <v/>
      </c>
    </row>
    <row r="96" spans="2:7">
      <c r="B96" s="159" t="s">
        <v>9</v>
      </c>
      <c r="C96" s="74" t="str">
        <f t="shared" si="3"/>
        <v xml:space="preserve"> </v>
      </c>
      <c r="D96" s="74" t="str">
        <f t="shared" si="4"/>
        <v xml:space="preserve"> </v>
      </c>
      <c r="E96" s="129">
        <v>0</v>
      </c>
      <c r="F96" s="75" t="e">
        <f t="shared" si="5"/>
        <v>#N/A</v>
      </c>
      <c r="G96" t="str">
        <f>IF((ISERROR((VLOOKUP(B96,Calculation!C$2:C$933,1,FALSE)))),"not entered","")</f>
        <v/>
      </c>
    </row>
    <row r="97" spans="2:7">
      <c r="B97" s="159" t="s">
        <v>9</v>
      </c>
      <c r="C97" s="74" t="str">
        <f t="shared" si="3"/>
        <v xml:space="preserve"> </v>
      </c>
      <c r="D97" s="74" t="str">
        <f t="shared" si="4"/>
        <v xml:space="preserve"> </v>
      </c>
      <c r="E97" s="129">
        <v>0</v>
      </c>
      <c r="F97" s="75" t="e">
        <f t="shared" si="5"/>
        <v>#N/A</v>
      </c>
      <c r="G97" t="str">
        <f>IF((ISERROR((VLOOKUP(B97,Calculation!C$2:C$933,1,FALSE)))),"not entered","")</f>
        <v/>
      </c>
    </row>
    <row r="98" spans="2:7">
      <c r="B98" s="159" t="s">
        <v>9</v>
      </c>
      <c r="C98" s="74" t="str">
        <f t="shared" si="3"/>
        <v xml:space="preserve"> </v>
      </c>
      <c r="D98" s="74" t="str">
        <f t="shared" si="4"/>
        <v xml:space="preserve"> </v>
      </c>
      <c r="E98" s="129">
        <v>0</v>
      </c>
      <c r="F98" s="75" t="e">
        <f t="shared" si="5"/>
        <v>#N/A</v>
      </c>
      <c r="G98" t="str">
        <f>IF((ISERROR((VLOOKUP(B98,Calculation!C$2:C$933,1,FALSE)))),"not entered","")</f>
        <v/>
      </c>
    </row>
    <row r="99" spans="2:7">
      <c r="B99" s="159" t="s">
        <v>9</v>
      </c>
      <c r="C99" s="74" t="str">
        <f t="shared" si="3"/>
        <v xml:space="preserve"> </v>
      </c>
      <c r="D99" s="74" t="str">
        <f t="shared" si="4"/>
        <v xml:space="preserve"> </v>
      </c>
      <c r="E99" s="129">
        <v>0</v>
      </c>
      <c r="F99" s="75" t="e">
        <f t="shared" si="5"/>
        <v>#N/A</v>
      </c>
      <c r="G99" t="str">
        <f>IF((ISERROR((VLOOKUP(B99,Calculation!C$2:C$933,1,FALSE)))),"not entered","")</f>
        <v/>
      </c>
    </row>
    <row r="100" spans="2:7">
      <c r="B100" s="159" t="s">
        <v>9</v>
      </c>
      <c r="C100" s="74" t="str">
        <f t="shared" si="3"/>
        <v xml:space="preserve"> </v>
      </c>
      <c r="D100" s="74" t="str">
        <f t="shared" si="4"/>
        <v xml:space="preserve"> </v>
      </c>
      <c r="E100" s="129">
        <v>0</v>
      </c>
      <c r="F100" s="75" t="e">
        <f t="shared" si="5"/>
        <v>#N/A</v>
      </c>
      <c r="G100" t="str">
        <f>IF((ISERROR((VLOOKUP(B100,Calculation!C$2:C$933,1,FALSE)))),"not entered","")</f>
        <v/>
      </c>
    </row>
    <row r="101" spans="2:7">
      <c r="B101" s="159" t="s">
        <v>9</v>
      </c>
      <c r="C101" s="74" t="str">
        <f t="shared" si="3"/>
        <v xml:space="preserve"> </v>
      </c>
      <c r="D101" s="74" t="str">
        <f t="shared" si="4"/>
        <v xml:space="preserve"> </v>
      </c>
      <c r="E101" s="129">
        <v>0</v>
      </c>
      <c r="F101" s="75" t="e">
        <f t="shared" si="5"/>
        <v>#N/A</v>
      </c>
      <c r="G101" t="str">
        <f>IF((ISERROR((VLOOKUP(B101,Calculation!C$2:C$933,1,FALSE)))),"not entered","")</f>
        <v/>
      </c>
    </row>
    <row r="102" spans="2:7">
      <c r="B102" s="159" t="s">
        <v>9</v>
      </c>
      <c r="C102" s="74" t="str">
        <f t="shared" si="3"/>
        <v xml:space="preserve"> </v>
      </c>
      <c r="D102" s="74" t="str">
        <f t="shared" si="4"/>
        <v xml:space="preserve"> </v>
      </c>
      <c r="E102" s="129">
        <v>0</v>
      </c>
      <c r="F102" s="75" t="e">
        <f t="shared" si="5"/>
        <v>#N/A</v>
      </c>
      <c r="G102" t="str">
        <f>IF((ISERROR((VLOOKUP(B102,Calculation!C$2:C$933,1,FALSE)))),"not entered","")</f>
        <v/>
      </c>
    </row>
    <row r="103" spans="2:7">
      <c r="B103" s="159" t="s">
        <v>9</v>
      </c>
      <c r="C103" s="74" t="str">
        <f t="shared" si="3"/>
        <v xml:space="preserve"> </v>
      </c>
      <c r="D103" s="74" t="str">
        <f t="shared" si="4"/>
        <v xml:space="preserve"> </v>
      </c>
      <c r="E103" s="129">
        <v>0</v>
      </c>
      <c r="F103" s="75" t="e">
        <f t="shared" si="5"/>
        <v>#N/A</v>
      </c>
      <c r="G103" t="str">
        <f>IF((ISERROR((VLOOKUP(B103,Calculation!C$2:C$933,1,FALSE)))),"not entered","")</f>
        <v/>
      </c>
    </row>
    <row r="104" spans="2:7">
      <c r="B104" s="159" t="s">
        <v>9</v>
      </c>
      <c r="C104" s="74" t="str">
        <f t="shared" si="3"/>
        <v xml:space="preserve"> </v>
      </c>
      <c r="D104" s="74" t="str">
        <f t="shared" si="4"/>
        <v xml:space="preserve"> </v>
      </c>
      <c r="E104" s="129">
        <v>0</v>
      </c>
      <c r="F104" s="75" t="e">
        <f t="shared" si="5"/>
        <v>#N/A</v>
      </c>
      <c r="G104" t="str">
        <f>IF((ISERROR((VLOOKUP(B104,Calculation!C$2:C$933,1,FALSE)))),"not entered","")</f>
        <v/>
      </c>
    </row>
    <row r="105" spans="2:7">
      <c r="B105" s="159" t="s">
        <v>9</v>
      </c>
      <c r="C105" s="74" t="str">
        <f t="shared" si="3"/>
        <v xml:space="preserve"> </v>
      </c>
      <c r="D105" s="74" t="str">
        <f t="shared" si="4"/>
        <v xml:space="preserve"> </v>
      </c>
      <c r="E105" s="129">
        <v>0</v>
      </c>
      <c r="F105" s="75" t="e">
        <f t="shared" si="5"/>
        <v>#N/A</v>
      </c>
      <c r="G105" t="str">
        <f>IF((ISERROR((VLOOKUP(B105,Calculation!C$2:C$933,1,FALSE)))),"not entered","")</f>
        <v/>
      </c>
    </row>
    <row r="106" spans="2:7">
      <c r="B106" s="159" t="s">
        <v>9</v>
      </c>
      <c r="C106" s="74" t="str">
        <f t="shared" si="3"/>
        <v xml:space="preserve"> </v>
      </c>
      <c r="D106" s="74" t="str">
        <f t="shared" si="4"/>
        <v xml:space="preserve"> </v>
      </c>
      <c r="E106" s="129">
        <v>0</v>
      </c>
      <c r="F106" s="75" t="e">
        <f t="shared" si="5"/>
        <v>#N/A</v>
      </c>
      <c r="G106" t="str">
        <f>IF((ISERROR((VLOOKUP(B106,Calculation!C$2:C$933,1,FALSE)))),"not entered","")</f>
        <v/>
      </c>
    </row>
    <row r="107" spans="2:7">
      <c r="B107" s="159" t="s">
        <v>9</v>
      </c>
      <c r="C107" s="74" t="str">
        <f t="shared" si="3"/>
        <v xml:space="preserve"> </v>
      </c>
      <c r="D107" s="74" t="str">
        <f t="shared" si="4"/>
        <v xml:space="preserve"> </v>
      </c>
      <c r="E107" s="129">
        <v>0</v>
      </c>
      <c r="F107" s="75" t="e">
        <f t="shared" si="5"/>
        <v>#N/A</v>
      </c>
      <c r="G107" t="str">
        <f>IF((ISERROR((VLOOKUP(B107,Calculation!C$2:C$933,1,FALSE)))),"not entered","")</f>
        <v/>
      </c>
    </row>
    <row r="108" spans="2:7">
      <c r="B108" s="159" t="s">
        <v>9</v>
      </c>
      <c r="C108" s="74" t="str">
        <f t="shared" si="3"/>
        <v xml:space="preserve"> </v>
      </c>
      <c r="D108" s="74" t="str">
        <f t="shared" si="4"/>
        <v xml:space="preserve"> </v>
      </c>
      <c r="E108" s="129">
        <v>0</v>
      </c>
      <c r="F108" s="75" t="e">
        <f t="shared" si="5"/>
        <v>#N/A</v>
      </c>
      <c r="G108" t="str">
        <f>IF((ISERROR((VLOOKUP(B108,Calculation!C$2:C$933,1,FALSE)))),"not entered","")</f>
        <v/>
      </c>
    </row>
    <row r="109" spans="2:7">
      <c r="B109" s="159" t="s">
        <v>9</v>
      </c>
      <c r="C109" s="74" t="str">
        <f t="shared" si="3"/>
        <v xml:space="preserve"> </v>
      </c>
      <c r="D109" s="74" t="str">
        <f t="shared" si="4"/>
        <v xml:space="preserve"> </v>
      </c>
      <c r="E109" s="129">
        <v>0</v>
      </c>
      <c r="F109" s="75" t="e">
        <f t="shared" si="5"/>
        <v>#N/A</v>
      </c>
      <c r="G109" t="str">
        <f>IF((ISERROR((VLOOKUP(B109,Calculation!C$2:C$933,1,FALSE)))),"not entered","")</f>
        <v/>
      </c>
    </row>
    <row r="110" spans="2:7">
      <c r="B110" s="159" t="s">
        <v>9</v>
      </c>
      <c r="C110" s="74" t="str">
        <f t="shared" si="3"/>
        <v xml:space="preserve"> </v>
      </c>
      <c r="D110" s="74" t="str">
        <f t="shared" si="4"/>
        <v xml:space="preserve"> </v>
      </c>
      <c r="E110" s="129">
        <v>0</v>
      </c>
      <c r="F110" s="75" t="e">
        <f t="shared" si="5"/>
        <v>#N/A</v>
      </c>
      <c r="G110" t="str">
        <f>IF((ISERROR((VLOOKUP(B110,Calculation!C$2:C$933,1,FALSE)))),"not entered","")</f>
        <v/>
      </c>
    </row>
    <row r="111" spans="2:7">
      <c r="B111" s="159" t="s">
        <v>9</v>
      </c>
      <c r="C111" s="74" t="str">
        <f t="shared" si="3"/>
        <v xml:space="preserve"> </v>
      </c>
      <c r="D111" s="74" t="str">
        <f t="shared" si="4"/>
        <v xml:space="preserve"> </v>
      </c>
      <c r="E111" s="129">
        <v>0</v>
      </c>
      <c r="F111" s="75" t="e">
        <f t="shared" si="5"/>
        <v>#N/A</v>
      </c>
      <c r="G111" t="str">
        <f>IF((ISERROR((VLOOKUP(B111,Calculation!C$2:C$933,1,FALSE)))),"not entered","")</f>
        <v/>
      </c>
    </row>
    <row r="112" spans="2:7">
      <c r="B112" s="159" t="s">
        <v>9</v>
      </c>
      <c r="C112" s="74" t="str">
        <f t="shared" si="3"/>
        <v xml:space="preserve"> </v>
      </c>
      <c r="D112" s="74" t="str">
        <f t="shared" si="4"/>
        <v xml:space="preserve"> </v>
      </c>
      <c r="E112" s="129">
        <v>0</v>
      </c>
      <c r="F112" s="75" t="e">
        <f t="shared" si="5"/>
        <v>#N/A</v>
      </c>
      <c r="G112" t="str">
        <f>IF((ISERROR((VLOOKUP(B112,Calculation!C$2:C$933,1,FALSE)))),"not entered","")</f>
        <v/>
      </c>
    </row>
    <row r="113" spans="2:7">
      <c r="B113" s="159" t="s">
        <v>9</v>
      </c>
      <c r="C113" s="74" t="str">
        <f t="shared" si="3"/>
        <v xml:space="preserve"> </v>
      </c>
      <c r="D113" s="74" t="str">
        <f t="shared" si="4"/>
        <v xml:space="preserve"> </v>
      </c>
      <c r="E113" s="129">
        <v>0</v>
      </c>
      <c r="F113" s="75" t="e">
        <f t="shared" si="5"/>
        <v>#N/A</v>
      </c>
      <c r="G113" t="str">
        <f>IF((ISERROR((VLOOKUP(B113,Calculation!C$2:C$933,1,FALSE)))),"not entered","")</f>
        <v/>
      </c>
    </row>
    <row r="114" spans="2:7">
      <c r="B114" s="159" t="s">
        <v>9</v>
      </c>
      <c r="C114" s="74" t="str">
        <f t="shared" si="3"/>
        <v xml:space="preserve"> </v>
      </c>
      <c r="D114" s="74" t="str">
        <f t="shared" si="4"/>
        <v xml:space="preserve"> </v>
      </c>
      <c r="E114" s="129">
        <v>0</v>
      </c>
      <c r="F114" s="75" t="e">
        <f t="shared" si="5"/>
        <v>#N/A</v>
      </c>
      <c r="G114" t="str">
        <f>IF((ISERROR((VLOOKUP(B114,Calculation!C$2:C$933,1,FALSE)))),"not entered","")</f>
        <v/>
      </c>
    </row>
    <row r="115" spans="2:7">
      <c r="B115" s="159" t="s">
        <v>9</v>
      </c>
      <c r="C115" s="74" t="str">
        <f t="shared" si="3"/>
        <v xml:space="preserve"> </v>
      </c>
      <c r="D115" s="74" t="str">
        <f t="shared" si="4"/>
        <v xml:space="preserve"> </v>
      </c>
      <c r="E115" s="129">
        <v>0</v>
      </c>
      <c r="F115" s="75" t="e">
        <f t="shared" si="5"/>
        <v>#N/A</v>
      </c>
      <c r="G115" t="str">
        <f>IF((ISERROR((VLOOKUP(B115,Calculation!C$2:C$933,1,FALSE)))),"not entered","")</f>
        <v/>
      </c>
    </row>
    <row r="116" spans="2:7">
      <c r="B116" s="159" t="s">
        <v>9</v>
      </c>
      <c r="C116" s="74" t="str">
        <f t="shared" si="3"/>
        <v xml:space="preserve"> </v>
      </c>
      <c r="D116" s="74" t="str">
        <f t="shared" si="4"/>
        <v xml:space="preserve"> </v>
      </c>
      <c r="E116" s="129">
        <v>0</v>
      </c>
      <c r="F116" s="75" t="e">
        <f t="shared" si="5"/>
        <v>#N/A</v>
      </c>
      <c r="G116" t="str">
        <f>IF((ISERROR((VLOOKUP(B116,Calculation!C$2:C$933,1,FALSE)))),"not entered","")</f>
        <v/>
      </c>
    </row>
    <row r="117" spans="2:7">
      <c r="B117" s="159" t="s">
        <v>9</v>
      </c>
      <c r="C117" s="74" t="str">
        <f t="shared" si="3"/>
        <v xml:space="preserve"> </v>
      </c>
      <c r="D117" s="74" t="str">
        <f t="shared" si="4"/>
        <v xml:space="preserve"> </v>
      </c>
      <c r="E117" s="129">
        <v>0</v>
      </c>
      <c r="F117" s="75" t="e">
        <f t="shared" si="5"/>
        <v>#N/A</v>
      </c>
      <c r="G117" t="str">
        <f>IF((ISERROR((VLOOKUP(B117,Calculation!C$2:C$933,1,FALSE)))),"not entered","")</f>
        <v/>
      </c>
    </row>
    <row r="118" spans="2:7">
      <c r="B118" s="159" t="s">
        <v>9</v>
      </c>
      <c r="C118" s="74" t="str">
        <f t="shared" si="3"/>
        <v xml:space="preserve"> </v>
      </c>
      <c r="D118" s="74" t="str">
        <f t="shared" si="4"/>
        <v xml:space="preserve"> </v>
      </c>
      <c r="E118" s="129">
        <v>0</v>
      </c>
      <c r="F118" s="75" t="e">
        <f t="shared" si="5"/>
        <v>#N/A</v>
      </c>
      <c r="G118" t="str">
        <f>IF((ISERROR((VLOOKUP(B118,Calculation!C$2:C$933,1,FALSE)))),"not entered","")</f>
        <v/>
      </c>
    </row>
    <row r="119" spans="2:7">
      <c r="B119" s="159" t="s">
        <v>9</v>
      </c>
      <c r="C119" s="74" t="str">
        <f t="shared" si="3"/>
        <v xml:space="preserve"> </v>
      </c>
      <c r="D119" s="74" t="str">
        <f t="shared" si="4"/>
        <v xml:space="preserve"> </v>
      </c>
      <c r="E119" s="129">
        <v>0</v>
      </c>
      <c r="F119" s="75" t="e">
        <f t="shared" si="5"/>
        <v>#N/A</v>
      </c>
      <c r="G119" t="str">
        <f>IF((ISERROR((VLOOKUP(B119,Calculation!C$2:C$933,1,FALSE)))),"not entered","")</f>
        <v/>
      </c>
    </row>
    <row r="120" spans="2:7">
      <c r="B120" s="159" t="s">
        <v>9</v>
      </c>
      <c r="C120" s="74" t="str">
        <f t="shared" si="3"/>
        <v xml:space="preserve"> </v>
      </c>
      <c r="D120" s="74" t="str">
        <f t="shared" si="4"/>
        <v xml:space="preserve"> </v>
      </c>
      <c r="E120" s="129">
        <v>0</v>
      </c>
      <c r="F120" s="75" t="e">
        <f t="shared" si="5"/>
        <v>#N/A</v>
      </c>
      <c r="G120" t="str">
        <f>IF((ISERROR((VLOOKUP(B120,Calculation!C$2:C$933,1,FALSE)))),"not entered","")</f>
        <v/>
      </c>
    </row>
    <row r="121" spans="2:7">
      <c r="B121" s="159" t="s">
        <v>9</v>
      </c>
      <c r="C121" s="74" t="str">
        <f t="shared" si="3"/>
        <v xml:space="preserve"> </v>
      </c>
      <c r="D121" s="74" t="str">
        <f t="shared" si="4"/>
        <v xml:space="preserve"> </v>
      </c>
      <c r="E121" s="129">
        <v>0</v>
      </c>
      <c r="F121" s="75" t="e">
        <f t="shared" si="5"/>
        <v>#N/A</v>
      </c>
      <c r="G121" t="str">
        <f>IF((ISERROR((VLOOKUP(B121,Calculation!C$2:C$933,1,FALSE)))),"not entered","")</f>
        <v/>
      </c>
    </row>
    <row r="122" spans="2:7">
      <c r="B122" s="159" t="s">
        <v>9</v>
      </c>
      <c r="C122" s="74" t="str">
        <f t="shared" si="3"/>
        <v xml:space="preserve"> </v>
      </c>
      <c r="D122" s="74" t="str">
        <f t="shared" si="4"/>
        <v xml:space="preserve"> </v>
      </c>
      <c r="E122" s="129">
        <v>0</v>
      </c>
      <c r="F122" s="75" t="e">
        <f t="shared" si="5"/>
        <v>#N/A</v>
      </c>
      <c r="G122" t="str">
        <f>IF((ISERROR((VLOOKUP(B122,Calculation!C$2:C$933,1,FALSE)))),"not entered","")</f>
        <v/>
      </c>
    </row>
    <row r="123" spans="2:7">
      <c r="B123" s="159" t="s">
        <v>9</v>
      </c>
      <c r="C123" s="74" t="str">
        <f t="shared" si="3"/>
        <v xml:space="preserve"> </v>
      </c>
      <c r="D123" s="74" t="str">
        <f t="shared" si="4"/>
        <v xml:space="preserve"> </v>
      </c>
      <c r="E123" s="129">
        <v>0</v>
      </c>
      <c r="F123" s="75" t="e">
        <f t="shared" si="5"/>
        <v>#N/A</v>
      </c>
      <c r="G123" t="str">
        <f>IF((ISERROR((VLOOKUP(B123,Calculation!C$2:C$933,1,FALSE)))),"not entered","")</f>
        <v/>
      </c>
    </row>
    <row r="124" spans="2:7">
      <c r="B124" s="159" t="s">
        <v>9</v>
      </c>
      <c r="C124" s="74" t="str">
        <f t="shared" si="3"/>
        <v xml:space="preserve"> </v>
      </c>
      <c r="D124" s="74" t="str">
        <f t="shared" si="4"/>
        <v xml:space="preserve"> </v>
      </c>
      <c r="E124" s="129">
        <v>0</v>
      </c>
      <c r="F124" s="75" t="e">
        <f t="shared" si="5"/>
        <v>#N/A</v>
      </c>
      <c r="G124" t="str">
        <f>IF((ISERROR((VLOOKUP(B124,Calculation!C$2:C$933,1,FALSE)))),"not entered","")</f>
        <v/>
      </c>
    </row>
    <row r="125" spans="2:7">
      <c r="B125" s="159" t="s">
        <v>9</v>
      </c>
      <c r="C125" s="74" t="str">
        <f t="shared" si="3"/>
        <v xml:space="preserve"> </v>
      </c>
      <c r="D125" s="74" t="str">
        <f t="shared" si="4"/>
        <v xml:space="preserve"> </v>
      </c>
      <c r="E125" s="129">
        <v>0</v>
      </c>
      <c r="F125" s="75" t="e">
        <f t="shared" si="5"/>
        <v>#N/A</v>
      </c>
      <c r="G125" t="str">
        <f>IF((ISERROR((VLOOKUP(B125,Calculation!C$2:C$933,1,FALSE)))),"not entered","")</f>
        <v/>
      </c>
    </row>
    <row r="126" spans="2:7">
      <c r="B126" s="159" t="s">
        <v>9</v>
      </c>
      <c r="C126" s="74" t="str">
        <f t="shared" si="3"/>
        <v xml:space="preserve"> </v>
      </c>
      <c r="D126" s="74" t="str">
        <f t="shared" si="4"/>
        <v xml:space="preserve"> </v>
      </c>
      <c r="E126" s="129">
        <v>0</v>
      </c>
      <c r="F126" s="75" t="e">
        <f t="shared" si="5"/>
        <v>#N/A</v>
      </c>
      <c r="G126" t="str">
        <f>IF((ISERROR((VLOOKUP(B126,Calculation!C$2:C$933,1,FALSE)))),"not entered","")</f>
        <v/>
      </c>
    </row>
    <row r="127" spans="2:7">
      <c r="B127" s="159" t="s">
        <v>9</v>
      </c>
      <c r="C127" s="74" t="str">
        <f t="shared" si="3"/>
        <v xml:space="preserve"> </v>
      </c>
      <c r="D127" s="74" t="str">
        <f t="shared" si="4"/>
        <v xml:space="preserve"> </v>
      </c>
      <c r="E127" s="129">
        <v>0</v>
      </c>
      <c r="F127" s="75" t="e">
        <f t="shared" si="5"/>
        <v>#N/A</v>
      </c>
      <c r="G127" t="str">
        <f>IF((ISERROR((VLOOKUP(B127,Calculation!C$2:C$933,1,FALSE)))),"not entered","")</f>
        <v/>
      </c>
    </row>
    <row r="128" spans="2:7">
      <c r="B128" s="159" t="s">
        <v>9</v>
      </c>
      <c r="C128" s="74" t="str">
        <f t="shared" si="3"/>
        <v xml:space="preserve"> </v>
      </c>
      <c r="D128" s="74" t="str">
        <f t="shared" si="4"/>
        <v xml:space="preserve"> </v>
      </c>
      <c r="E128" s="129">
        <v>0</v>
      </c>
      <c r="F128" s="75" t="e">
        <f t="shared" si="5"/>
        <v>#N/A</v>
      </c>
      <c r="G128" t="str">
        <f>IF((ISERROR((VLOOKUP(B128,Calculation!C$2:C$933,1,FALSE)))),"not entered","")</f>
        <v/>
      </c>
    </row>
    <row r="129" spans="2:7">
      <c r="B129" s="159" t="s">
        <v>9</v>
      </c>
      <c r="C129" s="74" t="str">
        <f t="shared" si="3"/>
        <v xml:space="preserve"> </v>
      </c>
      <c r="D129" s="74" t="str">
        <f t="shared" si="4"/>
        <v xml:space="preserve"> </v>
      </c>
      <c r="E129" s="129">
        <v>0</v>
      </c>
      <c r="F129" s="75" t="e">
        <f t="shared" si="5"/>
        <v>#N/A</v>
      </c>
      <c r="G129" t="str">
        <f>IF((ISERROR((VLOOKUP(B129,Calculation!C$2:C$933,1,FALSE)))),"not entered","")</f>
        <v/>
      </c>
    </row>
    <row r="130" spans="2:7">
      <c r="B130" s="159" t="s">
        <v>9</v>
      </c>
      <c r="C130" s="74" t="str">
        <f t="shared" si="3"/>
        <v xml:space="preserve"> </v>
      </c>
      <c r="D130" s="74" t="str">
        <f t="shared" si="4"/>
        <v xml:space="preserve"> </v>
      </c>
      <c r="E130" s="129">
        <v>0</v>
      </c>
      <c r="F130" s="75" t="e">
        <f t="shared" si="5"/>
        <v>#N/A</v>
      </c>
      <c r="G130" t="str">
        <f>IF((ISERROR((VLOOKUP(B130,Calculation!C$2:C$933,1,FALSE)))),"not entered","")</f>
        <v/>
      </c>
    </row>
    <row r="131" spans="2:7">
      <c r="B131" s="159" t="s">
        <v>9</v>
      </c>
      <c r="C131" s="74" t="str">
        <f t="shared" si="3"/>
        <v xml:space="preserve"> </v>
      </c>
      <c r="D131" s="74" t="str">
        <f t="shared" si="4"/>
        <v xml:space="preserve"> </v>
      </c>
      <c r="E131" s="129">
        <v>0</v>
      </c>
      <c r="F131" s="75" t="e">
        <f t="shared" si="5"/>
        <v>#N/A</v>
      </c>
      <c r="G131" t="str">
        <f>IF((ISERROR((VLOOKUP(B131,Calculation!C$2:C$933,1,FALSE)))),"not entered","")</f>
        <v/>
      </c>
    </row>
    <row r="132" spans="2:7">
      <c r="B132" s="159" t="s">
        <v>9</v>
      </c>
      <c r="C132" s="74" t="str">
        <f t="shared" si="3"/>
        <v xml:space="preserve"> </v>
      </c>
      <c r="D132" s="74" t="str">
        <f t="shared" si="4"/>
        <v xml:space="preserve"> </v>
      </c>
      <c r="E132" s="129">
        <v>0</v>
      </c>
      <c r="F132" s="75" t="e">
        <f t="shared" si="5"/>
        <v>#N/A</v>
      </c>
      <c r="G132" t="str">
        <f>IF((ISERROR((VLOOKUP(B132,Calculation!C$2:C$933,1,FALSE)))),"not entered","")</f>
        <v/>
      </c>
    </row>
    <row r="133" spans="2:7">
      <c r="B133" s="159" t="s">
        <v>9</v>
      </c>
      <c r="C133" s="74" t="str">
        <f t="shared" si="3"/>
        <v xml:space="preserve"> </v>
      </c>
      <c r="D133" s="74" t="str">
        <f t="shared" si="4"/>
        <v xml:space="preserve"> </v>
      </c>
      <c r="E133" s="129">
        <v>0</v>
      </c>
      <c r="F133" s="75" t="e">
        <f t="shared" si="5"/>
        <v>#N/A</v>
      </c>
      <c r="G133" t="str">
        <f>IF((ISERROR((VLOOKUP(B133,Calculation!C$2:C$933,1,FALSE)))),"not entered","")</f>
        <v/>
      </c>
    </row>
    <row r="134" spans="2:7">
      <c r="B134" s="159" t="s">
        <v>9</v>
      </c>
      <c r="C134" s="74" t="str">
        <f t="shared" ref="C134:C164" si="6">VLOOKUP(B134,name,3,FALSE)</f>
        <v xml:space="preserve"> </v>
      </c>
      <c r="D134" s="74" t="str">
        <f t="shared" ref="D134:D164" si="7">VLOOKUP(B134,name,2,FALSE)</f>
        <v xml:space="preserve"> </v>
      </c>
      <c r="E134" s="129">
        <v>0</v>
      </c>
      <c r="F134" s="75" t="e">
        <f t="shared" ref="F134:F166" si="8">(VLOOKUP(C134,C$4:E$5,3,FALSE))/(E134/10000)</f>
        <v>#N/A</v>
      </c>
      <c r="G134" t="str">
        <f>IF((ISERROR((VLOOKUP(B134,Calculation!C$2:C$933,1,FALSE)))),"not entered","")</f>
        <v/>
      </c>
    </row>
    <row r="135" spans="2:7">
      <c r="B135" s="159" t="s">
        <v>9</v>
      </c>
      <c r="C135" s="74" t="str">
        <f t="shared" si="6"/>
        <v xml:space="preserve"> </v>
      </c>
      <c r="D135" s="74" t="str">
        <f t="shared" si="7"/>
        <v xml:space="preserve"> </v>
      </c>
      <c r="E135" s="129">
        <v>0</v>
      </c>
      <c r="F135" s="75" t="e">
        <f t="shared" si="8"/>
        <v>#N/A</v>
      </c>
      <c r="G135" t="str">
        <f>IF((ISERROR((VLOOKUP(B135,Calculation!C$2:C$933,1,FALSE)))),"not entered","")</f>
        <v/>
      </c>
    </row>
    <row r="136" spans="2:7">
      <c r="B136" s="159" t="s">
        <v>9</v>
      </c>
      <c r="C136" s="74" t="str">
        <f t="shared" si="6"/>
        <v xml:space="preserve"> </v>
      </c>
      <c r="D136" s="74" t="str">
        <f t="shared" si="7"/>
        <v xml:space="preserve"> </v>
      </c>
      <c r="E136" s="129">
        <v>0</v>
      </c>
      <c r="F136" s="75" t="e">
        <f t="shared" si="8"/>
        <v>#N/A</v>
      </c>
      <c r="G136" t="str">
        <f>IF((ISERROR((VLOOKUP(B136,Calculation!C$2:C$933,1,FALSE)))),"not entered","")</f>
        <v/>
      </c>
    </row>
    <row r="137" spans="2:7">
      <c r="B137" s="159" t="s">
        <v>9</v>
      </c>
      <c r="C137" s="74" t="str">
        <f t="shared" si="6"/>
        <v xml:space="preserve"> </v>
      </c>
      <c r="D137" s="74" t="str">
        <f t="shared" si="7"/>
        <v xml:space="preserve"> </v>
      </c>
      <c r="E137" s="129">
        <v>0</v>
      </c>
      <c r="F137" s="75" t="e">
        <f t="shared" si="8"/>
        <v>#N/A</v>
      </c>
      <c r="G137" t="str">
        <f>IF((ISERROR((VLOOKUP(B137,Calculation!C$2:C$933,1,FALSE)))),"not entered","")</f>
        <v/>
      </c>
    </row>
    <row r="138" spans="2:7">
      <c r="B138" s="159" t="s">
        <v>9</v>
      </c>
      <c r="C138" s="74" t="str">
        <f t="shared" si="6"/>
        <v xml:space="preserve"> </v>
      </c>
      <c r="D138" s="74" t="str">
        <f t="shared" si="7"/>
        <v xml:space="preserve"> </v>
      </c>
      <c r="E138" s="129">
        <v>0</v>
      </c>
      <c r="F138" s="75" t="e">
        <f t="shared" si="8"/>
        <v>#N/A</v>
      </c>
      <c r="G138" t="str">
        <f>IF((ISERROR((VLOOKUP(B138,Calculation!C$2:C$933,1,FALSE)))),"not entered","")</f>
        <v/>
      </c>
    </row>
    <row r="139" spans="2:7">
      <c r="B139" s="159" t="s">
        <v>9</v>
      </c>
      <c r="C139" s="74" t="str">
        <f t="shared" si="6"/>
        <v xml:space="preserve"> </v>
      </c>
      <c r="D139" s="74" t="str">
        <f t="shared" si="7"/>
        <v xml:space="preserve"> </v>
      </c>
      <c r="E139" s="129">
        <v>0</v>
      </c>
      <c r="F139" s="75" t="e">
        <f t="shared" si="8"/>
        <v>#N/A</v>
      </c>
      <c r="G139" t="str">
        <f>IF((ISERROR((VLOOKUP(B139,Calculation!C$2:C$933,1,FALSE)))),"not entered","")</f>
        <v/>
      </c>
    </row>
    <row r="140" spans="2:7">
      <c r="B140" s="159" t="s">
        <v>9</v>
      </c>
      <c r="C140" s="74" t="str">
        <f t="shared" si="6"/>
        <v xml:space="preserve"> </v>
      </c>
      <c r="D140" s="74" t="str">
        <f t="shared" si="7"/>
        <v xml:space="preserve"> </v>
      </c>
      <c r="E140" s="129">
        <v>0</v>
      </c>
      <c r="F140" s="75" t="e">
        <f t="shared" si="8"/>
        <v>#N/A</v>
      </c>
      <c r="G140" t="str">
        <f>IF((ISERROR((VLOOKUP(B140,Calculation!C$2:C$933,1,FALSE)))),"not entered","")</f>
        <v/>
      </c>
    </row>
    <row r="141" spans="2:7">
      <c r="B141" s="159" t="s">
        <v>9</v>
      </c>
      <c r="C141" s="74" t="str">
        <f t="shared" si="6"/>
        <v xml:space="preserve"> </v>
      </c>
      <c r="D141" s="74" t="str">
        <f t="shared" si="7"/>
        <v xml:space="preserve"> </v>
      </c>
      <c r="E141" s="129">
        <v>0</v>
      </c>
      <c r="F141" s="75" t="e">
        <f t="shared" si="8"/>
        <v>#N/A</v>
      </c>
      <c r="G141" t="str">
        <f>IF((ISERROR((VLOOKUP(B141,Calculation!C$2:C$933,1,FALSE)))),"not entered","")</f>
        <v/>
      </c>
    </row>
    <row r="142" spans="2:7">
      <c r="B142" s="159" t="s">
        <v>9</v>
      </c>
      <c r="C142" s="74" t="str">
        <f t="shared" si="6"/>
        <v xml:space="preserve"> </v>
      </c>
      <c r="D142" s="74" t="str">
        <f t="shared" si="7"/>
        <v xml:space="preserve"> </v>
      </c>
      <c r="E142" s="129">
        <v>0</v>
      </c>
      <c r="F142" s="75" t="e">
        <f t="shared" si="8"/>
        <v>#N/A</v>
      </c>
      <c r="G142" t="str">
        <f>IF((ISERROR((VLOOKUP(B142,Calculation!C$2:C$933,1,FALSE)))),"not entered","")</f>
        <v/>
      </c>
    </row>
    <row r="143" spans="2:7">
      <c r="B143" s="159" t="s">
        <v>9</v>
      </c>
      <c r="C143" s="74" t="str">
        <f t="shared" si="6"/>
        <v xml:space="preserve"> </v>
      </c>
      <c r="D143" s="74" t="str">
        <f t="shared" si="7"/>
        <v xml:space="preserve"> </v>
      </c>
      <c r="E143" s="129">
        <v>0</v>
      </c>
      <c r="F143" s="75" t="e">
        <f t="shared" si="8"/>
        <v>#N/A</v>
      </c>
      <c r="G143" t="str">
        <f>IF((ISERROR((VLOOKUP(B143,Calculation!C$2:C$933,1,FALSE)))),"not entered","")</f>
        <v/>
      </c>
    </row>
    <row r="144" spans="2:7">
      <c r="B144" s="159" t="s">
        <v>9</v>
      </c>
      <c r="C144" s="74" t="str">
        <f t="shared" si="6"/>
        <v xml:space="preserve"> </v>
      </c>
      <c r="D144" s="74" t="str">
        <f t="shared" si="7"/>
        <v xml:space="preserve"> </v>
      </c>
      <c r="E144" s="129">
        <v>0</v>
      </c>
      <c r="F144" s="75" t="e">
        <f t="shared" si="8"/>
        <v>#N/A</v>
      </c>
      <c r="G144" t="str">
        <f>IF((ISERROR((VLOOKUP(B144,Calculation!C$2:C$933,1,FALSE)))),"not entered","")</f>
        <v/>
      </c>
    </row>
    <row r="145" spans="2:7">
      <c r="B145" s="159" t="s">
        <v>9</v>
      </c>
      <c r="C145" s="74" t="str">
        <f t="shared" si="6"/>
        <v xml:space="preserve"> </v>
      </c>
      <c r="D145" s="74" t="str">
        <f t="shared" si="7"/>
        <v xml:space="preserve"> </v>
      </c>
      <c r="E145" s="129">
        <v>0</v>
      </c>
      <c r="F145" s="75" t="e">
        <f t="shared" si="8"/>
        <v>#N/A</v>
      </c>
      <c r="G145" t="str">
        <f>IF((ISERROR((VLOOKUP(B145,Calculation!C$2:C$933,1,FALSE)))),"not entered","")</f>
        <v/>
      </c>
    </row>
    <row r="146" spans="2:7">
      <c r="B146" s="159" t="s">
        <v>9</v>
      </c>
      <c r="C146" s="74" t="str">
        <f t="shared" si="6"/>
        <v xml:space="preserve"> </v>
      </c>
      <c r="D146" s="74" t="str">
        <f t="shared" si="7"/>
        <v xml:space="preserve"> </v>
      </c>
      <c r="E146" s="129">
        <v>0</v>
      </c>
      <c r="F146" s="75" t="e">
        <f t="shared" si="8"/>
        <v>#N/A</v>
      </c>
      <c r="G146" t="str">
        <f>IF((ISERROR((VLOOKUP(B146,Calculation!C$2:C$933,1,FALSE)))),"not entered","")</f>
        <v/>
      </c>
    </row>
    <row r="147" spans="2:7">
      <c r="B147" s="159" t="s">
        <v>9</v>
      </c>
      <c r="C147" s="74" t="str">
        <f t="shared" si="6"/>
        <v xml:space="preserve"> </v>
      </c>
      <c r="D147" s="74" t="str">
        <f t="shared" si="7"/>
        <v xml:space="preserve"> </v>
      </c>
      <c r="E147" s="129">
        <v>0</v>
      </c>
      <c r="F147" s="75" t="e">
        <f t="shared" si="8"/>
        <v>#N/A</v>
      </c>
      <c r="G147" t="str">
        <f>IF((ISERROR((VLOOKUP(B147,Calculation!C$2:C$933,1,FALSE)))),"not entered","")</f>
        <v/>
      </c>
    </row>
    <row r="148" spans="2:7">
      <c r="B148" s="159" t="s">
        <v>9</v>
      </c>
      <c r="C148" s="74" t="str">
        <f t="shared" si="6"/>
        <v xml:space="preserve"> </v>
      </c>
      <c r="D148" s="74" t="str">
        <f t="shared" si="7"/>
        <v xml:space="preserve"> </v>
      </c>
      <c r="E148" s="129">
        <v>0</v>
      </c>
      <c r="F148" s="75" t="e">
        <f t="shared" si="8"/>
        <v>#N/A</v>
      </c>
      <c r="G148" t="str">
        <f>IF((ISERROR((VLOOKUP(B148,Calculation!C$2:C$933,1,FALSE)))),"not entered","")</f>
        <v/>
      </c>
    </row>
    <row r="149" spans="2:7">
      <c r="B149" s="159" t="s">
        <v>9</v>
      </c>
      <c r="C149" s="74" t="str">
        <f t="shared" si="6"/>
        <v xml:space="preserve"> </v>
      </c>
      <c r="D149" s="74" t="str">
        <f t="shared" si="7"/>
        <v xml:space="preserve"> </v>
      </c>
      <c r="E149" s="129">
        <v>0</v>
      </c>
      <c r="F149" s="75" t="e">
        <f t="shared" si="8"/>
        <v>#N/A</v>
      </c>
      <c r="G149" t="str">
        <f>IF((ISERROR((VLOOKUP(B149,Calculation!C$2:C$933,1,FALSE)))),"not entered","")</f>
        <v/>
      </c>
    </row>
    <row r="150" spans="2:7">
      <c r="B150" s="159" t="s">
        <v>9</v>
      </c>
      <c r="C150" s="74" t="str">
        <f t="shared" si="6"/>
        <v xml:space="preserve"> </v>
      </c>
      <c r="D150" s="74" t="str">
        <f t="shared" si="7"/>
        <v xml:space="preserve"> </v>
      </c>
      <c r="E150" s="129">
        <v>0</v>
      </c>
      <c r="F150" s="75" t="e">
        <f t="shared" si="8"/>
        <v>#N/A</v>
      </c>
      <c r="G150" t="str">
        <f>IF((ISERROR((VLOOKUP(B150,Calculation!C$2:C$933,1,FALSE)))),"not entered","")</f>
        <v/>
      </c>
    </row>
    <row r="151" spans="2:7">
      <c r="B151" s="159" t="s">
        <v>9</v>
      </c>
      <c r="C151" s="74" t="str">
        <f t="shared" si="6"/>
        <v xml:space="preserve"> </v>
      </c>
      <c r="D151" s="74" t="str">
        <f t="shared" si="7"/>
        <v xml:space="preserve"> </v>
      </c>
      <c r="E151" s="129">
        <v>0</v>
      </c>
      <c r="F151" s="75" t="e">
        <f t="shared" si="8"/>
        <v>#N/A</v>
      </c>
      <c r="G151" t="str">
        <f>IF((ISERROR((VLOOKUP(B151,Calculation!C$2:C$933,1,FALSE)))),"not entered","")</f>
        <v/>
      </c>
    </row>
    <row r="152" spans="2:7">
      <c r="B152" s="159" t="s">
        <v>9</v>
      </c>
      <c r="C152" s="74" t="str">
        <f t="shared" si="6"/>
        <v xml:space="preserve"> </v>
      </c>
      <c r="D152" s="74" t="str">
        <f t="shared" si="7"/>
        <v xml:space="preserve"> </v>
      </c>
      <c r="E152" s="129">
        <v>0</v>
      </c>
      <c r="F152" s="75" t="e">
        <f t="shared" si="8"/>
        <v>#N/A</v>
      </c>
      <c r="G152" t="str">
        <f>IF((ISERROR((VLOOKUP(B152,Calculation!C$2:C$933,1,FALSE)))),"not entered","")</f>
        <v/>
      </c>
    </row>
    <row r="153" spans="2:7">
      <c r="B153" s="159" t="s">
        <v>9</v>
      </c>
      <c r="C153" s="74" t="str">
        <f t="shared" si="6"/>
        <v xml:space="preserve"> </v>
      </c>
      <c r="D153" s="74" t="str">
        <f t="shared" si="7"/>
        <v xml:space="preserve"> </v>
      </c>
      <c r="E153" s="129">
        <v>0</v>
      </c>
      <c r="F153" s="75" t="e">
        <f t="shared" si="8"/>
        <v>#N/A</v>
      </c>
      <c r="G153" t="str">
        <f>IF((ISERROR((VLOOKUP(B153,Calculation!C$2:C$933,1,FALSE)))),"not entered","")</f>
        <v/>
      </c>
    </row>
    <row r="154" spans="2:7">
      <c r="B154" s="159" t="s">
        <v>9</v>
      </c>
      <c r="C154" s="74" t="str">
        <f t="shared" si="6"/>
        <v xml:space="preserve"> </v>
      </c>
      <c r="D154" s="74" t="str">
        <f t="shared" si="7"/>
        <v xml:space="preserve"> </v>
      </c>
      <c r="E154" s="129">
        <v>0</v>
      </c>
      <c r="F154" s="75" t="e">
        <f t="shared" si="8"/>
        <v>#N/A</v>
      </c>
      <c r="G154" t="str">
        <f>IF((ISERROR((VLOOKUP(B154,Calculation!C$2:C$933,1,FALSE)))),"not entered","")</f>
        <v/>
      </c>
    </row>
    <row r="155" spans="2:7">
      <c r="B155" s="159" t="s">
        <v>9</v>
      </c>
      <c r="C155" s="74" t="str">
        <f t="shared" si="6"/>
        <v xml:space="preserve"> </v>
      </c>
      <c r="D155" s="74" t="str">
        <f t="shared" si="7"/>
        <v xml:space="preserve"> </v>
      </c>
      <c r="E155" s="129">
        <v>0</v>
      </c>
      <c r="F155" s="75" t="e">
        <f t="shared" si="8"/>
        <v>#N/A</v>
      </c>
      <c r="G155" t="str">
        <f>IF((ISERROR((VLOOKUP(B155,Calculation!C$2:C$933,1,FALSE)))),"not entered","")</f>
        <v/>
      </c>
    </row>
    <row r="156" spans="2:7">
      <c r="B156" s="159" t="s">
        <v>9</v>
      </c>
      <c r="C156" s="74" t="str">
        <f t="shared" si="6"/>
        <v xml:space="preserve"> </v>
      </c>
      <c r="D156" s="74" t="str">
        <f t="shared" si="7"/>
        <v xml:space="preserve"> </v>
      </c>
      <c r="E156" s="129">
        <v>0</v>
      </c>
      <c r="F156" s="75" t="e">
        <f t="shared" si="8"/>
        <v>#N/A</v>
      </c>
      <c r="G156" t="str">
        <f>IF((ISERROR((VLOOKUP(B156,Calculation!C$2:C$933,1,FALSE)))),"not entered","")</f>
        <v/>
      </c>
    </row>
    <row r="157" spans="2:7">
      <c r="B157" s="159" t="s">
        <v>9</v>
      </c>
      <c r="C157" s="74" t="str">
        <f t="shared" si="6"/>
        <v xml:space="preserve"> </v>
      </c>
      <c r="D157" s="74" t="str">
        <f t="shared" si="7"/>
        <v xml:space="preserve"> </v>
      </c>
      <c r="E157" s="129">
        <v>0</v>
      </c>
      <c r="F157" s="75" t="e">
        <f t="shared" si="8"/>
        <v>#N/A</v>
      </c>
      <c r="G157" t="str">
        <f>IF((ISERROR((VLOOKUP(B157,Calculation!C$2:C$933,1,FALSE)))),"not entered","")</f>
        <v/>
      </c>
    </row>
    <row r="158" spans="2:7">
      <c r="B158" s="159" t="s">
        <v>9</v>
      </c>
      <c r="C158" s="74" t="str">
        <f t="shared" si="6"/>
        <v xml:space="preserve"> </v>
      </c>
      <c r="D158" s="74" t="str">
        <f t="shared" si="7"/>
        <v xml:space="preserve"> </v>
      </c>
      <c r="E158" s="129">
        <v>0</v>
      </c>
      <c r="F158" s="75" t="e">
        <f t="shared" si="8"/>
        <v>#N/A</v>
      </c>
      <c r="G158" t="str">
        <f>IF((ISERROR((VLOOKUP(B158,Calculation!C$2:C$933,1,FALSE)))),"not entered","")</f>
        <v/>
      </c>
    </row>
    <row r="159" spans="2:7">
      <c r="B159" s="159" t="s">
        <v>9</v>
      </c>
      <c r="C159" s="74" t="str">
        <f t="shared" si="6"/>
        <v xml:space="preserve"> </v>
      </c>
      <c r="D159" s="74" t="str">
        <f t="shared" si="7"/>
        <v xml:space="preserve"> </v>
      </c>
      <c r="E159" s="129">
        <v>0</v>
      </c>
      <c r="F159" s="75" t="e">
        <f t="shared" si="8"/>
        <v>#N/A</v>
      </c>
      <c r="G159" t="str">
        <f>IF((ISERROR((VLOOKUP(B159,Calculation!C$2:C$933,1,FALSE)))),"not entered","")</f>
        <v/>
      </c>
    </row>
    <row r="160" spans="2:7">
      <c r="B160" s="159" t="s">
        <v>9</v>
      </c>
      <c r="C160" s="74" t="str">
        <f t="shared" si="6"/>
        <v xml:space="preserve"> </v>
      </c>
      <c r="D160" s="74" t="str">
        <f t="shared" si="7"/>
        <v xml:space="preserve"> </v>
      </c>
      <c r="E160" s="129">
        <v>0</v>
      </c>
      <c r="F160" s="75" t="e">
        <f t="shared" si="8"/>
        <v>#N/A</v>
      </c>
      <c r="G160" t="str">
        <f>IF((ISERROR((VLOOKUP(B160,Calculation!C$2:C$933,1,FALSE)))),"not entered","")</f>
        <v/>
      </c>
    </row>
    <row r="161" spans="2:7">
      <c r="B161" s="159" t="s">
        <v>9</v>
      </c>
      <c r="C161" s="74" t="str">
        <f t="shared" si="6"/>
        <v xml:space="preserve"> </v>
      </c>
      <c r="D161" s="74" t="str">
        <f t="shared" si="7"/>
        <v xml:space="preserve"> </v>
      </c>
      <c r="E161" s="129">
        <v>0</v>
      </c>
      <c r="F161" s="75" t="e">
        <f t="shared" si="8"/>
        <v>#N/A</v>
      </c>
      <c r="G161" t="str">
        <f>IF((ISERROR((VLOOKUP(B161,Calculation!C$2:C$933,1,FALSE)))),"not entered","")</f>
        <v/>
      </c>
    </row>
    <row r="162" spans="2:7">
      <c r="B162" s="159" t="s">
        <v>9</v>
      </c>
      <c r="C162" s="74" t="str">
        <f t="shared" si="6"/>
        <v xml:space="preserve"> </v>
      </c>
      <c r="D162" s="74" t="str">
        <f t="shared" si="7"/>
        <v xml:space="preserve"> </v>
      </c>
      <c r="E162" s="129">
        <v>0</v>
      </c>
      <c r="F162" s="75" t="e">
        <f t="shared" si="8"/>
        <v>#N/A</v>
      </c>
      <c r="G162" t="str">
        <f>IF((ISERROR((VLOOKUP(B162,Calculation!C$2:C$933,1,FALSE)))),"not entered","")</f>
        <v/>
      </c>
    </row>
    <row r="163" spans="2:7">
      <c r="B163" s="159" t="s">
        <v>9</v>
      </c>
      <c r="C163" s="74" t="str">
        <f t="shared" si="6"/>
        <v xml:space="preserve"> </v>
      </c>
      <c r="D163" s="74" t="str">
        <f t="shared" si="7"/>
        <v xml:space="preserve"> </v>
      </c>
      <c r="E163" s="129">
        <v>0</v>
      </c>
      <c r="F163" s="75" t="e">
        <f t="shared" si="8"/>
        <v>#N/A</v>
      </c>
      <c r="G163" t="str">
        <f>IF((ISERROR((VLOOKUP(B163,Calculation!C$2:C$933,1,FALSE)))),"not entered","")</f>
        <v/>
      </c>
    </row>
    <row r="164" spans="2:7">
      <c r="B164" s="159" t="s">
        <v>9</v>
      </c>
      <c r="C164" s="74" t="str">
        <f t="shared" si="6"/>
        <v xml:space="preserve"> </v>
      </c>
      <c r="D164" s="74" t="str">
        <f t="shared" si="7"/>
        <v xml:space="preserve"> </v>
      </c>
      <c r="E164" s="129">
        <v>0</v>
      </c>
      <c r="F164" s="75" t="e">
        <f t="shared" si="8"/>
        <v>#N/A</v>
      </c>
      <c r="G164" t="str">
        <f>IF((ISERROR((VLOOKUP(B164,Calculation!C$2:C$933,1,FALSE)))),"not entered","")</f>
        <v/>
      </c>
    </row>
    <row r="165" spans="2:7">
      <c r="B165" s="159" t="s">
        <v>9</v>
      </c>
      <c r="C165" s="74" t="s">
        <v>73</v>
      </c>
      <c r="D165" s="74"/>
      <c r="E165" s="129">
        <v>0</v>
      </c>
      <c r="F165" s="75" t="e">
        <f t="shared" si="8"/>
        <v>#N/A</v>
      </c>
      <c r="G165" t="str">
        <f>IF((ISERROR((VLOOKUP(B165,Calculation!C$2:C$933,1,FALSE)))),"not entered","")</f>
        <v/>
      </c>
    </row>
    <row r="166" spans="2:7">
      <c r="B166" s="159" t="s">
        <v>9</v>
      </c>
      <c r="C166" s="74" t="s">
        <v>73</v>
      </c>
      <c r="D166" s="74"/>
      <c r="E166" s="129">
        <v>0</v>
      </c>
      <c r="F166" s="75" t="e">
        <f t="shared" si="8"/>
        <v>#N/A</v>
      </c>
      <c r="G166" t="str">
        <f>IF((ISERROR((VLOOKUP(B166,Calculation!C$2:C$933,1,FALSE)))),"not entered","")</f>
        <v/>
      </c>
    </row>
    <row r="167" spans="2:7">
      <c r="B167" s="72" t="s">
        <v>9</v>
      </c>
      <c r="C167" s="74" t="s">
        <v>73</v>
      </c>
      <c r="D167" s="74"/>
      <c r="E167" s="129">
        <v>1.1574074074074073E-5</v>
      </c>
      <c r="F167" s="75" t="e">
        <f t="shared" ref="F167:F173" si="9">(VLOOKUP(C167,C$4:E$5,3,FALSE))/(E167/10000)</f>
        <v>#N/A</v>
      </c>
      <c r="G167" t="str">
        <f>IF((ISERROR((VLOOKUP(B167,Calculation!C$2:C$933,1,FALSE)))),"not entered","")</f>
        <v/>
      </c>
    </row>
    <row r="168" spans="2:7">
      <c r="B168" s="72" t="s">
        <v>9</v>
      </c>
      <c r="C168" s="74" t="s">
        <v>73</v>
      </c>
      <c r="D168" s="74"/>
      <c r="E168" s="129">
        <v>1.1574074074074073E-5</v>
      </c>
      <c r="F168" s="75" t="e">
        <f t="shared" si="9"/>
        <v>#N/A</v>
      </c>
      <c r="G168" t="str">
        <f>IF((ISERROR((VLOOKUP(B168,Calculation!C$2:C$933,1,FALSE)))),"not entered","")</f>
        <v/>
      </c>
    </row>
    <row r="169" spans="2:7">
      <c r="B169" s="72" t="s">
        <v>9</v>
      </c>
      <c r="C169" s="74" t="s">
        <v>73</v>
      </c>
      <c r="D169" s="74"/>
      <c r="E169" s="129">
        <v>1.1574074074074073E-5</v>
      </c>
      <c r="F169" s="75" t="e">
        <f t="shared" si="9"/>
        <v>#N/A</v>
      </c>
      <c r="G169" t="str">
        <f>IF((ISERROR((VLOOKUP(B169,Calculation!C$2:C$933,1,FALSE)))),"not entered","")</f>
        <v/>
      </c>
    </row>
    <row r="170" spans="2:7">
      <c r="B170" s="72" t="s">
        <v>9</v>
      </c>
      <c r="C170" s="74" t="s">
        <v>73</v>
      </c>
      <c r="D170" s="74"/>
      <c r="E170" s="129">
        <v>1.1574074074074073E-5</v>
      </c>
      <c r="F170" s="75" t="e">
        <f t="shared" si="9"/>
        <v>#N/A</v>
      </c>
      <c r="G170" t="str">
        <f>IF((ISERROR((VLOOKUP(B170,Calculation!C$2:C$933,1,FALSE)))),"not entered","")</f>
        <v/>
      </c>
    </row>
    <row r="171" spans="2:7">
      <c r="B171" s="72" t="s">
        <v>9</v>
      </c>
      <c r="C171" s="74" t="s">
        <v>73</v>
      </c>
      <c r="D171" s="74"/>
      <c r="E171" s="129">
        <v>1.1574074074074073E-5</v>
      </c>
      <c r="F171" s="75" t="e">
        <f t="shared" si="9"/>
        <v>#N/A</v>
      </c>
      <c r="G171" t="str">
        <f>IF((ISERROR((VLOOKUP(B171,Calculation!C$2:C$933,1,FALSE)))),"not entered","")</f>
        <v/>
      </c>
    </row>
    <row r="172" spans="2:7">
      <c r="B172" s="72" t="s">
        <v>9</v>
      </c>
      <c r="C172" s="74" t="s">
        <v>73</v>
      </c>
      <c r="D172" s="74"/>
      <c r="E172" s="129">
        <v>1.1574074074074073E-5</v>
      </c>
      <c r="F172" s="75" t="e">
        <f t="shared" si="9"/>
        <v>#N/A</v>
      </c>
      <c r="G172" t="str">
        <f>IF((ISERROR((VLOOKUP(B172,Calculation!C$2:C$933,1,FALSE)))),"not entered","")</f>
        <v/>
      </c>
    </row>
    <row r="173" spans="2:7">
      <c r="B173" s="72" t="s">
        <v>9</v>
      </c>
      <c r="C173" s="74" t="s">
        <v>73</v>
      </c>
      <c r="D173" s="74"/>
      <c r="E173" s="129">
        <v>1.1574074074074073E-5</v>
      </c>
      <c r="F173" s="75" t="e">
        <f t="shared" si="9"/>
        <v>#N/A</v>
      </c>
      <c r="G173" t="str">
        <f>IF((ISERROR((VLOOKUP(B173,Calculation!C$2:C$933,1,FALSE)))),"not entered","")</f>
        <v/>
      </c>
    </row>
    <row r="174" spans="2:7">
      <c r="B174" s="72" t="s">
        <v>9</v>
      </c>
      <c r="C174" s="74" t="s">
        <v>73</v>
      </c>
      <c r="D174" s="74"/>
      <c r="E174" s="129">
        <v>1.1574074074074073E-5</v>
      </c>
      <c r="F174" s="75" t="e">
        <f t="shared" ref="F174:F180" si="10">(VLOOKUP(C174,C$4:E$5,3,FALSE))/(E174/10000)</f>
        <v>#N/A</v>
      </c>
      <c r="G174" t="str">
        <f>IF((ISERROR((VLOOKUP(B174,Calculation!C$2:C$933,1,FALSE)))),"not entered","")</f>
        <v/>
      </c>
    </row>
    <row r="175" spans="2:7">
      <c r="B175" s="72" t="s">
        <v>9</v>
      </c>
      <c r="C175" s="74" t="str">
        <f t="shared" ref="C175:C180" si="11">VLOOKUP(B175,name,3,FALSE)</f>
        <v xml:space="preserve"> </v>
      </c>
      <c r="D175" s="74" t="str">
        <f t="shared" ref="D175:D180" si="12">VLOOKUP(B175,name,2,FALSE)</f>
        <v xml:space="preserve"> </v>
      </c>
      <c r="E175" s="129">
        <v>1.1574074074074073E-5</v>
      </c>
      <c r="F175" s="75" t="e">
        <f t="shared" si="10"/>
        <v>#N/A</v>
      </c>
      <c r="G175" t="str">
        <f>IF((ISERROR((VLOOKUP(B175,Calculation!C$2:C$933,1,FALSE)))),"not entered","")</f>
        <v/>
      </c>
    </row>
    <row r="176" spans="2:7">
      <c r="B176" s="72" t="s">
        <v>9</v>
      </c>
      <c r="C176" s="74" t="str">
        <f t="shared" si="11"/>
        <v xml:space="preserve"> </v>
      </c>
      <c r="D176" s="74" t="str">
        <f t="shared" si="12"/>
        <v xml:space="preserve"> </v>
      </c>
      <c r="E176" s="129">
        <v>1.1574074074074073E-5</v>
      </c>
      <c r="F176" s="75" t="e">
        <f t="shared" si="10"/>
        <v>#N/A</v>
      </c>
      <c r="G176" t="str">
        <f>IF((ISERROR((VLOOKUP(B176,Calculation!C$2:C$933,1,FALSE)))),"not entered","")</f>
        <v/>
      </c>
    </row>
    <row r="177" spans="2:7">
      <c r="B177" s="72" t="s">
        <v>9</v>
      </c>
      <c r="C177" s="74" t="str">
        <f t="shared" si="11"/>
        <v xml:space="preserve"> </v>
      </c>
      <c r="D177" s="74" t="str">
        <f t="shared" si="12"/>
        <v xml:space="preserve"> </v>
      </c>
      <c r="E177" s="129">
        <v>1.1574074074074073E-5</v>
      </c>
      <c r="F177" s="75" t="e">
        <f t="shared" si="10"/>
        <v>#N/A</v>
      </c>
      <c r="G177" t="str">
        <f>IF((ISERROR((VLOOKUP(B177,Calculation!C$2:C$933,1,FALSE)))),"not entered","")</f>
        <v/>
      </c>
    </row>
    <row r="178" spans="2:7">
      <c r="B178" s="72" t="s">
        <v>9</v>
      </c>
      <c r="C178" s="74" t="str">
        <f t="shared" si="11"/>
        <v xml:space="preserve"> </v>
      </c>
      <c r="D178" s="74" t="str">
        <f t="shared" si="12"/>
        <v xml:space="preserve"> </v>
      </c>
      <c r="E178" s="129">
        <v>1.1574074074074073E-5</v>
      </c>
      <c r="F178" s="75" t="e">
        <f t="shared" si="10"/>
        <v>#N/A</v>
      </c>
      <c r="G178" t="str">
        <f>IF((ISERROR((VLOOKUP(B178,Calculation!C$2:C$933,1,FALSE)))),"not entered","")</f>
        <v/>
      </c>
    </row>
    <row r="179" spans="2:7">
      <c r="B179" s="72" t="s">
        <v>9</v>
      </c>
      <c r="C179" s="74" t="str">
        <f t="shared" si="11"/>
        <v xml:space="preserve"> </v>
      </c>
      <c r="D179" s="74" t="str">
        <f t="shared" si="12"/>
        <v xml:space="preserve"> </v>
      </c>
      <c r="E179" s="129">
        <v>1.1574074074074073E-5</v>
      </c>
      <c r="F179" s="75" t="e">
        <f t="shared" si="10"/>
        <v>#N/A</v>
      </c>
      <c r="G179" t="str">
        <f>IF((ISERROR((VLOOKUP(B179,Calculation!C$2:C$933,1,FALSE)))),"not entered","")</f>
        <v/>
      </c>
    </row>
    <row r="180" spans="2:7">
      <c r="B180" s="72" t="s">
        <v>9</v>
      </c>
      <c r="C180" s="74" t="str">
        <f t="shared" si="11"/>
        <v xml:space="preserve"> </v>
      </c>
      <c r="D180" s="74" t="str">
        <f t="shared" si="12"/>
        <v xml:space="preserve"> </v>
      </c>
      <c r="E180" s="129">
        <v>1.1574074074074073E-5</v>
      </c>
      <c r="F180" s="75" t="e">
        <f t="shared" si="10"/>
        <v>#N/A</v>
      </c>
      <c r="G180" t="str">
        <f>IF((ISERROR((VLOOKUP(B180,Calculation!C$2:C$933,1,FALSE)))),"not entered","")</f>
        <v/>
      </c>
    </row>
    <row r="181" spans="2:7" ht="13.5" thickBot="1">
      <c r="B181" s="76"/>
      <c r="C181" s="77"/>
      <c r="D181" s="77"/>
      <c r="E181" s="78"/>
      <c r="F181" s="79"/>
    </row>
    <row r="457" spans="3:3">
      <c r="C457" s="57" t="s">
        <v>73</v>
      </c>
    </row>
    <row r="458" spans="3:3">
      <c r="C458" s="57" t="s">
        <v>73</v>
      </c>
    </row>
    <row r="459" spans="3:3">
      <c r="C459" s="57" t="s">
        <v>73</v>
      </c>
    </row>
    <row r="460" spans="3:3">
      <c r="C460" s="57" t="s">
        <v>73</v>
      </c>
    </row>
    <row r="461" spans="3:3">
      <c r="C461" s="57" t="s">
        <v>73</v>
      </c>
    </row>
    <row r="462" spans="3:3">
      <c r="C462" s="57" t="s">
        <v>73</v>
      </c>
    </row>
    <row r="463" spans="3:3">
      <c r="C463" s="57" t="s">
        <v>73</v>
      </c>
    </row>
    <row r="464" spans="3:3">
      <c r="C464" s="57" t="s">
        <v>73</v>
      </c>
    </row>
    <row r="465" spans="3:3">
      <c r="C465" s="57" t="s">
        <v>73</v>
      </c>
    </row>
    <row r="466" spans="3:3">
      <c r="C466" s="57" t="s">
        <v>73</v>
      </c>
    </row>
    <row r="467" spans="3:3">
      <c r="C467" s="57" t="s">
        <v>73</v>
      </c>
    </row>
    <row r="468" spans="3:3">
      <c r="C468" s="57" t="s">
        <v>73</v>
      </c>
    </row>
    <row r="469" spans="3:3">
      <c r="C469" s="57" t="s">
        <v>73</v>
      </c>
    </row>
    <row r="470" spans="3:3">
      <c r="C470" s="57" t="s">
        <v>73</v>
      </c>
    </row>
    <row r="471" spans="3:3">
      <c r="C471" s="57" t="s">
        <v>73</v>
      </c>
    </row>
    <row r="472" spans="3:3">
      <c r="C472" s="57" t="s">
        <v>73</v>
      </c>
    </row>
    <row r="473" spans="3:3">
      <c r="C473" s="57" t="s">
        <v>73</v>
      </c>
    </row>
    <row r="474" spans="3:3">
      <c r="C474" s="57" t="s">
        <v>73</v>
      </c>
    </row>
    <row r="475" spans="3:3">
      <c r="C475" s="57" t="s">
        <v>73</v>
      </c>
    </row>
    <row r="476" spans="3:3">
      <c r="C476" s="57" t="s">
        <v>73</v>
      </c>
    </row>
    <row r="644" spans="3:3">
      <c r="C644" s="57" t="s">
        <v>73</v>
      </c>
    </row>
    <row r="645" spans="3:3">
      <c r="C645" s="57" t="s">
        <v>73</v>
      </c>
    </row>
    <row r="646" spans="3:3">
      <c r="C646" s="57" t="s">
        <v>73</v>
      </c>
    </row>
    <row r="647" spans="3:3">
      <c r="C647" s="57" t="s">
        <v>73</v>
      </c>
    </row>
    <row r="648" spans="3:3">
      <c r="C648" s="57" t="s">
        <v>73</v>
      </c>
    </row>
    <row r="649" spans="3:3">
      <c r="C649" s="57" t="s">
        <v>73</v>
      </c>
    </row>
    <row r="742" spans="3:3">
      <c r="C742" s="57" t="s">
        <v>73</v>
      </c>
    </row>
    <row r="743" spans="3:3">
      <c r="C743" s="57" t="s">
        <v>73</v>
      </c>
    </row>
    <row r="744" spans="3:3">
      <c r="C744" s="57" t="s">
        <v>73</v>
      </c>
    </row>
    <row r="745" spans="3:3">
      <c r="C745" s="57" t="s">
        <v>73</v>
      </c>
    </row>
    <row r="746" spans="3:3">
      <c r="C746" s="57" t="s">
        <v>73</v>
      </c>
    </row>
    <row r="747" spans="3:3">
      <c r="C747" s="57" t="s">
        <v>73</v>
      </c>
    </row>
    <row r="748" spans="3:3">
      <c r="C748" s="57" t="s">
        <v>73</v>
      </c>
    </row>
    <row r="749" spans="3:3">
      <c r="C749" s="57" t="s">
        <v>73</v>
      </c>
    </row>
    <row r="750" spans="3:3">
      <c r="C750" s="57" t="s">
        <v>73</v>
      </c>
    </row>
    <row r="751" spans="3:3">
      <c r="C751" s="57" t="s">
        <v>73</v>
      </c>
    </row>
    <row r="752" spans="3:3">
      <c r="C752" s="57" t="s">
        <v>73</v>
      </c>
    </row>
    <row r="753" spans="3:3">
      <c r="C753" s="57" t="s">
        <v>73</v>
      </c>
    </row>
    <row r="754" spans="3:3">
      <c r="C754" s="57" t="s">
        <v>73</v>
      </c>
    </row>
  </sheetData>
  <phoneticPr fontId="2" type="noConversion"/>
  <conditionalFormatting sqref="B1:B1048576">
    <cfRule type="cellIs" dxfId="67" priority="2" stopIfTrue="1" operator="equal">
      <formula>"x"</formula>
    </cfRule>
  </conditionalFormatting>
  <conditionalFormatting sqref="G4:G181">
    <cfRule type="cellIs" dxfId="66" priority="3" stopIfTrue="1" operator="equal">
      <formula>#N/A</formula>
    </cfRule>
  </conditionalFormatting>
  <pageMargins left="0.75" right="0.75" top="1" bottom="1" header="0.5" footer="0.5"/>
  <headerFooter alignWithMargins="0"/>
  <webPublishItems count="4">
    <webPublishItem id="14938" divId="ebta league Junior_14938" sourceType="range" sourceRef="A1:F10" destinationFile="C:\EBTA\webpages2\ebtaleague\WAVENEY.htm"/>
    <webPublishItem id="28906" divId="ebta league Tristar 3_28906" sourceType="range" sourceRef="A1:F15" destinationFile="C:\A TEER\Web\TEER League 08\Holmwood 3.htm"/>
    <webPublishItem id="17641" divId="teer league Standard_17641" sourceType="range" sourceRef="A1:F57" destinationFile="C:\A TEER\Web\TEER League 09\fritton.htm"/>
    <webPublishItem id="3175" divId="teer league Adult_3175" sourceType="range" sourceRef="A1:F93" destinationFile="C:\A TEER\Web\fritton.htm"/>
  </webPublishItems>
</worksheet>
</file>

<file path=xl/worksheets/sheet5.xml><?xml version="1.0" encoding="utf-8"?>
<worksheet xmlns="http://schemas.openxmlformats.org/spreadsheetml/2006/main" xmlns:r="http://schemas.openxmlformats.org/officeDocument/2006/relationships">
  <dimension ref="B1:L202"/>
  <sheetViews>
    <sheetView workbookViewId="0">
      <selection activeCell="D37" sqref="D37"/>
    </sheetView>
  </sheetViews>
  <sheetFormatPr defaultRowHeight="12.75"/>
  <cols>
    <col min="1" max="1" width="3" customWidth="1"/>
    <col min="2" max="2" width="27.7109375" bestFit="1" customWidth="1"/>
    <col min="3" max="3" width="7.140625" bestFit="1" customWidth="1"/>
    <col min="4" max="4" width="30.85546875" bestFit="1" customWidth="1"/>
    <col min="5" max="5" width="8.140625" bestFit="1" customWidth="1"/>
    <col min="6" max="6" width="8.5703125" bestFit="1" customWidth="1"/>
    <col min="10" max="10" width="22.140625" bestFit="1" customWidth="1"/>
  </cols>
  <sheetData>
    <row r="1" spans="2:12">
      <c r="B1" s="30"/>
      <c r="C1" s="57"/>
      <c r="D1" s="31"/>
      <c r="E1" s="32"/>
    </row>
    <row r="2" spans="2:12" ht="15.75">
      <c r="B2" s="48" t="str">
        <f>Races!A7</f>
        <v>Braintree District</v>
      </c>
      <c r="C2" s="57"/>
      <c r="D2" s="31"/>
      <c r="E2" s="32"/>
    </row>
    <row r="3" spans="2:12" ht="13.5" thickBot="1">
      <c r="B3" s="49" t="s">
        <v>2</v>
      </c>
      <c r="C3" s="58" t="s">
        <v>22</v>
      </c>
      <c r="D3" s="58" t="s">
        <v>21</v>
      </c>
      <c r="E3" s="50" t="s">
        <v>8</v>
      </c>
      <c r="F3" s="51" t="s">
        <v>4</v>
      </c>
    </row>
    <row r="4" spans="2:12">
      <c r="B4" s="128" t="s">
        <v>71</v>
      </c>
      <c r="C4" s="70" t="s">
        <v>90</v>
      </c>
      <c r="D4" s="70"/>
      <c r="E4" s="139">
        <v>4.9317129629629634E-2</v>
      </c>
      <c r="F4" s="71"/>
      <c r="G4" t="str">
        <f>IF((ISERROR((VLOOKUP(B4,Calculation!C$2:C$933,1,FALSE)))),"not entered","")</f>
        <v/>
      </c>
      <c r="L4" s="138"/>
    </row>
    <row r="5" spans="2:12">
      <c r="B5" s="72" t="s">
        <v>71</v>
      </c>
      <c r="C5" s="73" t="s">
        <v>91</v>
      </c>
      <c r="D5" s="73"/>
      <c r="E5" s="129">
        <v>4.0127314814814817E-2</v>
      </c>
      <c r="F5" s="75"/>
      <c r="G5" t="str">
        <f>IF((ISERROR((VLOOKUP(B5,Calculation!C$2:C$933,1,FALSE)))),"not entered","")</f>
        <v/>
      </c>
      <c r="L5" s="138"/>
    </row>
    <row r="6" spans="2:12">
      <c r="B6" s="159" t="s">
        <v>479</v>
      </c>
      <c r="C6" s="74" t="str">
        <f t="shared" ref="C6:C65" si="0">VLOOKUP(B6,name,3,FALSE)</f>
        <v>Female</v>
      </c>
      <c r="D6" s="74" t="str">
        <f t="shared" ref="D6:D65" si="1">VLOOKUP(B6,name,2,FALSE)</f>
        <v>Newmarket Cycling &amp;amp; T</v>
      </c>
      <c r="E6" s="129">
        <v>4.9313657407407403E-2</v>
      </c>
      <c r="F6" s="75">
        <f t="shared" ref="F6:F65" si="2">(VLOOKUP(C6,C$4:E$5,3,FALSE))/(E6/10000)</f>
        <v>10000.704109653345</v>
      </c>
      <c r="G6" t="str">
        <f>IF((ISERROR((VLOOKUP(B6,Calculation!C$2:C$933,1,FALSE)))),"not entered","")</f>
        <v/>
      </c>
      <c r="L6" s="138"/>
    </row>
    <row r="7" spans="2:12">
      <c r="B7" s="159" t="s">
        <v>410</v>
      </c>
      <c r="C7" s="74" t="str">
        <f t="shared" si="0"/>
        <v>Female</v>
      </c>
      <c r="D7" s="74" t="str">
        <f t="shared" si="1"/>
        <v>East Essex Triathlon Club</v>
      </c>
      <c r="E7" s="129">
        <v>5.0658564814814816E-2</v>
      </c>
      <c r="F7" s="75">
        <f t="shared" si="2"/>
        <v>9735.2007128332843</v>
      </c>
      <c r="G7" t="str">
        <f>IF((ISERROR((VLOOKUP(B7,Calculation!C$2:C$933,1,FALSE)))),"not entered","")</f>
        <v/>
      </c>
      <c r="L7" s="138"/>
    </row>
    <row r="8" spans="2:12">
      <c r="B8" s="159" t="s">
        <v>480</v>
      </c>
      <c r="C8" s="74" t="str">
        <f t="shared" si="0"/>
        <v>Female</v>
      </c>
      <c r="D8" s="74" t="str">
        <f t="shared" si="1"/>
        <v>East Essex Tri</v>
      </c>
      <c r="E8" s="129">
        <v>5.1162037037037034E-2</v>
      </c>
      <c r="F8" s="75">
        <f t="shared" si="2"/>
        <v>9639.3991493982448</v>
      </c>
      <c r="G8" t="str">
        <f>IF((ISERROR((VLOOKUP(B8,Calculation!C$2:C$933,1,FALSE)))),"not entered","")</f>
        <v/>
      </c>
      <c r="L8" s="138"/>
    </row>
    <row r="9" spans="2:12">
      <c r="B9" s="159" t="s">
        <v>481</v>
      </c>
      <c r="C9" s="74" t="str">
        <f t="shared" si="0"/>
        <v>Female</v>
      </c>
      <c r="D9" s="74" t="str">
        <f t="shared" si="1"/>
        <v>Freedom Tri</v>
      </c>
      <c r="E9" s="129">
        <v>5.2607638888888891E-2</v>
      </c>
      <c r="F9" s="75">
        <f t="shared" si="2"/>
        <v>9374.5187336369436</v>
      </c>
      <c r="G9" t="str">
        <f>IF((ISERROR((VLOOKUP(B9,Calculation!C$2:C$933,1,FALSE)))),"not entered","")</f>
        <v/>
      </c>
      <c r="L9" s="138"/>
    </row>
    <row r="10" spans="2:12">
      <c r="B10" s="159" t="s">
        <v>482</v>
      </c>
      <c r="C10" s="74" t="str">
        <f t="shared" si="0"/>
        <v>Female</v>
      </c>
      <c r="D10" s="74" t="str">
        <f t="shared" si="1"/>
        <v>East Essex Triathlon Club</v>
      </c>
      <c r="E10" s="129">
        <v>5.3940972222222223E-2</v>
      </c>
      <c r="F10" s="75">
        <f t="shared" si="2"/>
        <v>9142.795837356507</v>
      </c>
      <c r="G10" t="str">
        <f>IF((ISERROR((VLOOKUP(B10,Calculation!C$2:C$933,1,FALSE)))),"not entered","")</f>
        <v/>
      </c>
      <c r="L10" s="138"/>
    </row>
    <row r="11" spans="2:12">
      <c r="B11" s="159" t="s">
        <v>483</v>
      </c>
      <c r="C11" s="74" t="str">
        <f t="shared" si="0"/>
        <v>Female</v>
      </c>
      <c r="D11" s="74" t="str">
        <f t="shared" si="1"/>
        <v>East London Triathletes</v>
      </c>
      <c r="E11" s="129">
        <v>5.3959490740740745E-2</v>
      </c>
      <c r="F11" s="75">
        <f t="shared" si="2"/>
        <v>9139.6580939919768</v>
      </c>
      <c r="G11" t="str">
        <f>IF((ISERROR((VLOOKUP(B11,Calculation!C$2:C$933,1,FALSE)))),"not entered","")</f>
        <v/>
      </c>
      <c r="L11" s="138"/>
    </row>
    <row r="12" spans="2:12">
      <c r="B12" s="159" t="s">
        <v>484</v>
      </c>
      <c r="C12" s="74" t="str">
        <f t="shared" si="0"/>
        <v>Female</v>
      </c>
      <c r="D12" s="74" t="str">
        <f t="shared" si="1"/>
        <v>East London Triathletes</v>
      </c>
      <c r="E12" s="129">
        <v>5.5905092592592597E-2</v>
      </c>
      <c r="F12" s="75">
        <f t="shared" si="2"/>
        <v>8821.5808869197972</v>
      </c>
      <c r="G12" t="str">
        <f>IF((ISERROR((VLOOKUP(B12,Calculation!C$2:C$933,1,FALSE)))),"not entered","")</f>
        <v/>
      </c>
      <c r="L12" s="138"/>
    </row>
    <row r="13" spans="2:12">
      <c r="B13" s="159" t="s">
        <v>485</v>
      </c>
      <c r="C13" s="74" t="str">
        <f t="shared" si="0"/>
        <v>Female</v>
      </c>
      <c r="D13" s="74" t="str">
        <f t="shared" si="1"/>
        <v>Born2Tri</v>
      </c>
      <c r="E13" s="129">
        <v>5.6761574074074082E-2</v>
      </c>
      <c r="F13" s="75">
        <f t="shared" si="2"/>
        <v>8688.471106398596</v>
      </c>
      <c r="G13" t="str">
        <f>IF((ISERROR((VLOOKUP(B13,Calculation!C$2:C$933,1,FALSE)))),"not entered","")</f>
        <v/>
      </c>
      <c r="L13" s="138"/>
    </row>
    <row r="14" spans="2:12">
      <c r="B14" s="159" t="s">
        <v>486</v>
      </c>
      <c r="C14" s="74" t="str">
        <f t="shared" si="0"/>
        <v>Female</v>
      </c>
      <c r="D14" s="74" t="str">
        <f t="shared" si="1"/>
        <v>Dunmow Tri</v>
      </c>
      <c r="E14" s="129">
        <v>5.6854166666666671E-2</v>
      </c>
      <c r="F14" s="75">
        <f t="shared" si="2"/>
        <v>8674.3210781319976</v>
      </c>
      <c r="G14" t="str">
        <f>IF((ISERROR((VLOOKUP(B14,Calculation!C$2:C$933,1,FALSE)))),"not entered","")</f>
        <v/>
      </c>
      <c r="L14" s="138"/>
    </row>
    <row r="15" spans="2:12">
      <c r="B15" s="159" t="s">
        <v>487</v>
      </c>
      <c r="C15" s="74" t="str">
        <f t="shared" si="0"/>
        <v>Female</v>
      </c>
      <c r="D15" s="74" t="str">
        <f t="shared" si="1"/>
        <v>Dunmow Tri</v>
      </c>
      <c r="E15" s="129">
        <v>5.6925925925925928E-2</v>
      </c>
      <c r="F15" s="75">
        <f t="shared" si="2"/>
        <v>8663.3864671437877</v>
      </c>
      <c r="G15" t="str">
        <f>IF((ISERROR((VLOOKUP(B15,Calculation!C$2:C$933,1,FALSE)))),"not entered","")</f>
        <v/>
      </c>
      <c r="L15" s="138"/>
    </row>
    <row r="16" spans="2:12">
      <c r="B16" s="159" t="s">
        <v>488</v>
      </c>
      <c r="C16" s="74" t="str">
        <f t="shared" si="0"/>
        <v>Female</v>
      </c>
      <c r="D16" s="74" t="str">
        <f t="shared" si="1"/>
        <v>East Essex Tri</v>
      </c>
      <c r="E16" s="129">
        <v>5.7109953703703704E-2</v>
      </c>
      <c r="F16" s="75">
        <f t="shared" si="2"/>
        <v>8635.4700768092753</v>
      </c>
      <c r="G16" t="str">
        <f>IF((ISERROR((VLOOKUP(B16,Calculation!C$2:C$933,1,FALSE)))),"not entered","")</f>
        <v/>
      </c>
      <c r="L16" s="138"/>
    </row>
    <row r="17" spans="2:12">
      <c r="B17" s="159" t="s">
        <v>489</v>
      </c>
      <c r="C17" s="74" t="str">
        <f t="shared" si="0"/>
        <v>Female</v>
      </c>
      <c r="D17" s="74" t="str">
        <f t="shared" si="1"/>
        <v>Springfield Striders</v>
      </c>
      <c r="E17" s="129">
        <v>5.8429398148148147E-2</v>
      </c>
      <c r="F17" s="75">
        <f t="shared" si="2"/>
        <v>8440.4651070657455</v>
      </c>
      <c r="G17" t="str">
        <f>IF((ISERROR((VLOOKUP(B17,Calculation!C$2:C$933,1,FALSE)))),"not entered","")</f>
        <v/>
      </c>
      <c r="L17" s="138"/>
    </row>
    <row r="18" spans="2:12">
      <c r="B18" s="159" t="s">
        <v>490</v>
      </c>
      <c r="C18" s="74" t="str">
        <f t="shared" si="0"/>
        <v>Female</v>
      </c>
      <c r="D18" s="74" t="str">
        <f t="shared" si="1"/>
        <v>East Essex Triathlon Club</v>
      </c>
      <c r="E18" s="129">
        <v>5.877546296296296E-2</v>
      </c>
      <c r="F18" s="75">
        <f t="shared" si="2"/>
        <v>8390.7683824977375</v>
      </c>
      <c r="G18" t="str">
        <f>IF((ISERROR((VLOOKUP(B18,Calculation!C$2:C$933,1,FALSE)))),"not entered","")</f>
        <v/>
      </c>
      <c r="L18" s="138"/>
    </row>
    <row r="19" spans="2:12">
      <c r="B19" s="159" t="s">
        <v>427</v>
      </c>
      <c r="C19" s="74" t="str">
        <f t="shared" si="0"/>
        <v>Female</v>
      </c>
      <c r="D19" s="74" t="str">
        <f t="shared" si="1"/>
        <v>tri sport epping</v>
      </c>
      <c r="E19" s="129">
        <v>5.8991898148148147E-2</v>
      </c>
      <c r="F19" s="75">
        <f t="shared" si="2"/>
        <v>8359.9835193941417</v>
      </c>
      <c r="G19" t="str">
        <f>IF((ISERROR((VLOOKUP(B19,Calculation!C$2:C$933,1,FALSE)))),"not entered","")</f>
        <v/>
      </c>
      <c r="L19" s="138"/>
    </row>
    <row r="20" spans="2:12">
      <c r="B20" s="159" t="s">
        <v>491</v>
      </c>
      <c r="C20" s="74" t="str">
        <f t="shared" si="0"/>
        <v>Female</v>
      </c>
      <c r="D20" s="74" t="str">
        <f t="shared" si="1"/>
        <v>Born2Tri</v>
      </c>
      <c r="E20" s="129">
        <v>5.901967592592592E-2</v>
      </c>
      <c r="F20" s="75">
        <f t="shared" si="2"/>
        <v>8356.0488694526721</v>
      </c>
      <c r="G20" t="str">
        <f>IF((ISERROR((VLOOKUP(B20,Calculation!C$2:C$933,1,FALSE)))),"not entered","")</f>
        <v/>
      </c>
      <c r="L20" s="138"/>
    </row>
    <row r="21" spans="2:12">
      <c r="B21" s="159" t="s">
        <v>492</v>
      </c>
      <c r="C21" s="74" t="str">
        <f t="shared" si="0"/>
        <v>Female</v>
      </c>
      <c r="D21" s="74" t="str">
        <f t="shared" si="1"/>
        <v>East Essex Triathlon Club</v>
      </c>
      <c r="E21" s="129">
        <v>6.0376157407407406E-2</v>
      </c>
      <c r="F21" s="75">
        <f t="shared" si="2"/>
        <v>8168.3120866481368</v>
      </c>
      <c r="G21" t="str">
        <f>IF((ISERROR((VLOOKUP(B21,Calculation!C$2:C$933,1,FALSE)))),"not entered","")</f>
        <v/>
      </c>
      <c r="L21" s="138"/>
    </row>
    <row r="22" spans="2:12">
      <c r="B22" s="159" t="s">
        <v>493</v>
      </c>
      <c r="C22" s="74" t="str">
        <f t="shared" si="0"/>
        <v>Female</v>
      </c>
      <c r="D22" s="74" t="str">
        <f t="shared" si="1"/>
        <v>East Essex Triathlon Club</v>
      </c>
      <c r="E22" s="129">
        <v>6.0468749999999995E-2</v>
      </c>
      <c r="F22" s="75">
        <f t="shared" si="2"/>
        <v>8155.8043831945652</v>
      </c>
      <c r="G22" t="str">
        <f>IF((ISERROR((VLOOKUP(B22,Calculation!C$2:C$933,1,FALSE)))),"not entered","")</f>
        <v/>
      </c>
      <c r="L22" s="138"/>
    </row>
    <row r="23" spans="2:12">
      <c r="B23" s="159" t="s">
        <v>494</v>
      </c>
      <c r="C23" s="74" t="str">
        <f t="shared" si="0"/>
        <v>Female</v>
      </c>
      <c r="D23" s="74" t="str">
        <f t="shared" si="1"/>
        <v>Born2Tri</v>
      </c>
      <c r="E23" s="129">
        <v>6.1159722222222219E-2</v>
      </c>
      <c r="F23" s="75">
        <f t="shared" si="2"/>
        <v>8063.6614813973738</v>
      </c>
      <c r="G23" t="str">
        <f>IF((ISERROR((VLOOKUP(B23,Calculation!C$2:C$933,1,FALSE)))),"not entered","")</f>
        <v/>
      </c>
    </row>
    <row r="24" spans="2:12">
      <c r="B24" s="159" t="s">
        <v>495</v>
      </c>
      <c r="C24" s="74" t="str">
        <f t="shared" si="0"/>
        <v>Female</v>
      </c>
      <c r="D24" s="74" t="str">
        <f t="shared" si="1"/>
        <v>Halstead Road Runners</v>
      </c>
      <c r="E24" s="129">
        <v>6.1300925925925925E-2</v>
      </c>
      <c r="F24" s="75">
        <f t="shared" si="2"/>
        <v>8045.0872290612497</v>
      </c>
      <c r="G24" t="str">
        <f>IF((ISERROR((VLOOKUP(B24,Calculation!C$2:C$933,1,FALSE)))),"not entered","")</f>
        <v/>
      </c>
    </row>
    <row r="25" spans="2:12">
      <c r="B25" s="159" t="s">
        <v>496</v>
      </c>
      <c r="C25" s="74" t="str">
        <f t="shared" si="0"/>
        <v>Female</v>
      </c>
      <c r="D25" s="74" t="str">
        <f t="shared" si="1"/>
        <v>East Essex Triathlon Club</v>
      </c>
      <c r="E25" s="129">
        <v>6.1775462962962963E-2</v>
      </c>
      <c r="F25" s="75">
        <f t="shared" si="2"/>
        <v>7983.2877430958897</v>
      </c>
      <c r="G25" t="str">
        <f>IF((ISERROR((VLOOKUP(B25,Calculation!C$2:C$933,1,FALSE)))),"not entered","")</f>
        <v/>
      </c>
    </row>
    <row r="26" spans="2:12">
      <c r="B26" s="159" t="s">
        <v>497</v>
      </c>
      <c r="C26" s="74" t="str">
        <f t="shared" si="0"/>
        <v>Female</v>
      </c>
      <c r="D26" s="74" t="str">
        <f t="shared" si="1"/>
        <v>Metropolitan Police</v>
      </c>
      <c r="E26" s="129">
        <v>6.1826388888888889E-2</v>
      </c>
      <c r="F26" s="75">
        <f t="shared" si="2"/>
        <v>7976.7119697480266</v>
      </c>
      <c r="G26" t="str">
        <f>IF((ISERROR((VLOOKUP(B26,Calculation!C$2:C$933,1,FALSE)))),"not entered","")</f>
        <v/>
      </c>
    </row>
    <row r="27" spans="2:12">
      <c r="B27" s="159" t="s">
        <v>498</v>
      </c>
      <c r="C27" s="74" t="str">
        <f t="shared" si="0"/>
        <v>Female</v>
      </c>
      <c r="D27" s="74" t="str">
        <f t="shared" si="1"/>
        <v>East Essex Tri</v>
      </c>
      <c r="E27" s="129">
        <v>6.2170138888888893E-2</v>
      </c>
      <c r="F27" s="75">
        <f t="shared" si="2"/>
        <v>7932.607279158522</v>
      </c>
      <c r="G27" t="str">
        <f>IF((ISERROR((VLOOKUP(B27,Calculation!C$2:C$933,1,FALSE)))),"not entered","")</f>
        <v/>
      </c>
      <c r="L27" s="138"/>
    </row>
    <row r="28" spans="2:12">
      <c r="B28" s="159" t="s">
        <v>499</v>
      </c>
      <c r="C28" s="74" t="str">
        <f t="shared" si="0"/>
        <v>Female</v>
      </c>
      <c r="D28" s="74" t="str">
        <f t="shared" si="1"/>
        <v>trisportepping</v>
      </c>
      <c r="E28" s="129">
        <v>6.3339120370370372E-2</v>
      </c>
      <c r="F28" s="75">
        <f t="shared" si="2"/>
        <v>7786.2037460027414</v>
      </c>
      <c r="G28" t="str">
        <f>IF((ISERROR((VLOOKUP(B28,Calculation!C$2:C$933,1,FALSE)))),"not entered","")</f>
        <v/>
      </c>
      <c r="L28" s="138"/>
    </row>
    <row r="29" spans="2:12">
      <c r="B29" s="159" t="s">
        <v>500</v>
      </c>
      <c r="C29" s="74" t="str">
        <f t="shared" si="0"/>
        <v>Female</v>
      </c>
      <c r="D29" s="74" t="str">
        <f t="shared" si="1"/>
        <v>Born2tri</v>
      </c>
      <c r="E29" s="129">
        <v>6.3575231481481476E-2</v>
      </c>
      <c r="F29" s="75">
        <f t="shared" si="2"/>
        <v>7757.2866791676552</v>
      </c>
      <c r="G29" t="str">
        <f>IF((ISERROR((VLOOKUP(B29,Calculation!C$2:C$933,1,FALSE)))),"not entered","")</f>
        <v/>
      </c>
    </row>
    <row r="30" spans="2:12">
      <c r="B30" s="159" t="s">
        <v>501</v>
      </c>
      <c r="C30" s="74" t="str">
        <f t="shared" si="0"/>
        <v>Female</v>
      </c>
      <c r="D30" s="74" t="str">
        <f t="shared" si="1"/>
        <v>Walden TRI</v>
      </c>
      <c r="E30" s="129">
        <v>6.4395833333333333E-2</v>
      </c>
      <c r="F30" s="75">
        <f t="shared" si="2"/>
        <v>7658.4348826341711</v>
      </c>
      <c r="G30" t="str">
        <f>IF((ISERROR((VLOOKUP(B30,Calculation!C$2:C$933,1,FALSE)))),"not entered","")</f>
        <v/>
      </c>
    </row>
    <row r="31" spans="2:12">
      <c r="B31" s="159" t="s">
        <v>502</v>
      </c>
      <c r="C31" s="74" t="str">
        <f t="shared" si="0"/>
        <v>Female</v>
      </c>
      <c r="D31" s="74" t="str">
        <f t="shared" si="1"/>
        <v>Born2Tri</v>
      </c>
      <c r="E31" s="129">
        <v>6.5008101851851852E-2</v>
      </c>
      <c r="F31" s="75">
        <f t="shared" si="2"/>
        <v>7586.305125785605</v>
      </c>
      <c r="G31" t="str">
        <f>IF((ISERROR((VLOOKUP(B31,Calculation!C$2:C$933,1,FALSE)))),"not entered","")</f>
        <v/>
      </c>
    </row>
    <row r="32" spans="2:12">
      <c r="B32" s="159" t="s">
        <v>503</v>
      </c>
      <c r="C32" s="74" t="str">
        <f t="shared" si="0"/>
        <v>Female</v>
      </c>
      <c r="D32" s="74" t="str">
        <f t="shared" si="1"/>
        <v>Hadleigh Hares  AC</v>
      </c>
      <c r="E32" s="129">
        <v>6.5202546296296293E-2</v>
      </c>
      <c r="F32" s="75">
        <f t="shared" si="2"/>
        <v>7563.6815478832004</v>
      </c>
      <c r="G32" t="str">
        <f>IF((ISERROR((VLOOKUP(B32,Calculation!C$2:C$933,1,FALSE)))),"not entered","")</f>
        <v/>
      </c>
    </row>
    <row r="33" spans="2:7">
      <c r="B33" s="159" t="s">
        <v>504</v>
      </c>
      <c r="C33" s="74" t="str">
        <f t="shared" si="0"/>
        <v>Female</v>
      </c>
      <c r="D33" s="74" t="str">
        <f t="shared" si="1"/>
        <v>Springfield Striders</v>
      </c>
      <c r="E33" s="129">
        <v>6.6917824074074081E-2</v>
      </c>
      <c r="F33" s="75">
        <f t="shared" si="2"/>
        <v>7369.8047287130084</v>
      </c>
      <c r="G33" t="str">
        <f>IF((ISERROR((VLOOKUP(B33,Calculation!C$2:C$933,1,FALSE)))),"not entered","")</f>
        <v/>
      </c>
    </row>
    <row r="34" spans="2:7">
      <c r="B34" s="159" t="s">
        <v>505</v>
      </c>
      <c r="C34" s="74" t="str">
        <f t="shared" si="0"/>
        <v>Female</v>
      </c>
      <c r="D34" s="74" t="str">
        <f t="shared" si="1"/>
        <v>East Essex Tri Club</v>
      </c>
      <c r="E34" s="129">
        <v>6.7091435185185178E-2</v>
      </c>
      <c r="F34" s="75">
        <f t="shared" si="2"/>
        <v>7350.7340383321562</v>
      </c>
      <c r="G34" t="str">
        <f>IF((ISERROR((VLOOKUP(B34,Calculation!C$2:C$933,1,FALSE)))),"not entered","")</f>
        <v/>
      </c>
    </row>
    <row r="35" spans="2:7">
      <c r="B35" s="159" t="s">
        <v>506</v>
      </c>
      <c r="C35" s="74" t="str">
        <f t="shared" si="0"/>
        <v>Female</v>
      </c>
      <c r="D35" s="74" t="str">
        <f t="shared" si="1"/>
        <v>Newmarket Cycling &amp;amp; T</v>
      </c>
      <c r="E35" s="129">
        <v>6.9193287037037032E-2</v>
      </c>
      <c r="F35" s="75">
        <f t="shared" si="2"/>
        <v>7127.4442567285023</v>
      </c>
      <c r="G35" t="str">
        <f>IF((ISERROR((VLOOKUP(B35,Calculation!C$2:C$933,1,FALSE)))),"not entered","")</f>
        <v/>
      </c>
    </row>
    <row r="36" spans="2:7">
      <c r="B36" s="159" t="s">
        <v>507</v>
      </c>
      <c r="C36" s="74" t="str">
        <f t="shared" si="0"/>
        <v>Female</v>
      </c>
      <c r="D36" s="74" t="str">
        <f t="shared" si="1"/>
        <v>Tri Sport Epping</v>
      </c>
      <c r="E36" s="129">
        <v>5.834375E-2</v>
      </c>
      <c r="F36" s="75">
        <f t="shared" si="2"/>
        <v>8452.8556408577842</v>
      </c>
      <c r="G36" t="str">
        <f>IF((ISERROR((VLOOKUP(B36,Calculation!C$2:C$933,1,FALSE)))),"not entered","")</f>
        <v/>
      </c>
    </row>
    <row r="37" spans="2:7">
      <c r="B37" s="159" t="s">
        <v>509</v>
      </c>
      <c r="C37" s="74" t="str">
        <f t="shared" si="0"/>
        <v>Male</v>
      </c>
      <c r="D37" s="74" t="str">
        <f t="shared" si="1"/>
        <v>East Essex Tri</v>
      </c>
      <c r="E37" s="129">
        <v>4.1623842592592594E-2</v>
      </c>
      <c r="F37" s="75">
        <f t="shared" si="2"/>
        <v>9640.4638100269713</v>
      </c>
      <c r="G37" t="str">
        <f>IF((ISERROR((VLOOKUP(B37,Calculation!C$2:C$933,1,FALSE)))),"not entered","")</f>
        <v/>
      </c>
    </row>
    <row r="38" spans="2:7">
      <c r="B38" s="159" t="s">
        <v>510</v>
      </c>
      <c r="C38" s="74" t="str">
        <f t="shared" si="0"/>
        <v>Male</v>
      </c>
      <c r="D38" s="74" t="str">
        <f t="shared" si="1"/>
        <v>Born2Tri</v>
      </c>
      <c r="E38" s="129">
        <v>4.1931712962962962E-2</v>
      </c>
      <c r="F38" s="75">
        <f t="shared" si="2"/>
        <v>9569.6817466670345</v>
      </c>
      <c r="G38" t="str">
        <f>IF((ISERROR((VLOOKUP(B38,Calculation!C$2:C$933,1,FALSE)))),"not entered","")</f>
        <v/>
      </c>
    </row>
    <row r="39" spans="2:7">
      <c r="B39" s="159" t="s">
        <v>511</v>
      </c>
      <c r="C39" s="74" t="str">
        <f t="shared" si="0"/>
        <v>Male</v>
      </c>
      <c r="D39" s="74" t="str">
        <f t="shared" si="1"/>
        <v>Tri Sport Epping</v>
      </c>
      <c r="E39" s="129">
        <v>4.4449074074074078E-2</v>
      </c>
      <c r="F39" s="75">
        <f t="shared" si="2"/>
        <v>9027.7054473492353</v>
      </c>
      <c r="G39" t="str">
        <f>IF((ISERROR((VLOOKUP(B39,Calculation!C$2:C$933,1,FALSE)))),"not entered","")</f>
        <v/>
      </c>
    </row>
    <row r="40" spans="2:7">
      <c r="B40" s="159" t="s">
        <v>144</v>
      </c>
      <c r="C40" s="74" t="str">
        <f t="shared" si="0"/>
        <v>Male</v>
      </c>
      <c r="D40" s="74" t="str">
        <f t="shared" si="1"/>
        <v>great dunmow</v>
      </c>
      <c r="E40" s="129">
        <v>4.4501157407407406E-2</v>
      </c>
      <c r="F40" s="75">
        <f t="shared" si="2"/>
        <v>9017.1395875055277</v>
      </c>
      <c r="G40" t="str">
        <f>IF((ISERROR((VLOOKUP(B40,Calculation!C$2:C$933,1,FALSE)))),"not entered","")</f>
        <v/>
      </c>
    </row>
    <row r="41" spans="2:7">
      <c r="B41" s="159" t="s">
        <v>512</v>
      </c>
      <c r="C41" s="74" t="str">
        <f t="shared" si="0"/>
        <v>Male</v>
      </c>
      <c r="D41" s="74" t="str">
        <f t="shared" si="1"/>
        <v>human performance unit</v>
      </c>
      <c r="E41" s="129">
        <v>4.4638888888888888E-2</v>
      </c>
      <c r="F41" s="75">
        <f t="shared" si="2"/>
        <v>8989.3175689690943</v>
      </c>
      <c r="G41" t="str">
        <f>IF((ISERROR((VLOOKUP(B41,Calculation!C$2:C$933,1,FALSE)))),"not entered","")</f>
        <v/>
      </c>
    </row>
    <row r="42" spans="2:7">
      <c r="B42" s="159" t="s">
        <v>513</v>
      </c>
      <c r="C42" s="74" t="str">
        <f t="shared" si="0"/>
        <v>Male</v>
      </c>
      <c r="D42" s="74" t="str">
        <f t="shared" si="1"/>
        <v>East Essex Triathlon Club</v>
      </c>
      <c r="E42" s="129">
        <v>4.5072916666666664E-2</v>
      </c>
      <c r="F42" s="75">
        <f t="shared" si="2"/>
        <v>8902.7553090414203</v>
      </c>
      <c r="G42" t="str">
        <f>IF((ISERROR((VLOOKUP(B42,Calculation!C$2:C$933,1,FALSE)))),"not entered","")</f>
        <v/>
      </c>
    </row>
    <row r="43" spans="2:7">
      <c r="B43" s="159" t="s">
        <v>514</v>
      </c>
      <c r="C43" s="74" t="str">
        <f t="shared" si="0"/>
        <v>Male</v>
      </c>
      <c r="D43" s="74" t="str">
        <f t="shared" si="1"/>
        <v>East Essex Tri</v>
      </c>
      <c r="E43" s="129">
        <v>4.5767361111111106E-2</v>
      </c>
      <c r="F43" s="75">
        <f t="shared" si="2"/>
        <v>8767.6706370280481</v>
      </c>
      <c r="G43" t="str">
        <f>IF((ISERROR((VLOOKUP(B43,Calculation!C$2:C$933,1,FALSE)))),"not entered","")</f>
        <v/>
      </c>
    </row>
    <row r="44" spans="2:7">
      <c r="B44" s="159" t="s">
        <v>515</v>
      </c>
      <c r="C44" s="74" t="str">
        <f t="shared" si="0"/>
        <v>Male</v>
      </c>
      <c r="D44" s="74" t="str">
        <f t="shared" si="1"/>
        <v>East Essex Triathlon Club</v>
      </c>
      <c r="E44" s="129">
        <v>4.5965277777777779E-2</v>
      </c>
      <c r="F44" s="75">
        <f t="shared" si="2"/>
        <v>8729.9189202800026</v>
      </c>
      <c r="G44" t="str">
        <f>IF((ISERROR((VLOOKUP(B44,Calculation!C$2:C$933,1,FALSE)))),"not entered","")</f>
        <v/>
      </c>
    </row>
    <row r="45" spans="2:7">
      <c r="B45" s="159" t="s">
        <v>516</v>
      </c>
      <c r="C45" s="74" t="str">
        <f t="shared" si="0"/>
        <v>Male</v>
      </c>
      <c r="D45" s="74" t="str">
        <f t="shared" si="1"/>
        <v>Hadleigh Hares  AC</v>
      </c>
      <c r="E45" s="129">
        <v>4.623611111111111E-2</v>
      </c>
      <c r="F45" s="75">
        <f t="shared" si="2"/>
        <v>8678.7824171422872</v>
      </c>
      <c r="G45" t="str">
        <f>IF((ISERROR((VLOOKUP(B45,Calculation!C$2:C$933,1,FALSE)))),"not entered","")</f>
        <v/>
      </c>
    </row>
    <row r="46" spans="2:7">
      <c r="B46" s="159" t="s">
        <v>517</v>
      </c>
      <c r="C46" s="74" t="str">
        <f t="shared" si="0"/>
        <v>Male</v>
      </c>
      <c r="D46" s="74" t="str">
        <f t="shared" si="1"/>
        <v>East Essex Triathlon Club</v>
      </c>
      <c r="E46" s="129">
        <v>4.6454861111111106E-2</v>
      </c>
      <c r="F46" s="75">
        <f t="shared" si="2"/>
        <v>8637.9151406432993</v>
      </c>
      <c r="G46" t="str">
        <f>IF((ISERROR((VLOOKUP(B46,Calculation!C$2:C$933,1,FALSE)))),"not entered","")</f>
        <v/>
      </c>
    </row>
    <row r="47" spans="2:7">
      <c r="B47" s="159" t="s">
        <v>518</v>
      </c>
      <c r="C47" s="74" t="str">
        <f t="shared" si="0"/>
        <v>Male</v>
      </c>
      <c r="D47" s="74" t="str">
        <f t="shared" si="1"/>
        <v>East Essex Tri</v>
      </c>
      <c r="E47" s="129">
        <v>4.6572916666666665E-2</v>
      </c>
      <c r="F47" s="75">
        <f t="shared" si="2"/>
        <v>8616.0192847734779</v>
      </c>
      <c r="G47" t="str">
        <f>IF((ISERROR((VLOOKUP(B47,Calculation!C$2:C$933,1,FALSE)))),"not entered","")</f>
        <v/>
      </c>
    </row>
    <row r="48" spans="2:7">
      <c r="B48" s="159" t="s">
        <v>519</v>
      </c>
      <c r="C48" s="74" t="str">
        <f t="shared" si="0"/>
        <v>Male</v>
      </c>
      <c r="D48" s="74" t="str">
        <f t="shared" si="1"/>
        <v>East Essex Triathlon Club</v>
      </c>
      <c r="E48" s="129">
        <v>4.6752314814814816E-2</v>
      </c>
      <c r="F48" s="75">
        <f t="shared" si="2"/>
        <v>8582.9578650294607</v>
      </c>
      <c r="G48" t="str">
        <f>IF((ISERROR((VLOOKUP(B48,Calculation!C$2:C$933,1,FALSE)))),"not entered","")</f>
        <v/>
      </c>
    </row>
    <row r="49" spans="2:7">
      <c r="B49" s="159" t="s">
        <v>520</v>
      </c>
      <c r="C49" s="74" t="str">
        <f t="shared" si="0"/>
        <v>Male</v>
      </c>
      <c r="D49" s="74" t="str">
        <f t="shared" si="1"/>
        <v>East Essex Triathlon Club</v>
      </c>
      <c r="E49" s="129">
        <v>4.6995370370370375E-2</v>
      </c>
      <c r="F49" s="75">
        <f t="shared" si="2"/>
        <v>8538.5676288050436</v>
      </c>
      <c r="G49" t="str">
        <f>IF((ISERROR((VLOOKUP(B49,Calculation!C$2:C$933,1,FALSE)))),"not entered","")</f>
        <v/>
      </c>
    </row>
    <row r="50" spans="2:7">
      <c r="B50" s="159" t="s">
        <v>114</v>
      </c>
      <c r="C50" s="74" t="str">
        <f t="shared" si="0"/>
        <v>Male</v>
      </c>
      <c r="D50" s="74" t="str">
        <f t="shared" si="1"/>
        <v>East Essex Triathlon Club</v>
      </c>
      <c r="E50" s="129">
        <v>4.7326388888888883E-2</v>
      </c>
      <c r="F50" s="75">
        <f t="shared" si="2"/>
        <v>8478.8456835412107</v>
      </c>
      <c r="G50" t="str">
        <f>IF((ISERROR((VLOOKUP(B50,Calculation!C$2:C$933,1,FALSE)))),"not entered","")</f>
        <v/>
      </c>
    </row>
    <row r="51" spans="2:7">
      <c r="B51" s="159" t="s">
        <v>521</v>
      </c>
      <c r="C51" s="74" t="str">
        <f t="shared" si="0"/>
        <v>Male</v>
      </c>
      <c r="D51" s="74" t="str">
        <f t="shared" si="1"/>
        <v>East Essex Triathlon Club</v>
      </c>
      <c r="E51" s="129">
        <v>4.8254629629629626E-2</v>
      </c>
      <c r="F51" s="75">
        <f t="shared" si="2"/>
        <v>8315.7440276312009</v>
      </c>
      <c r="G51" t="str">
        <f>IF((ISERROR((VLOOKUP(B51,Calculation!C$2:C$933,1,FALSE)))),"not entered","")</f>
        <v/>
      </c>
    </row>
    <row r="52" spans="2:7">
      <c r="B52" s="159" t="s">
        <v>522</v>
      </c>
      <c r="C52" s="74" t="str">
        <f t="shared" si="0"/>
        <v>Male</v>
      </c>
      <c r="D52" s="74" t="str">
        <f t="shared" si="1"/>
        <v>East Essex Tri</v>
      </c>
      <c r="E52" s="129">
        <v>4.8506944444444443E-2</v>
      </c>
      <c r="F52" s="75">
        <f t="shared" si="2"/>
        <v>8272.4886661894543</v>
      </c>
      <c r="G52" t="str">
        <f>IF((ISERROR((VLOOKUP(B52,Calculation!C$2:C$933,1,FALSE)))),"not entered","")</f>
        <v/>
      </c>
    </row>
    <row r="53" spans="2:7">
      <c r="B53" s="159" t="s">
        <v>523</v>
      </c>
      <c r="C53" s="74" t="str">
        <f t="shared" si="0"/>
        <v>Male</v>
      </c>
      <c r="D53" s="74" t="str">
        <f t="shared" si="1"/>
        <v>Hadleigh Hares  AC</v>
      </c>
      <c r="E53" s="129">
        <v>4.8517361111111108E-2</v>
      </c>
      <c r="F53" s="75">
        <f t="shared" si="2"/>
        <v>8270.7125647081284</v>
      </c>
      <c r="G53" t="str">
        <f>IF((ISERROR((VLOOKUP(B53,Calculation!C$2:C$933,1,FALSE)))),"not entered","")</f>
        <v/>
      </c>
    </row>
    <row r="54" spans="2:7">
      <c r="B54" s="159" t="s">
        <v>524</v>
      </c>
      <c r="C54" s="74" t="str">
        <f t="shared" si="0"/>
        <v>Male</v>
      </c>
      <c r="D54" s="74" t="str">
        <f t="shared" si="1"/>
        <v>East Essex Tri</v>
      </c>
      <c r="E54" s="129">
        <v>4.8859953703703697E-2</v>
      </c>
      <c r="F54" s="75">
        <f t="shared" si="2"/>
        <v>8212.7205969442166</v>
      </c>
      <c r="G54" t="str">
        <f>IF((ISERROR((VLOOKUP(B54,Calculation!C$2:C$933,1,FALSE)))),"not entered","")</f>
        <v/>
      </c>
    </row>
    <row r="55" spans="2:7">
      <c r="B55" s="159" t="s">
        <v>525</v>
      </c>
      <c r="C55" s="74" t="str">
        <f t="shared" si="0"/>
        <v>Male</v>
      </c>
      <c r="D55" s="74" t="str">
        <f t="shared" si="1"/>
        <v>East Essex Tri</v>
      </c>
      <c r="E55" s="129">
        <v>4.8954861111111109E-2</v>
      </c>
      <c r="F55" s="75">
        <f t="shared" si="2"/>
        <v>8196.7988273400024</v>
      </c>
      <c r="G55" t="str">
        <f>IF((ISERROR((VLOOKUP(B55,Calculation!C$2:C$933,1,FALSE)))),"not entered","")</f>
        <v/>
      </c>
    </row>
    <row r="56" spans="2:7">
      <c r="B56" s="159" t="s">
        <v>526</v>
      </c>
      <c r="C56" s="74" t="str">
        <f t="shared" si="0"/>
        <v>Male</v>
      </c>
      <c r="D56" s="74" t="str">
        <f t="shared" si="1"/>
        <v>Born2Tri</v>
      </c>
      <c r="E56" s="129">
        <v>4.8974537037037032E-2</v>
      </c>
      <c r="F56" s="75">
        <f t="shared" si="2"/>
        <v>8193.5056955144883</v>
      </c>
      <c r="G56" t="str">
        <f>IF((ISERROR((VLOOKUP(B56,Calculation!C$2:C$933,1,FALSE)))),"not entered","")</f>
        <v/>
      </c>
    </row>
    <row r="57" spans="2:7">
      <c r="B57" s="159" t="s">
        <v>527</v>
      </c>
      <c r="C57" s="74" t="str">
        <f t="shared" si="0"/>
        <v>Male</v>
      </c>
      <c r="D57" s="74" t="str">
        <f t="shared" si="1"/>
        <v>East Essex Tri</v>
      </c>
      <c r="E57" s="129">
        <v>4.9016203703703708E-2</v>
      </c>
      <c r="F57" s="75">
        <f t="shared" si="2"/>
        <v>8186.5407319952774</v>
      </c>
      <c r="G57" t="str">
        <f>IF((ISERROR((VLOOKUP(B57,Calculation!C$2:C$933,1,FALSE)))),"not entered","")</f>
        <v/>
      </c>
    </row>
    <row r="58" spans="2:7">
      <c r="B58" s="159" t="s">
        <v>528</v>
      </c>
      <c r="C58" s="74" t="str">
        <f t="shared" si="0"/>
        <v>Male</v>
      </c>
      <c r="D58" s="74" t="str">
        <f t="shared" si="1"/>
        <v>East Essex Tri</v>
      </c>
      <c r="E58" s="129">
        <v>4.9271990740740741E-2</v>
      </c>
      <c r="F58" s="75">
        <f t="shared" si="2"/>
        <v>8144.0417185407914</v>
      </c>
      <c r="G58" t="str">
        <f>IF((ISERROR((VLOOKUP(B58,Calculation!C$2:C$933,1,FALSE)))),"not entered","")</f>
        <v/>
      </c>
    </row>
    <row r="59" spans="2:7">
      <c r="B59" s="159" t="s">
        <v>208</v>
      </c>
      <c r="C59" s="74" t="str">
        <f t="shared" si="0"/>
        <v>Male</v>
      </c>
      <c r="D59" s="74" t="str">
        <f t="shared" si="1"/>
        <v>TriSportEpping</v>
      </c>
      <c r="E59" s="129">
        <v>4.9305555555555554E-2</v>
      </c>
      <c r="F59" s="75">
        <f t="shared" si="2"/>
        <v>8138.4976525821612</v>
      </c>
      <c r="G59" t="str">
        <f>IF((ISERROR((VLOOKUP(B59,Calculation!C$2:C$933,1,FALSE)))),"not entered","")</f>
        <v/>
      </c>
    </row>
    <row r="60" spans="2:7">
      <c r="B60" s="159" t="s">
        <v>529</v>
      </c>
      <c r="C60" s="74" t="str">
        <f t="shared" si="0"/>
        <v>Male</v>
      </c>
      <c r="D60" s="74" t="str">
        <f t="shared" si="1"/>
        <v>Farrow Tri Club</v>
      </c>
      <c r="E60" s="129">
        <v>4.947569444444444E-2</v>
      </c>
      <c r="F60" s="75">
        <f t="shared" si="2"/>
        <v>8110.5106791119861</v>
      </c>
      <c r="G60" t="str">
        <f>IF((ISERROR((VLOOKUP(B60,Calculation!C$2:C$933,1,FALSE)))),"not entered","")</f>
        <v/>
      </c>
    </row>
    <row r="61" spans="2:7">
      <c r="B61" s="159" t="s">
        <v>530</v>
      </c>
      <c r="C61" s="74" t="str">
        <f t="shared" si="0"/>
        <v>Male</v>
      </c>
      <c r="D61" s="74" t="str">
        <f t="shared" si="1"/>
        <v>Stortford Tri</v>
      </c>
      <c r="E61" s="129">
        <v>4.9613425925925929E-2</v>
      </c>
      <c r="F61" s="75">
        <f t="shared" si="2"/>
        <v>8087.9951476694823</v>
      </c>
      <c r="G61" t="str">
        <f>IF((ISERROR((VLOOKUP(B61,Calculation!C$2:C$933,1,FALSE)))),"not entered","")</f>
        <v/>
      </c>
    </row>
    <row r="62" spans="2:7">
      <c r="B62" s="159" t="s">
        <v>531</v>
      </c>
      <c r="C62" s="74" t="str">
        <f t="shared" si="0"/>
        <v>Male</v>
      </c>
      <c r="D62" s="74" t="str">
        <f t="shared" si="1"/>
        <v>Discovery Tri</v>
      </c>
      <c r="E62" s="129">
        <v>4.9862268518518521E-2</v>
      </c>
      <c r="F62" s="75">
        <f t="shared" si="2"/>
        <v>8047.6312063322575</v>
      </c>
      <c r="G62" t="str">
        <f>IF((ISERROR((VLOOKUP(B62,Calculation!C$2:C$933,1,FALSE)))),"not entered","")</f>
        <v/>
      </c>
    </row>
    <row r="63" spans="2:7">
      <c r="B63" s="159" t="s">
        <v>269</v>
      </c>
      <c r="C63" s="74" t="str">
        <f t="shared" si="0"/>
        <v>Male</v>
      </c>
      <c r="D63" s="74" t="str">
        <f t="shared" si="1"/>
        <v>East Essex Triathlon Club</v>
      </c>
      <c r="E63" s="129">
        <v>4.9979166666666665E-2</v>
      </c>
      <c r="F63" s="75">
        <f t="shared" si="2"/>
        <v>8028.808299754528</v>
      </c>
      <c r="G63" t="str">
        <f>IF((ISERROR((VLOOKUP(B63,Calculation!C$2:C$933,1,FALSE)))),"not entered","")</f>
        <v/>
      </c>
    </row>
    <row r="64" spans="2:7">
      <c r="B64" s="159" t="s">
        <v>532</v>
      </c>
      <c r="C64" s="74" t="str">
        <f t="shared" si="0"/>
        <v>Male</v>
      </c>
      <c r="D64" s="74" t="str">
        <f t="shared" si="1"/>
        <v>Born2Tri</v>
      </c>
      <c r="E64" s="129">
        <v>5.0112268518518521E-2</v>
      </c>
      <c r="F64" s="75">
        <f t="shared" si="2"/>
        <v>8007.4831974501694</v>
      </c>
      <c r="G64" t="str">
        <f>IF((ISERROR((VLOOKUP(B64,Calculation!C$2:C$933,1,FALSE)))),"not entered","")</f>
        <v/>
      </c>
    </row>
    <row r="65" spans="2:7">
      <c r="B65" s="159" t="s">
        <v>533</v>
      </c>
      <c r="C65" s="74" t="str">
        <f t="shared" si="0"/>
        <v>Male</v>
      </c>
      <c r="D65" s="74" t="str">
        <f t="shared" si="1"/>
        <v>East Essex Tri</v>
      </c>
      <c r="E65" s="129">
        <v>5.0165509259259257E-2</v>
      </c>
      <c r="F65" s="75">
        <f t="shared" si="2"/>
        <v>7998.9848418429747</v>
      </c>
      <c r="G65" t="str">
        <f>IF((ISERROR((VLOOKUP(B65,Calculation!C$2:C$933,1,FALSE)))),"not entered","")</f>
        <v/>
      </c>
    </row>
    <row r="66" spans="2:7">
      <c r="B66" s="159" t="s">
        <v>534</v>
      </c>
      <c r="C66" s="74" t="str">
        <f t="shared" ref="C66:C129" si="3">VLOOKUP(B66,name,3,FALSE)</f>
        <v>Male</v>
      </c>
      <c r="D66" s="74" t="str">
        <f t="shared" ref="D66:D129" si="4">VLOOKUP(B66,name,2,FALSE)</f>
        <v>East Essex Tri</v>
      </c>
      <c r="E66" s="129">
        <v>5.0214120370370374E-2</v>
      </c>
      <c r="F66" s="75">
        <f t="shared" ref="F66:F129" si="5">(VLOOKUP(C66,C$4:E$5,3,FALSE))/(E66/10000)</f>
        <v>7991.2412124005987</v>
      </c>
      <c r="G66" t="str">
        <f>IF((ISERROR((VLOOKUP(B66,Calculation!C$2:C$933,1,FALSE)))),"not entered","")</f>
        <v/>
      </c>
    </row>
    <row r="67" spans="2:7">
      <c r="B67" s="159" t="s">
        <v>393</v>
      </c>
      <c r="C67" s="74" t="str">
        <f t="shared" si="3"/>
        <v>Male</v>
      </c>
      <c r="D67" s="74" t="str">
        <f t="shared" si="4"/>
        <v>Witham RC/Born2tri</v>
      </c>
      <c r="E67" s="129">
        <v>5.0303240740740739E-2</v>
      </c>
      <c r="F67" s="75">
        <f t="shared" si="5"/>
        <v>7977.0834292025229</v>
      </c>
      <c r="G67" t="str">
        <f>IF((ISERROR((VLOOKUP(B67,Calculation!C$2:C$933,1,FALSE)))),"not entered","")</f>
        <v/>
      </c>
    </row>
    <row r="68" spans="2:7">
      <c r="B68" s="159" t="s">
        <v>535</v>
      </c>
      <c r="C68" s="74" t="str">
        <f t="shared" si="3"/>
        <v>Male</v>
      </c>
      <c r="D68" s="74" t="str">
        <f t="shared" si="4"/>
        <v>Born2Tri</v>
      </c>
      <c r="E68" s="129">
        <v>5.0405092592592592E-2</v>
      </c>
      <c r="F68" s="75">
        <f t="shared" si="5"/>
        <v>7960.9644087256038</v>
      </c>
      <c r="G68" t="str">
        <f>IF((ISERROR((VLOOKUP(B68,Calculation!C$2:C$933,1,FALSE)))),"not entered","")</f>
        <v/>
      </c>
    </row>
    <row r="69" spans="2:7">
      <c r="B69" s="159" t="s">
        <v>148</v>
      </c>
      <c r="C69" s="74" t="str">
        <f t="shared" si="3"/>
        <v>Male</v>
      </c>
      <c r="D69" s="74" t="str">
        <f t="shared" si="4"/>
        <v>Tri Sport Epping</v>
      </c>
      <c r="E69" s="129">
        <v>5.0552083333333331E-2</v>
      </c>
      <c r="F69" s="75">
        <f t="shared" si="5"/>
        <v>7937.8162419580112</v>
      </c>
      <c r="G69" t="str">
        <f>IF((ISERROR((VLOOKUP(B69,Calculation!C$2:C$933,1,FALSE)))),"not entered","")</f>
        <v/>
      </c>
    </row>
    <row r="70" spans="2:7">
      <c r="B70" s="159" t="s">
        <v>536</v>
      </c>
      <c r="C70" s="74" t="str">
        <f t="shared" si="3"/>
        <v>Male</v>
      </c>
      <c r="D70" s="74" t="str">
        <f t="shared" si="4"/>
        <v>Springfield Striders</v>
      </c>
      <c r="E70" s="129">
        <v>5.0731481481481482E-2</v>
      </c>
      <c r="F70" s="75">
        <f t="shared" si="5"/>
        <v>7909.7463040700859</v>
      </c>
      <c r="G70" t="str">
        <f>IF((ISERROR((VLOOKUP(B70,Calculation!C$2:C$933,1,FALSE)))),"not entered","")</f>
        <v/>
      </c>
    </row>
    <row r="71" spans="2:7">
      <c r="B71" s="159" t="s">
        <v>537</v>
      </c>
      <c r="C71" s="74" t="str">
        <f t="shared" si="3"/>
        <v>Male</v>
      </c>
      <c r="D71" s="74" t="str">
        <f t="shared" si="4"/>
        <v>East Essex</v>
      </c>
      <c r="E71" s="129">
        <v>5.1547453703703706E-2</v>
      </c>
      <c r="F71" s="75">
        <f t="shared" si="5"/>
        <v>7784.53869816108</v>
      </c>
      <c r="G71" t="str">
        <f>IF((ISERROR((VLOOKUP(B71,Calculation!C$2:C$933,1,FALSE)))),"not entered","")</f>
        <v/>
      </c>
    </row>
    <row r="72" spans="2:7">
      <c r="B72" s="159" t="s">
        <v>538</v>
      </c>
      <c r="C72" s="74" t="str">
        <f t="shared" si="3"/>
        <v>Male</v>
      </c>
      <c r="D72" s="74" t="str">
        <f t="shared" si="4"/>
        <v>Newmarket Cycling &amp; Triat</v>
      </c>
      <c r="E72" s="129">
        <v>5.1550925925925924E-2</v>
      </c>
      <c r="F72" s="75">
        <f t="shared" si="5"/>
        <v>7784.0143691064222</v>
      </c>
      <c r="G72" t="str">
        <f>IF((ISERROR((VLOOKUP(B72,Calculation!C$2:C$933,1,FALSE)))),"not entered","")</f>
        <v/>
      </c>
    </row>
    <row r="73" spans="2:7">
      <c r="B73" s="159" t="s">
        <v>539</v>
      </c>
      <c r="C73" s="74" t="str">
        <f t="shared" si="3"/>
        <v>Male</v>
      </c>
      <c r="D73" s="74" t="str">
        <f t="shared" si="4"/>
        <v>East Essex Triathlon Club</v>
      </c>
      <c r="E73" s="129">
        <v>5.1577546296296295E-2</v>
      </c>
      <c r="F73" s="75">
        <f t="shared" si="5"/>
        <v>7779.9968583802711</v>
      </c>
      <c r="G73" t="str">
        <f>IF((ISERROR((VLOOKUP(B73,Calculation!C$2:C$933,1,FALSE)))),"not entered","")</f>
        <v/>
      </c>
    </row>
    <row r="74" spans="2:7">
      <c r="B74" s="159" t="s">
        <v>540</v>
      </c>
      <c r="C74" s="74" t="str">
        <f t="shared" si="3"/>
        <v>Male</v>
      </c>
      <c r="D74" s="74" t="str">
        <f t="shared" si="4"/>
        <v>Born2Tri</v>
      </c>
      <c r="E74" s="129">
        <v>5.172685185185185E-2</v>
      </c>
      <c r="F74" s="75">
        <f t="shared" si="5"/>
        <v>7757.5404994182418</v>
      </c>
      <c r="G74" t="str">
        <f>IF((ISERROR((VLOOKUP(B74,Calculation!C$2:C$933,1,FALSE)))),"not entered","")</f>
        <v/>
      </c>
    </row>
    <row r="75" spans="2:7">
      <c r="B75" s="159" t="s">
        <v>541</v>
      </c>
      <c r="C75" s="74" t="str">
        <f t="shared" si="3"/>
        <v>Male</v>
      </c>
      <c r="D75" s="74" t="str">
        <f t="shared" si="4"/>
        <v>Born2Tri</v>
      </c>
      <c r="E75" s="129">
        <v>5.1807870370370372E-2</v>
      </c>
      <c r="F75" s="75">
        <f t="shared" si="5"/>
        <v>7745.4090523211653</v>
      </c>
      <c r="G75" t="str">
        <f>IF((ISERROR((VLOOKUP(B75,Calculation!C$2:C$933,1,FALSE)))),"not entered","")</f>
        <v/>
      </c>
    </row>
    <row r="76" spans="2:7">
      <c r="B76" s="159" t="s">
        <v>542</v>
      </c>
      <c r="C76" s="74" t="str">
        <f t="shared" si="3"/>
        <v>Male</v>
      </c>
      <c r="D76" s="74" t="str">
        <f t="shared" si="4"/>
        <v>Born2Tri</v>
      </c>
      <c r="E76" s="129">
        <v>5.1901620370370376E-2</v>
      </c>
      <c r="F76" s="75">
        <f t="shared" si="5"/>
        <v>7731.4185045603544</v>
      </c>
      <c r="G76" t="str">
        <f>IF((ISERROR((VLOOKUP(B76,Calculation!C$2:C$933,1,FALSE)))),"not entered","")</f>
        <v/>
      </c>
    </row>
    <row r="77" spans="2:7">
      <c r="B77" s="159" t="s">
        <v>543</v>
      </c>
      <c r="C77" s="74" t="str">
        <f t="shared" si="3"/>
        <v>Male</v>
      </c>
      <c r="D77" s="74" t="str">
        <f t="shared" si="4"/>
        <v>East Essex Triathlon Club</v>
      </c>
      <c r="E77" s="129">
        <v>5.2049768518518523E-2</v>
      </c>
      <c r="F77" s="75">
        <f t="shared" si="5"/>
        <v>7709.4127326499292</v>
      </c>
      <c r="G77" t="str">
        <f>IF((ISERROR((VLOOKUP(B77,Calculation!C$2:C$933,1,FALSE)))),"not entered","")</f>
        <v/>
      </c>
    </row>
    <row r="78" spans="2:7">
      <c r="B78" s="159" t="s">
        <v>544</v>
      </c>
      <c r="C78" s="74" t="str">
        <f t="shared" si="3"/>
        <v>Male</v>
      </c>
      <c r="D78" s="74" t="str">
        <f t="shared" si="4"/>
        <v>Born2Tri</v>
      </c>
      <c r="E78" s="129">
        <v>5.2098379629629626E-2</v>
      </c>
      <c r="F78" s="75">
        <f t="shared" si="5"/>
        <v>7702.2193588518876</v>
      </c>
      <c r="G78" t="str">
        <f>IF((ISERROR((VLOOKUP(B78,Calculation!C$2:C$933,1,FALSE)))),"not entered","")</f>
        <v/>
      </c>
    </row>
    <row r="79" spans="2:7">
      <c r="B79" s="159" t="s">
        <v>545</v>
      </c>
      <c r="C79" s="74" t="str">
        <f t="shared" si="3"/>
        <v>Male</v>
      </c>
      <c r="D79" s="74" t="str">
        <f t="shared" si="4"/>
        <v>Born2Tri</v>
      </c>
      <c r="E79" s="129">
        <v>5.2401620370370376E-2</v>
      </c>
      <c r="F79" s="75">
        <f t="shared" si="5"/>
        <v>7657.6477084483704</v>
      </c>
      <c r="G79" t="str">
        <f>IF((ISERROR((VLOOKUP(B79,Calculation!C$2:C$933,1,FALSE)))),"not entered","")</f>
        <v/>
      </c>
    </row>
    <row r="80" spans="2:7">
      <c r="B80" s="159" t="s">
        <v>546</v>
      </c>
      <c r="C80" s="74" t="str">
        <f t="shared" si="3"/>
        <v>Male</v>
      </c>
      <c r="D80" s="74" t="str">
        <f t="shared" si="4"/>
        <v>Born2Tri</v>
      </c>
      <c r="E80" s="129">
        <v>5.2813657407407406E-2</v>
      </c>
      <c r="F80" s="75">
        <f t="shared" si="5"/>
        <v>7597.904933049901</v>
      </c>
      <c r="G80" t="str">
        <f>IF((ISERROR((VLOOKUP(B80,Calculation!C$2:C$933,1,FALSE)))),"not entered","")</f>
        <v/>
      </c>
    </row>
    <row r="81" spans="2:7">
      <c r="B81" s="159" t="s">
        <v>218</v>
      </c>
      <c r="C81" s="74" t="str">
        <f t="shared" si="3"/>
        <v>Male</v>
      </c>
      <c r="D81" s="74" t="str">
        <f t="shared" si="4"/>
        <v>Tri Sport Epping</v>
      </c>
      <c r="E81" s="129">
        <v>5.2905092592592594E-2</v>
      </c>
      <c r="F81" s="75">
        <f t="shared" si="5"/>
        <v>7584.7735725224247</v>
      </c>
      <c r="G81" t="str">
        <f>IF((ISERROR((VLOOKUP(B81,Calculation!C$2:C$933,1,FALSE)))),"not entered","")</f>
        <v/>
      </c>
    </row>
    <row r="82" spans="2:7">
      <c r="B82" s="159" t="s">
        <v>547</v>
      </c>
      <c r="C82" s="74" t="str">
        <f t="shared" si="3"/>
        <v>Male</v>
      </c>
      <c r="D82" s="74" t="str">
        <f t="shared" si="4"/>
        <v>East Essex Triathlon Club</v>
      </c>
      <c r="E82" s="129">
        <v>5.2984953703703708E-2</v>
      </c>
      <c r="F82" s="75">
        <f t="shared" si="5"/>
        <v>7573.3414884554059</v>
      </c>
      <c r="G82" t="str">
        <f>IF((ISERROR((VLOOKUP(B82,Calculation!C$2:C$933,1,FALSE)))),"not entered","")</f>
        <v/>
      </c>
    </row>
    <row r="83" spans="2:7">
      <c r="B83" s="159" t="s">
        <v>548</v>
      </c>
      <c r="C83" s="74" t="str">
        <f t="shared" si="3"/>
        <v>Male</v>
      </c>
      <c r="D83" s="74" t="str">
        <f t="shared" si="4"/>
        <v>East Essex Triathlon Club</v>
      </c>
      <c r="E83" s="129">
        <v>5.3320601851851855E-2</v>
      </c>
      <c r="F83" s="75">
        <f t="shared" si="5"/>
        <v>7525.6680197095666</v>
      </c>
      <c r="G83" t="str">
        <f>IF((ISERROR((VLOOKUP(B83,Calculation!C$2:C$933,1,FALSE)))),"not entered","")</f>
        <v/>
      </c>
    </row>
    <row r="84" spans="2:7">
      <c r="B84" s="159" t="s">
        <v>549</v>
      </c>
      <c r="C84" s="74" t="str">
        <f t="shared" si="3"/>
        <v>Male</v>
      </c>
      <c r="D84" s="74" t="str">
        <f t="shared" si="4"/>
        <v>East Essex Triathlon Club</v>
      </c>
      <c r="E84" s="129">
        <v>5.3609953703703701E-2</v>
      </c>
      <c r="F84" s="75">
        <f t="shared" si="5"/>
        <v>7485.0493318076824</v>
      </c>
      <c r="G84" t="str">
        <f>IF((ISERROR((VLOOKUP(B84,Calculation!C$2:C$933,1,FALSE)))),"not entered","")</f>
        <v/>
      </c>
    </row>
    <row r="85" spans="2:7">
      <c r="B85" s="159" t="s">
        <v>550</v>
      </c>
      <c r="C85" s="74" t="str">
        <f t="shared" si="3"/>
        <v>Male</v>
      </c>
      <c r="D85" s="74" t="str">
        <f t="shared" si="4"/>
        <v>Harwich Runners</v>
      </c>
      <c r="E85" s="129">
        <v>5.3785879629629628E-2</v>
      </c>
      <c r="F85" s="75">
        <f t="shared" si="5"/>
        <v>7460.5668051042594</v>
      </c>
      <c r="G85" t="str">
        <f>IF((ISERROR((VLOOKUP(B85,Calculation!C$2:C$933,1,FALSE)))),"not entered","")</f>
        <v/>
      </c>
    </row>
    <row r="86" spans="2:7">
      <c r="B86" s="159" t="s">
        <v>551</v>
      </c>
      <c r="C86" s="74" t="str">
        <f t="shared" si="3"/>
        <v>Male</v>
      </c>
      <c r="D86" s="74" t="str">
        <f t="shared" si="4"/>
        <v>Born2Tri</v>
      </c>
      <c r="E86" s="129">
        <v>5.4128472222222224E-2</v>
      </c>
      <c r="F86" s="75">
        <f t="shared" si="5"/>
        <v>7413.3470181965922</v>
      </c>
      <c r="G86" t="str">
        <f>IF((ISERROR((VLOOKUP(B86,Calculation!C$2:C$933,1,FALSE)))),"not entered","")</f>
        <v/>
      </c>
    </row>
    <row r="87" spans="2:7">
      <c r="B87" s="159" t="s">
        <v>552</v>
      </c>
      <c r="C87" s="74" t="str">
        <f t="shared" si="3"/>
        <v>Male</v>
      </c>
      <c r="D87" s="74" t="str">
        <f t="shared" si="4"/>
        <v>East Essex Triathlon Club</v>
      </c>
      <c r="E87" s="129">
        <v>5.4724537037037037E-2</v>
      </c>
      <c r="F87" s="75">
        <f t="shared" si="5"/>
        <v>7332.6001438179437</v>
      </c>
      <c r="G87" t="str">
        <f>IF((ISERROR((VLOOKUP(B87,Calculation!C$2:C$933,1,FALSE)))),"not entered","")</f>
        <v/>
      </c>
    </row>
    <row r="88" spans="2:7">
      <c r="B88" s="159" t="s">
        <v>553</v>
      </c>
      <c r="C88" s="74" t="str">
        <f t="shared" si="3"/>
        <v>Male</v>
      </c>
      <c r="D88" s="74" t="str">
        <f t="shared" si="4"/>
        <v>East Essex Tri</v>
      </c>
      <c r="E88" s="129">
        <v>5.4991898148148144E-2</v>
      </c>
      <c r="F88" s="75">
        <f t="shared" si="5"/>
        <v>7296.9503083366662</v>
      </c>
      <c r="G88" t="str">
        <f>IF((ISERROR((VLOOKUP(B88,Calculation!C$2:C$933,1,FALSE)))),"not entered","")</f>
        <v/>
      </c>
    </row>
    <row r="89" spans="2:7">
      <c r="B89" s="159" t="s">
        <v>554</v>
      </c>
      <c r="C89" s="74" t="str">
        <f t="shared" si="3"/>
        <v>Male</v>
      </c>
      <c r="D89" s="74" t="str">
        <f t="shared" si="4"/>
        <v>Ely Tri Club</v>
      </c>
      <c r="E89" s="129">
        <v>5.5131944444444442E-2</v>
      </c>
      <c r="F89" s="75">
        <f t="shared" si="5"/>
        <v>7278.4145778225648</v>
      </c>
      <c r="G89" t="str">
        <f>IF((ISERROR((VLOOKUP(B89,Calculation!C$2:C$933,1,FALSE)))),"not entered","")</f>
        <v/>
      </c>
    </row>
    <row r="90" spans="2:7">
      <c r="B90" s="159" t="s">
        <v>246</v>
      </c>
      <c r="C90" s="74" t="str">
        <f t="shared" si="3"/>
        <v>Male</v>
      </c>
      <c r="D90" s="74" t="str">
        <f t="shared" si="4"/>
        <v>Tri Sport Epping</v>
      </c>
      <c r="E90" s="129">
        <v>5.5520833333333332E-2</v>
      </c>
      <c r="F90" s="75">
        <f t="shared" si="5"/>
        <v>7227.4338127996671</v>
      </c>
      <c r="G90" t="str">
        <f>IF((ISERROR((VLOOKUP(B90,Calculation!C$2:C$933,1,FALSE)))),"not entered","")</f>
        <v/>
      </c>
    </row>
    <row r="91" spans="2:7">
      <c r="B91" s="159" t="s">
        <v>555</v>
      </c>
      <c r="C91" s="74" t="str">
        <f t="shared" si="3"/>
        <v>Male</v>
      </c>
      <c r="D91" s="74" t="str">
        <f t="shared" si="4"/>
        <v>Born2Tri</v>
      </c>
      <c r="E91" s="129">
        <v>5.5589120370370372E-2</v>
      </c>
      <c r="F91" s="75">
        <f t="shared" si="5"/>
        <v>7218.5554560786195</v>
      </c>
      <c r="G91" t="str">
        <f>IF((ISERROR((VLOOKUP(B91,Calculation!C$2:C$933,1,FALSE)))),"not entered","")</f>
        <v/>
      </c>
    </row>
    <row r="92" spans="2:7">
      <c r="B92" s="159" t="s">
        <v>402</v>
      </c>
      <c r="C92" s="74" t="str">
        <f t="shared" si="3"/>
        <v>Male</v>
      </c>
      <c r="D92" s="74" t="str">
        <f t="shared" si="4"/>
        <v>East Essex Tri Club</v>
      </c>
      <c r="E92" s="129">
        <v>5.5743055555555553E-2</v>
      </c>
      <c r="F92" s="75">
        <f t="shared" si="5"/>
        <v>7198.6213197126372</v>
      </c>
      <c r="G92" t="str">
        <f>IF((ISERROR((VLOOKUP(B92,Calculation!C$2:C$933,1,FALSE)))),"not entered","")</f>
        <v/>
      </c>
    </row>
    <row r="93" spans="2:7">
      <c r="B93" s="159" t="s">
        <v>556</v>
      </c>
      <c r="C93" s="74" t="str">
        <f t="shared" si="3"/>
        <v>Male</v>
      </c>
      <c r="D93" s="74" t="str">
        <f t="shared" si="4"/>
        <v>Dunmow Tri</v>
      </c>
      <c r="E93" s="129">
        <v>5.602199074074074E-2</v>
      </c>
      <c r="F93" s="75">
        <f t="shared" si="5"/>
        <v>7162.7791665805844</v>
      </c>
      <c r="G93" t="str">
        <f>IF((ISERROR((VLOOKUP(B93,Calculation!C$2:C$933,1,FALSE)))),"not entered","")</f>
        <v/>
      </c>
    </row>
    <row r="94" spans="2:7">
      <c r="B94" s="159" t="s">
        <v>557</v>
      </c>
      <c r="C94" s="74" t="str">
        <f t="shared" si="3"/>
        <v>Male</v>
      </c>
      <c r="D94" s="74" t="str">
        <f t="shared" si="4"/>
        <v>Born2Tri</v>
      </c>
      <c r="E94" s="129">
        <v>5.6027777777777781E-2</v>
      </c>
      <c r="F94" s="75">
        <f t="shared" si="5"/>
        <v>7162.039332341762</v>
      </c>
      <c r="G94" t="str">
        <f>IF((ISERROR((VLOOKUP(B94,Calculation!C$2:C$933,1,FALSE)))),"not entered","")</f>
        <v/>
      </c>
    </row>
    <row r="95" spans="2:7">
      <c r="B95" s="159" t="s">
        <v>558</v>
      </c>
      <c r="C95" s="74" t="str">
        <f t="shared" si="3"/>
        <v>Male</v>
      </c>
      <c r="D95" s="74" t="str">
        <f t="shared" si="4"/>
        <v>East Essex Triathlon Club</v>
      </c>
      <c r="E95" s="129">
        <v>5.6123842592592593E-2</v>
      </c>
      <c r="F95" s="75">
        <f t="shared" si="5"/>
        <v>7149.7803716153512</v>
      </c>
      <c r="G95" t="str">
        <f>IF((ISERROR((VLOOKUP(B95,Calculation!C$2:C$933,1,FALSE)))),"not entered","")</f>
        <v/>
      </c>
    </row>
    <row r="96" spans="2:7">
      <c r="B96" s="159" t="s">
        <v>559</v>
      </c>
      <c r="C96" s="74" t="str">
        <f t="shared" si="3"/>
        <v>Male</v>
      </c>
      <c r="D96" s="74" t="str">
        <f t="shared" si="4"/>
        <v>East Essex Tri</v>
      </c>
      <c r="E96" s="129">
        <v>5.6199074074074075E-2</v>
      </c>
      <c r="F96" s="75">
        <f t="shared" si="5"/>
        <v>7140.2092429359918</v>
      </c>
      <c r="G96" t="str">
        <f>IF((ISERROR((VLOOKUP(B96,Calculation!C$2:C$933,1,FALSE)))),"not entered","")</f>
        <v/>
      </c>
    </row>
    <row r="97" spans="2:7">
      <c r="B97" s="159" t="s">
        <v>560</v>
      </c>
      <c r="C97" s="74" t="str">
        <f t="shared" si="3"/>
        <v>Male</v>
      </c>
      <c r="D97" s="74" t="str">
        <f t="shared" si="4"/>
        <v>Witham RC</v>
      </c>
      <c r="E97" s="129">
        <v>5.6618055555555553E-2</v>
      </c>
      <c r="F97" s="75">
        <f t="shared" si="5"/>
        <v>7087.370701991088</v>
      </c>
      <c r="G97" t="str">
        <f>IF((ISERROR((VLOOKUP(B97,Calculation!C$2:C$933,1,FALSE)))),"not entered","")</f>
        <v/>
      </c>
    </row>
    <row r="98" spans="2:7">
      <c r="B98" s="159" t="s">
        <v>561</v>
      </c>
      <c r="C98" s="74" t="str">
        <f t="shared" si="3"/>
        <v>Male</v>
      </c>
      <c r="D98" s="74" t="str">
        <f t="shared" si="4"/>
        <v>East Essex Triathlon Club</v>
      </c>
      <c r="E98" s="129">
        <v>5.843518518518518E-2</v>
      </c>
      <c r="F98" s="75">
        <f t="shared" si="5"/>
        <v>6866.9782918713372</v>
      </c>
      <c r="G98" t="str">
        <f>IF((ISERROR((VLOOKUP(B98,Calculation!C$2:C$933,1,FALSE)))),"not entered","")</f>
        <v/>
      </c>
    </row>
    <row r="99" spans="2:7">
      <c r="B99" s="159" t="s">
        <v>562</v>
      </c>
      <c r="C99" s="74" t="str">
        <f t="shared" si="3"/>
        <v>Male</v>
      </c>
      <c r="D99" s="74" t="str">
        <f t="shared" si="4"/>
        <v>Tri Anglia</v>
      </c>
      <c r="E99" s="129">
        <v>5.8846064814814809E-2</v>
      </c>
      <c r="F99" s="75">
        <f t="shared" si="5"/>
        <v>6819.0311350628417</v>
      </c>
      <c r="G99" t="str">
        <f>IF((ISERROR((VLOOKUP(B99,Calculation!C$2:C$933,1,FALSE)))),"not entered","")</f>
        <v/>
      </c>
    </row>
    <row r="100" spans="2:7">
      <c r="B100" s="159" t="s">
        <v>563</v>
      </c>
      <c r="C100" s="74" t="str">
        <f t="shared" si="3"/>
        <v>Male</v>
      </c>
      <c r="D100" s="74" t="str">
        <f t="shared" si="4"/>
        <v>Born2Tri</v>
      </c>
      <c r="E100" s="129">
        <v>5.8974537037037034E-2</v>
      </c>
      <c r="F100" s="75">
        <f t="shared" si="5"/>
        <v>6804.176315892767</v>
      </c>
      <c r="G100" t="str">
        <f>IF((ISERROR((VLOOKUP(B100,Calculation!C$2:C$933,1,FALSE)))),"not entered","")</f>
        <v/>
      </c>
    </row>
    <row r="101" spans="2:7">
      <c r="B101" s="159" t="s">
        <v>564</v>
      </c>
      <c r="C101" s="74" t="str">
        <f t="shared" si="3"/>
        <v>Male</v>
      </c>
      <c r="D101" s="74" t="str">
        <f t="shared" si="4"/>
        <v>Stortford Tri</v>
      </c>
      <c r="E101" s="129">
        <v>5.8993055555555556E-2</v>
      </c>
      <c r="F101" s="75">
        <f t="shared" si="5"/>
        <v>6802.0404159309401</v>
      </c>
      <c r="G101" t="str">
        <f>IF((ISERROR((VLOOKUP(B101,Calculation!C$2:C$933,1,FALSE)))),"not entered","")</f>
        <v/>
      </c>
    </row>
    <row r="102" spans="2:7">
      <c r="B102" s="159" t="s">
        <v>565</v>
      </c>
      <c r="C102" s="74" t="str">
        <f t="shared" si="3"/>
        <v>Male</v>
      </c>
      <c r="D102" s="74" t="str">
        <f t="shared" si="4"/>
        <v>Born2Tri</v>
      </c>
      <c r="E102" s="129">
        <v>5.9652777777777777E-2</v>
      </c>
      <c r="F102" s="75">
        <f t="shared" si="5"/>
        <v>6726.8141249514947</v>
      </c>
      <c r="G102" t="str">
        <f>IF((ISERROR((VLOOKUP(B102,Calculation!C$2:C$933,1,FALSE)))),"not entered","")</f>
        <v/>
      </c>
    </row>
    <row r="103" spans="2:7">
      <c r="B103" s="159" t="s">
        <v>289</v>
      </c>
      <c r="C103" s="74" t="str">
        <f t="shared" si="3"/>
        <v>Male</v>
      </c>
      <c r="D103" s="74" t="str">
        <f t="shared" si="4"/>
        <v>Blackwater  tri cub</v>
      </c>
      <c r="E103" s="129">
        <v>5.9826388888888887E-2</v>
      </c>
      <c r="F103" s="75">
        <f t="shared" si="5"/>
        <v>6707.2934803637072</v>
      </c>
      <c r="G103" t="str">
        <f>IF((ISERROR((VLOOKUP(B103,Calculation!C$2:C$933,1,FALSE)))),"not entered","")</f>
        <v/>
      </c>
    </row>
    <row r="104" spans="2:7">
      <c r="B104" s="159" t="s">
        <v>566</v>
      </c>
      <c r="C104" s="74" t="str">
        <f t="shared" si="3"/>
        <v>Male</v>
      </c>
      <c r="D104" s="74" t="str">
        <f t="shared" si="4"/>
        <v>Born2Tri</v>
      </c>
      <c r="E104" s="129">
        <v>6.1040509259259267E-2</v>
      </c>
      <c r="F104" s="75">
        <f t="shared" si="5"/>
        <v>6573.8827053982814</v>
      </c>
      <c r="G104" t="str">
        <f>IF((ISERROR((VLOOKUP(B104,Calculation!C$2:C$933,1,FALSE)))),"not entered","")</f>
        <v/>
      </c>
    </row>
    <row r="105" spans="2:7">
      <c r="B105" s="159" t="s">
        <v>567</v>
      </c>
      <c r="C105" s="74" t="str">
        <f t="shared" si="3"/>
        <v>Male</v>
      </c>
      <c r="D105" s="74" t="str">
        <f t="shared" si="4"/>
        <v>Ipswich Tri Club</v>
      </c>
      <c r="E105" s="129">
        <v>6.1189814814814815E-2</v>
      </c>
      <c r="F105" s="75">
        <f t="shared" si="5"/>
        <v>6557.8421729590682</v>
      </c>
      <c r="G105" t="str">
        <f>IF((ISERROR((VLOOKUP(B105,Calculation!C$2:C$933,1,FALSE)))),"not entered","")</f>
        <v/>
      </c>
    </row>
    <row r="106" spans="2:7">
      <c r="B106" s="159" t="s">
        <v>568</v>
      </c>
      <c r="C106" s="74" t="str">
        <f t="shared" si="3"/>
        <v>Male</v>
      </c>
      <c r="D106" s="74" t="str">
        <f t="shared" si="4"/>
        <v>Born2Tri</v>
      </c>
      <c r="E106" s="129">
        <v>6.1202546296296297E-2</v>
      </c>
      <c r="F106" s="75">
        <f t="shared" si="5"/>
        <v>6556.4779969364026</v>
      </c>
      <c r="G106" t="str">
        <f>IF((ISERROR((VLOOKUP(B106,Calculation!C$2:C$933,1,FALSE)))),"not entered","")</f>
        <v/>
      </c>
    </row>
    <row r="107" spans="2:7">
      <c r="B107" s="159" t="s">
        <v>569</v>
      </c>
      <c r="C107" s="74" t="str">
        <f t="shared" si="3"/>
        <v>Male</v>
      </c>
      <c r="D107" s="74" t="str">
        <f t="shared" si="4"/>
        <v>Springfield Striders</v>
      </c>
      <c r="E107" s="129">
        <v>6.2128472222222224E-2</v>
      </c>
      <c r="F107" s="75">
        <f t="shared" si="5"/>
        <v>6458.7641349503538</v>
      </c>
      <c r="G107" t="str">
        <f>IF((ISERROR((VLOOKUP(B107,Calculation!C$2:C$933,1,FALSE)))),"not entered","")</f>
        <v/>
      </c>
    </row>
    <row r="108" spans="2:7">
      <c r="B108" s="159" t="s">
        <v>570</v>
      </c>
      <c r="C108" s="74" t="str">
        <f t="shared" si="3"/>
        <v>Male</v>
      </c>
      <c r="D108" s="74" t="str">
        <f t="shared" si="4"/>
        <v>Halstead Road Runners</v>
      </c>
      <c r="E108" s="129">
        <v>6.2509259259259264E-2</v>
      </c>
      <c r="F108" s="75">
        <f t="shared" si="5"/>
        <v>6419.419345282181</v>
      </c>
      <c r="G108" t="str">
        <f>IF((ISERROR((VLOOKUP(B108,Calculation!C$2:C$933,1,FALSE)))),"not entered","")</f>
        <v/>
      </c>
    </row>
    <row r="109" spans="2:7">
      <c r="B109" s="159" t="s">
        <v>571</v>
      </c>
      <c r="C109" s="74" t="str">
        <f t="shared" si="3"/>
        <v>Male</v>
      </c>
      <c r="D109" s="74" t="str">
        <f t="shared" si="4"/>
        <v>East Essex Triathlon Club</v>
      </c>
      <c r="E109" s="129">
        <v>6.3438657407407409E-2</v>
      </c>
      <c r="F109" s="75">
        <f t="shared" si="5"/>
        <v>6325.3726441772642</v>
      </c>
      <c r="G109" t="str">
        <f>IF((ISERROR((VLOOKUP(B109,Calculation!C$2:C$933,1,FALSE)))),"not entered","")</f>
        <v/>
      </c>
    </row>
    <row r="110" spans="2:7">
      <c r="B110" s="159" t="s">
        <v>572</v>
      </c>
      <c r="C110" s="74" t="str">
        <f t="shared" si="3"/>
        <v>Male</v>
      </c>
      <c r="D110" s="74" t="str">
        <f t="shared" si="4"/>
        <v>Dunmow Tri</v>
      </c>
      <c r="E110" s="129">
        <v>6.5002314814814818E-2</v>
      </c>
      <c r="F110" s="75">
        <f t="shared" si="5"/>
        <v>6173.2132046579536</v>
      </c>
      <c r="G110" t="str">
        <f>IF((ISERROR((VLOOKUP(B110,Calculation!C$2:C$933,1,FALSE)))),"not entered","")</f>
        <v/>
      </c>
    </row>
    <row r="111" spans="2:7">
      <c r="B111" s="159" t="s">
        <v>573</v>
      </c>
      <c r="C111" s="74" t="str">
        <f t="shared" si="3"/>
        <v>Male</v>
      </c>
      <c r="D111" s="74" t="str">
        <f t="shared" si="4"/>
        <v>Born2tri</v>
      </c>
      <c r="E111" s="129">
        <v>6.5493055555555554E-2</v>
      </c>
      <c r="F111" s="75">
        <f t="shared" si="5"/>
        <v>6126.9571978934728</v>
      </c>
      <c r="G111" t="str">
        <f>IF((ISERROR((VLOOKUP(B111,Calculation!C$2:C$933,1,FALSE)))),"not entered","")</f>
        <v/>
      </c>
    </row>
    <row r="112" spans="2:7">
      <c r="B112" s="159" t="s">
        <v>574</v>
      </c>
      <c r="C112" s="74" t="str">
        <f t="shared" si="3"/>
        <v>Male</v>
      </c>
      <c r="D112" s="74" t="str">
        <f t="shared" si="4"/>
        <v>Born2Tri</v>
      </c>
      <c r="E112" s="129">
        <v>6.9018518518518521E-2</v>
      </c>
      <c r="F112" s="75">
        <f t="shared" si="5"/>
        <v>5813.9924872551646</v>
      </c>
      <c r="G112" t="str">
        <f>IF((ISERROR((VLOOKUP(B112,Calculation!C$2:C$933,1,FALSE)))),"not entered","")</f>
        <v/>
      </c>
    </row>
    <row r="113" spans="2:7">
      <c r="B113" s="159" t="s">
        <v>283</v>
      </c>
      <c r="C113" s="74" t="str">
        <f t="shared" si="3"/>
        <v>Male</v>
      </c>
      <c r="D113" s="74" t="str">
        <f t="shared" si="4"/>
        <v>Born2Tri</v>
      </c>
      <c r="E113" s="129">
        <v>6.9149305555555554E-2</v>
      </c>
      <c r="F113" s="75">
        <f t="shared" si="5"/>
        <v>5802.9960666164534</v>
      </c>
      <c r="G113" t="str">
        <f>IF((ISERROR((VLOOKUP(B113,Calculation!C$2:C$933,1,FALSE)))),"not entered","")</f>
        <v/>
      </c>
    </row>
    <row r="114" spans="2:7">
      <c r="B114" s="159" t="s">
        <v>575</v>
      </c>
      <c r="C114" s="74" t="str">
        <f t="shared" si="3"/>
        <v>Male</v>
      </c>
      <c r="D114" s="74" t="str">
        <f t="shared" si="4"/>
        <v>Born2Tri</v>
      </c>
      <c r="E114" s="129">
        <v>7.7100694444444437E-2</v>
      </c>
      <c r="F114" s="75">
        <f t="shared" si="5"/>
        <v>5204.533513472943</v>
      </c>
      <c r="G114" t="str">
        <f>IF((ISERROR((VLOOKUP(B114,Calculation!C$2:C$933,1,FALSE)))),"not entered","")</f>
        <v/>
      </c>
    </row>
    <row r="115" spans="2:7">
      <c r="B115" s="159" t="s">
        <v>9</v>
      </c>
      <c r="C115" s="74" t="str">
        <f t="shared" si="3"/>
        <v xml:space="preserve"> </v>
      </c>
      <c r="D115" s="74" t="str">
        <f t="shared" si="4"/>
        <v xml:space="preserve"> </v>
      </c>
      <c r="E115" s="129">
        <v>0</v>
      </c>
      <c r="F115" s="75" t="e">
        <f t="shared" si="5"/>
        <v>#N/A</v>
      </c>
      <c r="G115" t="str">
        <f>IF((ISERROR((VLOOKUP(B115,Calculation!C$2:C$933,1,FALSE)))),"not entered","")</f>
        <v/>
      </c>
    </row>
    <row r="116" spans="2:7">
      <c r="B116" s="159" t="s">
        <v>9</v>
      </c>
      <c r="C116" s="74" t="str">
        <f t="shared" si="3"/>
        <v xml:space="preserve"> </v>
      </c>
      <c r="D116" s="74" t="str">
        <f t="shared" si="4"/>
        <v xml:space="preserve"> </v>
      </c>
      <c r="E116" s="129">
        <v>0</v>
      </c>
      <c r="F116" s="75" t="e">
        <f t="shared" si="5"/>
        <v>#N/A</v>
      </c>
      <c r="G116" t="str">
        <f>IF((ISERROR((VLOOKUP(B116,Calculation!C$2:C$933,1,FALSE)))),"not entered","")</f>
        <v/>
      </c>
    </row>
    <row r="117" spans="2:7">
      <c r="B117" s="159" t="s">
        <v>9</v>
      </c>
      <c r="C117" s="74" t="str">
        <f t="shared" si="3"/>
        <v xml:space="preserve"> </v>
      </c>
      <c r="D117" s="74" t="str">
        <f t="shared" si="4"/>
        <v xml:space="preserve"> </v>
      </c>
      <c r="E117" s="129">
        <v>0</v>
      </c>
      <c r="F117" s="75" t="e">
        <f t="shared" si="5"/>
        <v>#N/A</v>
      </c>
      <c r="G117" t="str">
        <f>IF((ISERROR((VLOOKUP(B117,Calculation!C$2:C$933,1,FALSE)))),"not entered","")</f>
        <v/>
      </c>
    </row>
    <row r="118" spans="2:7">
      <c r="B118" s="159" t="s">
        <v>9</v>
      </c>
      <c r="C118" s="74" t="str">
        <f t="shared" si="3"/>
        <v xml:space="preserve"> </v>
      </c>
      <c r="D118" s="74" t="str">
        <f t="shared" si="4"/>
        <v xml:space="preserve"> </v>
      </c>
      <c r="E118" s="129">
        <v>0</v>
      </c>
      <c r="F118" s="75" t="e">
        <f t="shared" si="5"/>
        <v>#N/A</v>
      </c>
      <c r="G118" t="str">
        <f>IF((ISERROR((VLOOKUP(B118,Calculation!C$2:C$933,1,FALSE)))),"not entered","")</f>
        <v/>
      </c>
    </row>
    <row r="119" spans="2:7">
      <c r="B119" s="159" t="s">
        <v>9</v>
      </c>
      <c r="C119" s="74" t="str">
        <f t="shared" si="3"/>
        <v xml:space="preserve"> </v>
      </c>
      <c r="D119" s="74" t="str">
        <f t="shared" si="4"/>
        <v xml:space="preserve"> </v>
      </c>
      <c r="E119" s="129">
        <v>0</v>
      </c>
      <c r="F119" s="75" t="e">
        <f t="shared" si="5"/>
        <v>#N/A</v>
      </c>
      <c r="G119" t="str">
        <f>IF((ISERROR((VLOOKUP(B119,Calculation!C$2:C$933,1,FALSE)))),"not entered","")</f>
        <v/>
      </c>
    </row>
    <row r="120" spans="2:7">
      <c r="B120" s="159" t="s">
        <v>9</v>
      </c>
      <c r="C120" s="74" t="str">
        <f t="shared" si="3"/>
        <v xml:space="preserve"> </v>
      </c>
      <c r="D120" s="74" t="str">
        <f t="shared" si="4"/>
        <v xml:space="preserve"> </v>
      </c>
      <c r="E120" s="129">
        <v>0</v>
      </c>
      <c r="F120" s="75" t="e">
        <f t="shared" si="5"/>
        <v>#N/A</v>
      </c>
      <c r="G120" t="str">
        <f>IF((ISERROR((VLOOKUP(B120,Calculation!C$2:C$933,1,FALSE)))),"not entered","")</f>
        <v/>
      </c>
    </row>
    <row r="121" spans="2:7">
      <c r="B121" s="159" t="s">
        <v>9</v>
      </c>
      <c r="C121" s="74" t="str">
        <f t="shared" si="3"/>
        <v xml:space="preserve"> </v>
      </c>
      <c r="D121" s="74" t="str">
        <f t="shared" si="4"/>
        <v xml:space="preserve"> </v>
      </c>
      <c r="E121" s="129">
        <v>0</v>
      </c>
      <c r="F121" s="75" t="e">
        <f t="shared" si="5"/>
        <v>#N/A</v>
      </c>
      <c r="G121" t="str">
        <f>IF((ISERROR((VLOOKUP(B121,Calculation!C$2:C$933,1,FALSE)))),"not entered","")</f>
        <v/>
      </c>
    </row>
    <row r="122" spans="2:7">
      <c r="B122" s="159" t="s">
        <v>9</v>
      </c>
      <c r="C122" s="74" t="str">
        <f t="shared" si="3"/>
        <v xml:space="preserve"> </v>
      </c>
      <c r="D122" s="74" t="str">
        <f t="shared" si="4"/>
        <v xml:space="preserve"> </v>
      </c>
      <c r="E122" s="129">
        <v>0</v>
      </c>
      <c r="F122" s="75" t="e">
        <f t="shared" si="5"/>
        <v>#N/A</v>
      </c>
      <c r="G122" t="str">
        <f>IF((ISERROR((VLOOKUP(B122,Calculation!C$2:C$933,1,FALSE)))),"not entered","")</f>
        <v/>
      </c>
    </row>
    <row r="123" spans="2:7">
      <c r="B123" s="159" t="s">
        <v>9</v>
      </c>
      <c r="C123" s="74" t="str">
        <f t="shared" si="3"/>
        <v xml:space="preserve"> </v>
      </c>
      <c r="D123" s="74" t="str">
        <f t="shared" si="4"/>
        <v xml:space="preserve"> </v>
      </c>
      <c r="E123" s="129">
        <v>0</v>
      </c>
      <c r="F123" s="75" t="e">
        <f t="shared" si="5"/>
        <v>#N/A</v>
      </c>
      <c r="G123" t="str">
        <f>IF((ISERROR((VLOOKUP(B123,Calculation!C$2:C$933,1,FALSE)))),"not entered","")</f>
        <v/>
      </c>
    </row>
    <row r="124" spans="2:7">
      <c r="B124" s="159" t="s">
        <v>9</v>
      </c>
      <c r="C124" s="74" t="str">
        <f t="shared" si="3"/>
        <v xml:space="preserve"> </v>
      </c>
      <c r="D124" s="74" t="str">
        <f t="shared" si="4"/>
        <v xml:space="preserve"> </v>
      </c>
      <c r="E124" s="129">
        <v>0</v>
      </c>
      <c r="F124" s="75" t="e">
        <f t="shared" si="5"/>
        <v>#N/A</v>
      </c>
      <c r="G124" t="str">
        <f>IF((ISERROR((VLOOKUP(B124,Calculation!C$2:C$933,1,FALSE)))),"not entered","")</f>
        <v/>
      </c>
    </row>
    <row r="125" spans="2:7">
      <c r="B125" s="159" t="s">
        <v>9</v>
      </c>
      <c r="C125" s="74" t="str">
        <f t="shared" si="3"/>
        <v xml:space="preserve"> </v>
      </c>
      <c r="D125" s="74" t="str">
        <f t="shared" si="4"/>
        <v xml:space="preserve"> </v>
      </c>
      <c r="E125" s="129">
        <v>0</v>
      </c>
      <c r="F125" s="75" t="e">
        <f t="shared" si="5"/>
        <v>#N/A</v>
      </c>
      <c r="G125" t="str">
        <f>IF((ISERROR((VLOOKUP(B125,Calculation!C$2:C$933,1,FALSE)))),"not entered","")</f>
        <v/>
      </c>
    </row>
    <row r="126" spans="2:7">
      <c r="B126" s="159" t="s">
        <v>9</v>
      </c>
      <c r="C126" s="74" t="str">
        <f t="shared" si="3"/>
        <v xml:space="preserve"> </v>
      </c>
      <c r="D126" s="74" t="str">
        <f t="shared" si="4"/>
        <v xml:space="preserve"> </v>
      </c>
      <c r="E126" s="129">
        <v>0</v>
      </c>
      <c r="F126" s="75" t="e">
        <f t="shared" si="5"/>
        <v>#N/A</v>
      </c>
      <c r="G126" t="str">
        <f>IF((ISERROR((VLOOKUP(B126,Calculation!C$2:C$933,1,FALSE)))),"not entered","")</f>
        <v/>
      </c>
    </row>
    <row r="127" spans="2:7">
      <c r="B127" s="159" t="s">
        <v>9</v>
      </c>
      <c r="C127" s="74" t="str">
        <f t="shared" si="3"/>
        <v xml:space="preserve"> </v>
      </c>
      <c r="D127" s="74" t="str">
        <f t="shared" si="4"/>
        <v xml:space="preserve"> </v>
      </c>
      <c r="E127" s="129">
        <v>0</v>
      </c>
      <c r="F127" s="75" t="e">
        <f t="shared" si="5"/>
        <v>#N/A</v>
      </c>
      <c r="G127" t="str">
        <f>IF((ISERROR((VLOOKUP(B127,Calculation!C$2:C$933,1,FALSE)))),"not entered","")</f>
        <v/>
      </c>
    </row>
    <row r="128" spans="2:7">
      <c r="B128" s="159" t="s">
        <v>9</v>
      </c>
      <c r="C128" s="74" t="str">
        <f t="shared" si="3"/>
        <v xml:space="preserve"> </v>
      </c>
      <c r="D128" s="74" t="str">
        <f t="shared" si="4"/>
        <v xml:space="preserve"> </v>
      </c>
      <c r="E128" s="129">
        <v>0</v>
      </c>
      <c r="F128" s="75" t="e">
        <f t="shared" si="5"/>
        <v>#N/A</v>
      </c>
      <c r="G128" t="str">
        <f>IF((ISERROR((VLOOKUP(B128,Calculation!C$2:C$933,1,FALSE)))),"not entered","")</f>
        <v/>
      </c>
    </row>
    <row r="129" spans="2:7">
      <c r="B129" s="159" t="s">
        <v>9</v>
      </c>
      <c r="C129" s="74" t="str">
        <f t="shared" si="3"/>
        <v xml:space="preserve"> </v>
      </c>
      <c r="D129" s="74" t="str">
        <f t="shared" si="4"/>
        <v xml:space="preserve"> </v>
      </c>
      <c r="E129" s="129">
        <v>0</v>
      </c>
      <c r="F129" s="75" t="e">
        <f t="shared" si="5"/>
        <v>#N/A</v>
      </c>
      <c r="G129" t="str">
        <f>IF((ISERROR((VLOOKUP(B129,Calculation!C$2:C$933,1,FALSE)))),"not entered","")</f>
        <v/>
      </c>
    </row>
    <row r="130" spans="2:7">
      <c r="B130" s="159" t="s">
        <v>9</v>
      </c>
      <c r="C130" s="74" t="str">
        <f t="shared" ref="C130:C164" si="6">VLOOKUP(B130,name,3,FALSE)</f>
        <v xml:space="preserve"> </v>
      </c>
      <c r="D130" s="74" t="str">
        <f t="shared" ref="D130:D164" si="7">VLOOKUP(B130,name,2,FALSE)</f>
        <v xml:space="preserve"> </v>
      </c>
      <c r="E130" s="129">
        <v>0</v>
      </c>
      <c r="F130" s="75" t="e">
        <f t="shared" ref="F130:F164" si="8">(VLOOKUP(C130,C$4:E$5,3,FALSE))/(E130/10000)</f>
        <v>#N/A</v>
      </c>
      <c r="G130" t="str">
        <f>IF((ISERROR((VLOOKUP(B130,Calculation!C$2:C$933,1,FALSE)))),"not entered","")</f>
        <v/>
      </c>
    </row>
    <row r="131" spans="2:7">
      <c r="B131" s="159" t="s">
        <v>9</v>
      </c>
      <c r="C131" s="74" t="str">
        <f t="shared" si="6"/>
        <v xml:space="preserve"> </v>
      </c>
      <c r="D131" s="74" t="str">
        <f t="shared" si="7"/>
        <v xml:space="preserve"> </v>
      </c>
      <c r="E131" s="129">
        <v>0</v>
      </c>
      <c r="F131" s="75" t="e">
        <f t="shared" si="8"/>
        <v>#N/A</v>
      </c>
      <c r="G131" t="str">
        <f>IF((ISERROR((VLOOKUP(B131,Calculation!C$2:C$933,1,FALSE)))),"not entered","")</f>
        <v/>
      </c>
    </row>
    <row r="132" spans="2:7">
      <c r="B132" s="159" t="s">
        <v>9</v>
      </c>
      <c r="C132" s="74" t="str">
        <f t="shared" si="6"/>
        <v xml:space="preserve"> </v>
      </c>
      <c r="D132" s="74" t="str">
        <f t="shared" si="7"/>
        <v xml:space="preserve"> </v>
      </c>
      <c r="E132" s="129">
        <v>0</v>
      </c>
      <c r="F132" s="75" t="e">
        <f t="shared" si="8"/>
        <v>#N/A</v>
      </c>
      <c r="G132" t="str">
        <f>IF((ISERROR((VLOOKUP(B132,Calculation!C$2:C$933,1,FALSE)))),"not entered","")</f>
        <v/>
      </c>
    </row>
    <row r="133" spans="2:7">
      <c r="B133" s="159" t="s">
        <v>9</v>
      </c>
      <c r="C133" s="74" t="str">
        <f t="shared" si="6"/>
        <v xml:space="preserve"> </v>
      </c>
      <c r="D133" s="74" t="str">
        <f t="shared" si="7"/>
        <v xml:space="preserve"> </v>
      </c>
      <c r="E133" s="129">
        <v>0</v>
      </c>
      <c r="F133" s="75" t="e">
        <f t="shared" si="8"/>
        <v>#N/A</v>
      </c>
      <c r="G133" t="str">
        <f>IF((ISERROR((VLOOKUP(B133,Calculation!C$2:C$933,1,FALSE)))),"not entered","")</f>
        <v/>
      </c>
    </row>
    <row r="134" spans="2:7">
      <c r="B134" s="159" t="s">
        <v>9</v>
      </c>
      <c r="C134" s="74" t="str">
        <f t="shared" si="6"/>
        <v xml:space="preserve"> </v>
      </c>
      <c r="D134" s="74" t="str">
        <f t="shared" si="7"/>
        <v xml:space="preserve"> </v>
      </c>
      <c r="E134" s="129">
        <v>0</v>
      </c>
      <c r="F134" s="75" t="e">
        <f t="shared" si="8"/>
        <v>#N/A</v>
      </c>
      <c r="G134" t="str">
        <f>IF((ISERROR((VLOOKUP(B134,Calculation!C$2:C$933,1,FALSE)))),"not entered","")</f>
        <v/>
      </c>
    </row>
    <row r="135" spans="2:7">
      <c r="B135" s="159" t="s">
        <v>9</v>
      </c>
      <c r="C135" s="74" t="str">
        <f t="shared" si="6"/>
        <v xml:space="preserve"> </v>
      </c>
      <c r="D135" s="74" t="str">
        <f t="shared" si="7"/>
        <v xml:space="preserve"> </v>
      </c>
      <c r="E135" s="129">
        <v>0</v>
      </c>
      <c r="F135" s="75" t="e">
        <f t="shared" si="8"/>
        <v>#N/A</v>
      </c>
      <c r="G135" t="str">
        <f>IF((ISERROR((VLOOKUP(B135,Calculation!C$2:C$933,1,FALSE)))),"not entered","")</f>
        <v/>
      </c>
    </row>
    <row r="136" spans="2:7">
      <c r="B136" s="159" t="s">
        <v>9</v>
      </c>
      <c r="C136" s="74" t="str">
        <f t="shared" si="6"/>
        <v xml:space="preserve"> </v>
      </c>
      <c r="D136" s="74" t="str">
        <f t="shared" si="7"/>
        <v xml:space="preserve"> </v>
      </c>
      <c r="E136" s="129">
        <v>0</v>
      </c>
      <c r="F136" s="75" t="e">
        <f t="shared" si="8"/>
        <v>#N/A</v>
      </c>
      <c r="G136" t="str">
        <f>IF((ISERROR((VLOOKUP(B136,Calculation!C$2:C$933,1,FALSE)))),"not entered","")</f>
        <v/>
      </c>
    </row>
    <row r="137" spans="2:7">
      <c r="B137" s="159" t="s">
        <v>9</v>
      </c>
      <c r="C137" s="74" t="str">
        <f t="shared" si="6"/>
        <v xml:space="preserve"> </v>
      </c>
      <c r="D137" s="74" t="str">
        <f t="shared" si="7"/>
        <v xml:space="preserve"> </v>
      </c>
      <c r="E137" s="129">
        <v>0</v>
      </c>
      <c r="F137" s="75" t="e">
        <f t="shared" si="8"/>
        <v>#N/A</v>
      </c>
      <c r="G137" t="str">
        <f>IF((ISERROR((VLOOKUP(B137,Calculation!C$2:C$933,1,FALSE)))),"not entered","")</f>
        <v/>
      </c>
    </row>
    <row r="138" spans="2:7">
      <c r="B138" s="159" t="s">
        <v>9</v>
      </c>
      <c r="C138" s="74" t="str">
        <f t="shared" si="6"/>
        <v xml:space="preserve"> </v>
      </c>
      <c r="D138" s="74" t="str">
        <f t="shared" si="7"/>
        <v xml:space="preserve"> </v>
      </c>
      <c r="E138" s="129">
        <v>0</v>
      </c>
      <c r="F138" s="75" t="e">
        <f t="shared" si="8"/>
        <v>#N/A</v>
      </c>
      <c r="G138" t="str">
        <f>IF((ISERROR((VLOOKUP(B138,Calculation!C$2:C$933,1,FALSE)))),"not entered","")</f>
        <v/>
      </c>
    </row>
    <row r="139" spans="2:7">
      <c r="B139" s="159" t="s">
        <v>9</v>
      </c>
      <c r="C139" s="74" t="str">
        <f t="shared" si="6"/>
        <v xml:space="preserve"> </v>
      </c>
      <c r="D139" s="74" t="str">
        <f t="shared" si="7"/>
        <v xml:space="preserve"> </v>
      </c>
      <c r="E139" s="129">
        <v>0</v>
      </c>
      <c r="F139" s="75" t="e">
        <f t="shared" si="8"/>
        <v>#N/A</v>
      </c>
      <c r="G139" t="str">
        <f>IF((ISERROR((VLOOKUP(B139,Calculation!C$2:C$933,1,FALSE)))),"not entered","")</f>
        <v/>
      </c>
    </row>
    <row r="140" spans="2:7">
      <c r="B140" s="159" t="s">
        <v>9</v>
      </c>
      <c r="C140" s="74" t="str">
        <f t="shared" si="6"/>
        <v xml:space="preserve"> </v>
      </c>
      <c r="D140" s="74" t="str">
        <f t="shared" si="7"/>
        <v xml:space="preserve"> </v>
      </c>
      <c r="E140" s="129">
        <v>0</v>
      </c>
      <c r="F140" s="75" t="e">
        <f t="shared" si="8"/>
        <v>#N/A</v>
      </c>
      <c r="G140" t="str">
        <f>IF((ISERROR((VLOOKUP(B140,Calculation!C$2:C$933,1,FALSE)))),"not entered","")</f>
        <v/>
      </c>
    </row>
    <row r="141" spans="2:7">
      <c r="B141" s="159" t="s">
        <v>9</v>
      </c>
      <c r="C141" s="74" t="str">
        <f t="shared" si="6"/>
        <v xml:space="preserve"> </v>
      </c>
      <c r="D141" s="74" t="str">
        <f t="shared" si="7"/>
        <v xml:space="preserve"> </v>
      </c>
      <c r="E141" s="129">
        <v>0</v>
      </c>
      <c r="F141" s="75" t="e">
        <f t="shared" si="8"/>
        <v>#N/A</v>
      </c>
      <c r="G141" t="str">
        <f>IF((ISERROR((VLOOKUP(B141,Calculation!C$2:C$933,1,FALSE)))),"not entered","")</f>
        <v/>
      </c>
    </row>
    <row r="142" spans="2:7">
      <c r="B142" s="159" t="s">
        <v>9</v>
      </c>
      <c r="C142" s="74" t="str">
        <f t="shared" si="6"/>
        <v xml:space="preserve"> </v>
      </c>
      <c r="D142" s="74" t="str">
        <f t="shared" si="7"/>
        <v xml:space="preserve"> </v>
      </c>
      <c r="E142" s="129">
        <v>0</v>
      </c>
      <c r="F142" s="75" t="e">
        <f t="shared" si="8"/>
        <v>#N/A</v>
      </c>
      <c r="G142" t="str">
        <f>IF((ISERROR((VLOOKUP(B142,Calculation!C$2:C$933,1,FALSE)))),"not entered","")</f>
        <v/>
      </c>
    </row>
    <row r="143" spans="2:7">
      <c r="B143" s="159" t="s">
        <v>9</v>
      </c>
      <c r="C143" s="74" t="str">
        <f t="shared" si="6"/>
        <v xml:space="preserve"> </v>
      </c>
      <c r="D143" s="74" t="str">
        <f t="shared" si="7"/>
        <v xml:space="preserve"> </v>
      </c>
      <c r="E143" s="129">
        <v>0</v>
      </c>
      <c r="F143" s="75" t="e">
        <f t="shared" si="8"/>
        <v>#N/A</v>
      </c>
      <c r="G143" t="str">
        <f>IF((ISERROR((VLOOKUP(B143,Calculation!C$2:C$933,1,FALSE)))),"not entered","")</f>
        <v/>
      </c>
    </row>
    <row r="144" spans="2:7">
      <c r="B144" s="159" t="s">
        <v>9</v>
      </c>
      <c r="C144" s="74" t="str">
        <f t="shared" si="6"/>
        <v xml:space="preserve"> </v>
      </c>
      <c r="D144" s="74" t="str">
        <f t="shared" si="7"/>
        <v xml:space="preserve"> </v>
      </c>
      <c r="E144" s="129">
        <v>0</v>
      </c>
      <c r="F144" s="75" t="e">
        <f t="shared" si="8"/>
        <v>#N/A</v>
      </c>
      <c r="G144" t="str">
        <f>IF((ISERROR((VLOOKUP(B144,Calculation!C$2:C$933,1,FALSE)))),"not entered","")</f>
        <v/>
      </c>
    </row>
    <row r="145" spans="2:7">
      <c r="B145" s="159" t="s">
        <v>9</v>
      </c>
      <c r="C145" s="74" t="str">
        <f t="shared" si="6"/>
        <v xml:space="preserve"> </v>
      </c>
      <c r="D145" s="74" t="str">
        <f t="shared" si="7"/>
        <v xml:space="preserve"> </v>
      </c>
      <c r="E145" s="129">
        <v>0</v>
      </c>
      <c r="F145" s="75" t="e">
        <f t="shared" si="8"/>
        <v>#N/A</v>
      </c>
      <c r="G145" t="str">
        <f>IF((ISERROR((VLOOKUP(B145,Calculation!C$2:C$933,1,FALSE)))),"not entered","")</f>
        <v/>
      </c>
    </row>
    <row r="146" spans="2:7">
      <c r="B146" s="159" t="s">
        <v>9</v>
      </c>
      <c r="C146" s="74" t="str">
        <f t="shared" si="6"/>
        <v xml:space="preserve"> </v>
      </c>
      <c r="D146" s="74" t="str">
        <f t="shared" si="7"/>
        <v xml:space="preserve"> </v>
      </c>
      <c r="E146" s="129">
        <v>0</v>
      </c>
      <c r="F146" s="75" t="e">
        <f t="shared" si="8"/>
        <v>#N/A</v>
      </c>
      <c r="G146" t="str">
        <f>IF((ISERROR((VLOOKUP(B146,Calculation!C$2:C$933,1,FALSE)))),"not entered","")</f>
        <v/>
      </c>
    </row>
    <row r="147" spans="2:7">
      <c r="B147" s="159" t="s">
        <v>9</v>
      </c>
      <c r="C147" s="74" t="str">
        <f t="shared" si="6"/>
        <v xml:space="preserve"> </v>
      </c>
      <c r="D147" s="74" t="str">
        <f t="shared" si="7"/>
        <v xml:space="preserve"> </v>
      </c>
      <c r="E147" s="129">
        <v>0</v>
      </c>
      <c r="F147" s="75" t="e">
        <f t="shared" si="8"/>
        <v>#N/A</v>
      </c>
      <c r="G147" t="str">
        <f>IF((ISERROR((VLOOKUP(B147,Calculation!C$2:C$933,1,FALSE)))),"not entered","")</f>
        <v/>
      </c>
    </row>
    <row r="148" spans="2:7">
      <c r="B148" s="159" t="s">
        <v>9</v>
      </c>
      <c r="C148" s="74" t="str">
        <f t="shared" si="6"/>
        <v xml:space="preserve"> </v>
      </c>
      <c r="D148" s="74" t="str">
        <f t="shared" si="7"/>
        <v xml:space="preserve"> </v>
      </c>
      <c r="E148" s="129">
        <v>0</v>
      </c>
      <c r="F148" s="75" t="e">
        <f t="shared" si="8"/>
        <v>#N/A</v>
      </c>
      <c r="G148" t="str">
        <f>IF((ISERROR((VLOOKUP(B148,Calculation!C$2:C$933,1,FALSE)))),"not entered","")</f>
        <v/>
      </c>
    </row>
    <row r="149" spans="2:7">
      <c r="B149" s="159" t="s">
        <v>9</v>
      </c>
      <c r="C149" s="74" t="str">
        <f t="shared" si="6"/>
        <v xml:space="preserve"> </v>
      </c>
      <c r="D149" s="74" t="str">
        <f t="shared" si="7"/>
        <v xml:space="preserve"> </v>
      </c>
      <c r="E149" s="129">
        <v>0</v>
      </c>
      <c r="F149" s="75" t="e">
        <f t="shared" si="8"/>
        <v>#N/A</v>
      </c>
      <c r="G149" t="str">
        <f>IF((ISERROR((VLOOKUP(B149,Calculation!C$2:C$933,1,FALSE)))),"not entered","")</f>
        <v/>
      </c>
    </row>
    <row r="150" spans="2:7">
      <c r="B150" s="159" t="s">
        <v>9</v>
      </c>
      <c r="C150" s="74" t="str">
        <f t="shared" si="6"/>
        <v xml:space="preserve"> </v>
      </c>
      <c r="D150" s="74" t="str">
        <f t="shared" si="7"/>
        <v xml:space="preserve"> </v>
      </c>
      <c r="E150" s="129">
        <v>0</v>
      </c>
      <c r="F150" s="75" t="e">
        <f t="shared" si="8"/>
        <v>#N/A</v>
      </c>
      <c r="G150" t="str">
        <f>IF((ISERROR((VLOOKUP(B150,Calculation!C$2:C$933,1,FALSE)))),"not entered","")</f>
        <v/>
      </c>
    </row>
    <row r="151" spans="2:7">
      <c r="B151" s="159" t="s">
        <v>9</v>
      </c>
      <c r="C151" s="74" t="str">
        <f t="shared" si="6"/>
        <v xml:space="preserve"> </v>
      </c>
      <c r="D151" s="74" t="str">
        <f t="shared" si="7"/>
        <v xml:space="preserve"> </v>
      </c>
      <c r="E151" s="129">
        <v>0</v>
      </c>
      <c r="F151" s="75" t="e">
        <f t="shared" si="8"/>
        <v>#N/A</v>
      </c>
      <c r="G151" t="str">
        <f>IF((ISERROR((VLOOKUP(B151,Calculation!C$2:C$933,1,FALSE)))),"not entered","")</f>
        <v/>
      </c>
    </row>
    <row r="152" spans="2:7">
      <c r="B152" s="159" t="s">
        <v>9</v>
      </c>
      <c r="C152" s="74" t="str">
        <f t="shared" si="6"/>
        <v xml:space="preserve"> </v>
      </c>
      <c r="D152" s="74" t="str">
        <f t="shared" si="7"/>
        <v xml:space="preserve"> </v>
      </c>
      <c r="E152" s="129">
        <v>0</v>
      </c>
      <c r="F152" s="75" t="e">
        <f t="shared" si="8"/>
        <v>#N/A</v>
      </c>
      <c r="G152" t="str">
        <f>IF((ISERROR((VLOOKUP(B152,Calculation!C$2:C$933,1,FALSE)))),"not entered","")</f>
        <v/>
      </c>
    </row>
    <row r="153" spans="2:7">
      <c r="B153" s="159" t="s">
        <v>9</v>
      </c>
      <c r="C153" s="74" t="str">
        <f t="shared" si="6"/>
        <v xml:space="preserve"> </v>
      </c>
      <c r="D153" s="74" t="str">
        <f t="shared" si="7"/>
        <v xml:space="preserve"> </v>
      </c>
      <c r="E153" s="129">
        <v>0</v>
      </c>
      <c r="F153" s="75" t="e">
        <f t="shared" si="8"/>
        <v>#N/A</v>
      </c>
      <c r="G153" t="str">
        <f>IF((ISERROR((VLOOKUP(B153,Calculation!C$2:C$933,1,FALSE)))),"not entered","")</f>
        <v/>
      </c>
    </row>
    <row r="154" spans="2:7">
      <c r="B154" s="159" t="s">
        <v>9</v>
      </c>
      <c r="C154" s="74" t="str">
        <f t="shared" si="6"/>
        <v xml:space="preserve"> </v>
      </c>
      <c r="D154" s="74" t="str">
        <f t="shared" si="7"/>
        <v xml:space="preserve"> </v>
      </c>
      <c r="E154" s="129">
        <v>0</v>
      </c>
      <c r="F154" s="75" t="e">
        <f t="shared" si="8"/>
        <v>#N/A</v>
      </c>
      <c r="G154" t="str">
        <f>IF((ISERROR((VLOOKUP(B154,Calculation!C$2:C$933,1,FALSE)))),"not entered","")</f>
        <v/>
      </c>
    </row>
    <row r="155" spans="2:7">
      <c r="B155" s="159" t="s">
        <v>9</v>
      </c>
      <c r="C155" s="74" t="str">
        <f t="shared" si="6"/>
        <v xml:space="preserve"> </v>
      </c>
      <c r="D155" s="74" t="str">
        <f t="shared" si="7"/>
        <v xml:space="preserve"> </v>
      </c>
      <c r="E155" s="129">
        <v>0</v>
      </c>
      <c r="F155" s="75" t="e">
        <f t="shared" si="8"/>
        <v>#N/A</v>
      </c>
      <c r="G155" t="str">
        <f>IF((ISERROR((VLOOKUP(B155,Calculation!C$2:C$933,1,FALSE)))),"not entered","")</f>
        <v/>
      </c>
    </row>
    <row r="156" spans="2:7">
      <c r="B156" s="159" t="s">
        <v>9</v>
      </c>
      <c r="C156" s="74" t="str">
        <f t="shared" si="6"/>
        <v xml:space="preserve"> </v>
      </c>
      <c r="D156" s="74" t="str">
        <f t="shared" si="7"/>
        <v xml:space="preserve"> </v>
      </c>
      <c r="E156" s="129">
        <v>0</v>
      </c>
      <c r="F156" s="75" t="e">
        <f t="shared" si="8"/>
        <v>#N/A</v>
      </c>
      <c r="G156" t="str">
        <f>IF((ISERROR((VLOOKUP(B156,Calculation!C$2:C$933,1,FALSE)))),"not entered","")</f>
        <v/>
      </c>
    </row>
    <row r="157" spans="2:7">
      <c r="B157" s="159" t="s">
        <v>9</v>
      </c>
      <c r="C157" s="74" t="str">
        <f t="shared" si="6"/>
        <v xml:space="preserve"> </v>
      </c>
      <c r="D157" s="74" t="str">
        <f t="shared" si="7"/>
        <v xml:space="preserve"> </v>
      </c>
      <c r="E157" s="129">
        <v>0</v>
      </c>
      <c r="F157" s="75" t="e">
        <f t="shared" si="8"/>
        <v>#N/A</v>
      </c>
      <c r="G157" t="str">
        <f>IF((ISERROR((VLOOKUP(B157,Calculation!C$2:C$933,1,FALSE)))),"not entered","")</f>
        <v/>
      </c>
    </row>
    <row r="158" spans="2:7">
      <c r="B158" s="159" t="s">
        <v>9</v>
      </c>
      <c r="C158" s="74" t="str">
        <f t="shared" si="6"/>
        <v xml:space="preserve"> </v>
      </c>
      <c r="D158" s="74" t="str">
        <f t="shared" si="7"/>
        <v xml:space="preserve"> </v>
      </c>
      <c r="E158" s="129">
        <v>0</v>
      </c>
      <c r="F158" s="75" t="e">
        <f t="shared" si="8"/>
        <v>#N/A</v>
      </c>
      <c r="G158" t="str">
        <f>IF((ISERROR((VLOOKUP(B158,Calculation!C$2:C$933,1,FALSE)))),"not entered","")</f>
        <v/>
      </c>
    </row>
    <row r="159" spans="2:7">
      <c r="B159" s="159" t="s">
        <v>9</v>
      </c>
      <c r="C159" s="74" t="str">
        <f t="shared" si="6"/>
        <v xml:space="preserve"> </v>
      </c>
      <c r="D159" s="74" t="str">
        <f t="shared" si="7"/>
        <v xml:space="preserve"> </v>
      </c>
      <c r="E159" s="129">
        <v>0</v>
      </c>
      <c r="F159" s="75" t="e">
        <f t="shared" si="8"/>
        <v>#N/A</v>
      </c>
      <c r="G159" t="str">
        <f>IF((ISERROR((VLOOKUP(B159,Calculation!C$2:C$933,1,FALSE)))),"not entered","")</f>
        <v/>
      </c>
    </row>
    <row r="160" spans="2:7">
      <c r="B160" s="159" t="s">
        <v>9</v>
      </c>
      <c r="C160" s="74" t="str">
        <f t="shared" si="6"/>
        <v xml:space="preserve"> </v>
      </c>
      <c r="D160" s="74" t="str">
        <f t="shared" si="7"/>
        <v xml:space="preserve"> </v>
      </c>
      <c r="E160" s="129">
        <v>0</v>
      </c>
      <c r="F160" s="75" t="e">
        <f t="shared" si="8"/>
        <v>#N/A</v>
      </c>
      <c r="G160" t="str">
        <f>IF((ISERROR((VLOOKUP(B160,Calculation!C$2:C$933,1,FALSE)))),"not entered","")</f>
        <v/>
      </c>
    </row>
    <row r="161" spans="2:7">
      <c r="B161" s="159" t="s">
        <v>9</v>
      </c>
      <c r="C161" s="74" t="str">
        <f t="shared" si="6"/>
        <v xml:space="preserve"> </v>
      </c>
      <c r="D161" s="74" t="str">
        <f t="shared" si="7"/>
        <v xml:space="preserve"> </v>
      </c>
      <c r="E161" s="129">
        <v>0</v>
      </c>
      <c r="F161" s="75" t="e">
        <f t="shared" si="8"/>
        <v>#N/A</v>
      </c>
      <c r="G161" t="str">
        <f>IF((ISERROR((VLOOKUP(B161,Calculation!C$2:C$933,1,FALSE)))),"not entered","")</f>
        <v/>
      </c>
    </row>
    <row r="162" spans="2:7">
      <c r="B162" s="159" t="s">
        <v>9</v>
      </c>
      <c r="C162" s="74" t="str">
        <f t="shared" si="6"/>
        <v xml:space="preserve"> </v>
      </c>
      <c r="D162" s="74" t="str">
        <f t="shared" si="7"/>
        <v xml:space="preserve"> </v>
      </c>
      <c r="E162" s="129">
        <v>0</v>
      </c>
      <c r="F162" s="75" t="e">
        <f t="shared" si="8"/>
        <v>#N/A</v>
      </c>
      <c r="G162" t="str">
        <f>IF((ISERROR((VLOOKUP(B162,Calculation!C$2:C$933,1,FALSE)))),"not entered","")</f>
        <v/>
      </c>
    </row>
    <row r="163" spans="2:7">
      <c r="B163" s="159" t="s">
        <v>9</v>
      </c>
      <c r="C163" s="74" t="str">
        <f t="shared" si="6"/>
        <v xml:space="preserve"> </v>
      </c>
      <c r="D163" s="74" t="str">
        <f t="shared" si="7"/>
        <v xml:space="preserve"> </v>
      </c>
      <c r="E163" s="129">
        <v>0</v>
      </c>
      <c r="F163" s="75" t="e">
        <f t="shared" si="8"/>
        <v>#N/A</v>
      </c>
      <c r="G163" t="str">
        <f>IF((ISERROR((VLOOKUP(B163,Calculation!C$2:C$933,1,FALSE)))),"not entered","")</f>
        <v/>
      </c>
    </row>
    <row r="164" spans="2:7">
      <c r="B164" s="159" t="s">
        <v>9</v>
      </c>
      <c r="C164" s="74" t="str">
        <f t="shared" si="6"/>
        <v xml:space="preserve"> </v>
      </c>
      <c r="D164" s="74" t="str">
        <f t="shared" si="7"/>
        <v xml:space="preserve"> </v>
      </c>
      <c r="E164" s="129">
        <v>0</v>
      </c>
      <c r="F164" s="75" t="e">
        <f t="shared" si="8"/>
        <v>#N/A</v>
      </c>
      <c r="G164" t="str">
        <f>IF((ISERROR((VLOOKUP(B164,Calculation!C$2:C$933,1,FALSE)))),"not entered","")</f>
        <v/>
      </c>
    </row>
    <row r="165" spans="2:7">
      <c r="B165" s="72" t="s">
        <v>9</v>
      </c>
      <c r="C165" s="74" t="str">
        <f t="shared" ref="C165:C193" si="9">VLOOKUP(B165,name,3,FALSE)</f>
        <v xml:space="preserve"> </v>
      </c>
      <c r="D165" s="74" t="str">
        <f t="shared" ref="D165:D193" si="10">VLOOKUP(B165,name,2,FALSE)</f>
        <v xml:space="preserve"> </v>
      </c>
      <c r="E165" s="129">
        <v>1.1574074074074073E-5</v>
      </c>
      <c r="F165" s="75" t="e">
        <f t="shared" ref="F165:F193" si="11">(VLOOKUP(C165,C$4:E$5,3,FALSE))/(E165/10000)</f>
        <v>#N/A</v>
      </c>
      <c r="G165" t="str">
        <f>IF((ISERROR((VLOOKUP(B165,Calculation!C$2:C$933,1,FALSE)))),"not entered","")</f>
        <v/>
      </c>
    </row>
    <row r="166" spans="2:7">
      <c r="B166" s="72" t="s">
        <v>9</v>
      </c>
      <c r="C166" s="74" t="str">
        <f t="shared" si="9"/>
        <v xml:space="preserve"> </v>
      </c>
      <c r="D166" s="74" t="str">
        <f t="shared" si="10"/>
        <v xml:space="preserve"> </v>
      </c>
      <c r="E166" s="129">
        <v>1.1574074074074073E-5</v>
      </c>
      <c r="F166" s="75" t="e">
        <f t="shared" si="11"/>
        <v>#N/A</v>
      </c>
      <c r="G166" t="str">
        <f>IF((ISERROR((VLOOKUP(B166,Calculation!C$2:C$933,1,FALSE)))),"not entered","")</f>
        <v/>
      </c>
    </row>
    <row r="167" spans="2:7">
      <c r="B167" s="72" t="s">
        <v>9</v>
      </c>
      <c r="C167" s="74" t="str">
        <f t="shared" si="9"/>
        <v xml:space="preserve"> </v>
      </c>
      <c r="D167" s="74" t="str">
        <f t="shared" si="10"/>
        <v xml:space="preserve"> </v>
      </c>
      <c r="E167" s="129">
        <v>1.1574074074074073E-5</v>
      </c>
      <c r="F167" s="75" t="e">
        <f t="shared" si="11"/>
        <v>#N/A</v>
      </c>
      <c r="G167" t="str">
        <f>IF((ISERROR((VLOOKUP(B167,Calculation!C$2:C$933,1,FALSE)))),"not entered","")</f>
        <v/>
      </c>
    </row>
    <row r="168" spans="2:7">
      <c r="B168" s="72" t="s">
        <v>9</v>
      </c>
      <c r="C168" s="74" t="str">
        <f t="shared" si="9"/>
        <v xml:space="preserve"> </v>
      </c>
      <c r="D168" s="74" t="str">
        <f t="shared" si="10"/>
        <v xml:space="preserve"> </v>
      </c>
      <c r="E168" s="129">
        <v>1.1574074074074073E-5</v>
      </c>
      <c r="F168" s="75" t="e">
        <f t="shared" si="11"/>
        <v>#N/A</v>
      </c>
      <c r="G168" t="str">
        <f>IF((ISERROR((VLOOKUP(B168,Calculation!C$2:C$933,1,FALSE)))),"not entered","")</f>
        <v/>
      </c>
    </row>
    <row r="169" spans="2:7">
      <c r="B169" s="72" t="s">
        <v>9</v>
      </c>
      <c r="C169" s="74" t="str">
        <f t="shared" si="9"/>
        <v xml:space="preserve"> </v>
      </c>
      <c r="D169" s="74" t="str">
        <f t="shared" si="10"/>
        <v xml:space="preserve"> </v>
      </c>
      <c r="E169" s="129">
        <v>1.1574074074074073E-5</v>
      </c>
      <c r="F169" s="75" t="e">
        <f t="shared" si="11"/>
        <v>#N/A</v>
      </c>
      <c r="G169" t="str">
        <f>IF((ISERROR((VLOOKUP(B169,Calculation!C$2:C$933,1,FALSE)))),"not entered","")</f>
        <v/>
      </c>
    </row>
    <row r="170" spans="2:7">
      <c r="B170" s="72" t="s">
        <v>9</v>
      </c>
      <c r="C170" s="74" t="str">
        <f t="shared" si="9"/>
        <v xml:space="preserve"> </v>
      </c>
      <c r="D170" s="74" t="str">
        <f t="shared" si="10"/>
        <v xml:space="preserve"> </v>
      </c>
      <c r="E170" s="129">
        <v>1.1574074074074073E-5</v>
      </c>
      <c r="F170" s="75" t="e">
        <f t="shared" si="11"/>
        <v>#N/A</v>
      </c>
      <c r="G170" t="str">
        <f>IF((ISERROR((VLOOKUP(B170,Calculation!C$2:C$933,1,FALSE)))),"not entered","")</f>
        <v/>
      </c>
    </row>
    <row r="171" spans="2:7">
      <c r="B171" s="72" t="s">
        <v>9</v>
      </c>
      <c r="C171" s="74" t="str">
        <f t="shared" si="9"/>
        <v xml:space="preserve"> </v>
      </c>
      <c r="D171" s="74" t="str">
        <f t="shared" si="10"/>
        <v xml:space="preserve"> </v>
      </c>
      <c r="E171" s="129">
        <v>1.1574074074074073E-5</v>
      </c>
      <c r="F171" s="75" t="e">
        <f t="shared" si="11"/>
        <v>#N/A</v>
      </c>
      <c r="G171" t="str">
        <f>IF((ISERROR((VLOOKUP(B171,Calculation!C$2:C$933,1,FALSE)))),"not entered","")</f>
        <v/>
      </c>
    </row>
    <row r="172" spans="2:7">
      <c r="B172" s="72" t="s">
        <v>9</v>
      </c>
      <c r="C172" s="74" t="str">
        <f t="shared" si="9"/>
        <v xml:space="preserve"> </v>
      </c>
      <c r="D172" s="74" t="str">
        <f t="shared" si="10"/>
        <v xml:space="preserve"> </v>
      </c>
      <c r="E172" s="129">
        <v>1.1574074074074073E-5</v>
      </c>
      <c r="F172" s="75" t="e">
        <f t="shared" si="11"/>
        <v>#N/A</v>
      </c>
      <c r="G172" t="str">
        <f>IF((ISERROR((VLOOKUP(B172,Calculation!C$2:C$933,1,FALSE)))),"not entered","")</f>
        <v/>
      </c>
    </row>
    <row r="173" spans="2:7">
      <c r="B173" s="72" t="s">
        <v>9</v>
      </c>
      <c r="C173" s="74" t="str">
        <f t="shared" si="9"/>
        <v xml:space="preserve"> </v>
      </c>
      <c r="D173" s="74" t="str">
        <f t="shared" si="10"/>
        <v xml:space="preserve"> </v>
      </c>
      <c r="E173" s="129">
        <v>1.1574074074074073E-5</v>
      </c>
      <c r="F173" s="75" t="e">
        <f t="shared" si="11"/>
        <v>#N/A</v>
      </c>
      <c r="G173" t="str">
        <f>IF((ISERROR((VLOOKUP(B173,Calculation!C$2:C$933,1,FALSE)))),"not entered","")</f>
        <v/>
      </c>
    </row>
    <row r="174" spans="2:7">
      <c r="B174" s="72" t="s">
        <v>9</v>
      </c>
      <c r="C174" s="74" t="str">
        <f t="shared" si="9"/>
        <v xml:space="preserve"> </v>
      </c>
      <c r="D174" s="74" t="str">
        <f t="shared" si="10"/>
        <v xml:space="preserve"> </v>
      </c>
      <c r="E174" s="129">
        <v>1.1574074074074073E-5</v>
      </c>
      <c r="F174" s="75" t="e">
        <f t="shared" si="11"/>
        <v>#N/A</v>
      </c>
      <c r="G174" t="str">
        <f>IF((ISERROR((VLOOKUP(B174,Calculation!C$2:C$933,1,FALSE)))),"not entered","")</f>
        <v/>
      </c>
    </row>
    <row r="175" spans="2:7">
      <c r="B175" s="72" t="s">
        <v>9</v>
      </c>
      <c r="C175" s="74" t="str">
        <f t="shared" si="9"/>
        <v xml:space="preserve"> </v>
      </c>
      <c r="D175" s="74" t="str">
        <f t="shared" si="10"/>
        <v xml:space="preserve"> </v>
      </c>
      <c r="E175" s="129">
        <v>1.1574074074074073E-5</v>
      </c>
      <c r="F175" s="75" t="e">
        <f t="shared" si="11"/>
        <v>#N/A</v>
      </c>
      <c r="G175" t="str">
        <f>IF((ISERROR((VLOOKUP(B175,Calculation!C$2:C$933,1,FALSE)))),"not entered","")</f>
        <v/>
      </c>
    </row>
    <row r="176" spans="2:7">
      <c r="B176" s="72" t="s">
        <v>9</v>
      </c>
      <c r="C176" s="74" t="str">
        <f t="shared" si="9"/>
        <v xml:space="preserve"> </v>
      </c>
      <c r="D176" s="74" t="str">
        <f t="shared" si="10"/>
        <v xml:space="preserve"> </v>
      </c>
      <c r="E176" s="129">
        <v>1.1574074074074073E-5</v>
      </c>
      <c r="F176" s="75" t="e">
        <f t="shared" si="11"/>
        <v>#N/A</v>
      </c>
      <c r="G176" t="str">
        <f>IF((ISERROR((VLOOKUP(B176,Calculation!C$2:C$933,1,FALSE)))),"not entered","")</f>
        <v/>
      </c>
    </row>
    <row r="177" spans="2:7">
      <c r="B177" s="72" t="s">
        <v>9</v>
      </c>
      <c r="C177" s="74" t="str">
        <f t="shared" si="9"/>
        <v xml:space="preserve"> </v>
      </c>
      <c r="D177" s="74" t="str">
        <f t="shared" si="10"/>
        <v xml:space="preserve"> </v>
      </c>
      <c r="E177" s="129">
        <v>1.1574074074074073E-5</v>
      </c>
      <c r="F177" s="75" t="e">
        <f t="shared" si="11"/>
        <v>#N/A</v>
      </c>
      <c r="G177" t="str">
        <f>IF((ISERROR((VLOOKUP(B177,Calculation!C$2:C$933,1,FALSE)))),"not entered","")</f>
        <v/>
      </c>
    </row>
    <row r="178" spans="2:7">
      <c r="B178" s="72" t="s">
        <v>9</v>
      </c>
      <c r="C178" s="74" t="str">
        <f t="shared" si="9"/>
        <v xml:space="preserve"> </v>
      </c>
      <c r="D178" s="74" t="str">
        <f t="shared" si="10"/>
        <v xml:space="preserve"> </v>
      </c>
      <c r="E178" s="129">
        <v>1.1574074074074073E-5</v>
      </c>
      <c r="F178" s="75" t="e">
        <f t="shared" si="11"/>
        <v>#N/A</v>
      </c>
      <c r="G178" t="str">
        <f>IF((ISERROR((VLOOKUP(B178,Calculation!C$2:C$933,1,FALSE)))),"not entered","")</f>
        <v/>
      </c>
    </row>
    <row r="179" spans="2:7">
      <c r="B179" s="72" t="s">
        <v>9</v>
      </c>
      <c r="C179" s="74" t="str">
        <f t="shared" si="9"/>
        <v xml:space="preserve"> </v>
      </c>
      <c r="D179" s="74" t="str">
        <f t="shared" si="10"/>
        <v xml:space="preserve"> </v>
      </c>
      <c r="E179" s="129">
        <v>1.1574074074074073E-5</v>
      </c>
      <c r="F179" s="75" t="e">
        <f t="shared" si="11"/>
        <v>#N/A</v>
      </c>
      <c r="G179" t="str">
        <f>IF((ISERROR((VLOOKUP(B179,Calculation!C$2:C$933,1,FALSE)))),"not entered","")</f>
        <v/>
      </c>
    </row>
    <row r="180" spans="2:7">
      <c r="B180" s="72" t="s">
        <v>9</v>
      </c>
      <c r="C180" s="74" t="str">
        <f t="shared" si="9"/>
        <v xml:space="preserve"> </v>
      </c>
      <c r="D180" s="74" t="str">
        <f t="shared" si="10"/>
        <v xml:space="preserve"> </v>
      </c>
      <c r="E180" s="129">
        <v>1.1574074074074073E-5</v>
      </c>
      <c r="F180" s="75" t="e">
        <f t="shared" si="11"/>
        <v>#N/A</v>
      </c>
      <c r="G180" t="str">
        <f>IF((ISERROR((VLOOKUP(B180,Calculation!C$2:C$933,1,FALSE)))),"not entered","")</f>
        <v/>
      </c>
    </row>
    <row r="181" spans="2:7">
      <c r="B181" s="72" t="s">
        <v>9</v>
      </c>
      <c r="C181" s="74" t="str">
        <f t="shared" si="9"/>
        <v xml:space="preserve"> </v>
      </c>
      <c r="D181" s="74" t="str">
        <f t="shared" si="10"/>
        <v xml:space="preserve"> </v>
      </c>
      <c r="E181" s="129">
        <v>1.1574074074074073E-5</v>
      </c>
      <c r="F181" s="75" t="e">
        <f t="shared" si="11"/>
        <v>#N/A</v>
      </c>
      <c r="G181" t="str">
        <f>IF((ISERROR((VLOOKUP(B181,Calculation!C$2:C$933,1,FALSE)))),"not entered","")</f>
        <v/>
      </c>
    </row>
    <row r="182" spans="2:7">
      <c r="B182" s="72" t="s">
        <v>9</v>
      </c>
      <c r="C182" s="74" t="str">
        <f t="shared" si="9"/>
        <v xml:space="preserve"> </v>
      </c>
      <c r="D182" s="74" t="str">
        <f t="shared" si="10"/>
        <v xml:space="preserve"> </v>
      </c>
      <c r="E182" s="129">
        <v>1.1574074074074073E-5</v>
      </c>
      <c r="F182" s="75" t="e">
        <f t="shared" si="11"/>
        <v>#N/A</v>
      </c>
      <c r="G182" t="str">
        <f>IF((ISERROR((VLOOKUP(B182,Calculation!C$2:C$933,1,FALSE)))),"not entered","")</f>
        <v/>
      </c>
    </row>
    <row r="183" spans="2:7">
      <c r="B183" s="72" t="s">
        <v>9</v>
      </c>
      <c r="C183" s="74" t="str">
        <f t="shared" si="9"/>
        <v xml:space="preserve"> </v>
      </c>
      <c r="D183" s="74" t="str">
        <f t="shared" si="10"/>
        <v xml:space="preserve"> </v>
      </c>
      <c r="E183" s="129">
        <v>1.1574074074074073E-5</v>
      </c>
      <c r="F183" s="75" t="e">
        <f t="shared" si="11"/>
        <v>#N/A</v>
      </c>
      <c r="G183" t="str">
        <f>IF((ISERROR((VLOOKUP(B183,Calculation!C$2:C$933,1,FALSE)))),"not entered","")</f>
        <v/>
      </c>
    </row>
    <row r="184" spans="2:7">
      <c r="B184" s="72" t="s">
        <v>9</v>
      </c>
      <c r="C184" s="74" t="str">
        <f t="shared" si="9"/>
        <v xml:space="preserve"> </v>
      </c>
      <c r="D184" s="74" t="str">
        <f t="shared" si="10"/>
        <v xml:space="preserve"> </v>
      </c>
      <c r="E184" s="129">
        <v>1.1574074074074073E-5</v>
      </c>
      <c r="F184" s="75" t="e">
        <f t="shared" si="11"/>
        <v>#N/A</v>
      </c>
      <c r="G184" t="str">
        <f>IF((ISERROR((VLOOKUP(B184,Calculation!C$2:C$933,1,FALSE)))),"not entered","")</f>
        <v/>
      </c>
    </row>
    <row r="185" spans="2:7">
      <c r="B185" s="72" t="s">
        <v>9</v>
      </c>
      <c r="C185" s="74" t="str">
        <f t="shared" si="9"/>
        <v xml:space="preserve"> </v>
      </c>
      <c r="D185" s="74" t="str">
        <f t="shared" si="10"/>
        <v xml:space="preserve"> </v>
      </c>
      <c r="E185" s="129">
        <v>1.1574074074074073E-5</v>
      </c>
      <c r="F185" s="75" t="e">
        <f t="shared" si="11"/>
        <v>#N/A</v>
      </c>
      <c r="G185" t="str">
        <f>IF((ISERROR((VLOOKUP(B185,Calculation!C$2:C$933,1,FALSE)))),"not entered","")</f>
        <v/>
      </c>
    </row>
    <row r="186" spans="2:7">
      <c r="B186" s="72" t="s">
        <v>9</v>
      </c>
      <c r="C186" s="74" t="str">
        <f t="shared" si="9"/>
        <v xml:space="preserve"> </v>
      </c>
      <c r="D186" s="74" t="str">
        <f t="shared" si="10"/>
        <v xml:space="preserve"> </v>
      </c>
      <c r="E186" s="129">
        <v>1.1574074074074073E-5</v>
      </c>
      <c r="F186" s="75" t="e">
        <f t="shared" si="11"/>
        <v>#N/A</v>
      </c>
      <c r="G186" t="str">
        <f>IF((ISERROR((VLOOKUP(B186,Calculation!C$2:C$933,1,FALSE)))),"not entered","")</f>
        <v/>
      </c>
    </row>
    <row r="187" spans="2:7">
      <c r="B187" s="72" t="s">
        <v>9</v>
      </c>
      <c r="C187" s="74" t="str">
        <f t="shared" si="9"/>
        <v xml:space="preserve"> </v>
      </c>
      <c r="D187" s="74" t="str">
        <f t="shared" si="10"/>
        <v xml:space="preserve"> </v>
      </c>
      <c r="E187" s="129">
        <v>1.1574074074074073E-5</v>
      </c>
      <c r="F187" s="75" t="e">
        <f t="shared" si="11"/>
        <v>#N/A</v>
      </c>
      <c r="G187" t="str">
        <f>IF((ISERROR((VLOOKUP(B187,Calculation!C$2:C$933,1,FALSE)))),"not entered","")</f>
        <v/>
      </c>
    </row>
    <row r="188" spans="2:7">
      <c r="B188" s="72" t="s">
        <v>9</v>
      </c>
      <c r="C188" s="74" t="str">
        <f t="shared" si="9"/>
        <v xml:space="preserve"> </v>
      </c>
      <c r="D188" s="74" t="str">
        <f t="shared" si="10"/>
        <v xml:space="preserve"> </v>
      </c>
      <c r="E188" s="129">
        <v>1.1574074074074073E-5</v>
      </c>
      <c r="F188" s="75" t="e">
        <f t="shared" si="11"/>
        <v>#N/A</v>
      </c>
      <c r="G188" t="str">
        <f>IF((ISERROR((VLOOKUP(B188,Calculation!C$2:C$933,1,FALSE)))),"not entered","")</f>
        <v/>
      </c>
    </row>
    <row r="189" spans="2:7">
      <c r="B189" s="72" t="s">
        <v>9</v>
      </c>
      <c r="C189" s="74" t="str">
        <f t="shared" si="9"/>
        <v xml:space="preserve"> </v>
      </c>
      <c r="D189" s="74" t="str">
        <f t="shared" si="10"/>
        <v xml:space="preserve"> </v>
      </c>
      <c r="E189" s="129">
        <v>1.1574074074074073E-5</v>
      </c>
      <c r="F189" s="75" t="e">
        <f t="shared" si="11"/>
        <v>#N/A</v>
      </c>
      <c r="G189" t="str">
        <f>IF((ISERROR((VLOOKUP(B189,Calculation!C$2:C$933,1,FALSE)))),"not entered","")</f>
        <v/>
      </c>
    </row>
    <row r="190" spans="2:7">
      <c r="B190" s="72" t="s">
        <v>9</v>
      </c>
      <c r="C190" s="74" t="str">
        <f t="shared" si="9"/>
        <v xml:space="preserve"> </v>
      </c>
      <c r="D190" s="74" t="str">
        <f t="shared" si="10"/>
        <v xml:space="preserve"> </v>
      </c>
      <c r="E190" s="129">
        <v>1.1574074074074073E-5</v>
      </c>
      <c r="F190" s="75" t="e">
        <f t="shared" si="11"/>
        <v>#N/A</v>
      </c>
      <c r="G190" t="str">
        <f>IF((ISERROR((VLOOKUP(B190,Calculation!C$2:C$933,1,FALSE)))),"not entered","")</f>
        <v/>
      </c>
    </row>
    <row r="191" spans="2:7">
      <c r="B191" s="72" t="s">
        <v>9</v>
      </c>
      <c r="C191" s="74" t="str">
        <f t="shared" si="9"/>
        <v xml:space="preserve"> </v>
      </c>
      <c r="D191" s="74" t="str">
        <f t="shared" si="10"/>
        <v xml:space="preserve"> </v>
      </c>
      <c r="E191" s="129">
        <v>1.1574074074074073E-5</v>
      </c>
      <c r="F191" s="75" t="e">
        <f t="shared" si="11"/>
        <v>#N/A</v>
      </c>
      <c r="G191" t="str">
        <f>IF((ISERROR((VLOOKUP(B191,Calculation!C$2:C$933,1,FALSE)))),"not entered","")</f>
        <v/>
      </c>
    </row>
    <row r="192" spans="2:7">
      <c r="B192" s="72" t="s">
        <v>9</v>
      </c>
      <c r="C192" s="74" t="str">
        <f t="shared" si="9"/>
        <v xml:space="preserve"> </v>
      </c>
      <c r="D192" s="74" t="str">
        <f t="shared" si="10"/>
        <v xml:space="preserve"> </v>
      </c>
      <c r="E192" s="129">
        <v>1.1574074074074073E-5</v>
      </c>
      <c r="F192" s="75" t="e">
        <f t="shared" si="11"/>
        <v>#N/A</v>
      </c>
      <c r="G192" t="str">
        <f>IF((ISERROR((VLOOKUP(B192,Calculation!C$2:C$933,1,FALSE)))),"not entered","")</f>
        <v/>
      </c>
    </row>
    <row r="193" spans="2:7">
      <c r="B193" s="72" t="s">
        <v>9</v>
      </c>
      <c r="C193" s="74" t="str">
        <f t="shared" si="9"/>
        <v xml:space="preserve"> </v>
      </c>
      <c r="D193" s="74" t="str">
        <f t="shared" si="10"/>
        <v xml:space="preserve"> </v>
      </c>
      <c r="E193" s="129">
        <v>1.1574074074074073E-5</v>
      </c>
      <c r="F193" s="75" t="e">
        <f t="shared" si="11"/>
        <v>#N/A</v>
      </c>
      <c r="G193" t="str">
        <f>IF((ISERROR((VLOOKUP(B193,Calculation!C$2:C$933,1,FALSE)))),"not entered","")</f>
        <v/>
      </c>
    </row>
    <row r="194" spans="2:7">
      <c r="B194" s="72" t="s">
        <v>9</v>
      </c>
      <c r="C194" s="74" t="str">
        <f t="shared" ref="C194:C200" si="12">VLOOKUP(B194,name,3,FALSE)</f>
        <v xml:space="preserve"> </v>
      </c>
      <c r="D194" s="74" t="str">
        <f t="shared" ref="D194:D200" si="13">VLOOKUP(B194,name,2,FALSE)</f>
        <v xml:space="preserve"> </v>
      </c>
      <c r="E194" s="129">
        <v>1.1574074074074073E-5</v>
      </c>
      <c r="F194" s="75" t="e">
        <f t="shared" ref="F194:F200" si="14">(VLOOKUP(C194,C$4:E$5,3,FALSE))/(E194/10000)</f>
        <v>#N/A</v>
      </c>
      <c r="G194" t="str">
        <f>IF((ISERROR((VLOOKUP(B194,Calculation!C$2:C$933,1,FALSE)))),"not entered","")</f>
        <v/>
      </c>
    </row>
    <row r="195" spans="2:7">
      <c r="B195" s="72" t="s">
        <v>9</v>
      </c>
      <c r="C195" s="74" t="str">
        <f t="shared" si="12"/>
        <v xml:space="preserve"> </v>
      </c>
      <c r="D195" s="74" t="str">
        <f t="shared" si="13"/>
        <v xml:space="preserve"> </v>
      </c>
      <c r="E195" s="129">
        <v>1.1574074074074073E-5</v>
      </c>
      <c r="F195" s="75" t="e">
        <f t="shared" si="14"/>
        <v>#N/A</v>
      </c>
      <c r="G195" t="str">
        <f>IF((ISERROR((VLOOKUP(B195,Calculation!C$2:C$933,1,FALSE)))),"not entered","")</f>
        <v/>
      </c>
    </row>
    <row r="196" spans="2:7">
      <c r="B196" s="72" t="s">
        <v>9</v>
      </c>
      <c r="C196" s="74" t="str">
        <f t="shared" si="12"/>
        <v xml:space="preserve"> </v>
      </c>
      <c r="D196" s="74" t="str">
        <f t="shared" si="13"/>
        <v xml:space="preserve"> </v>
      </c>
      <c r="E196" s="129">
        <v>1.1574074074074073E-5</v>
      </c>
      <c r="F196" s="75" t="e">
        <f t="shared" si="14"/>
        <v>#N/A</v>
      </c>
      <c r="G196" t="str">
        <f>IF((ISERROR((VLOOKUP(B196,Calculation!C$2:C$933,1,FALSE)))),"not entered","")</f>
        <v/>
      </c>
    </row>
    <row r="197" spans="2:7">
      <c r="B197" s="72" t="s">
        <v>9</v>
      </c>
      <c r="C197" s="74" t="str">
        <f t="shared" si="12"/>
        <v xml:space="preserve"> </v>
      </c>
      <c r="D197" s="74" t="str">
        <f t="shared" si="13"/>
        <v xml:space="preserve"> </v>
      </c>
      <c r="E197" s="129">
        <v>1.1574074074074073E-5</v>
      </c>
      <c r="F197" s="75" t="e">
        <f t="shared" si="14"/>
        <v>#N/A</v>
      </c>
      <c r="G197" t="str">
        <f>IF((ISERROR((VLOOKUP(B197,Calculation!C$2:C$933,1,FALSE)))),"not entered","")</f>
        <v/>
      </c>
    </row>
    <row r="198" spans="2:7">
      <c r="B198" s="72" t="s">
        <v>9</v>
      </c>
      <c r="C198" s="74" t="str">
        <f t="shared" si="12"/>
        <v xml:space="preserve"> </v>
      </c>
      <c r="D198" s="74" t="str">
        <f t="shared" si="13"/>
        <v xml:space="preserve"> </v>
      </c>
      <c r="E198" s="129">
        <v>1.1574074074074073E-5</v>
      </c>
      <c r="F198" s="75" t="e">
        <f t="shared" si="14"/>
        <v>#N/A</v>
      </c>
      <c r="G198" t="str">
        <f>IF((ISERROR((VLOOKUP(B198,Calculation!C$2:C$933,1,FALSE)))),"not entered","")</f>
        <v/>
      </c>
    </row>
    <row r="199" spans="2:7">
      <c r="B199" s="72" t="s">
        <v>9</v>
      </c>
      <c r="C199" s="74" t="str">
        <f t="shared" si="12"/>
        <v xml:space="preserve"> </v>
      </c>
      <c r="D199" s="74" t="str">
        <f t="shared" si="13"/>
        <v xml:space="preserve"> </v>
      </c>
      <c r="E199" s="129">
        <v>1.1574074074074073E-5</v>
      </c>
      <c r="F199" s="75" t="e">
        <f t="shared" si="14"/>
        <v>#N/A</v>
      </c>
      <c r="G199" t="str">
        <f>IF((ISERROR((VLOOKUP(B199,Calculation!C$2:C$933,1,FALSE)))),"not entered","")</f>
        <v/>
      </c>
    </row>
    <row r="200" spans="2:7">
      <c r="B200" s="72" t="s">
        <v>9</v>
      </c>
      <c r="C200" s="74" t="str">
        <f t="shared" si="12"/>
        <v xml:space="preserve"> </v>
      </c>
      <c r="D200" s="74" t="str">
        <f t="shared" si="13"/>
        <v xml:space="preserve"> </v>
      </c>
      <c r="E200" s="129">
        <v>1.1574074074074073E-5</v>
      </c>
      <c r="F200" s="75" t="e">
        <f t="shared" si="14"/>
        <v>#N/A</v>
      </c>
      <c r="G200" t="str">
        <f>IF((ISERROR((VLOOKUP(B200,Calculation!C$2:C$933,1,FALSE)))),"not entered","")</f>
        <v/>
      </c>
    </row>
    <row r="201" spans="2:7" ht="13.5" thickBot="1">
      <c r="B201" s="76"/>
      <c r="C201" s="77"/>
      <c r="D201" s="77"/>
      <c r="E201" s="78"/>
      <c r="F201" s="79"/>
    </row>
    <row r="202" spans="2:7">
      <c r="B202" s="30"/>
      <c r="C202" s="57"/>
      <c r="D202" s="57"/>
      <c r="E202" s="31"/>
      <c r="F202" s="32"/>
    </row>
  </sheetData>
  <phoneticPr fontId="2" type="noConversion"/>
  <conditionalFormatting sqref="B1:B202">
    <cfRule type="cellIs" dxfId="65" priority="5" stopIfTrue="1" operator="equal">
      <formula>"x"</formula>
    </cfRule>
  </conditionalFormatting>
  <conditionalFormatting sqref="G4:G201">
    <cfRule type="cellIs" dxfId="64" priority="6" stopIfTrue="1" operator="equal">
      <formula>#N/A</formula>
    </cfRule>
  </conditionalFormatting>
  <pageMargins left="0.75" right="0.75" top="1" bottom="1" header="0.5" footer="0.5"/>
  <pageSetup paperSize="9" orientation="portrait" horizontalDpi="0" verticalDpi="0" r:id="rId1"/>
  <headerFooter alignWithMargins="0"/>
  <webPublishItems count="7">
    <webPublishItem id="24534" divId="ebta league Junior_24534" sourceType="sheet" destinationFile="C:\EBTA\webpages2\ebtaleague\junior grays.htm"/>
    <webPublishItem id="6422" divId="ebta league Tristar 3_6422" sourceType="range" sourceRef="A1:F21" destinationFile="C:\A TEER\Web\TEER League 08\EET T3.htm"/>
    <webPublishItem id="1368" divId="teer league Standard_1368" sourceType="range" sourceRef="A1:F48" destinationFile="C:\A TEER\Web\TEER League 08\Harwich.htm"/>
    <webPublishItem id="30239" divId="teer league Standard_30239" sourceType="range" sourceRef="A1:F51" destinationFile="C:\A TEER\Web\TEER League 08\Harwich.htm"/>
    <webPublishItem id="1436" divId="teer league Standard_1436" sourceType="range" sourceRef="A1:F68" destinationFile="C:\A TEER\Web\TEER League 09\harwich.htm"/>
    <webPublishItem id="28642" divId="teer league Adult_28642" sourceType="range" sourceRef="A1:F139" destinationFile="C:\A TEER\Web\TEER League 10\Norwich10.htm"/>
    <webPublishItem id="30216" divId="teer league Standard_30216" sourceType="range" sourceRef="A1:G49" destinationFile="C:\A TEER\Web\TEER League 08\Harwich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>
  <dimension ref="B1:G208"/>
  <sheetViews>
    <sheetView workbookViewId="0">
      <selection activeCell="B17" sqref="B17"/>
    </sheetView>
  </sheetViews>
  <sheetFormatPr defaultRowHeight="12.75"/>
  <cols>
    <col min="1" max="1" width="3" customWidth="1"/>
    <col min="2" max="2" width="20.7109375" bestFit="1" customWidth="1"/>
    <col min="3" max="3" width="7.140625" bestFit="1" customWidth="1"/>
    <col min="4" max="4" width="32.140625" bestFit="1" customWidth="1"/>
    <col min="5" max="5" width="8.140625" bestFit="1" customWidth="1"/>
    <col min="6" max="6" width="8.5703125" bestFit="1" customWidth="1"/>
    <col min="7" max="7" width="10.28515625" bestFit="1" customWidth="1"/>
    <col min="10" max="10" width="2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Races!A8</f>
        <v>Lakeside</v>
      </c>
      <c r="C2" s="57"/>
      <c r="D2" s="31"/>
      <c r="E2" s="32"/>
    </row>
    <row r="3" spans="2:7" ht="13.5" thickBot="1">
      <c r="B3" s="49" t="s">
        <v>2</v>
      </c>
      <c r="C3" s="58" t="s">
        <v>22</v>
      </c>
      <c r="D3" s="58" t="s">
        <v>21</v>
      </c>
      <c r="E3" s="50" t="s">
        <v>8</v>
      </c>
      <c r="F3" s="51" t="s">
        <v>4</v>
      </c>
    </row>
    <row r="4" spans="2:7">
      <c r="B4" s="128" t="s">
        <v>71</v>
      </c>
      <c r="C4" s="70" t="s">
        <v>90</v>
      </c>
      <c r="D4" s="70"/>
      <c r="E4" s="139">
        <v>4.462962962962963E-2</v>
      </c>
      <c r="F4" s="71"/>
      <c r="G4" t="str">
        <f>IF((ISERROR((VLOOKUP(B4,Calculation!C$2:C$933,1,FALSE)))),"not entered","")</f>
        <v/>
      </c>
    </row>
    <row r="5" spans="2:7">
      <c r="B5" s="72" t="s">
        <v>71</v>
      </c>
      <c r="C5" s="73" t="s">
        <v>91</v>
      </c>
      <c r="D5" s="73"/>
      <c r="E5" s="129">
        <v>4.071759259259259E-2</v>
      </c>
      <c r="F5" s="75"/>
      <c r="G5" t="str">
        <f>IF((ISERROR((VLOOKUP(B5,Calculation!C$2:C$933,1,FALSE)))),"not entered","")</f>
        <v/>
      </c>
    </row>
    <row r="6" spans="2:7">
      <c r="B6" s="159" t="s">
        <v>608</v>
      </c>
      <c r="C6" s="74" t="str">
        <f t="shared" ref="C6:C70" si="0">VLOOKUP(B6,name,3,FALSE)</f>
        <v>Male</v>
      </c>
      <c r="D6" s="74" t="str">
        <f t="shared" ref="D6:D70" si="1">VLOOKUP(B6,name,2,FALSE)</f>
        <v>CAMBRIDGE TRI</v>
      </c>
      <c r="E6" s="129">
        <v>4.4004629629629623E-2</v>
      </c>
      <c r="F6" s="75">
        <f t="shared" ref="F6:F70" si="2">(VLOOKUP(C6,C$4:E$5,3,FALSE))/(E6/10000)</f>
        <v>9253.0247238295651</v>
      </c>
      <c r="G6" t="str">
        <f>IF((ISERROR((VLOOKUP(B6,Calculation!C$2:C$933,1,FALSE)))),"not entered","")</f>
        <v/>
      </c>
    </row>
    <row r="7" spans="2:7">
      <c r="B7" s="159" t="s">
        <v>609</v>
      </c>
      <c r="C7" s="74" t="str">
        <f t="shared" si="0"/>
        <v>Female</v>
      </c>
      <c r="D7" s="74" t="str">
        <f t="shared" si="1"/>
        <v>HUMAN PERFORMANCE UNIT</v>
      </c>
      <c r="E7" s="129">
        <v>4.462962962962963E-2</v>
      </c>
      <c r="F7" s="75">
        <f t="shared" si="2"/>
        <v>10000</v>
      </c>
      <c r="G7" t="str">
        <f>IF((ISERROR((VLOOKUP(B7,Calculation!C$2:C$933,1,FALSE)))),"not entered","")</f>
        <v/>
      </c>
    </row>
    <row r="8" spans="2:7">
      <c r="B8" s="159" t="s">
        <v>610</v>
      </c>
      <c r="C8" s="74" t="str">
        <f t="shared" si="0"/>
        <v>Male</v>
      </c>
      <c r="D8" s="74" t="str">
        <f t="shared" si="1"/>
        <v>TEAM VIPER</v>
      </c>
      <c r="E8" s="129">
        <v>4.5532407407407403E-2</v>
      </c>
      <c r="F8" s="75">
        <f t="shared" si="2"/>
        <v>8942.552109811897</v>
      </c>
      <c r="G8" t="str">
        <f>IF((ISERROR((VLOOKUP(B8,Calculation!C$2:C$933,1,FALSE)))),"not entered","")</f>
        <v/>
      </c>
    </row>
    <row r="9" spans="2:7">
      <c r="B9" s="159" t="s">
        <v>611</v>
      </c>
      <c r="C9" s="74" t="str">
        <f t="shared" si="0"/>
        <v>Male</v>
      </c>
      <c r="D9" s="74" t="str">
        <f t="shared" si="1"/>
        <v>East Essex Triathlon Club</v>
      </c>
      <c r="E9" s="129">
        <v>4.6574074074074073E-2</v>
      </c>
      <c r="F9" s="75">
        <f t="shared" si="2"/>
        <v>8742.5447316103364</v>
      </c>
      <c r="G9" t="str">
        <f>IF((ISERROR((VLOOKUP(B9,Calculation!C$2:C$933,1,FALSE)))),"not entered","")</f>
        <v/>
      </c>
    </row>
    <row r="10" spans="2:7">
      <c r="B10" s="159" t="s">
        <v>612</v>
      </c>
      <c r="C10" s="74" t="str">
        <f t="shared" si="0"/>
        <v>Male</v>
      </c>
      <c r="D10" s="74" t="str">
        <f t="shared" si="1"/>
        <v>EAST ESSEX TRI CLUB</v>
      </c>
      <c r="E10" s="129">
        <v>4.6585648148148154E-2</v>
      </c>
      <c r="F10" s="75">
        <f t="shared" si="2"/>
        <v>8740.3726708074519</v>
      </c>
      <c r="G10" t="str">
        <f>IF((ISERROR((VLOOKUP(B10,Calculation!C$2:C$933,1,FALSE)))),"not entered","")</f>
        <v/>
      </c>
    </row>
    <row r="11" spans="2:7">
      <c r="B11" s="159" t="s">
        <v>613</v>
      </c>
      <c r="C11" s="74" t="str">
        <f t="shared" si="0"/>
        <v>Male</v>
      </c>
      <c r="D11" s="74" t="str">
        <f t="shared" si="1"/>
        <v>TRI SPORT EPPING</v>
      </c>
      <c r="E11" s="129">
        <v>4.6817129629629625E-2</v>
      </c>
      <c r="F11" s="75">
        <f t="shared" si="2"/>
        <v>8697.1569839307795</v>
      </c>
      <c r="G11" t="str">
        <f>IF((ISERROR((VLOOKUP(B11,Calculation!C$2:C$933,1,FALSE)))),"not entered","")</f>
        <v/>
      </c>
    </row>
    <row r="12" spans="2:7">
      <c r="B12" s="159" t="s">
        <v>614</v>
      </c>
      <c r="C12" s="74" t="str">
        <f t="shared" si="0"/>
        <v>Male</v>
      </c>
      <c r="D12" s="74" t="str">
        <f t="shared" si="1"/>
        <v>East Essex Tri</v>
      </c>
      <c r="E12" s="129">
        <v>4.80787037037037E-2</v>
      </c>
      <c r="F12" s="75">
        <f t="shared" si="2"/>
        <v>8468.9455946076068</v>
      </c>
      <c r="G12" t="str">
        <f>IF((ISERROR((VLOOKUP(B12,Calculation!C$2:C$933,1,FALSE)))),"not entered","")</f>
        <v/>
      </c>
    </row>
    <row r="13" spans="2:7">
      <c r="B13" s="159" t="s">
        <v>615</v>
      </c>
      <c r="C13" s="74" t="str">
        <f t="shared" si="0"/>
        <v>Male</v>
      </c>
      <c r="D13" s="74" t="str">
        <f t="shared" si="1"/>
        <v>East Essex Triathlon Club</v>
      </c>
      <c r="E13" s="129">
        <v>4.8437500000000001E-2</v>
      </c>
      <c r="F13" s="75">
        <f t="shared" si="2"/>
        <v>8406.21266427718</v>
      </c>
      <c r="G13" t="str">
        <f>IF((ISERROR((VLOOKUP(B13,Calculation!C$2:C$933,1,FALSE)))),"not entered","")</f>
        <v/>
      </c>
    </row>
    <row r="14" spans="2:7">
      <c r="B14" s="159" t="s">
        <v>616</v>
      </c>
      <c r="C14" s="74" t="str">
        <f t="shared" si="0"/>
        <v>Male</v>
      </c>
      <c r="D14" s="74" t="str">
        <f t="shared" si="1"/>
        <v>HUMAN PERFORMANCE UNIT</v>
      </c>
      <c r="E14" s="129">
        <v>4.8796296296296289E-2</v>
      </c>
      <c r="F14" s="75">
        <f t="shared" si="2"/>
        <v>8344.4022770398497</v>
      </c>
      <c r="G14" t="str">
        <f>IF((ISERROR((VLOOKUP(B14,Calculation!C$2:C$933,1,FALSE)))),"not entered","")</f>
        <v/>
      </c>
    </row>
    <row r="15" spans="2:7">
      <c r="B15" s="159" t="s">
        <v>617</v>
      </c>
      <c r="C15" s="74" t="str">
        <f t="shared" si="0"/>
        <v>Male</v>
      </c>
      <c r="D15" s="74" t="str">
        <f t="shared" si="1"/>
        <v>EAST ESSEX TRI CLUB</v>
      </c>
      <c r="E15" s="129">
        <v>4.9131944444444436E-2</v>
      </c>
      <c r="F15" s="75">
        <f t="shared" si="2"/>
        <v>8287.396937573616</v>
      </c>
      <c r="G15" t="str">
        <f>IF((ISERROR((VLOOKUP(B15,Calculation!C$2:C$933,1,FALSE)))),"not entered","")</f>
        <v/>
      </c>
    </row>
    <row r="16" spans="2:7">
      <c r="B16" s="159" t="s">
        <v>800</v>
      </c>
      <c r="C16" s="74" t="str">
        <f>VLOOKUP(B16,name,3,FALSE)</f>
        <v>Male</v>
      </c>
      <c r="D16" s="74" t="str">
        <f>VLOOKUP(B16,name,2,FALSE)</f>
        <v>East Essex Tri</v>
      </c>
      <c r="E16" s="129">
        <v>4.9583333333333333E-2</v>
      </c>
      <c r="F16" s="75">
        <f>(VLOOKUP(C16,C$4:E$5,3,FALSE))/(E16/10000)</f>
        <v>8211.9514472455649</v>
      </c>
      <c r="G16" t="str">
        <f>IF((ISERROR((VLOOKUP(B16,Calculation!C$2:C$933,1,FALSE)))),"not entered","")</f>
        <v/>
      </c>
    </row>
    <row r="17" spans="2:7">
      <c r="B17" s="159" t="s">
        <v>618</v>
      </c>
      <c r="C17" s="74" t="str">
        <f t="shared" si="0"/>
        <v>Male</v>
      </c>
      <c r="D17" s="74" t="str">
        <f t="shared" si="1"/>
        <v>East Essex Triathlon Club</v>
      </c>
      <c r="E17" s="129">
        <v>4.9826388888888885E-2</v>
      </c>
      <c r="F17" s="75">
        <f t="shared" si="2"/>
        <v>8171.893147502904</v>
      </c>
      <c r="G17" t="str">
        <f>IF((ISERROR((VLOOKUP(B17,Calculation!C$2:C$933,1,FALSE)))),"not entered","")</f>
        <v/>
      </c>
    </row>
    <row r="18" spans="2:7">
      <c r="B18" s="159" t="s">
        <v>619</v>
      </c>
      <c r="C18" s="74" t="str">
        <f t="shared" si="0"/>
        <v>Female</v>
      </c>
      <c r="D18" s="74" t="str">
        <f t="shared" si="1"/>
        <v>HUMAN PERFORMANCE UNIT</v>
      </c>
      <c r="E18" s="129">
        <v>5.0729166666666665E-2</v>
      </c>
      <c r="F18" s="75">
        <f t="shared" si="2"/>
        <v>8797.6271959844853</v>
      </c>
      <c r="G18" t="str">
        <f>IF((ISERROR((VLOOKUP(B18,Calculation!C$2:C$933,1,FALSE)))),"not entered","")</f>
        <v/>
      </c>
    </row>
    <row r="19" spans="2:7">
      <c r="B19" s="159" t="s">
        <v>620</v>
      </c>
      <c r="C19" s="74" t="str">
        <f t="shared" si="0"/>
        <v>Male</v>
      </c>
      <c r="D19" s="74" t="str">
        <f t="shared" si="1"/>
        <v>East Essex</v>
      </c>
      <c r="E19" s="129">
        <v>5.1053240740740739E-2</v>
      </c>
      <c r="F19" s="75">
        <f t="shared" si="2"/>
        <v>7975.5157560643847</v>
      </c>
      <c r="G19" t="str">
        <f>IF((ISERROR((VLOOKUP(B19,Calculation!C$2:C$933,1,FALSE)))),"not entered","")</f>
        <v/>
      </c>
    </row>
    <row r="20" spans="2:7">
      <c r="B20" s="159" t="s">
        <v>621</v>
      </c>
      <c r="C20" s="74" t="str">
        <f t="shared" si="0"/>
        <v>Male</v>
      </c>
      <c r="D20" s="74" t="str">
        <f t="shared" si="1"/>
        <v>EAST ESSEX TRI CLUB</v>
      </c>
      <c r="E20" s="129">
        <v>5.151620370370371E-2</v>
      </c>
      <c r="F20" s="75">
        <f t="shared" si="2"/>
        <v>7903.8418332958872</v>
      </c>
      <c r="G20" t="str">
        <f>IF((ISERROR((VLOOKUP(B20,Calculation!C$2:C$933,1,FALSE)))),"not entered","")</f>
        <v/>
      </c>
    </row>
    <row r="21" spans="2:7">
      <c r="B21" s="159" t="s">
        <v>622</v>
      </c>
      <c r="C21" s="74" t="str">
        <f t="shared" si="0"/>
        <v>Male</v>
      </c>
      <c r="D21" s="74" t="str">
        <f t="shared" si="1"/>
        <v>TRI FORCE</v>
      </c>
      <c r="E21" s="129">
        <v>5.2326388888888888E-2</v>
      </c>
      <c r="F21" s="75">
        <f t="shared" si="2"/>
        <v>7781.4642778146426</v>
      </c>
      <c r="G21" t="str">
        <f>IF((ISERROR((VLOOKUP(B21,Calculation!C$2:C$933,1,FALSE)))),"not entered","")</f>
        <v/>
      </c>
    </row>
    <row r="22" spans="2:7">
      <c r="B22" s="159" t="s">
        <v>623</v>
      </c>
      <c r="C22" s="74" t="str">
        <f t="shared" si="0"/>
        <v>Male</v>
      </c>
      <c r="D22" s="74" t="str">
        <f t="shared" si="1"/>
        <v>EAST ESSEX TRI CLUB</v>
      </c>
      <c r="E22" s="129">
        <v>5.2650462962962961E-2</v>
      </c>
      <c r="F22" s="75">
        <f t="shared" si="2"/>
        <v>7733.5678171026593</v>
      </c>
      <c r="G22" t="str">
        <f>IF((ISERROR((VLOOKUP(B22,Calculation!C$2:C$933,1,FALSE)))),"not entered","")</f>
        <v/>
      </c>
    </row>
    <row r="23" spans="2:7">
      <c r="B23" s="159" t="s">
        <v>624</v>
      </c>
      <c r="C23" s="74" t="str">
        <f t="shared" si="0"/>
        <v>Male</v>
      </c>
      <c r="D23" s="74" t="str">
        <f t="shared" si="1"/>
        <v>EAST ESSEX TRI CLUB</v>
      </c>
      <c r="E23" s="129">
        <v>5.2673611111111109E-2</v>
      </c>
      <c r="F23" s="75">
        <f t="shared" si="2"/>
        <v>7730.1691935838271</v>
      </c>
      <c r="G23" t="str">
        <f>IF((ISERROR((VLOOKUP(B23,Calculation!C$2:C$933,1,FALSE)))),"not entered","")</f>
        <v/>
      </c>
    </row>
    <row r="24" spans="2:7">
      <c r="B24" s="159" t="s">
        <v>625</v>
      </c>
      <c r="C24" s="74" t="str">
        <f t="shared" si="0"/>
        <v>Female</v>
      </c>
      <c r="D24" s="74" t="str">
        <f t="shared" si="1"/>
        <v>TRI SPORT EPPING</v>
      </c>
      <c r="E24" s="129">
        <v>5.3611111111111109E-2</v>
      </c>
      <c r="F24" s="75">
        <f t="shared" si="2"/>
        <v>8324.697754749568</v>
      </c>
      <c r="G24" t="str">
        <f>IF((ISERROR((VLOOKUP(B24,Calculation!C$2:C$933,1,FALSE)))),"not entered","")</f>
        <v/>
      </c>
    </row>
    <row r="25" spans="2:7">
      <c r="B25" s="159" t="s">
        <v>626</v>
      </c>
      <c r="C25" s="74" t="str">
        <f t="shared" si="0"/>
        <v>Male</v>
      </c>
      <c r="D25" s="74" t="str">
        <f t="shared" si="1"/>
        <v>EAST ESSEX TRI CLUB</v>
      </c>
      <c r="E25" s="129">
        <v>5.3761574074074073E-2</v>
      </c>
      <c r="F25" s="75">
        <f t="shared" si="2"/>
        <v>7573.7351991388587</v>
      </c>
      <c r="G25" t="str">
        <f>IF((ISERROR((VLOOKUP(B25,Calculation!C$2:C$933,1,FALSE)))),"not entered","")</f>
        <v/>
      </c>
    </row>
    <row r="26" spans="2:7">
      <c r="B26" s="159" t="s">
        <v>627</v>
      </c>
      <c r="C26" s="74" t="str">
        <f t="shared" si="0"/>
        <v>Male</v>
      </c>
      <c r="D26" s="74" t="str">
        <f t="shared" si="1"/>
        <v>DUNMOW TRI CLUB</v>
      </c>
      <c r="E26" s="129">
        <v>5.4270833333333331E-2</v>
      </c>
      <c r="F26" s="75">
        <f t="shared" si="2"/>
        <v>7502.6658136063124</v>
      </c>
      <c r="G26" t="str">
        <f>IF((ISERROR((VLOOKUP(B26,Calculation!C$2:C$933,1,FALSE)))),"not entered","")</f>
        <v/>
      </c>
    </row>
    <row r="27" spans="2:7">
      <c r="B27" s="159" t="s">
        <v>628</v>
      </c>
      <c r="C27" s="74" t="str">
        <f t="shared" si="0"/>
        <v>Male</v>
      </c>
      <c r="D27" s="74" t="str">
        <f t="shared" si="1"/>
        <v>EAST ESSEX TRI CLUB</v>
      </c>
      <c r="E27" s="129">
        <v>5.4317129629629632E-2</v>
      </c>
      <c r="F27" s="75">
        <f t="shared" si="2"/>
        <v>7496.2710419774121</v>
      </c>
      <c r="G27" t="str">
        <f>IF((ISERROR((VLOOKUP(B27,Calculation!C$2:C$933,1,FALSE)))),"not entered","")</f>
        <v/>
      </c>
    </row>
    <row r="28" spans="2:7">
      <c r="B28" s="159" t="s">
        <v>629</v>
      </c>
      <c r="C28" s="74" t="str">
        <f t="shared" si="0"/>
        <v>Male</v>
      </c>
      <c r="D28" s="74" t="str">
        <f t="shared" si="1"/>
        <v>EAST ESSEX TRI CLUB</v>
      </c>
      <c r="E28" s="129">
        <v>5.4629629629629632E-2</v>
      </c>
      <c r="F28" s="75">
        <f t="shared" si="2"/>
        <v>7453.389830508474</v>
      </c>
      <c r="G28" t="str">
        <f>IF((ISERROR((VLOOKUP(B28,Calculation!C$2:C$933,1,FALSE)))),"not entered","")</f>
        <v/>
      </c>
    </row>
    <row r="29" spans="2:7">
      <c r="B29" s="159" t="s">
        <v>630</v>
      </c>
      <c r="C29" s="74" t="str">
        <f t="shared" si="0"/>
        <v>Male</v>
      </c>
      <c r="D29" s="74" t="str">
        <f t="shared" si="1"/>
        <v>EAST ESSEX TRI CLUB</v>
      </c>
      <c r="E29" s="129">
        <v>5.5115740740740743E-2</v>
      </c>
      <c r="F29" s="75">
        <f t="shared" si="2"/>
        <v>7387.65224695506</v>
      </c>
      <c r="G29" t="str">
        <f>IF((ISERROR((VLOOKUP(B29,Calculation!C$2:C$933,1,FALSE)))),"not entered","")</f>
        <v/>
      </c>
    </row>
    <row r="30" spans="2:7">
      <c r="B30" s="159" t="s">
        <v>631</v>
      </c>
      <c r="C30" s="74" t="str">
        <f t="shared" si="0"/>
        <v>Male</v>
      </c>
      <c r="D30" s="74" t="str">
        <f t="shared" si="1"/>
        <v>EAST ESSEX TRI CLUB</v>
      </c>
      <c r="E30" s="129">
        <v>5.5590277777777773E-2</v>
      </c>
      <c r="F30" s="75">
        <f t="shared" si="2"/>
        <v>7324.5887986674998</v>
      </c>
      <c r="G30" t="str">
        <f>IF((ISERROR((VLOOKUP(B30,Calculation!C$2:C$933,1,FALSE)))),"not entered","")</f>
        <v/>
      </c>
    </row>
    <row r="31" spans="2:7">
      <c r="B31" s="159" t="s">
        <v>632</v>
      </c>
      <c r="C31" s="74" t="str">
        <f t="shared" si="0"/>
        <v>Male</v>
      </c>
      <c r="D31" s="74" t="str">
        <f t="shared" si="1"/>
        <v>EAST ESSEX TRI CLUB</v>
      </c>
      <c r="E31" s="129">
        <v>5.5833333333333339E-2</v>
      </c>
      <c r="F31" s="75">
        <f t="shared" si="2"/>
        <v>7292.7031509121052</v>
      </c>
      <c r="G31" t="str">
        <f>IF((ISERROR((VLOOKUP(B31,Calculation!C$2:C$933,1,FALSE)))),"not entered","")</f>
        <v/>
      </c>
    </row>
    <row r="32" spans="2:7">
      <c r="B32" s="159" t="s">
        <v>633</v>
      </c>
      <c r="C32" s="74" t="str">
        <f t="shared" si="0"/>
        <v>Male</v>
      </c>
      <c r="D32" s="74" t="str">
        <f t="shared" si="1"/>
        <v>EAST ESSEX TRI CLUB</v>
      </c>
      <c r="E32" s="129">
        <v>5.7025462962962972E-2</v>
      </c>
      <c r="F32" s="75">
        <f t="shared" si="2"/>
        <v>7140.24761518165</v>
      </c>
      <c r="G32" t="str">
        <f>IF((ISERROR((VLOOKUP(B32,Calculation!C$2:C$933,1,FALSE)))),"not entered","")</f>
        <v/>
      </c>
    </row>
    <row r="33" spans="2:7">
      <c r="B33" s="159" t="s">
        <v>634</v>
      </c>
      <c r="C33" s="74" t="str">
        <f t="shared" si="0"/>
        <v>Male</v>
      </c>
      <c r="D33" s="74" t="str">
        <f t="shared" si="1"/>
        <v>TRI-SPORT EPPING</v>
      </c>
      <c r="E33" s="129">
        <v>5.7141203703703694E-2</v>
      </c>
      <c r="F33" s="75">
        <f t="shared" si="2"/>
        <v>7125.7848896090754</v>
      </c>
      <c r="G33" t="str">
        <f>IF((ISERROR((VLOOKUP(B33,Calculation!C$2:C$933,1,FALSE)))),"not entered","")</f>
        <v/>
      </c>
    </row>
    <row r="34" spans="2:7">
      <c r="B34" s="159" t="s">
        <v>635</v>
      </c>
      <c r="C34" s="74" t="str">
        <f t="shared" si="0"/>
        <v>Female</v>
      </c>
      <c r="D34" s="74" t="str">
        <f t="shared" si="1"/>
        <v>EAST ESSEX TRI CLUB</v>
      </c>
      <c r="E34" s="129">
        <v>5.9571759259259255E-2</v>
      </c>
      <c r="F34" s="75">
        <f t="shared" si="2"/>
        <v>7491.7427627744319</v>
      </c>
      <c r="G34" t="str">
        <f>IF((ISERROR((VLOOKUP(B34,Calculation!C$2:C$933,1,FALSE)))),"not entered","")</f>
        <v/>
      </c>
    </row>
    <row r="35" spans="2:7">
      <c r="B35" s="159" t="s">
        <v>636</v>
      </c>
      <c r="C35" s="74" t="str">
        <f t="shared" si="0"/>
        <v>Male</v>
      </c>
      <c r="D35" s="74" t="str">
        <f t="shared" si="1"/>
        <v>Born2Tri</v>
      </c>
      <c r="E35" s="129">
        <v>6.0972222222222226E-2</v>
      </c>
      <c r="F35" s="75">
        <f t="shared" si="2"/>
        <v>6678.0561883067567</v>
      </c>
      <c r="G35" t="str">
        <f>IF((ISERROR((VLOOKUP(B35,Calculation!C$2:C$933,1,FALSE)))),"not entered","")</f>
        <v/>
      </c>
    </row>
    <row r="36" spans="2:7">
      <c r="B36" s="159" t="s">
        <v>637</v>
      </c>
      <c r="C36" s="74" t="str">
        <f t="shared" si="0"/>
        <v>Male</v>
      </c>
      <c r="D36" s="74" t="str">
        <f t="shared" si="1"/>
        <v>EAST ESSEX TRI CLUB</v>
      </c>
      <c r="E36" s="129">
        <v>6.2569444444444441E-2</v>
      </c>
      <c r="F36" s="75">
        <f t="shared" si="2"/>
        <v>6507.5841657417686</v>
      </c>
      <c r="G36" t="str">
        <f>IF((ISERROR((VLOOKUP(B36,Calculation!C$2:C$933,1,FALSE)))),"not entered","")</f>
        <v/>
      </c>
    </row>
    <row r="37" spans="2:7">
      <c r="B37" s="159" t="s">
        <v>638</v>
      </c>
      <c r="C37" s="74" t="str">
        <f t="shared" si="0"/>
        <v>Female</v>
      </c>
      <c r="D37" s="74" t="str">
        <f t="shared" si="1"/>
        <v>CHALKWELL REDCAPS</v>
      </c>
      <c r="E37" s="129">
        <v>6.5115740740740752E-2</v>
      </c>
      <c r="F37" s="75">
        <f t="shared" si="2"/>
        <v>6853.8926413082108</v>
      </c>
      <c r="G37" t="str">
        <f>IF((ISERROR((VLOOKUP(B37,Calculation!C$2:C$933,1,FALSE)))),"not entered","")</f>
        <v/>
      </c>
    </row>
    <row r="38" spans="2:7">
      <c r="B38" s="159" t="s">
        <v>639</v>
      </c>
      <c r="C38" s="74" t="str">
        <f t="shared" si="0"/>
        <v>Female</v>
      </c>
      <c r="D38" s="74" t="str">
        <f t="shared" si="1"/>
        <v>EAST ESSEX TRI CLUB</v>
      </c>
      <c r="E38" s="129">
        <v>6.6932870370370365E-2</v>
      </c>
      <c r="F38" s="75">
        <f t="shared" si="2"/>
        <v>6667.8194708628744</v>
      </c>
      <c r="G38" t="str">
        <f>IF((ISERROR((VLOOKUP(B38,Calculation!C$2:C$933,1,FALSE)))),"not entered","")</f>
        <v/>
      </c>
    </row>
    <row r="39" spans="2:7">
      <c r="B39" s="159" t="s">
        <v>9</v>
      </c>
      <c r="C39" s="74" t="str">
        <f t="shared" si="0"/>
        <v xml:space="preserve"> </v>
      </c>
      <c r="D39" s="74" t="str">
        <f t="shared" si="1"/>
        <v xml:space="preserve"> </v>
      </c>
      <c r="E39" s="129">
        <v>0</v>
      </c>
      <c r="F39" s="75" t="e">
        <f t="shared" si="2"/>
        <v>#N/A</v>
      </c>
      <c r="G39" t="str">
        <f>IF((ISERROR((VLOOKUP(B39,Calculation!C$2:C$933,1,FALSE)))),"not entered","")</f>
        <v/>
      </c>
    </row>
    <row r="40" spans="2:7">
      <c r="B40" s="159" t="s">
        <v>9</v>
      </c>
      <c r="C40" s="74" t="str">
        <f t="shared" si="0"/>
        <v xml:space="preserve"> </v>
      </c>
      <c r="D40" s="74" t="str">
        <f t="shared" si="1"/>
        <v xml:space="preserve"> </v>
      </c>
      <c r="E40" s="129">
        <v>0</v>
      </c>
      <c r="F40" s="75" t="e">
        <f t="shared" si="2"/>
        <v>#N/A</v>
      </c>
      <c r="G40" t="str">
        <f>IF((ISERROR((VLOOKUP(B40,Calculation!C$2:C$933,1,FALSE)))),"not entered","")</f>
        <v/>
      </c>
    </row>
    <row r="41" spans="2:7">
      <c r="B41" s="159" t="s">
        <v>9</v>
      </c>
      <c r="C41" s="74" t="str">
        <f t="shared" si="0"/>
        <v xml:space="preserve"> </v>
      </c>
      <c r="D41" s="74" t="str">
        <f t="shared" si="1"/>
        <v xml:space="preserve"> </v>
      </c>
      <c r="E41" s="129">
        <v>0</v>
      </c>
      <c r="F41" s="75" t="e">
        <f t="shared" si="2"/>
        <v>#N/A</v>
      </c>
      <c r="G41" t="str">
        <f>IF((ISERROR((VLOOKUP(B41,Calculation!C$2:C$933,1,FALSE)))),"not entered","")</f>
        <v/>
      </c>
    </row>
    <row r="42" spans="2:7">
      <c r="B42" s="159" t="s">
        <v>9</v>
      </c>
      <c r="C42" s="74" t="str">
        <f t="shared" si="0"/>
        <v xml:space="preserve"> </v>
      </c>
      <c r="D42" s="74" t="str">
        <f t="shared" si="1"/>
        <v xml:space="preserve"> </v>
      </c>
      <c r="E42" s="129">
        <v>0</v>
      </c>
      <c r="F42" s="75" t="e">
        <f t="shared" si="2"/>
        <v>#N/A</v>
      </c>
      <c r="G42" t="str">
        <f>IF((ISERROR((VLOOKUP(B42,Calculation!C$2:C$933,1,FALSE)))),"not entered","")</f>
        <v/>
      </c>
    </row>
    <row r="43" spans="2:7">
      <c r="B43" s="159" t="s">
        <v>9</v>
      </c>
      <c r="C43" s="74" t="str">
        <f t="shared" si="0"/>
        <v xml:space="preserve"> </v>
      </c>
      <c r="D43" s="74" t="str">
        <f t="shared" si="1"/>
        <v xml:space="preserve"> </v>
      </c>
      <c r="E43" s="129">
        <v>0</v>
      </c>
      <c r="F43" s="75" t="e">
        <f t="shared" si="2"/>
        <v>#N/A</v>
      </c>
      <c r="G43" t="str">
        <f>IF((ISERROR((VLOOKUP(B43,Calculation!C$2:C$933,1,FALSE)))),"not entered","")</f>
        <v/>
      </c>
    </row>
    <row r="44" spans="2:7">
      <c r="B44" s="159" t="s">
        <v>9</v>
      </c>
      <c r="C44" s="74" t="str">
        <f t="shared" si="0"/>
        <v xml:space="preserve"> </v>
      </c>
      <c r="D44" s="74" t="str">
        <f t="shared" si="1"/>
        <v xml:space="preserve"> </v>
      </c>
      <c r="E44" s="129">
        <v>0</v>
      </c>
      <c r="F44" s="75" t="e">
        <f t="shared" si="2"/>
        <v>#N/A</v>
      </c>
      <c r="G44" t="str">
        <f>IF((ISERROR((VLOOKUP(B44,Calculation!C$2:C$933,1,FALSE)))),"not entered","")</f>
        <v/>
      </c>
    </row>
    <row r="45" spans="2:7">
      <c r="B45" s="159" t="s">
        <v>9</v>
      </c>
      <c r="C45" s="74" t="str">
        <f t="shared" si="0"/>
        <v xml:space="preserve"> </v>
      </c>
      <c r="D45" s="74" t="str">
        <f t="shared" si="1"/>
        <v xml:space="preserve"> </v>
      </c>
      <c r="E45" s="129">
        <v>0</v>
      </c>
      <c r="F45" s="75" t="e">
        <f t="shared" si="2"/>
        <v>#N/A</v>
      </c>
      <c r="G45" t="str">
        <f>IF((ISERROR((VLOOKUP(B45,Calculation!C$2:C$933,1,FALSE)))),"not entered","")</f>
        <v/>
      </c>
    </row>
    <row r="46" spans="2:7">
      <c r="B46" s="159" t="s">
        <v>9</v>
      </c>
      <c r="C46" s="74" t="str">
        <f t="shared" si="0"/>
        <v xml:space="preserve"> </v>
      </c>
      <c r="D46" s="74" t="str">
        <f t="shared" si="1"/>
        <v xml:space="preserve"> </v>
      </c>
      <c r="E46" s="129">
        <v>0</v>
      </c>
      <c r="F46" s="75" t="e">
        <f t="shared" si="2"/>
        <v>#N/A</v>
      </c>
      <c r="G46" t="str">
        <f>IF((ISERROR((VLOOKUP(B46,Calculation!C$2:C$933,1,FALSE)))),"not entered","")</f>
        <v/>
      </c>
    </row>
    <row r="47" spans="2:7">
      <c r="B47" s="159" t="s">
        <v>9</v>
      </c>
      <c r="C47" s="74" t="str">
        <f t="shared" si="0"/>
        <v xml:space="preserve"> </v>
      </c>
      <c r="D47" s="74" t="str">
        <f t="shared" si="1"/>
        <v xml:space="preserve"> </v>
      </c>
      <c r="E47" s="129">
        <v>0</v>
      </c>
      <c r="F47" s="75" t="e">
        <f t="shared" si="2"/>
        <v>#N/A</v>
      </c>
      <c r="G47" t="str">
        <f>IF((ISERROR((VLOOKUP(B47,Calculation!C$2:C$933,1,FALSE)))),"not entered","")</f>
        <v/>
      </c>
    </row>
    <row r="48" spans="2:7">
      <c r="B48" s="159" t="s">
        <v>9</v>
      </c>
      <c r="C48" s="74" t="str">
        <f t="shared" si="0"/>
        <v xml:space="preserve"> </v>
      </c>
      <c r="D48" s="74" t="str">
        <f t="shared" si="1"/>
        <v xml:space="preserve"> </v>
      </c>
      <c r="E48" s="129">
        <v>0</v>
      </c>
      <c r="F48" s="75" t="e">
        <f t="shared" si="2"/>
        <v>#N/A</v>
      </c>
      <c r="G48" t="str">
        <f>IF((ISERROR((VLOOKUP(B48,Calculation!C$2:C$933,1,FALSE)))),"not entered","")</f>
        <v/>
      </c>
    </row>
    <row r="49" spans="2:7">
      <c r="B49" s="159" t="s">
        <v>9</v>
      </c>
      <c r="C49" s="74" t="str">
        <f t="shared" si="0"/>
        <v xml:space="preserve"> </v>
      </c>
      <c r="D49" s="74" t="str">
        <f t="shared" si="1"/>
        <v xml:space="preserve"> </v>
      </c>
      <c r="E49" s="129">
        <v>0</v>
      </c>
      <c r="F49" s="75" t="e">
        <f t="shared" si="2"/>
        <v>#N/A</v>
      </c>
      <c r="G49" t="str">
        <f>IF((ISERROR((VLOOKUP(B49,Calculation!C$2:C$933,1,FALSE)))),"not entered","")</f>
        <v/>
      </c>
    </row>
    <row r="50" spans="2:7">
      <c r="B50" s="159" t="s">
        <v>9</v>
      </c>
      <c r="C50" s="74" t="str">
        <f t="shared" si="0"/>
        <v xml:space="preserve"> </v>
      </c>
      <c r="D50" s="74" t="str">
        <f t="shared" si="1"/>
        <v xml:space="preserve"> </v>
      </c>
      <c r="E50" s="129">
        <v>0</v>
      </c>
      <c r="F50" s="75" t="e">
        <f t="shared" si="2"/>
        <v>#N/A</v>
      </c>
      <c r="G50" t="str">
        <f>IF((ISERROR((VLOOKUP(B50,Calculation!C$2:C$933,1,FALSE)))),"not entered","")</f>
        <v/>
      </c>
    </row>
    <row r="51" spans="2:7">
      <c r="B51" s="159" t="s">
        <v>9</v>
      </c>
      <c r="C51" s="74" t="str">
        <f t="shared" si="0"/>
        <v xml:space="preserve"> </v>
      </c>
      <c r="D51" s="74" t="str">
        <f t="shared" si="1"/>
        <v xml:space="preserve"> </v>
      </c>
      <c r="E51" s="129">
        <v>0</v>
      </c>
      <c r="F51" s="75" t="e">
        <f t="shared" si="2"/>
        <v>#N/A</v>
      </c>
      <c r="G51" t="str">
        <f>IF((ISERROR((VLOOKUP(B51,Calculation!C$2:C$933,1,FALSE)))),"not entered","")</f>
        <v/>
      </c>
    </row>
    <row r="52" spans="2:7">
      <c r="B52" s="159" t="s">
        <v>9</v>
      </c>
      <c r="C52" s="74" t="str">
        <f t="shared" si="0"/>
        <v xml:space="preserve"> </v>
      </c>
      <c r="D52" s="74" t="str">
        <f t="shared" si="1"/>
        <v xml:space="preserve"> </v>
      </c>
      <c r="E52" s="129">
        <v>0</v>
      </c>
      <c r="F52" s="75" t="e">
        <f t="shared" si="2"/>
        <v>#N/A</v>
      </c>
      <c r="G52" t="str">
        <f>IF((ISERROR((VLOOKUP(B52,Calculation!C$2:C$933,1,FALSE)))),"not entered","")</f>
        <v/>
      </c>
    </row>
    <row r="53" spans="2:7">
      <c r="B53" s="159" t="s">
        <v>9</v>
      </c>
      <c r="C53" s="74" t="str">
        <f t="shared" si="0"/>
        <v xml:space="preserve"> </v>
      </c>
      <c r="D53" s="74" t="str">
        <f t="shared" si="1"/>
        <v xml:space="preserve"> </v>
      </c>
      <c r="E53" s="129">
        <v>0</v>
      </c>
      <c r="F53" s="75" t="e">
        <f t="shared" si="2"/>
        <v>#N/A</v>
      </c>
      <c r="G53" t="str">
        <f>IF((ISERROR((VLOOKUP(B53,Calculation!C$2:C$933,1,FALSE)))),"not entered","")</f>
        <v/>
      </c>
    </row>
    <row r="54" spans="2:7">
      <c r="B54" s="159" t="s">
        <v>9</v>
      </c>
      <c r="C54" s="74" t="str">
        <f t="shared" si="0"/>
        <v xml:space="preserve"> </v>
      </c>
      <c r="D54" s="74" t="str">
        <f t="shared" si="1"/>
        <v xml:space="preserve"> </v>
      </c>
      <c r="E54" s="129">
        <v>0</v>
      </c>
      <c r="F54" s="75" t="e">
        <f t="shared" si="2"/>
        <v>#N/A</v>
      </c>
      <c r="G54" t="str">
        <f>IF((ISERROR((VLOOKUP(B54,Calculation!C$2:C$933,1,FALSE)))),"not entered","")</f>
        <v/>
      </c>
    </row>
    <row r="55" spans="2:7">
      <c r="B55" s="159" t="s">
        <v>9</v>
      </c>
      <c r="C55" s="74" t="str">
        <f t="shared" si="0"/>
        <v xml:space="preserve"> </v>
      </c>
      <c r="D55" s="74" t="str">
        <f t="shared" si="1"/>
        <v xml:space="preserve"> </v>
      </c>
      <c r="E55" s="129">
        <v>0</v>
      </c>
      <c r="F55" s="75" t="e">
        <f t="shared" si="2"/>
        <v>#N/A</v>
      </c>
      <c r="G55" t="str">
        <f>IF((ISERROR((VLOOKUP(B55,Calculation!C$2:C$933,1,FALSE)))),"not entered","")</f>
        <v/>
      </c>
    </row>
    <row r="56" spans="2:7">
      <c r="B56" s="159" t="s">
        <v>9</v>
      </c>
      <c r="C56" s="74" t="str">
        <f t="shared" si="0"/>
        <v xml:space="preserve"> </v>
      </c>
      <c r="D56" s="74" t="str">
        <f t="shared" si="1"/>
        <v xml:space="preserve"> </v>
      </c>
      <c r="E56" s="129">
        <v>0</v>
      </c>
      <c r="F56" s="75" t="e">
        <f t="shared" si="2"/>
        <v>#N/A</v>
      </c>
      <c r="G56" t="str">
        <f>IF((ISERROR((VLOOKUP(B56,Calculation!C$2:C$933,1,FALSE)))),"not entered","")</f>
        <v/>
      </c>
    </row>
    <row r="57" spans="2:7">
      <c r="B57" s="159" t="s">
        <v>9</v>
      </c>
      <c r="C57" s="74" t="str">
        <f t="shared" si="0"/>
        <v xml:space="preserve"> </v>
      </c>
      <c r="D57" s="74" t="str">
        <f t="shared" si="1"/>
        <v xml:space="preserve"> </v>
      </c>
      <c r="E57" s="129">
        <v>0</v>
      </c>
      <c r="F57" s="75" t="e">
        <f t="shared" si="2"/>
        <v>#N/A</v>
      </c>
      <c r="G57" t="str">
        <f>IF((ISERROR((VLOOKUP(B57,Calculation!C$2:C$933,1,FALSE)))),"not entered","")</f>
        <v/>
      </c>
    </row>
    <row r="58" spans="2:7">
      <c r="B58" s="159" t="s">
        <v>9</v>
      </c>
      <c r="C58" s="74" t="str">
        <f t="shared" si="0"/>
        <v xml:space="preserve"> </v>
      </c>
      <c r="D58" s="74" t="str">
        <f t="shared" si="1"/>
        <v xml:space="preserve"> </v>
      </c>
      <c r="E58" s="129">
        <v>0</v>
      </c>
      <c r="F58" s="75" t="e">
        <f t="shared" si="2"/>
        <v>#N/A</v>
      </c>
      <c r="G58" t="str">
        <f>IF((ISERROR((VLOOKUP(B58,Calculation!C$2:C$933,1,FALSE)))),"not entered","")</f>
        <v/>
      </c>
    </row>
    <row r="59" spans="2:7">
      <c r="B59" s="159" t="s">
        <v>9</v>
      </c>
      <c r="C59" s="74" t="str">
        <f t="shared" si="0"/>
        <v xml:space="preserve"> </v>
      </c>
      <c r="D59" s="74" t="str">
        <f t="shared" si="1"/>
        <v xml:space="preserve"> </v>
      </c>
      <c r="E59" s="129">
        <v>0</v>
      </c>
      <c r="F59" s="75" t="e">
        <f t="shared" si="2"/>
        <v>#N/A</v>
      </c>
      <c r="G59" t="str">
        <f>IF((ISERROR((VLOOKUP(B59,Calculation!C$2:C$933,1,FALSE)))),"not entered","")</f>
        <v/>
      </c>
    </row>
    <row r="60" spans="2:7">
      <c r="B60" s="159" t="s">
        <v>9</v>
      </c>
      <c r="C60" s="74" t="str">
        <f t="shared" si="0"/>
        <v xml:space="preserve"> </v>
      </c>
      <c r="D60" s="74" t="str">
        <f t="shared" si="1"/>
        <v xml:space="preserve"> </v>
      </c>
      <c r="E60" s="129">
        <v>0</v>
      </c>
      <c r="F60" s="75" t="e">
        <f t="shared" si="2"/>
        <v>#N/A</v>
      </c>
      <c r="G60" t="str">
        <f>IF((ISERROR((VLOOKUP(B60,Calculation!C$2:C$933,1,FALSE)))),"not entered","")</f>
        <v/>
      </c>
    </row>
    <row r="61" spans="2:7">
      <c r="B61" s="159" t="s">
        <v>9</v>
      </c>
      <c r="C61" s="74" t="str">
        <f t="shared" si="0"/>
        <v xml:space="preserve"> </v>
      </c>
      <c r="D61" s="74" t="str">
        <f t="shared" si="1"/>
        <v xml:space="preserve"> </v>
      </c>
      <c r="E61" s="129">
        <v>0</v>
      </c>
      <c r="F61" s="75" t="e">
        <f t="shared" si="2"/>
        <v>#N/A</v>
      </c>
      <c r="G61" t="str">
        <f>IF((ISERROR((VLOOKUP(B61,Calculation!C$2:C$933,1,FALSE)))),"not entered","")</f>
        <v/>
      </c>
    </row>
    <row r="62" spans="2:7">
      <c r="B62" s="159" t="s">
        <v>9</v>
      </c>
      <c r="C62" s="74" t="str">
        <f t="shared" si="0"/>
        <v xml:space="preserve"> </v>
      </c>
      <c r="D62" s="74" t="str">
        <f t="shared" si="1"/>
        <v xml:space="preserve"> </v>
      </c>
      <c r="E62" s="129">
        <v>0</v>
      </c>
      <c r="F62" s="75" t="e">
        <f t="shared" si="2"/>
        <v>#N/A</v>
      </c>
      <c r="G62" t="str">
        <f>IF((ISERROR((VLOOKUP(B62,Calculation!C$2:C$933,1,FALSE)))),"not entered","")</f>
        <v/>
      </c>
    </row>
    <row r="63" spans="2:7">
      <c r="B63" s="159" t="s">
        <v>9</v>
      </c>
      <c r="C63" s="74" t="str">
        <f t="shared" si="0"/>
        <v xml:space="preserve"> </v>
      </c>
      <c r="D63" s="74" t="str">
        <f t="shared" si="1"/>
        <v xml:space="preserve"> </v>
      </c>
      <c r="E63" s="129">
        <v>0</v>
      </c>
      <c r="F63" s="75" t="e">
        <f t="shared" si="2"/>
        <v>#N/A</v>
      </c>
      <c r="G63" t="str">
        <f>IF((ISERROR((VLOOKUP(B63,Calculation!C$2:C$933,1,FALSE)))),"not entered","")</f>
        <v/>
      </c>
    </row>
    <row r="64" spans="2:7">
      <c r="B64" s="159" t="s">
        <v>9</v>
      </c>
      <c r="C64" s="74" t="str">
        <f t="shared" si="0"/>
        <v xml:space="preserve"> </v>
      </c>
      <c r="D64" s="74" t="str">
        <f t="shared" si="1"/>
        <v xml:space="preserve"> </v>
      </c>
      <c r="E64" s="129">
        <v>0</v>
      </c>
      <c r="F64" s="75" t="e">
        <f t="shared" si="2"/>
        <v>#N/A</v>
      </c>
      <c r="G64" t="str">
        <f>IF((ISERROR((VLOOKUP(B64,Calculation!C$2:C$933,1,FALSE)))),"not entered","")</f>
        <v/>
      </c>
    </row>
    <row r="65" spans="2:7">
      <c r="B65" s="159" t="s">
        <v>9</v>
      </c>
      <c r="C65" s="74" t="str">
        <f t="shared" si="0"/>
        <v xml:space="preserve"> </v>
      </c>
      <c r="D65" s="74" t="str">
        <f t="shared" si="1"/>
        <v xml:space="preserve"> </v>
      </c>
      <c r="E65" s="129">
        <v>0</v>
      </c>
      <c r="F65" s="75" t="e">
        <f t="shared" si="2"/>
        <v>#N/A</v>
      </c>
      <c r="G65" t="str">
        <f>IF((ISERROR((VLOOKUP(B65,Calculation!C$2:C$933,1,FALSE)))),"not entered","")</f>
        <v/>
      </c>
    </row>
    <row r="66" spans="2:7">
      <c r="B66" s="159" t="s">
        <v>9</v>
      </c>
      <c r="C66" s="74" t="str">
        <f t="shared" si="0"/>
        <v xml:space="preserve"> </v>
      </c>
      <c r="D66" s="74" t="str">
        <f t="shared" si="1"/>
        <v xml:space="preserve"> </v>
      </c>
      <c r="E66" s="129">
        <v>0</v>
      </c>
      <c r="F66" s="75" t="e">
        <f t="shared" si="2"/>
        <v>#N/A</v>
      </c>
      <c r="G66" t="str">
        <f>IF((ISERROR((VLOOKUP(B66,Calculation!C$2:C$933,1,FALSE)))),"not entered","")</f>
        <v/>
      </c>
    </row>
    <row r="67" spans="2:7">
      <c r="B67" s="159" t="s">
        <v>9</v>
      </c>
      <c r="C67" s="74" t="str">
        <f t="shared" si="0"/>
        <v xml:space="preserve"> </v>
      </c>
      <c r="D67" s="74" t="str">
        <f t="shared" si="1"/>
        <v xml:space="preserve"> </v>
      </c>
      <c r="E67" s="129">
        <v>0</v>
      </c>
      <c r="F67" s="75" t="e">
        <f t="shared" si="2"/>
        <v>#N/A</v>
      </c>
      <c r="G67" t="str">
        <f>IF((ISERROR((VLOOKUP(B67,Calculation!C$2:C$933,1,FALSE)))),"not entered","")</f>
        <v/>
      </c>
    </row>
    <row r="68" spans="2:7">
      <c r="B68" s="159" t="s">
        <v>9</v>
      </c>
      <c r="C68" s="74" t="str">
        <f t="shared" si="0"/>
        <v xml:space="preserve"> </v>
      </c>
      <c r="D68" s="74" t="str">
        <f t="shared" si="1"/>
        <v xml:space="preserve"> </v>
      </c>
      <c r="E68" s="129">
        <v>0</v>
      </c>
      <c r="F68" s="75" t="e">
        <f t="shared" si="2"/>
        <v>#N/A</v>
      </c>
      <c r="G68" t="str">
        <f>IF((ISERROR((VLOOKUP(B68,Calculation!C$2:C$933,1,FALSE)))),"not entered","")</f>
        <v/>
      </c>
    </row>
    <row r="69" spans="2:7">
      <c r="B69" s="159" t="s">
        <v>9</v>
      </c>
      <c r="C69" s="74" t="str">
        <f t="shared" si="0"/>
        <v xml:space="preserve"> </v>
      </c>
      <c r="D69" s="74" t="str">
        <f t="shared" si="1"/>
        <v xml:space="preserve"> </v>
      </c>
      <c r="E69" s="129">
        <v>0</v>
      </c>
      <c r="F69" s="75" t="e">
        <f t="shared" si="2"/>
        <v>#N/A</v>
      </c>
      <c r="G69" t="str">
        <f>IF((ISERROR((VLOOKUP(B69,Calculation!C$2:C$933,1,FALSE)))),"not entered","")</f>
        <v/>
      </c>
    </row>
    <row r="70" spans="2:7">
      <c r="B70" s="159" t="s">
        <v>9</v>
      </c>
      <c r="C70" s="74" t="str">
        <f t="shared" si="0"/>
        <v xml:space="preserve"> </v>
      </c>
      <c r="D70" s="74" t="str">
        <f t="shared" si="1"/>
        <v xml:space="preserve"> </v>
      </c>
      <c r="E70" s="129">
        <v>0</v>
      </c>
      <c r="F70" s="75" t="e">
        <f t="shared" si="2"/>
        <v>#N/A</v>
      </c>
      <c r="G70" t="str">
        <f>IF((ISERROR((VLOOKUP(B70,Calculation!C$2:C$933,1,FALSE)))),"not entered","")</f>
        <v/>
      </c>
    </row>
    <row r="71" spans="2:7">
      <c r="B71" s="159" t="s">
        <v>9</v>
      </c>
      <c r="C71" s="74" t="str">
        <f t="shared" ref="C71:C134" si="3">VLOOKUP(B71,name,3,FALSE)</f>
        <v xml:space="preserve"> </v>
      </c>
      <c r="D71" s="74" t="str">
        <f t="shared" ref="D71:D134" si="4">VLOOKUP(B71,name,2,FALSE)</f>
        <v xml:space="preserve"> </v>
      </c>
      <c r="E71" s="129">
        <v>0</v>
      </c>
      <c r="F71" s="75" t="e">
        <f t="shared" ref="F71:F134" si="5">(VLOOKUP(C71,C$4:E$5,3,FALSE))/(E71/10000)</f>
        <v>#N/A</v>
      </c>
      <c r="G71" t="str">
        <f>IF((ISERROR((VLOOKUP(B71,Calculation!C$2:C$933,1,FALSE)))),"not entered","")</f>
        <v/>
      </c>
    </row>
    <row r="72" spans="2:7">
      <c r="B72" s="159" t="s">
        <v>9</v>
      </c>
      <c r="C72" s="74" t="str">
        <f t="shared" si="3"/>
        <v xml:space="preserve"> </v>
      </c>
      <c r="D72" s="74" t="str">
        <f t="shared" si="4"/>
        <v xml:space="preserve"> </v>
      </c>
      <c r="E72" s="129">
        <v>0</v>
      </c>
      <c r="F72" s="75" t="e">
        <f t="shared" si="5"/>
        <v>#N/A</v>
      </c>
      <c r="G72" t="str">
        <f>IF((ISERROR((VLOOKUP(B72,Calculation!C$2:C$933,1,FALSE)))),"not entered","")</f>
        <v/>
      </c>
    </row>
    <row r="73" spans="2:7">
      <c r="B73" s="159" t="s">
        <v>9</v>
      </c>
      <c r="C73" s="74" t="str">
        <f t="shared" si="3"/>
        <v xml:space="preserve"> </v>
      </c>
      <c r="D73" s="74" t="str">
        <f t="shared" si="4"/>
        <v xml:space="preserve"> </v>
      </c>
      <c r="E73" s="129">
        <v>0</v>
      </c>
      <c r="F73" s="75" t="e">
        <f t="shared" si="5"/>
        <v>#N/A</v>
      </c>
      <c r="G73" t="str">
        <f>IF((ISERROR((VLOOKUP(B73,Calculation!C$2:C$933,1,FALSE)))),"not entered","")</f>
        <v/>
      </c>
    </row>
    <row r="74" spans="2:7">
      <c r="B74" s="159" t="s">
        <v>9</v>
      </c>
      <c r="C74" s="74" t="str">
        <f t="shared" si="3"/>
        <v xml:space="preserve"> </v>
      </c>
      <c r="D74" s="74" t="str">
        <f t="shared" si="4"/>
        <v xml:space="preserve"> </v>
      </c>
      <c r="E74" s="129">
        <v>0</v>
      </c>
      <c r="F74" s="75" t="e">
        <f t="shared" si="5"/>
        <v>#N/A</v>
      </c>
      <c r="G74" t="str">
        <f>IF((ISERROR((VLOOKUP(B74,Calculation!C$2:C$933,1,FALSE)))),"not entered","")</f>
        <v/>
      </c>
    </row>
    <row r="75" spans="2:7">
      <c r="B75" s="159" t="s">
        <v>9</v>
      </c>
      <c r="C75" s="74" t="str">
        <f t="shared" si="3"/>
        <v xml:space="preserve"> </v>
      </c>
      <c r="D75" s="74" t="str">
        <f t="shared" si="4"/>
        <v xml:space="preserve"> </v>
      </c>
      <c r="E75" s="129">
        <v>0</v>
      </c>
      <c r="F75" s="75" t="e">
        <f t="shared" si="5"/>
        <v>#N/A</v>
      </c>
      <c r="G75" t="str">
        <f>IF((ISERROR((VLOOKUP(B75,Calculation!C$2:C$933,1,FALSE)))),"not entered","")</f>
        <v/>
      </c>
    </row>
    <row r="76" spans="2:7">
      <c r="B76" s="159" t="s">
        <v>9</v>
      </c>
      <c r="C76" s="74" t="str">
        <f t="shared" si="3"/>
        <v xml:space="preserve"> </v>
      </c>
      <c r="D76" s="74" t="str">
        <f t="shared" si="4"/>
        <v xml:space="preserve"> </v>
      </c>
      <c r="E76" s="129">
        <v>0</v>
      </c>
      <c r="F76" s="75" t="e">
        <f t="shared" si="5"/>
        <v>#N/A</v>
      </c>
      <c r="G76" t="str">
        <f>IF((ISERROR((VLOOKUP(B76,Calculation!C$2:C$933,1,FALSE)))),"not entered","")</f>
        <v/>
      </c>
    </row>
    <row r="77" spans="2:7">
      <c r="B77" s="159" t="s">
        <v>9</v>
      </c>
      <c r="C77" s="74" t="str">
        <f t="shared" si="3"/>
        <v xml:space="preserve"> </v>
      </c>
      <c r="D77" s="74" t="str">
        <f t="shared" si="4"/>
        <v xml:space="preserve"> </v>
      </c>
      <c r="E77" s="129">
        <v>0</v>
      </c>
      <c r="F77" s="75" t="e">
        <f t="shared" si="5"/>
        <v>#N/A</v>
      </c>
      <c r="G77" t="str">
        <f>IF((ISERROR((VLOOKUP(B77,Calculation!C$2:C$933,1,FALSE)))),"not entered","")</f>
        <v/>
      </c>
    </row>
    <row r="78" spans="2:7">
      <c r="B78" s="159" t="s">
        <v>9</v>
      </c>
      <c r="C78" s="74" t="str">
        <f t="shared" si="3"/>
        <v xml:space="preserve"> </v>
      </c>
      <c r="D78" s="74" t="str">
        <f t="shared" si="4"/>
        <v xml:space="preserve"> </v>
      </c>
      <c r="E78" s="129">
        <v>0</v>
      </c>
      <c r="F78" s="75" t="e">
        <f t="shared" si="5"/>
        <v>#N/A</v>
      </c>
      <c r="G78" t="str">
        <f>IF((ISERROR((VLOOKUP(B78,Calculation!C$2:C$933,1,FALSE)))),"not entered","")</f>
        <v/>
      </c>
    </row>
    <row r="79" spans="2:7">
      <c r="B79" s="159" t="s">
        <v>9</v>
      </c>
      <c r="C79" s="74" t="str">
        <f t="shared" si="3"/>
        <v xml:space="preserve"> </v>
      </c>
      <c r="D79" s="74" t="str">
        <f t="shared" si="4"/>
        <v xml:space="preserve"> </v>
      </c>
      <c r="E79" s="129">
        <v>0</v>
      </c>
      <c r="F79" s="75" t="e">
        <f t="shared" si="5"/>
        <v>#N/A</v>
      </c>
      <c r="G79" t="str">
        <f>IF((ISERROR((VLOOKUP(B79,Calculation!C$2:C$933,1,FALSE)))),"not entered","")</f>
        <v/>
      </c>
    </row>
    <row r="80" spans="2:7">
      <c r="B80" s="159" t="s">
        <v>9</v>
      </c>
      <c r="C80" s="74" t="str">
        <f t="shared" si="3"/>
        <v xml:space="preserve"> </v>
      </c>
      <c r="D80" s="74" t="str">
        <f t="shared" si="4"/>
        <v xml:space="preserve"> </v>
      </c>
      <c r="E80" s="129">
        <v>0</v>
      </c>
      <c r="F80" s="75" t="e">
        <f t="shared" si="5"/>
        <v>#N/A</v>
      </c>
      <c r="G80" t="str">
        <f>IF((ISERROR((VLOOKUP(B80,Calculation!C$2:C$933,1,FALSE)))),"not entered","")</f>
        <v/>
      </c>
    </row>
    <row r="81" spans="2:7">
      <c r="B81" s="159" t="s">
        <v>9</v>
      </c>
      <c r="C81" s="74" t="str">
        <f t="shared" si="3"/>
        <v xml:space="preserve"> </v>
      </c>
      <c r="D81" s="74" t="str">
        <f t="shared" si="4"/>
        <v xml:space="preserve"> </v>
      </c>
      <c r="E81" s="129">
        <v>0</v>
      </c>
      <c r="F81" s="75" t="e">
        <f t="shared" si="5"/>
        <v>#N/A</v>
      </c>
      <c r="G81" t="str">
        <f>IF((ISERROR((VLOOKUP(B81,Calculation!C$2:C$933,1,FALSE)))),"not entered","")</f>
        <v/>
      </c>
    </row>
    <row r="82" spans="2:7">
      <c r="B82" s="159" t="s">
        <v>9</v>
      </c>
      <c r="C82" s="74" t="str">
        <f t="shared" si="3"/>
        <v xml:space="preserve"> </v>
      </c>
      <c r="D82" s="74" t="str">
        <f t="shared" si="4"/>
        <v xml:space="preserve"> </v>
      </c>
      <c r="E82" s="129">
        <v>0</v>
      </c>
      <c r="F82" s="75" t="e">
        <f t="shared" si="5"/>
        <v>#N/A</v>
      </c>
      <c r="G82" t="str">
        <f>IF((ISERROR((VLOOKUP(B82,Calculation!C$2:C$933,1,FALSE)))),"not entered","")</f>
        <v/>
      </c>
    </row>
    <row r="83" spans="2:7">
      <c r="B83" s="159" t="s">
        <v>9</v>
      </c>
      <c r="C83" s="74" t="str">
        <f t="shared" si="3"/>
        <v xml:space="preserve"> </v>
      </c>
      <c r="D83" s="74" t="str">
        <f t="shared" si="4"/>
        <v xml:space="preserve"> </v>
      </c>
      <c r="E83" s="129">
        <v>0</v>
      </c>
      <c r="F83" s="75" t="e">
        <f t="shared" si="5"/>
        <v>#N/A</v>
      </c>
      <c r="G83" t="str">
        <f>IF((ISERROR((VLOOKUP(B83,Calculation!C$2:C$933,1,FALSE)))),"not entered","")</f>
        <v/>
      </c>
    </row>
    <row r="84" spans="2:7">
      <c r="B84" s="159" t="s">
        <v>9</v>
      </c>
      <c r="C84" s="74" t="str">
        <f t="shared" si="3"/>
        <v xml:space="preserve"> </v>
      </c>
      <c r="D84" s="74" t="str">
        <f t="shared" si="4"/>
        <v xml:space="preserve"> </v>
      </c>
      <c r="E84" s="129">
        <v>0</v>
      </c>
      <c r="F84" s="75" t="e">
        <f t="shared" si="5"/>
        <v>#N/A</v>
      </c>
      <c r="G84" t="str">
        <f>IF((ISERROR((VLOOKUP(B84,Calculation!C$2:C$933,1,FALSE)))),"not entered","")</f>
        <v/>
      </c>
    </row>
    <row r="85" spans="2:7">
      <c r="B85" s="159" t="s">
        <v>9</v>
      </c>
      <c r="C85" s="74" t="str">
        <f t="shared" si="3"/>
        <v xml:space="preserve"> </v>
      </c>
      <c r="D85" s="74" t="str">
        <f t="shared" si="4"/>
        <v xml:space="preserve"> </v>
      </c>
      <c r="E85" s="129">
        <v>0</v>
      </c>
      <c r="F85" s="75" t="e">
        <f t="shared" si="5"/>
        <v>#N/A</v>
      </c>
      <c r="G85" t="str">
        <f>IF((ISERROR((VLOOKUP(B85,Calculation!C$2:C$933,1,FALSE)))),"not entered","")</f>
        <v/>
      </c>
    </row>
    <row r="86" spans="2:7">
      <c r="B86" s="159" t="s">
        <v>9</v>
      </c>
      <c r="C86" s="74" t="str">
        <f t="shared" si="3"/>
        <v xml:space="preserve"> </v>
      </c>
      <c r="D86" s="74" t="str">
        <f t="shared" si="4"/>
        <v xml:space="preserve"> </v>
      </c>
      <c r="E86" s="129">
        <v>0</v>
      </c>
      <c r="F86" s="75" t="e">
        <f t="shared" si="5"/>
        <v>#N/A</v>
      </c>
      <c r="G86" t="str">
        <f>IF((ISERROR((VLOOKUP(B86,Calculation!C$2:C$933,1,FALSE)))),"not entered","")</f>
        <v/>
      </c>
    </row>
    <row r="87" spans="2:7">
      <c r="B87" s="159" t="s">
        <v>9</v>
      </c>
      <c r="C87" s="74" t="str">
        <f t="shared" si="3"/>
        <v xml:space="preserve"> </v>
      </c>
      <c r="D87" s="74" t="str">
        <f t="shared" si="4"/>
        <v xml:space="preserve"> </v>
      </c>
      <c r="E87" s="129">
        <v>0</v>
      </c>
      <c r="F87" s="75" t="e">
        <f t="shared" si="5"/>
        <v>#N/A</v>
      </c>
      <c r="G87" t="str">
        <f>IF((ISERROR((VLOOKUP(B87,Calculation!C$2:C$933,1,FALSE)))),"not entered","")</f>
        <v/>
      </c>
    </row>
    <row r="88" spans="2:7">
      <c r="B88" s="159" t="s">
        <v>9</v>
      </c>
      <c r="C88" s="74" t="str">
        <f t="shared" si="3"/>
        <v xml:space="preserve"> </v>
      </c>
      <c r="D88" s="74" t="str">
        <f t="shared" si="4"/>
        <v xml:space="preserve"> </v>
      </c>
      <c r="E88" s="129">
        <v>0</v>
      </c>
      <c r="F88" s="75" t="e">
        <f t="shared" si="5"/>
        <v>#N/A</v>
      </c>
      <c r="G88" t="str">
        <f>IF((ISERROR((VLOOKUP(B88,Calculation!C$2:C$933,1,FALSE)))),"not entered","")</f>
        <v/>
      </c>
    </row>
    <row r="89" spans="2:7">
      <c r="B89" s="159" t="s">
        <v>9</v>
      </c>
      <c r="C89" s="74" t="str">
        <f t="shared" si="3"/>
        <v xml:space="preserve"> </v>
      </c>
      <c r="D89" s="74" t="str">
        <f t="shared" si="4"/>
        <v xml:space="preserve"> </v>
      </c>
      <c r="E89" s="129">
        <v>0</v>
      </c>
      <c r="F89" s="75" t="e">
        <f t="shared" si="5"/>
        <v>#N/A</v>
      </c>
      <c r="G89" t="str">
        <f>IF((ISERROR((VLOOKUP(B89,Calculation!C$2:C$933,1,FALSE)))),"not entered","")</f>
        <v/>
      </c>
    </row>
    <row r="90" spans="2:7">
      <c r="B90" s="159" t="s">
        <v>9</v>
      </c>
      <c r="C90" s="74" t="str">
        <f t="shared" si="3"/>
        <v xml:space="preserve"> </v>
      </c>
      <c r="D90" s="74" t="str">
        <f t="shared" si="4"/>
        <v xml:space="preserve"> </v>
      </c>
      <c r="E90" s="129">
        <v>0</v>
      </c>
      <c r="F90" s="75" t="e">
        <f t="shared" si="5"/>
        <v>#N/A</v>
      </c>
      <c r="G90" t="str">
        <f>IF((ISERROR((VLOOKUP(B90,Calculation!C$2:C$933,1,FALSE)))),"not entered","")</f>
        <v/>
      </c>
    </row>
    <row r="91" spans="2:7">
      <c r="B91" s="159" t="s">
        <v>9</v>
      </c>
      <c r="C91" s="74" t="str">
        <f t="shared" si="3"/>
        <v xml:space="preserve"> </v>
      </c>
      <c r="D91" s="74" t="str">
        <f t="shared" si="4"/>
        <v xml:space="preserve"> </v>
      </c>
      <c r="E91" s="129">
        <v>0</v>
      </c>
      <c r="F91" s="75" t="e">
        <f t="shared" si="5"/>
        <v>#N/A</v>
      </c>
      <c r="G91" t="str">
        <f>IF((ISERROR((VLOOKUP(B91,Calculation!C$2:C$933,1,FALSE)))),"not entered","")</f>
        <v/>
      </c>
    </row>
    <row r="92" spans="2:7">
      <c r="B92" s="159" t="s">
        <v>9</v>
      </c>
      <c r="C92" s="74" t="str">
        <f t="shared" si="3"/>
        <v xml:space="preserve"> </v>
      </c>
      <c r="D92" s="74" t="str">
        <f t="shared" si="4"/>
        <v xml:space="preserve"> </v>
      </c>
      <c r="E92" s="129">
        <v>0</v>
      </c>
      <c r="F92" s="75" t="e">
        <f t="shared" si="5"/>
        <v>#N/A</v>
      </c>
      <c r="G92" t="str">
        <f>IF((ISERROR((VLOOKUP(B92,Calculation!C$2:C$933,1,FALSE)))),"not entered","")</f>
        <v/>
      </c>
    </row>
    <row r="93" spans="2:7">
      <c r="B93" s="159" t="s">
        <v>9</v>
      </c>
      <c r="C93" s="74" t="str">
        <f t="shared" si="3"/>
        <v xml:space="preserve"> </v>
      </c>
      <c r="D93" s="74" t="str">
        <f t="shared" si="4"/>
        <v xml:space="preserve"> </v>
      </c>
      <c r="E93" s="129">
        <v>0</v>
      </c>
      <c r="F93" s="75" t="e">
        <f t="shared" si="5"/>
        <v>#N/A</v>
      </c>
      <c r="G93" t="str">
        <f>IF((ISERROR((VLOOKUP(B93,Calculation!C$2:C$933,1,FALSE)))),"not entered","")</f>
        <v/>
      </c>
    </row>
    <row r="94" spans="2:7">
      <c r="B94" s="159" t="s">
        <v>9</v>
      </c>
      <c r="C94" s="74" t="str">
        <f t="shared" si="3"/>
        <v xml:space="preserve"> </v>
      </c>
      <c r="D94" s="74" t="str">
        <f t="shared" si="4"/>
        <v xml:space="preserve"> </v>
      </c>
      <c r="E94" s="129">
        <v>0</v>
      </c>
      <c r="F94" s="75" t="e">
        <f t="shared" si="5"/>
        <v>#N/A</v>
      </c>
      <c r="G94" t="str">
        <f>IF((ISERROR((VLOOKUP(B94,Calculation!C$2:C$933,1,FALSE)))),"not entered","")</f>
        <v/>
      </c>
    </row>
    <row r="95" spans="2:7">
      <c r="B95" s="159" t="s">
        <v>9</v>
      </c>
      <c r="C95" s="74" t="str">
        <f t="shared" si="3"/>
        <v xml:space="preserve"> </v>
      </c>
      <c r="D95" s="74" t="str">
        <f t="shared" si="4"/>
        <v xml:space="preserve"> </v>
      </c>
      <c r="E95" s="129">
        <v>0</v>
      </c>
      <c r="F95" s="75" t="e">
        <f t="shared" si="5"/>
        <v>#N/A</v>
      </c>
      <c r="G95" t="str">
        <f>IF((ISERROR((VLOOKUP(B95,Calculation!C$2:C$933,1,FALSE)))),"not entered","")</f>
        <v/>
      </c>
    </row>
    <row r="96" spans="2:7">
      <c r="B96" s="159" t="s">
        <v>9</v>
      </c>
      <c r="C96" s="74" t="str">
        <f t="shared" si="3"/>
        <v xml:space="preserve"> </v>
      </c>
      <c r="D96" s="74" t="str">
        <f t="shared" si="4"/>
        <v xml:space="preserve"> </v>
      </c>
      <c r="E96" s="129">
        <v>0</v>
      </c>
      <c r="F96" s="75" t="e">
        <f t="shared" si="5"/>
        <v>#N/A</v>
      </c>
      <c r="G96" t="str">
        <f>IF((ISERROR((VLOOKUP(B96,Calculation!C$2:C$933,1,FALSE)))),"not entered","")</f>
        <v/>
      </c>
    </row>
    <row r="97" spans="2:7">
      <c r="B97" s="159" t="s">
        <v>9</v>
      </c>
      <c r="C97" s="74" t="str">
        <f t="shared" si="3"/>
        <v xml:space="preserve"> </v>
      </c>
      <c r="D97" s="74" t="str">
        <f t="shared" si="4"/>
        <v xml:space="preserve"> </v>
      </c>
      <c r="E97" s="129">
        <v>0</v>
      </c>
      <c r="F97" s="75" t="e">
        <f t="shared" si="5"/>
        <v>#N/A</v>
      </c>
      <c r="G97" t="str">
        <f>IF((ISERROR((VLOOKUP(B97,Calculation!C$2:C$933,1,FALSE)))),"not entered","")</f>
        <v/>
      </c>
    </row>
    <row r="98" spans="2:7">
      <c r="B98" s="159" t="s">
        <v>9</v>
      </c>
      <c r="C98" s="74" t="str">
        <f t="shared" si="3"/>
        <v xml:space="preserve"> </v>
      </c>
      <c r="D98" s="74" t="str">
        <f t="shared" si="4"/>
        <v xml:space="preserve"> </v>
      </c>
      <c r="E98" s="129">
        <v>0</v>
      </c>
      <c r="F98" s="75" t="e">
        <f t="shared" si="5"/>
        <v>#N/A</v>
      </c>
      <c r="G98" t="str">
        <f>IF((ISERROR((VLOOKUP(B98,Calculation!C$2:C$933,1,FALSE)))),"not entered","")</f>
        <v/>
      </c>
    </row>
    <row r="99" spans="2:7">
      <c r="B99" s="159" t="s">
        <v>9</v>
      </c>
      <c r="C99" s="74" t="str">
        <f t="shared" si="3"/>
        <v xml:space="preserve"> </v>
      </c>
      <c r="D99" s="74" t="str">
        <f t="shared" si="4"/>
        <v xml:space="preserve"> </v>
      </c>
      <c r="E99" s="129">
        <v>0</v>
      </c>
      <c r="F99" s="75" t="e">
        <f t="shared" si="5"/>
        <v>#N/A</v>
      </c>
      <c r="G99" t="str">
        <f>IF((ISERROR((VLOOKUP(B99,Calculation!C$2:C$933,1,FALSE)))),"not entered","")</f>
        <v/>
      </c>
    </row>
    <row r="100" spans="2:7">
      <c r="B100" s="159" t="s">
        <v>9</v>
      </c>
      <c r="C100" s="74" t="str">
        <f t="shared" si="3"/>
        <v xml:space="preserve"> </v>
      </c>
      <c r="D100" s="74" t="str">
        <f t="shared" si="4"/>
        <v xml:space="preserve"> </v>
      </c>
      <c r="E100" s="129">
        <v>0</v>
      </c>
      <c r="F100" s="75" t="e">
        <f t="shared" si="5"/>
        <v>#N/A</v>
      </c>
      <c r="G100" t="str">
        <f>IF((ISERROR((VLOOKUP(B100,Calculation!C$2:C$933,1,FALSE)))),"not entered","")</f>
        <v/>
      </c>
    </row>
    <row r="101" spans="2:7">
      <c r="B101" s="159" t="s">
        <v>9</v>
      </c>
      <c r="C101" s="74" t="str">
        <f t="shared" si="3"/>
        <v xml:space="preserve"> </v>
      </c>
      <c r="D101" s="74" t="str">
        <f t="shared" si="4"/>
        <v xml:space="preserve"> </v>
      </c>
      <c r="E101" s="129">
        <v>0</v>
      </c>
      <c r="F101" s="75" t="e">
        <f t="shared" si="5"/>
        <v>#N/A</v>
      </c>
      <c r="G101" t="str">
        <f>IF((ISERROR((VLOOKUP(B101,Calculation!C$2:C$933,1,FALSE)))),"not entered","")</f>
        <v/>
      </c>
    </row>
    <row r="102" spans="2:7">
      <c r="B102" s="159" t="s">
        <v>9</v>
      </c>
      <c r="C102" s="74" t="str">
        <f t="shared" si="3"/>
        <v xml:space="preserve"> </v>
      </c>
      <c r="D102" s="74" t="str">
        <f t="shared" si="4"/>
        <v xml:space="preserve"> </v>
      </c>
      <c r="E102" s="129">
        <v>0</v>
      </c>
      <c r="F102" s="75" t="e">
        <f t="shared" si="5"/>
        <v>#N/A</v>
      </c>
      <c r="G102" t="str">
        <f>IF((ISERROR((VLOOKUP(B102,Calculation!C$2:C$933,1,FALSE)))),"not entered","")</f>
        <v/>
      </c>
    </row>
    <row r="103" spans="2:7">
      <c r="B103" s="159" t="s">
        <v>9</v>
      </c>
      <c r="C103" s="74" t="str">
        <f t="shared" si="3"/>
        <v xml:space="preserve"> </v>
      </c>
      <c r="D103" s="74" t="str">
        <f t="shared" si="4"/>
        <v xml:space="preserve"> </v>
      </c>
      <c r="E103" s="129">
        <v>0</v>
      </c>
      <c r="F103" s="75" t="e">
        <f t="shared" si="5"/>
        <v>#N/A</v>
      </c>
      <c r="G103" t="str">
        <f>IF((ISERROR((VLOOKUP(B103,Calculation!C$2:C$933,1,FALSE)))),"not entered","")</f>
        <v/>
      </c>
    </row>
    <row r="104" spans="2:7">
      <c r="B104" s="159" t="s">
        <v>9</v>
      </c>
      <c r="C104" s="74" t="str">
        <f t="shared" si="3"/>
        <v xml:space="preserve"> </v>
      </c>
      <c r="D104" s="74" t="str">
        <f t="shared" si="4"/>
        <v xml:space="preserve"> </v>
      </c>
      <c r="E104" s="129">
        <v>0</v>
      </c>
      <c r="F104" s="75" t="e">
        <f t="shared" si="5"/>
        <v>#N/A</v>
      </c>
      <c r="G104" t="str">
        <f>IF((ISERROR((VLOOKUP(B104,Calculation!C$2:C$933,1,FALSE)))),"not entered","")</f>
        <v/>
      </c>
    </row>
    <row r="105" spans="2:7">
      <c r="B105" s="159" t="s">
        <v>9</v>
      </c>
      <c r="C105" s="74" t="str">
        <f t="shared" si="3"/>
        <v xml:space="preserve"> </v>
      </c>
      <c r="D105" s="74" t="str">
        <f t="shared" si="4"/>
        <v xml:space="preserve"> </v>
      </c>
      <c r="E105" s="129">
        <v>0</v>
      </c>
      <c r="F105" s="75" t="e">
        <f t="shared" si="5"/>
        <v>#N/A</v>
      </c>
      <c r="G105" t="str">
        <f>IF((ISERROR((VLOOKUP(B105,Calculation!C$2:C$933,1,FALSE)))),"not entered","")</f>
        <v/>
      </c>
    </row>
    <row r="106" spans="2:7">
      <c r="B106" s="159" t="s">
        <v>9</v>
      </c>
      <c r="C106" s="74" t="str">
        <f t="shared" si="3"/>
        <v xml:space="preserve"> </v>
      </c>
      <c r="D106" s="74" t="str">
        <f t="shared" si="4"/>
        <v xml:space="preserve"> </v>
      </c>
      <c r="E106" s="129">
        <v>0</v>
      </c>
      <c r="F106" s="75" t="e">
        <f t="shared" si="5"/>
        <v>#N/A</v>
      </c>
      <c r="G106" t="str">
        <f>IF((ISERROR((VLOOKUP(B106,Calculation!C$2:C$933,1,FALSE)))),"not entered","")</f>
        <v/>
      </c>
    </row>
    <row r="107" spans="2:7">
      <c r="B107" s="159" t="s">
        <v>9</v>
      </c>
      <c r="C107" s="74" t="str">
        <f t="shared" si="3"/>
        <v xml:space="preserve"> </v>
      </c>
      <c r="D107" s="74" t="str">
        <f t="shared" si="4"/>
        <v xml:space="preserve"> </v>
      </c>
      <c r="E107" s="129">
        <v>0</v>
      </c>
      <c r="F107" s="75" t="e">
        <f t="shared" si="5"/>
        <v>#N/A</v>
      </c>
      <c r="G107" t="str">
        <f>IF((ISERROR((VLOOKUP(B107,Calculation!C$2:C$933,1,FALSE)))),"not entered","")</f>
        <v/>
      </c>
    </row>
    <row r="108" spans="2:7">
      <c r="B108" s="159" t="s">
        <v>9</v>
      </c>
      <c r="C108" s="74" t="str">
        <f t="shared" si="3"/>
        <v xml:space="preserve"> </v>
      </c>
      <c r="D108" s="74" t="str">
        <f t="shared" si="4"/>
        <v xml:space="preserve"> </v>
      </c>
      <c r="E108" s="129">
        <v>0</v>
      </c>
      <c r="F108" s="75" t="e">
        <f t="shared" si="5"/>
        <v>#N/A</v>
      </c>
      <c r="G108" t="str">
        <f>IF((ISERROR((VLOOKUP(B108,Calculation!C$2:C$933,1,FALSE)))),"not entered","")</f>
        <v/>
      </c>
    </row>
    <row r="109" spans="2:7">
      <c r="B109" s="159" t="s">
        <v>9</v>
      </c>
      <c r="C109" s="74" t="str">
        <f t="shared" si="3"/>
        <v xml:space="preserve"> </v>
      </c>
      <c r="D109" s="74" t="str">
        <f t="shared" si="4"/>
        <v xml:space="preserve"> </v>
      </c>
      <c r="E109" s="129">
        <v>0</v>
      </c>
      <c r="F109" s="75" t="e">
        <f t="shared" si="5"/>
        <v>#N/A</v>
      </c>
      <c r="G109" t="str">
        <f>IF((ISERROR((VLOOKUP(B109,Calculation!C$2:C$933,1,FALSE)))),"not entered","")</f>
        <v/>
      </c>
    </row>
    <row r="110" spans="2:7">
      <c r="B110" s="159" t="s">
        <v>9</v>
      </c>
      <c r="C110" s="74" t="str">
        <f t="shared" si="3"/>
        <v xml:space="preserve"> </v>
      </c>
      <c r="D110" s="74" t="str">
        <f t="shared" si="4"/>
        <v xml:space="preserve"> </v>
      </c>
      <c r="E110" s="129">
        <v>0</v>
      </c>
      <c r="F110" s="75" t="e">
        <f t="shared" si="5"/>
        <v>#N/A</v>
      </c>
      <c r="G110" t="str">
        <f>IF((ISERROR((VLOOKUP(B110,Calculation!C$2:C$933,1,FALSE)))),"not entered","")</f>
        <v/>
      </c>
    </row>
    <row r="111" spans="2:7">
      <c r="B111" s="159" t="s">
        <v>9</v>
      </c>
      <c r="C111" s="74" t="str">
        <f t="shared" si="3"/>
        <v xml:space="preserve"> </v>
      </c>
      <c r="D111" s="74" t="str">
        <f t="shared" si="4"/>
        <v xml:space="preserve"> </v>
      </c>
      <c r="E111" s="129">
        <v>0</v>
      </c>
      <c r="F111" s="75" t="e">
        <f t="shared" si="5"/>
        <v>#N/A</v>
      </c>
      <c r="G111" t="str">
        <f>IF((ISERROR((VLOOKUP(B111,Calculation!C$2:C$933,1,FALSE)))),"not entered","")</f>
        <v/>
      </c>
    </row>
    <row r="112" spans="2:7">
      <c r="B112" s="159" t="s">
        <v>9</v>
      </c>
      <c r="C112" s="74" t="str">
        <f t="shared" si="3"/>
        <v xml:space="preserve"> </v>
      </c>
      <c r="D112" s="74" t="str">
        <f t="shared" si="4"/>
        <v xml:space="preserve"> </v>
      </c>
      <c r="E112" s="129">
        <v>0</v>
      </c>
      <c r="F112" s="75" t="e">
        <f t="shared" si="5"/>
        <v>#N/A</v>
      </c>
      <c r="G112" t="str">
        <f>IF((ISERROR((VLOOKUP(B112,Calculation!C$2:C$933,1,FALSE)))),"not entered","")</f>
        <v/>
      </c>
    </row>
    <row r="113" spans="2:7">
      <c r="B113" s="159" t="s">
        <v>9</v>
      </c>
      <c r="C113" s="74" t="str">
        <f t="shared" si="3"/>
        <v xml:space="preserve"> </v>
      </c>
      <c r="D113" s="74" t="str">
        <f t="shared" si="4"/>
        <v xml:space="preserve"> </v>
      </c>
      <c r="E113" s="129">
        <v>0</v>
      </c>
      <c r="F113" s="75" t="e">
        <f t="shared" si="5"/>
        <v>#N/A</v>
      </c>
      <c r="G113" t="str">
        <f>IF((ISERROR((VLOOKUP(B113,Calculation!C$2:C$933,1,FALSE)))),"not entered","")</f>
        <v/>
      </c>
    </row>
    <row r="114" spans="2:7">
      <c r="B114" s="159" t="s">
        <v>9</v>
      </c>
      <c r="C114" s="74" t="str">
        <f t="shared" si="3"/>
        <v xml:space="preserve"> </v>
      </c>
      <c r="D114" s="74" t="str">
        <f t="shared" si="4"/>
        <v xml:space="preserve"> </v>
      </c>
      <c r="E114" s="129">
        <v>0</v>
      </c>
      <c r="F114" s="75" t="e">
        <f t="shared" si="5"/>
        <v>#N/A</v>
      </c>
      <c r="G114" t="str">
        <f>IF((ISERROR((VLOOKUP(B114,Calculation!C$2:C$933,1,FALSE)))),"not entered","")</f>
        <v/>
      </c>
    </row>
    <row r="115" spans="2:7">
      <c r="B115" s="159" t="s">
        <v>9</v>
      </c>
      <c r="C115" s="74" t="str">
        <f t="shared" si="3"/>
        <v xml:space="preserve"> </v>
      </c>
      <c r="D115" s="74" t="str">
        <f t="shared" si="4"/>
        <v xml:space="preserve"> </v>
      </c>
      <c r="E115" s="129">
        <v>0</v>
      </c>
      <c r="F115" s="75" t="e">
        <f t="shared" si="5"/>
        <v>#N/A</v>
      </c>
      <c r="G115" t="str">
        <f>IF((ISERROR((VLOOKUP(B115,Calculation!C$2:C$933,1,FALSE)))),"not entered","")</f>
        <v/>
      </c>
    </row>
    <row r="116" spans="2:7">
      <c r="B116" s="159" t="s">
        <v>9</v>
      </c>
      <c r="C116" s="74" t="str">
        <f t="shared" si="3"/>
        <v xml:space="preserve"> </v>
      </c>
      <c r="D116" s="74" t="str">
        <f t="shared" si="4"/>
        <v xml:space="preserve"> </v>
      </c>
      <c r="E116" s="129">
        <v>0</v>
      </c>
      <c r="F116" s="75" t="e">
        <f t="shared" si="5"/>
        <v>#N/A</v>
      </c>
      <c r="G116" t="str">
        <f>IF((ISERROR((VLOOKUP(B116,Calculation!C$2:C$933,1,FALSE)))),"not entered","")</f>
        <v/>
      </c>
    </row>
    <row r="117" spans="2:7">
      <c r="B117" s="159" t="s">
        <v>9</v>
      </c>
      <c r="C117" s="74" t="str">
        <f t="shared" si="3"/>
        <v xml:space="preserve"> </v>
      </c>
      <c r="D117" s="74" t="str">
        <f t="shared" si="4"/>
        <v xml:space="preserve"> </v>
      </c>
      <c r="E117" s="129">
        <v>0</v>
      </c>
      <c r="F117" s="75" t="e">
        <f t="shared" si="5"/>
        <v>#N/A</v>
      </c>
      <c r="G117" t="str">
        <f>IF((ISERROR((VLOOKUP(B117,Calculation!C$2:C$933,1,FALSE)))),"not entered","")</f>
        <v/>
      </c>
    </row>
    <row r="118" spans="2:7">
      <c r="B118" s="159" t="s">
        <v>9</v>
      </c>
      <c r="C118" s="74" t="str">
        <f t="shared" si="3"/>
        <v xml:space="preserve"> </v>
      </c>
      <c r="D118" s="74" t="str">
        <f t="shared" si="4"/>
        <v xml:space="preserve"> </v>
      </c>
      <c r="E118" s="129">
        <v>0</v>
      </c>
      <c r="F118" s="75" t="e">
        <f t="shared" si="5"/>
        <v>#N/A</v>
      </c>
      <c r="G118" t="str">
        <f>IF((ISERROR((VLOOKUP(B118,Calculation!C$2:C$933,1,FALSE)))),"not entered","")</f>
        <v/>
      </c>
    </row>
    <row r="119" spans="2:7">
      <c r="B119" s="159" t="s">
        <v>9</v>
      </c>
      <c r="C119" s="74" t="str">
        <f t="shared" si="3"/>
        <v xml:space="preserve"> </v>
      </c>
      <c r="D119" s="74" t="str">
        <f t="shared" si="4"/>
        <v xml:space="preserve"> </v>
      </c>
      <c r="E119" s="129">
        <v>0</v>
      </c>
      <c r="F119" s="75" t="e">
        <f t="shared" si="5"/>
        <v>#N/A</v>
      </c>
      <c r="G119" t="str">
        <f>IF((ISERROR((VLOOKUP(B119,Calculation!C$2:C$933,1,FALSE)))),"not entered","")</f>
        <v/>
      </c>
    </row>
    <row r="120" spans="2:7">
      <c r="B120" s="159" t="s">
        <v>9</v>
      </c>
      <c r="C120" s="74" t="str">
        <f t="shared" si="3"/>
        <v xml:space="preserve"> </v>
      </c>
      <c r="D120" s="74" t="str">
        <f t="shared" si="4"/>
        <v xml:space="preserve"> </v>
      </c>
      <c r="E120" s="129">
        <v>0</v>
      </c>
      <c r="F120" s="75" t="e">
        <f t="shared" si="5"/>
        <v>#N/A</v>
      </c>
      <c r="G120" t="str">
        <f>IF((ISERROR((VLOOKUP(B120,Calculation!C$2:C$933,1,FALSE)))),"not entered","")</f>
        <v/>
      </c>
    </row>
    <row r="121" spans="2:7">
      <c r="B121" s="159" t="s">
        <v>9</v>
      </c>
      <c r="C121" s="74" t="str">
        <f t="shared" si="3"/>
        <v xml:space="preserve"> </v>
      </c>
      <c r="D121" s="74" t="str">
        <f t="shared" si="4"/>
        <v xml:space="preserve"> </v>
      </c>
      <c r="E121" s="129">
        <v>0</v>
      </c>
      <c r="F121" s="75" t="e">
        <f t="shared" si="5"/>
        <v>#N/A</v>
      </c>
      <c r="G121" t="str">
        <f>IF((ISERROR((VLOOKUP(B121,Calculation!C$2:C$933,1,FALSE)))),"not entered","")</f>
        <v/>
      </c>
    </row>
    <row r="122" spans="2:7">
      <c r="B122" s="159" t="s">
        <v>9</v>
      </c>
      <c r="C122" s="74" t="str">
        <f t="shared" si="3"/>
        <v xml:space="preserve"> </v>
      </c>
      <c r="D122" s="74" t="str">
        <f t="shared" si="4"/>
        <v xml:space="preserve"> </v>
      </c>
      <c r="E122" s="129">
        <v>0</v>
      </c>
      <c r="F122" s="75" t="e">
        <f t="shared" si="5"/>
        <v>#N/A</v>
      </c>
      <c r="G122" t="str">
        <f>IF((ISERROR((VLOOKUP(B122,Calculation!C$2:C$933,1,FALSE)))),"not entered","")</f>
        <v/>
      </c>
    </row>
    <row r="123" spans="2:7">
      <c r="B123" s="159" t="s">
        <v>9</v>
      </c>
      <c r="C123" s="74" t="str">
        <f t="shared" si="3"/>
        <v xml:space="preserve"> </v>
      </c>
      <c r="D123" s="74" t="str">
        <f t="shared" si="4"/>
        <v xml:space="preserve"> </v>
      </c>
      <c r="E123" s="129">
        <v>0</v>
      </c>
      <c r="F123" s="75" t="e">
        <f t="shared" si="5"/>
        <v>#N/A</v>
      </c>
      <c r="G123" t="str">
        <f>IF((ISERROR((VLOOKUP(B123,Calculation!C$2:C$933,1,FALSE)))),"not entered","")</f>
        <v/>
      </c>
    </row>
    <row r="124" spans="2:7">
      <c r="B124" s="159" t="s">
        <v>9</v>
      </c>
      <c r="C124" s="74" t="str">
        <f t="shared" si="3"/>
        <v xml:space="preserve"> </v>
      </c>
      <c r="D124" s="74" t="str">
        <f t="shared" si="4"/>
        <v xml:space="preserve"> </v>
      </c>
      <c r="E124" s="129">
        <v>0</v>
      </c>
      <c r="F124" s="75" t="e">
        <f t="shared" si="5"/>
        <v>#N/A</v>
      </c>
      <c r="G124" t="str">
        <f>IF((ISERROR((VLOOKUP(B124,Calculation!C$2:C$933,1,FALSE)))),"not entered","")</f>
        <v/>
      </c>
    </row>
    <row r="125" spans="2:7">
      <c r="B125" s="159" t="s">
        <v>9</v>
      </c>
      <c r="C125" s="74" t="str">
        <f t="shared" si="3"/>
        <v xml:space="preserve"> </v>
      </c>
      <c r="D125" s="74" t="str">
        <f t="shared" si="4"/>
        <v xml:space="preserve"> </v>
      </c>
      <c r="E125" s="129">
        <v>0</v>
      </c>
      <c r="F125" s="75" t="e">
        <f t="shared" si="5"/>
        <v>#N/A</v>
      </c>
      <c r="G125" t="str">
        <f>IF((ISERROR((VLOOKUP(B125,Calculation!C$2:C$933,1,FALSE)))),"not entered","")</f>
        <v/>
      </c>
    </row>
    <row r="126" spans="2:7">
      <c r="B126" s="159" t="s">
        <v>9</v>
      </c>
      <c r="C126" s="74" t="str">
        <f t="shared" si="3"/>
        <v xml:space="preserve"> </v>
      </c>
      <c r="D126" s="74" t="str">
        <f t="shared" si="4"/>
        <v xml:space="preserve"> </v>
      </c>
      <c r="E126" s="129">
        <v>0</v>
      </c>
      <c r="F126" s="75" t="e">
        <f t="shared" si="5"/>
        <v>#N/A</v>
      </c>
      <c r="G126" t="str">
        <f>IF((ISERROR((VLOOKUP(B126,Calculation!C$2:C$933,1,FALSE)))),"not entered","")</f>
        <v/>
      </c>
    </row>
    <row r="127" spans="2:7">
      <c r="B127" s="159" t="s">
        <v>9</v>
      </c>
      <c r="C127" s="74" t="str">
        <f t="shared" si="3"/>
        <v xml:space="preserve"> </v>
      </c>
      <c r="D127" s="74" t="str">
        <f t="shared" si="4"/>
        <v xml:space="preserve"> </v>
      </c>
      <c r="E127" s="129">
        <v>0</v>
      </c>
      <c r="F127" s="75" t="e">
        <f t="shared" si="5"/>
        <v>#N/A</v>
      </c>
      <c r="G127" t="str">
        <f>IF((ISERROR((VLOOKUP(B127,Calculation!C$2:C$933,1,FALSE)))),"not entered","")</f>
        <v/>
      </c>
    </row>
    <row r="128" spans="2:7">
      <c r="B128" s="159" t="s">
        <v>9</v>
      </c>
      <c r="C128" s="74" t="str">
        <f t="shared" si="3"/>
        <v xml:space="preserve"> </v>
      </c>
      <c r="D128" s="74" t="str">
        <f t="shared" si="4"/>
        <v xml:space="preserve"> </v>
      </c>
      <c r="E128" s="129">
        <v>0</v>
      </c>
      <c r="F128" s="75" t="e">
        <f t="shared" si="5"/>
        <v>#N/A</v>
      </c>
      <c r="G128" t="str">
        <f>IF((ISERROR((VLOOKUP(B128,Calculation!C$2:C$933,1,FALSE)))),"not entered","")</f>
        <v/>
      </c>
    </row>
    <row r="129" spans="2:7">
      <c r="B129" s="159" t="s">
        <v>9</v>
      </c>
      <c r="C129" s="74" t="str">
        <f t="shared" si="3"/>
        <v xml:space="preserve"> </v>
      </c>
      <c r="D129" s="74" t="str">
        <f t="shared" si="4"/>
        <v xml:space="preserve"> </v>
      </c>
      <c r="E129" s="129">
        <v>0</v>
      </c>
      <c r="F129" s="75" t="e">
        <f t="shared" si="5"/>
        <v>#N/A</v>
      </c>
      <c r="G129" t="str">
        <f>IF((ISERROR((VLOOKUP(B129,Calculation!C$2:C$933,1,FALSE)))),"not entered","")</f>
        <v/>
      </c>
    </row>
    <row r="130" spans="2:7">
      <c r="B130" s="159" t="s">
        <v>9</v>
      </c>
      <c r="C130" s="74" t="str">
        <f t="shared" si="3"/>
        <v xml:space="preserve"> </v>
      </c>
      <c r="D130" s="74" t="str">
        <f t="shared" si="4"/>
        <v xml:space="preserve"> </v>
      </c>
      <c r="E130" s="129">
        <v>0</v>
      </c>
      <c r="F130" s="75" t="e">
        <f t="shared" si="5"/>
        <v>#N/A</v>
      </c>
      <c r="G130" t="str">
        <f>IF((ISERROR((VLOOKUP(B130,Calculation!C$2:C$933,1,FALSE)))),"not entered","")</f>
        <v/>
      </c>
    </row>
    <row r="131" spans="2:7">
      <c r="B131" s="159" t="s">
        <v>9</v>
      </c>
      <c r="C131" s="74" t="str">
        <f t="shared" si="3"/>
        <v xml:space="preserve"> </v>
      </c>
      <c r="D131" s="74" t="str">
        <f t="shared" si="4"/>
        <v xml:space="preserve"> </v>
      </c>
      <c r="E131" s="129">
        <v>0</v>
      </c>
      <c r="F131" s="75" t="e">
        <f t="shared" si="5"/>
        <v>#N/A</v>
      </c>
      <c r="G131" t="str">
        <f>IF((ISERROR((VLOOKUP(B131,Calculation!C$2:C$933,1,FALSE)))),"not entered","")</f>
        <v/>
      </c>
    </row>
    <row r="132" spans="2:7">
      <c r="B132" s="159" t="s">
        <v>9</v>
      </c>
      <c r="C132" s="74" t="str">
        <f t="shared" si="3"/>
        <v xml:space="preserve"> </v>
      </c>
      <c r="D132" s="74" t="str">
        <f t="shared" si="4"/>
        <v xml:space="preserve"> </v>
      </c>
      <c r="E132" s="129">
        <v>0</v>
      </c>
      <c r="F132" s="75" t="e">
        <f t="shared" si="5"/>
        <v>#N/A</v>
      </c>
      <c r="G132" t="str">
        <f>IF((ISERROR((VLOOKUP(B132,Calculation!C$2:C$933,1,FALSE)))),"not entered","")</f>
        <v/>
      </c>
    </row>
    <row r="133" spans="2:7">
      <c r="B133" s="159" t="s">
        <v>9</v>
      </c>
      <c r="C133" s="74" t="str">
        <f t="shared" si="3"/>
        <v xml:space="preserve"> </v>
      </c>
      <c r="D133" s="74" t="str">
        <f t="shared" si="4"/>
        <v xml:space="preserve"> </v>
      </c>
      <c r="E133" s="129">
        <v>0</v>
      </c>
      <c r="F133" s="75" t="e">
        <f t="shared" si="5"/>
        <v>#N/A</v>
      </c>
      <c r="G133" t="str">
        <f>IF((ISERROR((VLOOKUP(B133,Calculation!C$2:C$933,1,FALSE)))),"not entered","")</f>
        <v/>
      </c>
    </row>
    <row r="134" spans="2:7">
      <c r="B134" s="159" t="s">
        <v>9</v>
      </c>
      <c r="C134" s="74" t="str">
        <f t="shared" si="3"/>
        <v xml:space="preserve"> </v>
      </c>
      <c r="D134" s="74" t="str">
        <f t="shared" si="4"/>
        <v xml:space="preserve"> </v>
      </c>
      <c r="E134" s="129">
        <v>0</v>
      </c>
      <c r="F134" s="75" t="e">
        <f t="shared" si="5"/>
        <v>#N/A</v>
      </c>
      <c r="G134" t="str">
        <f>IF((ISERROR((VLOOKUP(B134,Calculation!C$2:C$933,1,FALSE)))),"not entered","")</f>
        <v/>
      </c>
    </row>
    <row r="135" spans="2:7">
      <c r="B135" s="159" t="s">
        <v>9</v>
      </c>
      <c r="C135" s="74" t="str">
        <f t="shared" ref="C135:C169" si="6">VLOOKUP(B135,name,3,FALSE)</f>
        <v xml:space="preserve"> </v>
      </c>
      <c r="D135" s="74" t="str">
        <f t="shared" ref="D135:D169" si="7">VLOOKUP(B135,name,2,FALSE)</f>
        <v xml:space="preserve"> </v>
      </c>
      <c r="E135" s="129">
        <v>0</v>
      </c>
      <c r="F135" s="75" t="e">
        <f t="shared" ref="F135:F169" si="8">(VLOOKUP(C135,C$4:E$5,3,FALSE))/(E135/10000)</f>
        <v>#N/A</v>
      </c>
      <c r="G135" t="str">
        <f>IF((ISERROR((VLOOKUP(B135,Calculation!C$2:C$933,1,FALSE)))),"not entered","")</f>
        <v/>
      </c>
    </row>
    <row r="136" spans="2:7">
      <c r="B136" s="159" t="s">
        <v>9</v>
      </c>
      <c r="C136" s="74" t="str">
        <f t="shared" si="6"/>
        <v xml:space="preserve"> </v>
      </c>
      <c r="D136" s="74" t="str">
        <f t="shared" si="7"/>
        <v xml:space="preserve"> </v>
      </c>
      <c r="E136" s="129">
        <v>0</v>
      </c>
      <c r="F136" s="75" t="e">
        <f t="shared" si="8"/>
        <v>#N/A</v>
      </c>
      <c r="G136" t="str">
        <f>IF((ISERROR((VLOOKUP(B136,Calculation!C$2:C$933,1,FALSE)))),"not entered","")</f>
        <v/>
      </c>
    </row>
    <row r="137" spans="2:7">
      <c r="B137" s="159" t="s">
        <v>9</v>
      </c>
      <c r="C137" s="74" t="str">
        <f t="shared" si="6"/>
        <v xml:space="preserve"> </v>
      </c>
      <c r="D137" s="74" t="str">
        <f t="shared" si="7"/>
        <v xml:space="preserve"> </v>
      </c>
      <c r="E137" s="129">
        <v>0</v>
      </c>
      <c r="F137" s="75" t="e">
        <f t="shared" si="8"/>
        <v>#N/A</v>
      </c>
      <c r="G137" t="str">
        <f>IF((ISERROR((VLOOKUP(B137,Calculation!C$2:C$933,1,FALSE)))),"not entered","")</f>
        <v/>
      </c>
    </row>
    <row r="138" spans="2:7">
      <c r="B138" s="159" t="s">
        <v>9</v>
      </c>
      <c r="C138" s="74" t="str">
        <f t="shared" si="6"/>
        <v xml:space="preserve"> </v>
      </c>
      <c r="D138" s="74" t="str">
        <f t="shared" si="7"/>
        <v xml:space="preserve"> </v>
      </c>
      <c r="E138" s="129">
        <v>0</v>
      </c>
      <c r="F138" s="75" t="e">
        <f t="shared" si="8"/>
        <v>#N/A</v>
      </c>
      <c r="G138" t="str">
        <f>IF((ISERROR((VLOOKUP(B138,Calculation!C$2:C$933,1,FALSE)))),"not entered","")</f>
        <v/>
      </c>
    </row>
    <row r="139" spans="2:7">
      <c r="B139" s="159" t="s">
        <v>9</v>
      </c>
      <c r="C139" s="74" t="str">
        <f t="shared" si="6"/>
        <v xml:space="preserve"> </v>
      </c>
      <c r="D139" s="74" t="str">
        <f t="shared" si="7"/>
        <v xml:space="preserve"> </v>
      </c>
      <c r="E139" s="129">
        <v>0</v>
      </c>
      <c r="F139" s="75" t="e">
        <f t="shared" si="8"/>
        <v>#N/A</v>
      </c>
      <c r="G139" t="str">
        <f>IF((ISERROR((VLOOKUP(B139,Calculation!C$2:C$933,1,FALSE)))),"not entered","")</f>
        <v/>
      </c>
    </row>
    <row r="140" spans="2:7">
      <c r="B140" s="159" t="s">
        <v>9</v>
      </c>
      <c r="C140" s="74" t="str">
        <f t="shared" si="6"/>
        <v xml:space="preserve"> </v>
      </c>
      <c r="D140" s="74" t="str">
        <f t="shared" si="7"/>
        <v xml:space="preserve"> </v>
      </c>
      <c r="E140" s="129">
        <v>0</v>
      </c>
      <c r="F140" s="75" t="e">
        <f t="shared" si="8"/>
        <v>#N/A</v>
      </c>
      <c r="G140" t="str">
        <f>IF((ISERROR((VLOOKUP(B140,Calculation!C$2:C$933,1,FALSE)))),"not entered","")</f>
        <v/>
      </c>
    </row>
    <row r="141" spans="2:7">
      <c r="B141" s="159" t="s">
        <v>9</v>
      </c>
      <c r="C141" s="74" t="str">
        <f t="shared" si="6"/>
        <v xml:space="preserve"> </v>
      </c>
      <c r="D141" s="74" t="str">
        <f t="shared" si="7"/>
        <v xml:space="preserve"> </v>
      </c>
      <c r="E141" s="129">
        <v>0</v>
      </c>
      <c r="F141" s="75" t="e">
        <f t="shared" si="8"/>
        <v>#N/A</v>
      </c>
      <c r="G141" t="str">
        <f>IF((ISERROR((VLOOKUP(B141,Calculation!C$2:C$933,1,FALSE)))),"not entered","")</f>
        <v/>
      </c>
    </row>
    <row r="142" spans="2:7">
      <c r="B142" s="159" t="s">
        <v>9</v>
      </c>
      <c r="C142" s="74" t="str">
        <f t="shared" si="6"/>
        <v xml:space="preserve"> </v>
      </c>
      <c r="D142" s="74" t="str">
        <f t="shared" si="7"/>
        <v xml:space="preserve"> </v>
      </c>
      <c r="E142" s="129">
        <v>0</v>
      </c>
      <c r="F142" s="75" t="e">
        <f t="shared" si="8"/>
        <v>#N/A</v>
      </c>
      <c r="G142" t="str">
        <f>IF((ISERROR((VLOOKUP(B142,Calculation!C$2:C$933,1,FALSE)))),"not entered","")</f>
        <v/>
      </c>
    </row>
    <row r="143" spans="2:7">
      <c r="B143" s="159" t="s">
        <v>9</v>
      </c>
      <c r="C143" s="74" t="str">
        <f t="shared" si="6"/>
        <v xml:space="preserve"> </v>
      </c>
      <c r="D143" s="74" t="str">
        <f t="shared" si="7"/>
        <v xml:space="preserve"> </v>
      </c>
      <c r="E143" s="129">
        <v>0</v>
      </c>
      <c r="F143" s="75" t="e">
        <f t="shared" si="8"/>
        <v>#N/A</v>
      </c>
      <c r="G143" t="str">
        <f>IF((ISERROR((VLOOKUP(B143,Calculation!C$2:C$933,1,FALSE)))),"not entered","")</f>
        <v/>
      </c>
    </row>
    <row r="144" spans="2:7">
      <c r="B144" s="159" t="s">
        <v>9</v>
      </c>
      <c r="C144" s="74" t="str">
        <f t="shared" si="6"/>
        <v xml:space="preserve"> </v>
      </c>
      <c r="D144" s="74" t="str">
        <f t="shared" si="7"/>
        <v xml:space="preserve"> </v>
      </c>
      <c r="E144" s="129">
        <v>0</v>
      </c>
      <c r="F144" s="75" t="e">
        <f t="shared" si="8"/>
        <v>#N/A</v>
      </c>
      <c r="G144" t="str">
        <f>IF((ISERROR((VLOOKUP(B144,Calculation!C$2:C$933,1,FALSE)))),"not entered","")</f>
        <v/>
      </c>
    </row>
    <row r="145" spans="2:7">
      <c r="B145" s="159" t="s">
        <v>9</v>
      </c>
      <c r="C145" s="74" t="str">
        <f t="shared" si="6"/>
        <v xml:space="preserve"> </v>
      </c>
      <c r="D145" s="74" t="str">
        <f t="shared" si="7"/>
        <v xml:space="preserve"> </v>
      </c>
      <c r="E145" s="129">
        <v>0</v>
      </c>
      <c r="F145" s="75" t="e">
        <f t="shared" si="8"/>
        <v>#N/A</v>
      </c>
      <c r="G145" t="str">
        <f>IF((ISERROR((VLOOKUP(B145,Calculation!C$2:C$933,1,FALSE)))),"not entered","")</f>
        <v/>
      </c>
    </row>
    <row r="146" spans="2:7">
      <c r="B146" s="159" t="s">
        <v>9</v>
      </c>
      <c r="C146" s="74" t="str">
        <f t="shared" si="6"/>
        <v xml:space="preserve"> </v>
      </c>
      <c r="D146" s="74" t="str">
        <f t="shared" si="7"/>
        <v xml:space="preserve"> </v>
      </c>
      <c r="E146" s="129">
        <v>0</v>
      </c>
      <c r="F146" s="75" t="e">
        <f t="shared" si="8"/>
        <v>#N/A</v>
      </c>
      <c r="G146" t="str">
        <f>IF((ISERROR((VLOOKUP(B146,Calculation!C$2:C$933,1,FALSE)))),"not entered","")</f>
        <v/>
      </c>
    </row>
    <row r="147" spans="2:7">
      <c r="B147" s="159" t="s">
        <v>9</v>
      </c>
      <c r="C147" s="74" t="str">
        <f t="shared" si="6"/>
        <v xml:space="preserve"> </v>
      </c>
      <c r="D147" s="74" t="str">
        <f t="shared" si="7"/>
        <v xml:space="preserve"> </v>
      </c>
      <c r="E147" s="129">
        <v>0</v>
      </c>
      <c r="F147" s="75" t="e">
        <f t="shared" si="8"/>
        <v>#N/A</v>
      </c>
      <c r="G147" t="str">
        <f>IF((ISERROR((VLOOKUP(B147,Calculation!C$2:C$933,1,FALSE)))),"not entered","")</f>
        <v/>
      </c>
    </row>
    <row r="148" spans="2:7">
      <c r="B148" s="159" t="s">
        <v>9</v>
      </c>
      <c r="C148" s="74" t="str">
        <f t="shared" si="6"/>
        <v xml:space="preserve"> </v>
      </c>
      <c r="D148" s="74" t="str">
        <f t="shared" si="7"/>
        <v xml:space="preserve"> </v>
      </c>
      <c r="E148" s="129">
        <v>0</v>
      </c>
      <c r="F148" s="75" t="e">
        <f t="shared" si="8"/>
        <v>#N/A</v>
      </c>
      <c r="G148" t="str">
        <f>IF((ISERROR((VLOOKUP(B148,Calculation!C$2:C$933,1,FALSE)))),"not entered","")</f>
        <v/>
      </c>
    </row>
    <row r="149" spans="2:7">
      <c r="B149" s="159" t="s">
        <v>9</v>
      </c>
      <c r="C149" s="74" t="str">
        <f t="shared" si="6"/>
        <v xml:space="preserve"> </v>
      </c>
      <c r="D149" s="74" t="str">
        <f t="shared" si="7"/>
        <v xml:space="preserve"> </v>
      </c>
      <c r="E149" s="129">
        <v>0</v>
      </c>
      <c r="F149" s="75" t="e">
        <f t="shared" si="8"/>
        <v>#N/A</v>
      </c>
      <c r="G149" t="str">
        <f>IF((ISERROR((VLOOKUP(B149,Calculation!C$2:C$933,1,FALSE)))),"not entered","")</f>
        <v/>
      </c>
    </row>
    <row r="150" spans="2:7">
      <c r="B150" s="159" t="s">
        <v>9</v>
      </c>
      <c r="C150" s="74" t="str">
        <f t="shared" si="6"/>
        <v xml:space="preserve"> </v>
      </c>
      <c r="D150" s="74" t="str">
        <f t="shared" si="7"/>
        <v xml:space="preserve"> </v>
      </c>
      <c r="E150" s="129">
        <v>0</v>
      </c>
      <c r="F150" s="75" t="e">
        <f t="shared" si="8"/>
        <v>#N/A</v>
      </c>
      <c r="G150" t="str">
        <f>IF((ISERROR((VLOOKUP(B150,Calculation!C$2:C$933,1,FALSE)))),"not entered","")</f>
        <v/>
      </c>
    </row>
    <row r="151" spans="2:7">
      <c r="B151" s="159" t="s">
        <v>9</v>
      </c>
      <c r="C151" s="74" t="str">
        <f t="shared" si="6"/>
        <v xml:space="preserve"> </v>
      </c>
      <c r="D151" s="74" t="str">
        <f t="shared" si="7"/>
        <v xml:space="preserve"> </v>
      </c>
      <c r="E151" s="129">
        <v>0</v>
      </c>
      <c r="F151" s="75" t="e">
        <f t="shared" si="8"/>
        <v>#N/A</v>
      </c>
      <c r="G151" t="str">
        <f>IF((ISERROR((VLOOKUP(B151,Calculation!C$2:C$933,1,FALSE)))),"not entered","")</f>
        <v/>
      </c>
    </row>
    <row r="152" spans="2:7">
      <c r="B152" s="159" t="s">
        <v>9</v>
      </c>
      <c r="C152" s="74" t="str">
        <f t="shared" si="6"/>
        <v xml:space="preserve"> </v>
      </c>
      <c r="D152" s="74" t="str">
        <f t="shared" si="7"/>
        <v xml:space="preserve"> </v>
      </c>
      <c r="E152" s="129">
        <v>0</v>
      </c>
      <c r="F152" s="75" t="e">
        <f t="shared" si="8"/>
        <v>#N/A</v>
      </c>
      <c r="G152" t="str">
        <f>IF((ISERROR((VLOOKUP(B152,Calculation!C$2:C$933,1,FALSE)))),"not entered","")</f>
        <v/>
      </c>
    </row>
    <row r="153" spans="2:7">
      <c r="B153" s="159" t="s">
        <v>9</v>
      </c>
      <c r="C153" s="74" t="str">
        <f t="shared" si="6"/>
        <v xml:space="preserve"> </v>
      </c>
      <c r="D153" s="74" t="str">
        <f t="shared" si="7"/>
        <v xml:space="preserve"> </v>
      </c>
      <c r="E153" s="129">
        <v>0</v>
      </c>
      <c r="F153" s="75" t="e">
        <f t="shared" si="8"/>
        <v>#N/A</v>
      </c>
      <c r="G153" t="str">
        <f>IF((ISERROR((VLOOKUP(B153,Calculation!C$2:C$933,1,FALSE)))),"not entered","")</f>
        <v/>
      </c>
    </row>
    <row r="154" spans="2:7">
      <c r="B154" s="159" t="s">
        <v>9</v>
      </c>
      <c r="C154" s="74" t="str">
        <f t="shared" si="6"/>
        <v xml:space="preserve"> </v>
      </c>
      <c r="D154" s="74" t="str">
        <f t="shared" si="7"/>
        <v xml:space="preserve"> </v>
      </c>
      <c r="E154" s="129">
        <v>0</v>
      </c>
      <c r="F154" s="75" t="e">
        <f t="shared" si="8"/>
        <v>#N/A</v>
      </c>
      <c r="G154" t="str">
        <f>IF((ISERROR((VLOOKUP(B154,Calculation!C$2:C$933,1,FALSE)))),"not entered","")</f>
        <v/>
      </c>
    </row>
    <row r="155" spans="2:7">
      <c r="B155" s="159" t="s">
        <v>9</v>
      </c>
      <c r="C155" s="74" t="str">
        <f t="shared" si="6"/>
        <v xml:space="preserve"> </v>
      </c>
      <c r="D155" s="74" t="str">
        <f t="shared" si="7"/>
        <v xml:space="preserve"> </v>
      </c>
      <c r="E155" s="129">
        <v>0</v>
      </c>
      <c r="F155" s="75" t="e">
        <f t="shared" si="8"/>
        <v>#N/A</v>
      </c>
      <c r="G155" t="str">
        <f>IF((ISERROR((VLOOKUP(B155,Calculation!C$2:C$933,1,FALSE)))),"not entered","")</f>
        <v/>
      </c>
    </row>
    <row r="156" spans="2:7">
      <c r="B156" s="159" t="s">
        <v>9</v>
      </c>
      <c r="C156" s="74" t="str">
        <f t="shared" si="6"/>
        <v xml:space="preserve"> </v>
      </c>
      <c r="D156" s="74" t="str">
        <f t="shared" si="7"/>
        <v xml:space="preserve"> </v>
      </c>
      <c r="E156" s="129">
        <v>0</v>
      </c>
      <c r="F156" s="75" t="e">
        <f t="shared" si="8"/>
        <v>#N/A</v>
      </c>
      <c r="G156" t="str">
        <f>IF((ISERROR((VLOOKUP(B156,Calculation!C$2:C$933,1,FALSE)))),"not entered","")</f>
        <v/>
      </c>
    </row>
    <row r="157" spans="2:7">
      <c r="B157" s="159" t="s">
        <v>9</v>
      </c>
      <c r="C157" s="74" t="str">
        <f t="shared" si="6"/>
        <v xml:space="preserve"> </v>
      </c>
      <c r="D157" s="74" t="str">
        <f t="shared" si="7"/>
        <v xml:space="preserve"> </v>
      </c>
      <c r="E157" s="129">
        <v>0</v>
      </c>
      <c r="F157" s="75" t="e">
        <f t="shared" si="8"/>
        <v>#N/A</v>
      </c>
      <c r="G157" t="str">
        <f>IF((ISERROR((VLOOKUP(B157,Calculation!C$2:C$933,1,FALSE)))),"not entered","")</f>
        <v/>
      </c>
    </row>
    <row r="158" spans="2:7">
      <c r="B158" s="159" t="s">
        <v>9</v>
      </c>
      <c r="C158" s="74" t="str">
        <f t="shared" si="6"/>
        <v xml:space="preserve"> </v>
      </c>
      <c r="D158" s="74" t="str">
        <f t="shared" si="7"/>
        <v xml:space="preserve"> </v>
      </c>
      <c r="E158" s="129">
        <v>0</v>
      </c>
      <c r="F158" s="75" t="e">
        <f t="shared" si="8"/>
        <v>#N/A</v>
      </c>
      <c r="G158" t="str">
        <f>IF((ISERROR((VLOOKUP(B158,Calculation!C$2:C$933,1,FALSE)))),"not entered","")</f>
        <v/>
      </c>
    </row>
    <row r="159" spans="2:7">
      <c r="B159" s="159" t="s">
        <v>9</v>
      </c>
      <c r="C159" s="74" t="str">
        <f t="shared" si="6"/>
        <v xml:space="preserve"> </v>
      </c>
      <c r="D159" s="74" t="str">
        <f t="shared" si="7"/>
        <v xml:space="preserve"> </v>
      </c>
      <c r="E159" s="129">
        <v>0</v>
      </c>
      <c r="F159" s="75" t="e">
        <f t="shared" si="8"/>
        <v>#N/A</v>
      </c>
      <c r="G159" t="str">
        <f>IF((ISERROR((VLOOKUP(B159,Calculation!C$2:C$933,1,FALSE)))),"not entered","")</f>
        <v/>
      </c>
    </row>
    <row r="160" spans="2:7">
      <c r="B160" s="159" t="s">
        <v>9</v>
      </c>
      <c r="C160" s="74" t="str">
        <f t="shared" si="6"/>
        <v xml:space="preserve"> </v>
      </c>
      <c r="D160" s="74" t="str">
        <f t="shared" si="7"/>
        <v xml:space="preserve"> </v>
      </c>
      <c r="E160" s="129">
        <v>0</v>
      </c>
      <c r="F160" s="75" t="e">
        <f t="shared" si="8"/>
        <v>#N/A</v>
      </c>
      <c r="G160" t="str">
        <f>IF((ISERROR((VLOOKUP(B160,Calculation!C$2:C$933,1,FALSE)))),"not entered","")</f>
        <v/>
      </c>
    </row>
    <row r="161" spans="2:7">
      <c r="B161" s="159" t="s">
        <v>9</v>
      </c>
      <c r="C161" s="74" t="str">
        <f t="shared" si="6"/>
        <v xml:space="preserve"> </v>
      </c>
      <c r="D161" s="74" t="str">
        <f t="shared" si="7"/>
        <v xml:space="preserve"> </v>
      </c>
      <c r="E161" s="129">
        <v>0</v>
      </c>
      <c r="F161" s="75" t="e">
        <f t="shared" si="8"/>
        <v>#N/A</v>
      </c>
      <c r="G161" t="str">
        <f>IF((ISERROR((VLOOKUP(B161,Calculation!C$2:C$933,1,FALSE)))),"not entered","")</f>
        <v/>
      </c>
    </row>
    <row r="162" spans="2:7">
      <c r="B162" s="159" t="s">
        <v>9</v>
      </c>
      <c r="C162" s="74" t="str">
        <f t="shared" si="6"/>
        <v xml:space="preserve"> </v>
      </c>
      <c r="D162" s="74" t="str">
        <f t="shared" si="7"/>
        <v xml:space="preserve"> </v>
      </c>
      <c r="E162" s="129">
        <v>0</v>
      </c>
      <c r="F162" s="75" t="e">
        <f t="shared" si="8"/>
        <v>#N/A</v>
      </c>
      <c r="G162" t="str">
        <f>IF((ISERROR((VLOOKUP(B162,Calculation!C$2:C$933,1,FALSE)))),"not entered","")</f>
        <v/>
      </c>
    </row>
    <row r="163" spans="2:7">
      <c r="B163" s="159" t="s">
        <v>9</v>
      </c>
      <c r="C163" s="74" t="str">
        <f t="shared" si="6"/>
        <v xml:space="preserve"> </v>
      </c>
      <c r="D163" s="74" t="str">
        <f t="shared" si="7"/>
        <v xml:space="preserve"> </v>
      </c>
      <c r="E163" s="129">
        <v>0</v>
      </c>
      <c r="F163" s="75" t="e">
        <f t="shared" si="8"/>
        <v>#N/A</v>
      </c>
      <c r="G163" t="str">
        <f>IF((ISERROR((VLOOKUP(B163,Calculation!C$2:C$933,1,FALSE)))),"not entered","")</f>
        <v/>
      </c>
    </row>
    <row r="164" spans="2:7">
      <c r="B164" s="159" t="s">
        <v>9</v>
      </c>
      <c r="C164" s="74" t="str">
        <f t="shared" si="6"/>
        <v xml:space="preserve"> </v>
      </c>
      <c r="D164" s="74" t="str">
        <f t="shared" si="7"/>
        <v xml:space="preserve"> </v>
      </c>
      <c r="E164" s="129">
        <v>0</v>
      </c>
      <c r="F164" s="75" t="e">
        <f t="shared" si="8"/>
        <v>#N/A</v>
      </c>
      <c r="G164" t="str">
        <f>IF((ISERROR((VLOOKUP(B164,Calculation!C$2:C$933,1,FALSE)))),"not entered","")</f>
        <v/>
      </c>
    </row>
    <row r="165" spans="2:7">
      <c r="B165" s="159" t="s">
        <v>9</v>
      </c>
      <c r="C165" s="74" t="str">
        <f t="shared" si="6"/>
        <v xml:space="preserve"> </v>
      </c>
      <c r="D165" s="74" t="str">
        <f t="shared" si="7"/>
        <v xml:space="preserve"> </v>
      </c>
      <c r="E165" s="129">
        <v>0</v>
      </c>
      <c r="F165" s="75" t="e">
        <f t="shared" si="8"/>
        <v>#N/A</v>
      </c>
      <c r="G165" t="str">
        <f>IF((ISERROR((VLOOKUP(B165,Calculation!C$2:C$933,1,FALSE)))),"not entered","")</f>
        <v/>
      </c>
    </row>
    <row r="166" spans="2:7">
      <c r="B166" s="159" t="s">
        <v>9</v>
      </c>
      <c r="C166" s="74" t="str">
        <f t="shared" si="6"/>
        <v xml:space="preserve"> </v>
      </c>
      <c r="D166" s="74" t="str">
        <f t="shared" si="7"/>
        <v xml:space="preserve"> </v>
      </c>
      <c r="E166" s="129">
        <v>0</v>
      </c>
      <c r="F166" s="75" t="e">
        <f t="shared" si="8"/>
        <v>#N/A</v>
      </c>
      <c r="G166" t="str">
        <f>IF((ISERROR((VLOOKUP(B166,Calculation!C$2:C$933,1,FALSE)))),"not entered","")</f>
        <v/>
      </c>
    </row>
    <row r="167" spans="2:7">
      <c r="B167" s="159" t="s">
        <v>9</v>
      </c>
      <c r="C167" s="74" t="str">
        <f t="shared" si="6"/>
        <v xml:space="preserve"> </v>
      </c>
      <c r="D167" s="74" t="str">
        <f t="shared" si="7"/>
        <v xml:space="preserve"> </v>
      </c>
      <c r="E167" s="129">
        <v>0</v>
      </c>
      <c r="F167" s="75" t="e">
        <f t="shared" si="8"/>
        <v>#N/A</v>
      </c>
      <c r="G167" t="str">
        <f>IF((ISERROR((VLOOKUP(B167,Calculation!C$2:C$933,1,FALSE)))),"not entered","")</f>
        <v/>
      </c>
    </row>
    <row r="168" spans="2:7">
      <c r="B168" s="159" t="s">
        <v>9</v>
      </c>
      <c r="C168" s="74" t="str">
        <f t="shared" si="6"/>
        <v xml:space="preserve"> </v>
      </c>
      <c r="D168" s="74" t="str">
        <f t="shared" si="7"/>
        <v xml:space="preserve"> </v>
      </c>
      <c r="E168" s="129">
        <v>0</v>
      </c>
      <c r="F168" s="75" t="e">
        <f t="shared" si="8"/>
        <v>#N/A</v>
      </c>
      <c r="G168" t="str">
        <f>IF((ISERROR((VLOOKUP(B168,Calculation!C$2:C$933,1,FALSE)))),"not entered","")</f>
        <v/>
      </c>
    </row>
    <row r="169" spans="2:7">
      <c r="B169" s="159" t="s">
        <v>9</v>
      </c>
      <c r="C169" s="74" t="str">
        <f t="shared" si="6"/>
        <v xml:space="preserve"> </v>
      </c>
      <c r="D169" s="74" t="str">
        <f t="shared" si="7"/>
        <v xml:space="preserve"> </v>
      </c>
      <c r="E169" s="129">
        <v>0</v>
      </c>
      <c r="F169" s="75" t="e">
        <f t="shared" si="8"/>
        <v>#N/A</v>
      </c>
      <c r="G169" t="str">
        <f>IF((ISERROR((VLOOKUP(B169,Calculation!C$2:C$933,1,FALSE)))),"not entered","")</f>
        <v/>
      </c>
    </row>
    <row r="170" spans="2:7">
      <c r="B170" s="72" t="s">
        <v>9</v>
      </c>
      <c r="C170" s="74" t="str">
        <f t="shared" ref="C170:C180" si="9">VLOOKUP(B170,name,3,FALSE)</f>
        <v xml:space="preserve"> </v>
      </c>
      <c r="D170" s="74" t="str">
        <f t="shared" ref="D170:D180" si="10">VLOOKUP(B170,name,2,FALSE)</f>
        <v xml:space="preserve"> </v>
      </c>
      <c r="E170" s="129">
        <v>1.1574074074074073E-5</v>
      </c>
      <c r="F170" s="75" t="e">
        <f t="shared" ref="F170:F180" si="11">(VLOOKUP(C170,C$4:E$5,3,FALSE))/(E170/10000)</f>
        <v>#N/A</v>
      </c>
      <c r="G170" t="str">
        <f>IF((ISERROR((VLOOKUP(B170,Calculation!C$2:C$933,1,FALSE)))),"not entered","")</f>
        <v/>
      </c>
    </row>
    <row r="171" spans="2:7">
      <c r="B171" s="72" t="s">
        <v>9</v>
      </c>
      <c r="C171" s="74" t="str">
        <f t="shared" si="9"/>
        <v xml:space="preserve"> </v>
      </c>
      <c r="D171" s="74" t="str">
        <f t="shared" si="10"/>
        <v xml:space="preserve"> </v>
      </c>
      <c r="E171" s="129">
        <v>1.1574074074074073E-5</v>
      </c>
      <c r="F171" s="75" t="e">
        <f t="shared" si="11"/>
        <v>#N/A</v>
      </c>
      <c r="G171" t="str">
        <f>IF((ISERROR((VLOOKUP(B171,Calculation!C$2:C$933,1,FALSE)))),"not entered","")</f>
        <v/>
      </c>
    </row>
    <row r="172" spans="2:7">
      <c r="B172" s="72" t="s">
        <v>9</v>
      </c>
      <c r="C172" s="74" t="str">
        <f t="shared" si="9"/>
        <v xml:space="preserve"> </v>
      </c>
      <c r="D172" s="74" t="str">
        <f t="shared" si="10"/>
        <v xml:space="preserve"> </v>
      </c>
      <c r="E172" s="129">
        <v>1.1574074074074073E-5</v>
      </c>
      <c r="F172" s="75" t="e">
        <f t="shared" si="11"/>
        <v>#N/A</v>
      </c>
      <c r="G172" t="str">
        <f>IF((ISERROR((VLOOKUP(B172,Calculation!C$2:C$933,1,FALSE)))),"not entered","")</f>
        <v/>
      </c>
    </row>
    <row r="173" spans="2:7">
      <c r="B173" s="72" t="s">
        <v>9</v>
      </c>
      <c r="C173" s="74" t="str">
        <f t="shared" si="9"/>
        <v xml:space="preserve"> </v>
      </c>
      <c r="D173" s="74" t="str">
        <f t="shared" si="10"/>
        <v xml:space="preserve"> </v>
      </c>
      <c r="E173" s="129">
        <v>1.1574074074074073E-5</v>
      </c>
      <c r="F173" s="75" t="e">
        <f t="shared" si="11"/>
        <v>#N/A</v>
      </c>
      <c r="G173" t="str">
        <f>IF((ISERROR((VLOOKUP(B173,Calculation!C$2:C$933,1,FALSE)))),"not entered","")</f>
        <v/>
      </c>
    </row>
    <row r="174" spans="2:7">
      <c r="B174" s="72" t="s">
        <v>9</v>
      </c>
      <c r="C174" s="74" t="str">
        <f t="shared" si="9"/>
        <v xml:space="preserve"> </v>
      </c>
      <c r="D174" s="74" t="str">
        <f t="shared" si="10"/>
        <v xml:space="preserve"> </v>
      </c>
      <c r="E174" s="129">
        <v>1.1574074074074073E-5</v>
      </c>
      <c r="F174" s="75" t="e">
        <f t="shared" si="11"/>
        <v>#N/A</v>
      </c>
      <c r="G174" t="str">
        <f>IF((ISERROR((VLOOKUP(B174,Calculation!C$2:C$933,1,FALSE)))),"not entered","")</f>
        <v/>
      </c>
    </row>
    <row r="175" spans="2:7">
      <c r="B175" s="72" t="s">
        <v>9</v>
      </c>
      <c r="C175" s="74" t="str">
        <f t="shared" si="9"/>
        <v xml:space="preserve"> </v>
      </c>
      <c r="D175" s="74" t="str">
        <f t="shared" si="10"/>
        <v xml:space="preserve"> </v>
      </c>
      <c r="E175" s="129">
        <v>1.1574074074074073E-5</v>
      </c>
      <c r="F175" s="75" t="e">
        <f t="shared" si="11"/>
        <v>#N/A</v>
      </c>
      <c r="G175" t="str">
        <f>IF((ISERROR((VLOOKUP(B175,Calculation!C$2:C$933,1,FALSE)))),"not entered","")</f>
        <v/>
      </c>
    </row>
    <row r="176" spans="2:7">
      <c r="B176" s="72" t="s">
        <v>9</v>
      </c>
      <c r="C176" s="74" t="str">
        <f t="shared" si="9"/>
        <v xml:space="preserve"> </v>
      </c>
      <c r="D176" s="74" t="str">
        <f t="shared" si="10"/>
        <v xml:space="preserve"> </v>
      </c>
      <c r="E176" s="129">
        <v>1.1574074074074073E-5</v>
      </c>
      <c r="F176" s="75" t="e">
        <f t="shared" si="11"/>
        <v>#N/A</v>
      </c>
      <c r="G176" t="str">
        <f>IF((ISERROR((VLOOKUP(B176,Calculation!C$2:C$933,1,FALSE)))),"not entered","")</f>
        <v/>
      </c>
    </row>
    <row r="177" spans="2:7">
      <c r="B177" s="72" t="s">
        <v>9</v>
      </c>
      <c r="C177" s="74" t="str">
        <f t="shared" si="9"/>
        <v xml:space="preserve"> </v>
      </c>
      <c r="D177" s="74" t="str">
        <f t="shared" si="10"/>
        <v xml:space="preserve"> </v>
      </c>
      <c r="E177" s="129">
        <v>1.1574074074074073E-5</v>
      </c>
      <c r="F177" s="75" t="e">
        <f t="shared" si="11"/>
        <v>#N/A</v>
      </c>
      <c r="G177" t="str">
        <f>IF((ISERROR((VLOOKUP(B177,Calculation!C$2:C$933,1,FALSE)))),"not entered","")</f>
        <v/>
      </c>
    </row>
    <row r="178" spans="2:7">
      <c r="B178" s="72" t="s">
        <v>9</v>
      </c>
      <c r="C178" s="74" t="str">
        <f t="shared" si="9"/>
        <v xml:space="preserve"> </v>
      </c>
      <c r="D178" s="74" t="str">
        <f t="shared" si="10"/>
        <v xml:space="preserve"> </v>
      </c>
      <c r="E178" s="129">
        <v>1.1574074074074073E-5</v>
      </c>
      <c r="F178" s="75" t="e">
        <f t="shared" si="11"/>
        <v>#N/A</v>
      </c>
      <c r="G178" t="str">
        <f>IF((ISERROR((VLOOKUP(B178,Calculation!C$2:C$933,1,FALSE)))),"not entered","")</f>
        <v/>
      </c>
    </row>
    <row r="179" spans="2:7">
      <c r="B179" s="72" t="s">
        <v>9</v>
      </c>
      <c r="C179" s="74" t="str">
        <f t="shared" si="9"/>
        <v xml:space="preserve"> </v>
      </c>
      <c r="D179" s="74" t="str">
        <f t="shared" si="10"/>
        <v xml:space="preserve"> </v>
      </c>
      <c r="E179" s="129">
        <v>1.1574074074074073E-5</v>
      </c>
      <c r="F179" s="75" t="e">
        <f t="shared" si="11"/>
        <v>#N/A</v>
      </c>
      <c r="G179" t="str">
        <f>IF((ISERROR((VLOOKUP(B179,Calculation!C$2:C$933,1,FALSE)))),"not entered","")</f>
        <v/>
      </c>
    </row>
    <row r="180" spans="2:7">
      <c r="B180" s="72" t="s">
        <v>9</v>
      </c>
      <c r="C180" s="74" t="str">
        <f t="shared" si="9"/>
        <v xml:space="preserve"> </v>
      </c>
      <c r="D180" s="74" t="str">
        <f t="shared" si="10"/>
        <v xml:space="preserve"> </v>
      </c>
      <c r="E180" s="129">
        <v>1.1574074074074073E-5</v>
      </c>
      <c r="F180" s="75" t="e">
        <f t="shared" si="11"/>
        <v>#N/A</v>
      </c>
      <c r="G180" t="str">
        <f>IF((ISERROR((VLOOKUP(B180,Calculation!C$2:C$933,1,FALSE)))),"not entered","")</f>
        <v/>
      </c>
    </row>
    <row r="181" spans="2:7">
      <c r="B181" s="72" t="s">
        <v>9</v>
      </c>
      <c r="C181" s="74" t="str">
        <f t="shared" ref="C181:C196" si="12">VLOOKUP(B181,name,3,FALSE)</f>
        <v xml:space="preserve"> </v>
      </c>
      <c r="D181" s="74" t="str">
        <f t="shared" ref="D181:D196" si="13">VLOOKUP(B181,name,2,FALSE)</f>
        <v xml:space="preserve"> </v>
      </c>
      <c r="E181" s="129">
        <v>1.1574074074074073E-5</v>
      </c>
      <c r="F181" s="75" t="e">
        <f t="shared" ref="F181:F196" si="14">(VLOOKUP(C181,C$4:E$5,3,FALSE))/(E181/10000)</f>
        <v>#N/A</v>
      </c>
      <c r="G181" t="str">
        <f>IF((ISERROR((VLOOKUP(B181,Calculation!C$2:C$933,1,FALSE)))),"not entered","")</f>
        <v/>
      </c>
    </row>
    <row r="182" spans="2:7">
      <c r="B182" s="72" t="s">
        <v>9</v>
      </c>
      <c r="C182" s="74" t="str">
        <f t="shared" si="12"/>
        <v xml:space="preserve"> </v>
      </c>
      <c r="D182" s="74" t="str">
        <f t="shared" si="13"/>
        <v xml:space="preserve"> </v>
      </c>
      <c r="E182" s="129">
        <v>1.1574074074074073E-5</v>
      </c>
      <c r="F182" s="75" t="e">
        <f t="shared" si="14"/>
        <v>#N/A</v>
      </c>
      <c r="G182" t="str">
        <f>IF((ISERROR((VLOOKUP(B182,Calculation!C$2:C$933,1,FALSE)))),"not entered","")</f>
        <v/>
      </c>
    </row>
    <row r="183" spans="2:7">
      <c r="B183" s="72" t="s">
        <v>9</v>
      </c>
      <c r="C183" s="74" t="str">
        <f t="shared" si="12"/>
        <v xml:space="preserve"> </v>
      </c>
      <c r="D183" s="74" t="str">
        <f t="shared" si="13"/>
        <v xml:space="preserve"> </v>
      </c>
      <c r="E183" s="129">
        <v>1.1574074074074073E-5</v>
      </c>
      <c r="F183" s="75" t="e">
        <f t="shared" si="14"/>
        <v>#N/A</v>
      </c>
      <c r="G183" t="str">
        <f>IF((ISERROR((VLOOKUP(B183,Calculation!C$2:C$933,1,FALSE)))),"not entered","")</f>
        <v/>
      </c>
    </row>
    <row r="184" spans="2:7">
      <c r="B184" s="72" t="s">
        <v>9</v>
      </c>
      <c r="C184" s="74" t="str">
        <f t="shared" si="12"/>
        <v xml:space="preserve"> </v>
      </c>
      <c r="D184" s="74" t="str">
        <f t="shared" si="13"/>
        <v xml:space="preserve"> </v>
      </c>
      <c r="E184" s="129">
        <v>1.1574074074074073E-5</v>
      </c>
      <c r="F184" s="75" t="e">
        <f t="shared" si="14"/>
        <v>#N/A</v>
      </c>
      <c r="G184" t="str">
        <f>IF((ISERROR((VLOOKUP(B184,Calculation!C$2:C$933,1,FALSE)))),"not entered","")</f>
        <v/>
      </c>
    </row>
    <row r="185" spans="2:7">
      <c r="B185" s="72" t="s">
        <v>9</v>
      </c>
      <c r="C185" s="74" t="str">
        <f t="shared" si="12"/>
        <v xml:space="preserve"> </v>
      </c>
      <c r="D185" s="74" t="str">
        <f t="shared" si="13"/>
        <v xml:space="preserve"> </v>
      </c>
      <c r="E185" s="129">
        <v>1.1574074074074073E-5</v>
      </c>
      <c r="F185" s="75" t="e">
        <f t="shared" si="14"/>
        <v>#N/A</v>
      </c>
      <c r="G185" t="str">
        <f>IF((ISERROR((VLOOKUP(B185,Calculation!C$2:C$933,1,FALSE)))),"not entered","")</f>
        <v/>
      </c>
    </row>
    <row r="186" spans="2:7">
      <c r="B186" s="72" t="s">
        <v>9</v>
      </c>
      <c r="C186" s="74" t="str">
        <f t="shared" si="12"/>
        <v xml:space="preserve"> </v>
      </c>
      <c r="D186" s="74" t="str">
        <f t="shared" si="13"/>
        <v xml:space="preserve"> </v>
      </c>
      <c r="E186" s="129">
        <v>1.1574074074074073E-5</v>
      </c>
      <c r="F186" s="75" t="e">
        <f t="shared" si="14"/>
        <v>#N/A</v>
      </c>
      <c r="G186" t="str">
        <f>IF((ISERROR((VLOOKUP(B186,Calculation!C$2:C$933,1,FALSE)))),"not entered","")</f>
        <v/>
      </c>
    </row>
    <row r="187" spans="2:7">
      <c r="B187" s="72" t="s">
        <v>9</v>
      </c>
      <c r="C187" s="74" t="str">
        <f t="shared" si="12"/>
        <v xml:space="preserve"> </v>
      </c>
      <c r="D187" s="74" t="str">
        <f t="shared" si="13"/>
        <v xml:space="preserve"> </v>
      </c>
      <c r="E187" s="129">
        <v>1.1574074074074073E-5</v>
      </c>
      <c r="F187" s="75" t="e">
        <f t="shared" si="14"/>
        <v>#N/A</v>
      </c>
      <c r="G187" t="str">
        <f>IF((ISERROR((VLOOKUP(B187,Calculation!C$2:C$933,1,FALSE)))),"not entered","")</f>
        <v/>
      </c>
    </row>
    <row r="188" spans="2:7">
      <c r="B188" s="72" t="s">
        <v>9</v>
      </c>
      <c r="C188" s="74" t="str">
        <f t="shared" si="12"/>
        <v xml:space="preserve"> </v>
      </c>
      <c r="D188" s="74" t="str">
        <f t="shared" si="13"/>
        <v xml:space="preserve"> </v>
      </c>
      <c r="E188" s="129">
        <v>1.1574074074074073E-5</v>
      </c>
      <c r="F188" s="75" t="e">
        <f t="shared" si="14"/>
        <v>#N/A</v>
      </c>
      <c r="G188" t="str">
        <f>IF((ISERROR((VLOOKUP(B188,Calculation!C$2:C$933,1,FALSE)))),"not entered","")</f>
        <v/>
      </c>
    </row>
    <row r="189" spans="2:7">
      <c r="B189" s="72" t="s">
        <v>9</v>
      </c>
      <c r="C189" s="74" t="str">
        <f t="shared" si="12"/>
        <v xml:space="preserve"> </v>
      </c>
      <c r="D189" s="74" t="str">
        <f t="shared" si="13"/>
        <v xml:space="preserve"> </v>
      </c>
      <c r="E189" s="129">
        <v>1.1574074074074073E-5</v>
      </c>
      <c r="F189" s="75" t="e">
        <f t="shared" si="14"/>
        <v>#N/A</v>
      </c>
      <c r="G189" t="str">
        <f>IF((ISERROR((VLOOKUP(B189,Calculation!C$2:C$933,1,FALSE)))),"not entered","")</f>
        <v/>
      </c>
    </row>
    <row r="190" spans="2:7">
      <c r="B190" s="72" t="s">
        <v>9</v>
      </c>
      <c r="C190" s="74" t="str">
        <f t="shared" si="12"/>
        <v xml:space="preserve"> </v>
      </c>
      <c r="D190" s="74" t="str">
        <f t="shared" si="13"/>
        <v xml:space="preserve"> </v>
      </c>
      <c r="E190" s="129">
        <v>1.1574074074074073E-5</v>
      </c>
      <c r="F190" s="75" t="e">
        <f t="shared" si="14"/>
        <v>#N/A</v>
      </c>
      <c r="G190" t="str">
        <f>IF((ISERROR((VLOOKUP(B190,Calculation!C$2:C$933,1,FALSE)))),"not entered","")</f>
        <v/>
      </c>
    </row>
    <row r="191" spans="2:7">
      <c r="B191" s="72" t="s">
        <v>9</v>
      </c>
      <c r="C191" s="74" t="str">
        <f t="shared" si="12"/>
        <v xml:space="preserve"> </v>
      </c>
      <c r="D191" s="74" t="str">
        <f t="shared" si="13"/>
        <v xml:space="preserve"> </v>
      </c>
      <c r="E191" s="129">
        <v>1.1574074074074073E-5</v>
      </c>
      <c r="F191" s="75" t="e">
        <f t="shared" si="14"/>
        <v>#N/A</v>
      </c>
      <c r="G191" t="str">
        <f>IF((ISERROR((VLOOKUP(B191,Calculation!C$2:C$933,1,FALSE)))),"not entered","")</f>
        <v/>
      </c>
    </row>
    <row r="192" spans="2:7">
      <c r="B192" s="72" t="s">
        <v>9</v>
      </c>
      <c r="C192" s="74" t="str">
        <f t="shared" si="12"/>
        <v xml:space="preserve"> </v>
      </c>
      <c r="D192" s="74" t="str">
        <f t="shared" si="13"/>
        <v xml:space="preserve"> </v>
      </c>
      <c r="E192" s="129">
        <v>1.1574074074074073E-5</v>
      </c>
      <c r="F192" s="75" t="e">
        <f t="shared" si="14"/>
        <v>#N/A</v>
      </c>
      <c r="G192" t="str">
        <f>IF((ISERROR((VLOOKUP(B192,Calculation!C$2:C$933,1,FALSE)))),"not entered","")</f>
        <v/>
      </c>
    </row>
    <row r="193" spans="2:7">
      <c r="B193" s="72" t="s">
        <v>9</v>
      </c>
      <c r="C193" s="74" t="str">
        <f t="shared" si="12"/>
        <v xml:space="preserve"> </v>
      </c>
      <c r="D193" s="74" t="str">
        <f t="shared" si="13"/>
        <v xml:space="preserve"> </v>
      </c>
      <c r="E193" s="129">
        <v>1.1574074074074073E-5</v>
      </c>
      <c r="F193" s="75" t="e">
        <f t="shared" si="14"/>
        <v>#N/A</v>
      </c>
      <c r="G193" t="str">
        <f>IF((ISERROR((VLOOKUP(B193,Calculation!C$2:C$933,1,FALSE)))),"not entered","")</f>
        <v/>
      </c>
    </row>
    <row r="194" spans="2:7">
      <c r="B194" s="72" t="s">
        <v>9</v>
      </c>
      <c r="C194" s="74" t="str">
        <f t="shared" si="12"/>
        <v xml:space="preserve"> </v>
      </c>
      <c r="D194" s="74" t="str">
        <f t="shared" si="13"/>
        <v xml:space="preserve"> </v>
      </c>
      <c r="E194" s="129">
        <v>1.1574074074074073E-5</v>
      </c>
      <c r="F194" s="75" t="e">
        <f t="shared" si="14"/>
        <v>#N/A</v>
      </c>
      <c r="G194" t="str">
        <f>IF((ISERROR((VLOOKUP(B194,Calculation!C$2:C$933,1,FALSE)))),"not entered","")</f>
        <v/>
      </c>
    </row>
    <row r="195" spans="2:7">
      <c r="B195" s="72" t="s">
        <v>9</v>
      </c>
      <c r="C195" s="74" t="str">
        <f t="shared" si="12"/>
        <v xml:space="preserve"> </v>
      </c>
      <c r="D195" s="74" t="str">
        <f t="shared" si="13"/>
        <v xml:space="preserve"> </v>
      </c>
      <c r="E195" s="129">
        <v>1.1574074074074073E-5</v>
      </c>
      <c r="F195" s="75" t="e">
        <f t="shared" si="14"/>
        <v>#N/A</v>
      </c>
      <c r="G195" t="str">
        <f>IF((ISERROR((VLOOKUP(B195,Calculation!C$2:C$933,1,FALSE)))),"not entered","")</f>
        <v/>
      </c>
    </row>
    <row r="196" spans="2:7">
      <c r="B196" s="72" t="s">
        <v>9</v>
      </c>
      <c r="C196" s="74" t="str">
        <f t="shared" si="12"/>
        <v xml:space="preserve"> </v>
      </c>
      <c r="D196" s="74" t="str">
        <f t="shared" si="13"/>
        <v xml:space="preserve"> </v>
      </c>
      <c r="E196" s="129">
        <v>1.1574074074074073E-5</v>
      </c>
      <c r="F196" s="75" t="e">
        <f t="shared" si="14"/>
        <v>#N/A</v>
      </c>
      <c r="G196" t="str">
        <f>IF((ISERROR((VLOOKUP(B196,Calculation!C$2:C$933,1,FALSE)))),"not entered","")</f>
        <v/>
      </c>
    </row>
    <row r="197" spans="2:7">
      <c r="B197" s="72" t="s">
        <v>9</v>
      </c>
      <c r="C197" s="74" t="str">
        <f t="shared" ref="C197:C203" si="15">VLOOKUP(B197,name,3,FALSE)</f>
        <v xml:space="preserve"> </v>
      </c>
      <c r="D197" s="74" t="str">
        <f t="shared" ref="D197:D203" si="16">VLOOKUP(B197,name,2,FALSE)</f>
        <v xml:space="preserve"> </v>
      </c>
      <c r="E197" s="129">
        <v>1.1574074074074073E-5</v>
      </c>
      <c r="F197" s="75" t="e">
        <f t="shared" ref="F197:F203" si="17">(VLOOKUP(C197,C$4:E$5,3,FALSE))/(E197/10000)</f>
        <v>#N/A</v>
      </c>
      <c r="G197" t="str">
        <f>IF((ISERROR((VLOOKUP(B197,Calculation!C$2:C$933,1,FALSE)))),"not entered","")</f>
        <v/>
      </c>
    </row>
    <row r="198" spans="2:7">
      <c r="B198" s="72" t="s">
        <v>9</v>
      </c>
      <c r="C198" s="74" t="str">
        <f t="shared" si="15"/>
        <v xml:space="preserve"> </v>
      </c>
      <c r="D198" s="74" t="str">
        <f t="shared" si="16"/>
        <v xml:space="preserve"> </v>
      </c>
      <c r="E198" s="129">
        <v>1.1574074074074073E-5</v>
      </c>
      <c r="F198" s="75" t="e">
        <f t="shared" si="17"/>
        <v>#N/A</v>
      </c>
      <c r="G198" t="str">
        <f>IF((ISERROR((VLOOKUP(B198,Calculation!C$2:C$933,1,FALSE)))),"not entered","")</f>
        <v/>
      </c>
    </row>
    <row r="199" spans="2:7">
      <c r="B199" s="72" t="s">
        <v>9</v>
      </c>
      <c r="C199" s="74" t="str">
        <f t="shared" si="15"/>
        <v xml:space="preserve"> </v>
      </c>
      <c r="D199" s="74" t="str">
        <f t="shared" si="16"/>
        <v xml:space="preserve"> </v>
      </c>
      <c r="E199" s="129">
        <v>1.1574074074074073E-5</v>
      </c>
      <c r="F199" s="75" t="e">
        <f t="shared" si="17"/>
        <v>#N/A</v>
      </c>
      <c r="G199" t="str">
        <f>IF((ISERROR((VLOOKUP(B199,Calculation!C$2:C$933,1,FALSE)))),"not entered","")</f>
        <v/>
      </c>
    </row>
    <row r="200" spans="2:7">
      <c r="B200" s="72" t="s">
        <v>9</v>
      </c>
      <c r="C200" s="74" t="str">
        <f t="shared" si="15"/>
        <v xml:space="preserve"> </v>
      </c>
      <c r="D200" s="74" t="str">
        <f t="shared" si="16"/>
        <v xml:space="preserve"> </v>
      </c>
      <c r="E200" s="129">
        <v>1.1574074074074073E-5</v>
      </c>
      <c r="F200" s="75" t="e">
        <f t="shared" si="17"/>
        <v>#N/A</v>
      </c>
      <c r="G200" t="str">
        <f>IF((ISERROR((VLOOKUP(B200,Calculation!C$2:C$933,1,FALSE)))),"not entered","")</f>
        <v/>
      </c>
    </row>
    <row r="201" spans="2:7">
      <c r="B201" s="72" t="s">
        <v>9</v>
      </c>
      <c r="C201" s="74" t="str">
        <f t="shared" si="15"/>
        <v xml:space="preserve"> </v>
      </c>
      <c r="D201" s="74" t="str">
        <f t="shared" si="16"/>
        <v xml:space="preserve"> </v>
      </c>
      <c r="E201" s="129">
        <v>1.1574074074074073E-5</v>
      </c>
      <c r="F201" s="75" t="e">
        <f t="shared" si="17"/>
        <v>#N/A</v>
      </c>
      <c r="G201" t="str">
        <f>IF((ISERROR((VLOOKUP(B201,Calculation!C$2:C$933,1,FALSE)))),"not entered","")</f>
        <v/>
      </c>
    </row>
    <row r="202" spans="2:7">
      <c r="B202" s="72" t="s">
        <v>9</v>
      </c>
      <c r="C202" s="74" t="str">
        <f t="shared" si="15"/>
        <v xml:space="preserve"> </v>
      </c>
      <c r="D202" s="74" t="str">
        <f t="shared" si="16"/>
        <v xml:space="preserve"> </v>
      </c>
      <c r="E202" s="129">
        <v>1.1574074074074073E-5</v>
      </c>
      <c r="F202" s="75" t="e">
        <f t="shared" si="17"/>
        <v>#N/A</v>
      </c>
      <c r="G202" t="str">
        <f>IF((ISERROR((VLOOKUP(B202,Calculation!C$2:C$933,1,FALSE)))),"not entered","")</f>
        <v/>
      </c>
    </row>
    <row r="203" spans="2:7">
      <c r="B203" s="72" t="s">
        <v>9</v>
      </c>
      <c r="C203" s="74" t="str">
        <f t="shared" si="15"/>
        <v xml:space="preserve"> </v>
      </c>
      <c r="D203" s="74" t="str">
        <f t="shared" si="16"/>
        <v xml:space="preserve"> </v>
      </c>
      <c r="E203" s="129">
        <v>1.1574074074074073E-5</v>
      </c>
      <c r="F203" s="75" t="e">
        <f t="shared" si="17"/>
        <v>#N/A</v>
      </c>
      <c r="G203" t="str">
        <f>IF((ISERROR((VLOOKUP(B203,Calculation!C$2:C$933,1,FALSE)))),"not entered","")</f>
        <v/>
      </c>
    </row>
    <row r="204" spans="2:7" ht="13.5" thickBot="1">
      <c r="B204" s="76"/>
      <c r="C204" s="77"/>
      <c r="D204" s="77"/>
      <c r="E204" s="78"/>
      <c r="F204" s="79"/>
    </row>
    <row r="205" spans="2:7">
      <c r="B205" s="30"/>
      <c r="C205" s="57"/>
      <c r="D205" s="57"/>
      <c r="E205" s="31"/>
      <c r="F205" s="32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</sheetData>
  <phoneticPr fontId="2" type="noConversion"/>
  <conditionalFormatting sqref="B1:B3 B170:B208">
    <cfRule type="cellIs" dxfId="63" priority="8" stopIfTrue="1" operator="equal">
      <formula>"x"</formula>
    </cfRule>
  </conditionalFormatting>
  <conditionalFormatting sqref="G4:G15 G17:G204">
    <cfRule type="cellIs" dxfId="62" priority="9" stopIfTrue="1" operator="equal">
      <formula>#N/A</formula>
    </cfRule>
  </conditionalFormatting>
  <conditionalFormatting sqref="B170:B180">
    <cfRule type="cellIs" dxfId="61" priority="5" stopIfTrue="1" operator="equal">
      <formula>"x"</formula>
    </cfRule>
  </conditionalFormatting>
  <conditionalFormatting sqref="B4:B6">
    <cfRule type="cellIs" dxfId="60" priority="4" stopIfTrue="1" operator="equal">
      <formula>"x"</formula>
    </cfRule>
  </conditionalFormatting>
  <conditionalFormatting sqref="B7:B15 B17:B169">
    <cfRule type="cellIs" dxfId="59" priority="3" stopIfTrue="1" operator="equal">
      <formula>"x"</formula>
    </cfRule>
  </conditionalFormatting>
  <conditionalFormatting sqref="G16">
    <cfRule type="cellIs" dxfId="58" priority="2" stopIfTrue="1" operator="equal">
      <formula>#N/A</formula>
    </cfRule>
  </conditionalFormatting>
  <conditionalFormatting sqref="B16">
    <cfRule type="cellIs" dxfId="57" priority="1" stopIfTrue="1" operator="equal">
      <formula>"x"</formula>
    </cfRule>
  </conditionalFormatting>
  <pageMargins left="0.75" right="0.75" top="1" bottom="1" header="0.5" footer="0.5"/>
  <headerFooter alignWithMargins="0"/>
  <webPublishItems count="3">
    <webPublishItem id="17076" divId="teer league Adult_17076" sourceType="range" sourceRef="A1:F95" destinationFile="C:\A TEER\Web\TEER League 10\cambridge10.htm"/>
    <webPublishItem id="9197" divId="teer league Standard_9197" sourceType="range" sourceRef="A1:F114" destinationFile="C:\A TEER\Web\TEER League 08\norwich.htm"/>
    <webPublishItem id="22310" divId="teer league Standard_22310" sourceType="range" sourceRef="A1:F153" destinationFile="C:\A TEER\Web\TEER League 09\Norwich.htm"/>
  </webPublishItems>
</worksheet>
</file>

<file path=xl/worksheets/sheet7.xml><?xml version="1.0" encoding="utf-8"?>
<worksheet xmlns="http://schemas.openxmlformats.org/spreadsheetml/2006/main" xmlns:r="http://schemas.openxmlformats.org/officeDocument/2006/relationships">
  <dimension ref="B1:G203"/>
  <sheetViews>
    <sheetView workbookViewId="0">
      <selection activeCell="B2" sqref="B2"/>
    </sheetView>
  </sheetViews>
  <sheetFormatPr defaultRowHeight="12.75"/>
  <cols>
    <col min="1" max="1" width="2.140625" customWidth="1"/>
    <col min="2" max="2" width="16.42578125" bestFit="1" customWidth="1"/>
    <col min="3" max="3" width="7.140625" bestFit="1" customWidth="1"/>
    <col min="4" max="4" width="26.425781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Races!A9</f>
        <v>Walden</v>
      </c>
      <c r="C2" s="57"/>
      <c r="D2" s="31"/>
      <c r="E2" s="32"/>
    </row>
    <row r="3" spans="2:7" ht="13.5" thickBot="1">
      <c r="B3" s="49" t="s">
        <v>2</v>
      </c>
      <c r="C3" s="58" t="s">
        <v>22</v>
      </c>
      <c r="D3" s="58" t="s">
        <v>21</v>
      </c>
      <c r="E3" s="50" t="s">
        <v>8</v>
      </c>
      <c r="F3" s="51" t="s">
        <v>4</v>
      </c>
    </row>
    <row r="4" spans="2:7">
      <c r="B4" s="128" t="s">
        <v>71</v>
      </c>
      <c r="C4" s="70" t="s">
        <v>90</v>
      </c>
      <c r="D4" s="70"/>
      <c r="E4" s="139">
        <v>5.6412037037037038E-2</v>
      </c>
      <c r="F4" s="71"/>
      <c r="G4" t="str">
        <f>IF((ISERROR((VLOOKUP(B4,Calculation!C$2:C$933,1,FALSE)))),"not entered","")</f>
        <v/>
      </c>
    </row>
    <row r="5" spans="2:7">
      <c r="B5" s="72" t="s">
        <v>71</v>
      </c>
      <c r="C5" s="73" t="s">
        <v>91</v>
      </c>
      <c r="D5" s="73"/>
      <c r="E5" s="177">
        <v>5.1307870370370372E-2</v>
      </c>
      <c r="F5" s="75"/>
      <c r="G5" t="str">
        <f>IF((ISERROR((VLOOKUP(B5,Calculation!C$2:C$933,1,FALSE)))),"not entered","")</f>
        <v/>
      </c>
    </row>
    <row r="6" spans="2:7">
      <c r="B6" s="159" t="s">
        <v>186</v>
      </c>
      <c r="C6" s="74" t="str">
        <f t="shared" ref="C6:C69" si="0">VLOOKUP(B6,name,3,FALSE)</f>
        <v>Male</v>
      </c>
      <c r="D6" s="74" t="str">
        <f t="shared" ref="D6:D69" si="1">VLOOKUP(B6,name,2,FALSE)</f>
        <v>Cambridge Triathlon Club</v>
      </c>
      <c r="E6" s="129">
        <v>5.1307870370370372E-2</v>
      </c>
      <c r="F6" s="75">
        <f t="shared" ref="F6:F69" si="2">(VLOOKUP(C6,C$4:E$5,3,FALSE))/(E6/10000)</f>
        <v>10000</v>
      </c>
      <c r="G6" t="str">
        <f>IF((ISERROR((VLOOKUP(B6,Calculation!C$2:C$933,1,FALSE)))),"not entered","")</f>
        <v/>
      </c>
    </row>
    <row r="7" spans="2:7">
      <c r="B7" s="159" t="s">
        <v>341</v>
      </c>
      <c r="C7" s="74" t="str">
        <f t="shared" si="0"/>
        <v>Male</v>
      </c>
      <c r="D7" s="74" t="str">
        <f t="shared" si="1"/>
        <v>Stortford Tri</v>
      </c>
      <c r="E7" s="129">
        <v>5.3321759259259256E-2</v>
      </c>
      <c r="F7" s="75">
        <f t="shared" si="2"/>
        <v>9622.3138701975258</v>
      </c>
      <c r="G7" t="str">
        <f>IF((ISERROR((VLOOKUP(B7,Calculation!C$2:C$933,1,FALSE)))),"not entered","")</f>
        <v/>
      </c>
    </row>
    <row r="8" spans="2:7">
      <c r="B8" s="159" t="s">
        <v>649</v>
      </c>
      <c r="C8" s="74" t="str">
        <f t="shared" si="0"/>
        <v>Male</v>
      </c>
      <c r="D8" s="74" t="str">
        <f t="shared" si="1"/>
        <v>Witham Running Club</v>
      </c>
      <c r="E8" s="129">
        <v>5.4884259259259265E-2</v>
      </c>
      <c r="F8" s="75">
        <f t="shared" si="2"/>
        <v>9348.3762125685371</v>
      </c>
      <c r="G8" t="str">
        <f>IF((ISERROR((VLOOKUP(B8,Calculation!C$2:C$933,1,FALSE)))),"not entered","")</f>
        <v/>
      </c>
    </row>
    <row r="9" spans="2:7">
      <c r="B9" s="159" t="s">
        <v>650</v>
      </c>
      <c r="C9" s="74" t="str">
        <f t="shared" si="0"/>
        <v>Male</v>
      </c>
      <c r="D9" s="74" t="str">
        <f t="shared" si="1"/>
        <v>West Suffolk Wheelers &amp; Tri</v>
      </c>
      <c r="E9" s="129">
        <v>5.5162037037037037E-2</v>
      </c>
      <c r="F9" s="75">
        <f t="shared" si="2"/>
        <v>9301.3008812421322</v>
      </c>
      <c r="G9" t="str">
        <f>IF((ISERROR((VLOOKUP(B9,Calculation!C$2:C$933,1,FALSE)))),"not entered","")</f>
        <v/>
      </c>
    </row>
    <row r="10" spans="2:7">
      <c r="B10" s="159" t="s">
        <v>651</v>
      </c>
      <c r="C10" s="74" t="str">
        <f t="shared" si="0"/>
        <v>Male</v>
      </c>
      <c r="D10" s="74" t="str">
        <f t="shared" si="1"/>
        <v>Walden TRI</v>
      </c>
      <c r="E10" s="129">
        <v>5.5243055555555559E-2</v>
      </c>
      <c r="F10" s="75">
        <f t="shared" si="2"/>
        <v>9287.6597527760314</v>
      </c>
      <c r="G10" t="str">
        <f>IF((ISERROR((VLOOKUP(B10,Calculation!C$2:C$933,1,FALSE)))),"not entered","")</f>
        <v/>
      </c>
    </row>
    <row r="11" spans="2:7">
      <c r="B11" s="159" t="s">
        <v>652</v>
      </c>
      <c r="C11" s="74" t="str">
        <f t="shared" si="0"/>
        <v>Male</v>
      </c>
      <c r="D11" s="74" t="str">
        <f t="shared" si="1"/>
        <v>Cambridge Triathlon Club</v>
      </c>
      <c r="E11" s="129">
        <v>5.5659722222222228E-2</v>
      </c>
      <c r="F11" s="75">
        <f t="shared" si="2"/>
        <v>9218.1326679143276</v>
      </c>
      <c r="G11" t="str">
        <f>IF((ISERROR((VLOOKUP(B11,Calculation!C$2:C$933,1,FALSE)))),"not entered","")</f>
        <v/>
      </c>
    </row>
    <row r="12" spans="2:7">
      <c r="B12" s="159" t="s">
        <v>653</v>
      </c>
      <c r="C12" s="74" t="str">
        <f t="shared" si="0"/>
        <v>Male</v>
      </c>
      <c r="D12" s="74" t="str">
        <f t="shared" si="1"/>
        <v>Walden TRI</v>
      </c>
      <c r="E12" s="129">
        <v>5.5706018518518523E-2</v>
      </c>
      <c r="F12" s="75">
        <f t="shared" si="2"/>
        <v>9210.4716393102008</v>
      </c>
      <c r="G12" t="str">
        <f>IF((ISERROR((VLOOKUP(B12,Calculation!C$2:C$933,1,FALSE)))),"not entered","")</f>
        <v/>
      </c>
    </row>
    <row r="13" spans="2:7">
      <c r="B13" s="159" t="s">
        <v>144</v>
      </c>
      <c r="C13" s="74" t="str">
        <f t="shared" si="0"/>
        <v>Male</v>
      </c>
      <c r="D13" s="74" t="str">
        <f t="shared" si="1"/>
        <v>great dunmow</v>
      </c>
      <c r="E13" s="176">
        <v>5.5752314814814817E-2</v>
      </c>
      <c r="F13" s="75">
        <f t="shared" si="2"/>
        <v>9202.8233340253264</v>
      </c>
      <c r="G13" t="str">
        <f>IF((ISERROR((VLOOKUP(B13,Calculation!C$2:C$933,1,FALSE)))),"not entered","")</f>
        <v/>
      </c>
    </row>
    <row r="14" spans="2:7">
      <c r="B14" s="159" t="s">
        <v>654</v>
      </c>
      <c r="C14" s="74" t="str">
        <f t="shared" si="0"/>
        <v>Male</v>
      </c>
      <c r="D14" s="74" t="str">
        <f t="shared" si="1"/>
        <v>Tri-Anglia Triathlon Club</v>
      </c>
      <c r="E14" s="129">
        <v>5.5879629629629633E-2</v>
      </c>
      <c r="F14" s="75">
        <f t="shared" si="2"/>
        <v>9181.8558409279194</v>
      </c>
      <c r="G14" t="str">
        <f>IF((ISERROR((VLOOKUP(B14,Calculation!C$2:C$933,1,FALSE)))),"not entered","")</f>
        <v/>
      </c>
    </row>
    <row r="15" spans="2:7">
      <c r="B15" s="159" t="s">
        <v>513</v>
      </c>
      <c r="C15" s="74" t="str">
        <f t="shared" si="0"/>
        <v>Male</v>
      </c>
      <c r="D15" s="74" t="str">
        <f t="shared" si="1"/>
        <v>East Essex Triathlon Club</v>
      </c>
      <c r="E15" s="129">
        <v>5.5937500000000001E-2</v>
      </c>
      <c r="F15" s="75">
        <f t="shared" si="2"/>
        <v>9172.3567142561551</v>
      </c>
      <c r="G15" t="str">
        <f>IF((ISERROR((VLOOKUP(B15,Calculation!C$2:C$933,1,FALSE)))),"not entered","")</f>
        <v/>
      </c>
    </row>
    <row r="16" spans="2:7">
      <c r="B16" s="159" t="s">
        <v>655</v>
      </c>
      <c r="C16" s="74" t="str">
        <f t="shared" si="0"/>
        <v>Male</v>
      </c>
      <c r="D16" s="74" t="str">
        <f t="shared" si="1"/>
        <v>Walden TRI</v>
      </c>
      <c r="E16" s="129">
        <v>5.6134259259259266E-2</v>
      </c>
      <c r="F16" s="75">
        <f t="shared" si="2"/>
        <v>9140.206185567009</v>
      </c>
      <c r="G16" t="str">
        <f>IF((ISERROR((VLOOKUP(B16,Calculation!C$2:C$933,1,FALSE)))),"not entered","")</f>
        <v/>
      </c>
    </row>
    <row r="17" spans="2:7">
      <c r="B17" s="159" t="s">
        <v>656</v>
      </c>
      <c r="C17" s="74" t="str">
        <f t="shared" si="0"/>
        <v>Female</v>
      </c>
      <c r="D17" s="74" t="str">
        <f t="shared" si="1"/>
        <v>Walden TRI</v>
      </c>
      <c r="E17" s="129">
        <v>5.6412037037037038E-2</v>
      </c>
      <c r="F17" s="75">
        <f t="shared" si="2"/>
        <v>10000</v>
      </c>
      <c r="G17" t="str">
        <f>IF((ISERROR((VLOOKUP(B17,Calculation!C$2:C$933,1,FALSE)))),"not entered","")</f>
        <v/>
      </c>
    </row>
    <row r="18" spans="2:7">
      <c r="B18" s="159" t="s">
        <v>657</v>
      </c>
      <c r="C18" s="74" t="str">
        <f t="shared" si="0"/>
        <v>Male</v>
      </c>
      <c r="D18" s="74" t="str">
        <f t="shared" si="1"/>
        <v>Cambridge Triathlon Club</v>
      </c>
      <c r="E18" s="129">
        <v>5.6863425925925921E-2</v>
      </c>
      <c r="F18" s="75">
        <f t="shared" si="2"/>
        <v>9023.0002035416255</v>
      </c>
      <c r="G18" t="str">
        <f>IF((ISERROR((VLOOKUP(B18,Calculation!C$2:C$933,1,FALSE)))),"not entered","")</f>
        <v/>
      </c>
    </row>
    <row r="19" spans="2:7">
      <c r="B19" s="159" t="s">
        <v>268</v>
      </c>
      <c r="C19" s="74" t="str">
        <f t="shared" si="0"/>
        <v>Male</v>
      </c>
      <c r="D19" s="74" t="str">
        <f t="shared" si="1"/>
        <v>born 2 tri</v>
      </c>
      <c r="E19" s="129">
        <v>5.7222222222222223E-2</v>
      </c>
      <c r="F19" s="75">
        <f t="shared" si="2"/>
        <v>8966.4239482200646</v>
      </c>
      <c r="G19" t="str">
        <f>IF((ISERROR((VLOOKUP(B19,Calculation!C$2:C$933,1,FALSE)))),"not entered","")</f>
        <v/>
      </c>
    </row>
    <row r="20" spans="2:7">
      <c r="B20" s="159" t="s">
        <v>658</v>
      </c>
      <c r="C20" s="74" t="str">
        <f t="shared" si="0"/>
        <v>Male</v>
      </c>
      <c r="D20" s="74">
        <f t="shared" si="1"/>
        <v>0</v>
      </c>
      <c r="E20" s="129">
        <v>5.7951388888888893E-2</v>
      </c>
      <c r="F20" s="75">
        <f t="shared" si="2"/>
        <v>8853.6049530657074</v>
      </c>
      <c r="G20" t="str">
        <f>IF((ISERROR((VLOOKUP(B20,Calculation!C$2:C$933,1,FALSE)))),"not entered","")</f>
        <v/>
      </c>
    </row>
    <row r="21" spans="2:7">
      <c r="B21" s="159" t="s">
        <v>659</v>
      </c>
      <c r="C21" s="74" t="str">
        <f t="shared" si="0"/>
        <v>Male</v>
      </c>
      <c r="D21" s="74" t="str">
        <f t="shared" si="1"/>
        <v>Cambridge Triathlon Club</v>
      </c>
      <c r="E21" s="129">
        <v>5.8298611111111114E-2</v>
      </c>
      <c r="F21" s="75">
        <f t="shared" si="2"/>
        <v>8800.8735358348222</v>
      </c>
      <c r="G21" t="str">
        <f>IF((ISERROR((VLOOKUP(B21,Calculation!C$2:C$933,1,FALSE)))),"not entered","")</f>
        <v/>
      </c>
    </row>
    <row r="22" spans="2:7">
      <c r="B22" s="159" t="s">
        <v>660</v>
      </c>
      <c r="C22" s="74" t="str">
        <f t="shared" si="0"/>
        <v>Male</v>
      </c>
      <c r="D22" s="74" t="str">
        <f t="shared" si="1"/>
        <v>Walden TRI</v>
      </c>
      <c r="E22" s="129">
        <v>5.8310185185185187E-2</v>
      </c>
      <c r="F22" s="75">
        <f t="shared" si="2"/>
        <v>8799.1266375545838</v>
      </c>
      <c r="G22" t="str">
        <f>IF((ISERROR((VLOOKUP(B22,Calculation!C$2:C$933,1,FALSE)))),"not entered","")</f>
        <v/>
      </c>
    </row>
    <row r="23" spans="2:7">
      <c r="B23" s="159" t="s">
        <v>661</v>
      </c>
      <c r="C23" s="74" t="str">
        <f t="shared" si="0"/>
        <v>Male</v>
      </c>
      <c r="D23" s="74" t="str">
        <f t="shared" si="1"/>
        <v>Blackwater Triathlon Club</v>
      </c>
      <c r="E23" s="129">
        <v>5.8819444444444445E-2</v>
      </c>
      <c r="F23" s="75">
        <f t="shared" si="2"/>
        <v>8722.9437229437226</v>
      </c>
      <c r="G23" t="str">
        <f>IF((ISERROR((VLOOKUP(B23,Calculation!C$2:C$933,1,FALSE)))),"not entered","")</f>
        <v/>
      </c>
    </row>
    <row r="24" spans="2:7">
      <c r="B24" s="159" t="s">
        <v>662</v>
      </c>
      <c r="C24" s="74" t="str">
        <f t="shared" si="0"/>
        <v>Male</v>
      </c>
      <c r="D24" s="74" t="str">
        <f t="shared" si="1"/>
        <v>Dunmow Triathlon Club</v>
      </c>
      <c r="E24" s="129">
        <v>5.9432870370370372E-2</v>
      </c>
      <c r="F24" s="75">
        <f t="shared" si="2"/>
        <v>8632.9113924050635</v>
      </c>
      <c r="G24" t="str">
        <f>IF((ISERROR((VLOOKUP(B24,Calculation!C$2:C$933,1,FALSE)))),"not entered","")</f>
        <v/>
      </c>
    </row>
    <row r="25" spans="2:7">
      <c r="B25" s="159" t="s">
        <v>663</v>
      </c>
      <c r="C25" s="74" t="str">
        <f t="shared" si="0"/>
        <v>Male</v>
      </c>
      <c r="D25" s="74" t="str">
        <f t="shared" si="1"/>
        <v>Stortford Tri</v>
      </c>
      <c r="E25" s="129">
        <v>5.9537037037037034E-2</v>
      </c>
      <c r="F25" s="75">
        <f t="shared" si="2"/>
        <v>8617.8071539657849</v>
      </c>
      <c r="G25" t="str">
        <f>IF((ISERROR((VLOOKUP(B25,Calculation!C$2:C$933,1,FALSE)))),"not entered","")</f>
        <v/>
      </c>
    </row>
    <row r="26" spans="2:7">
      <c r="B26" s="159" t="s">
        <v>664</v>
      </c>
      <c r="C26" s="74" t="str">
        <f t="shared" si="0"/>
        <v>Male</v>
      </c>
      <c r="D26" s="74" t="str">
        <f t="shared" si="1"/>
        <v>Ely Tri Club</v>
      </c>
      <c r="E26" s="129">
        <v>5.9548611111111115E-2</v>
      </c>
      <c r="F26" s="75">
        <f t="shared" si="2"/>
        <v>8616.1321671525748</v>
      </c>
      <c r="G26" t="str">
        <f>IF((ISERROR((VLOOKUP(B26,Calculation!C$2:C$933,1,FALSE)))),"not entered","")</f>
        <v/>
      </c>
    </row>
    <row r="27" spans="2:7">
      <c r="B27" s="159" t="s">
        <v>114</v>
      </c>
      <c r="C27" s="74" t="str">
        <f t="shared" si="0"/>
        <v>Male</v>
      </c>
      <c r="D27" s="74" t="str">
        <f t="shared" si="1"/>
        <v>East Essex Triathlon Club</v>
      </c>
      <c r="E27" s="129">
        <v>5.9803240740740747E-2</v>
      </c>
      <c r="F27" s="75">
        <f t="shared" si="2"/>
        <v>8579.4464873233974</v>
      </c>
      <c r="G27" t="str">
        <f>IF((ISERROR((VLOOKUP(B27,Calculation!C$2:C$933,1,FALSE)))),"not entered","")</f>
        <v/>
      </c>
    </row>
    <row r="28" spans="2:7">
      <c r="B28" s="159" t="s">
        <v>665</v>
      </c>
      <c r="C28" s="74" t="str">
        <f t="shared" si="0"/>
        <v>Male</v>
      </c>
      <c r="D28" s="74" t="str">
        <f t="shared" si="1"/>
        <v>Cambridge Triathlon Club</v>
      </c>
      <c r="E28" s="129">
        <v>6.0150462962962968E-2</v>
      </c>
      <c r="F28" s="75">
        <f t="shared" si="2"/>
        <v>8529.9211083317296</v>
      </c>
      <c r="G28" t="str">
        <f>IF((ISERROR((VLOOKUP(B28,Calculation!C$2:C$933,1,FALSE)))),"not entered","")</f>
        <v/>
      </c>
    </row>
    <row r="29" spans="2:7">
      <c r="B29" s="159" t="s">
        <v>666</v>
      </c>
      <c r="C29" s="74" t="str">
        <f t="shared" si="0"/>
        <v>Male</v>
      </c>
      <c r="D29" s="74" t="str">
        <f t="shared" si="1"/>
        <v>Stortford Tri</v>
      </c>
      <c r="E29" s="129">
        <v>6.0289351851851851E-2</v>
      </c>
      <c r="F29" s="75">
        <f t="shared" si="2"/>
        <v>8510.2706853522759</v>
      </c>
      <c r="G29" t="str">
        <f>IF((ISERROR((VLOOKUP(B29,Calculation!C$2:C$933,1,FALSE)))),"not entered","")</f>
        <v/>
      </c>
    </row>
    <row r="30" spans="2:7">
      <c r="B30" s="159" t="s">
        <v>530</v>
      </c>
      <c r="C30" s="74" t="str">
        <f t="shared" si="0"/>
        <v>Male</v>
      </c>
      <c r="D30" s="74" t="str">
        <f t="shared" si="1"/>
        <v>Stortford Tri</v>
      </c>
      <c r="E30" s="129">
        <v>6.0358796296296292E-2</v>
      </c>
      <c r="F30" s="75">
        <f t="shared" si="2"/>
        <v>8500.4793863854284</v>
      </c>
      <c r="G30" t="str">
        <f>IF((ISERROR((VLOOKUP(B30,Calculation!C$2:C$933,1,FALSE)))),"not entered","")</f>
        <v/>
      </c>
    </row>
    <row r="31" spans="2:7">
      <c r="B31" s="159" t="s">
        <v>667</v>
      </c>
      <c r="C31" s="74" t="str">
        <f t="shared" si="0"/>
        <v>Male</v>
      </c>
      <c r="D31" s="74" t="str">
        <f t="shared" si="1"/>
        <v>Blackwater Triathlon Club</v>
      </c>
      <c r="E31" s="129">
        <v>6.0567129629629624E-2</v>
      </c>
      <c r="F31" s="75">
        <f t="shared" si="2"/>
        <v>8471.2402063825739</v>
      </c>
      <c r="G31" t="str">
        <f>IF((ISERROR((VLOOKUP(B31,Calculation!C$2:C$933,1,FALSE)))),"not entered","")</f>
        <v/>
      </c>
    </row>
    <row r="32" spans="2:7">
      <c r="B32" s="159" t="s">
        <v>668</v>
      </c>
      <c r="C32" s="74" t="str">
        <f t="shared" si="0"/>
        <v>Male</v>
      </c>
      <c r="D32" s="74" t="str">
        <f t="shared" si="1"/>
        <v>Cambridge Triathlon Club</v>
      </c>
      <c r="E32" s="129">
        <v>6.0775462962962962E-2</v>
      </c>
      <c r="F32" s="75">
        <f t="shared" si="2"/>
        <v>8442.2014854313456</v>
      </c>
      <c r="G32" t="str">
        <f>IF((ISERROR((VLOOKUP(B32,Calculation!C$2:C$933,1,FALSE)))),"not entered","")</f>
        <v/>
      </c>
    </row>
    <row r="33" spans="2:7">
      <c r="B33" s="159" t="s">
        <v>669</v>
      </c>
      <c r="C33" s="74" t="str">
        <f t="shared" si="0"/>
        <v>Male</v>
      </c>
      <c r="D33" s="74" t="str">
        <f t="shared" si="1"/>
        <v>Team Trisports</v>
      </c>
      <c r="E33" s="129">
        <v>6.1215277777777778E-2</v>
      </c>
      <c r="F33" s="75">
        <f t="shared" si="2"/>
        <v>8381.5466061637362</v>
      </c>
      <c r="G33" t="str">
        <f>IF((ISERROR((VLOOKUP(B33,Calculation!C$2:C$933,1,FALSE)))),"not entered","")</f>
        <v/>
      </c>
    </row>
    <row r="34" spans="2:7">
      <c r="B34" s="159" t="s">
        <v>277</v>
      </c>
      <c r="C34" s="74" t="str">
        <f t="shared" si="0"/>
        <v>Female</v>
      </c>
      <c r="D34" s="74" t="str">
        <f t="shared" si="1"/>
        <v>Walden TRI</v>
      </c>
      <c r="E34" s="129">
        <v>6.2789351851851846E-2</v>
      </c>
      <c r="F34" s="75">
        <f t="shared" si="2"/>
        <v>8984.3317972350251</v>
      </c>
      <c r="G34" t="str">
        <f>IF((ISERROR((VLOOKUP(B34,Calculation!C$2:C$933,1,FALSE)))),"not entered","")</f>
        <v/>
      </c>
    </row>
    <row r="35" spans="2:7">
      <c r="B35" s="159" t="s">
        <v>123</v>
      </c>
      <c r="C35" s="74" t="str">
        <f t="shared" si="0"/>
        <v>Male</v>
      </c>
      <c r="D35" s="74" t="str">
        <f t="shared" si="1"/>
        <v>Walden TRI</v>
      </c>
      <c r="E35" s="129">
        <v>6.3182870370370361E-2</v>
      </c>
      <c r="F35" s="75">
        <f t="shared" si="2"/>
        <v>8120.5348965011917</v>
      </c>
      <c r="G35" t="str">
        <f>IF((ISERROR((VLOOKUP(B35,Calculation!C$2:C$933,1,FALSE)))),"not entered","")</f>
        <v/>
      </c>
    </row>
    <row r="36" spans="2:7">
      <c r="B36" s="159" t="s">
        <v>670</v>
      </c>
      <c r="C36" s="74" t="str">
        <f t="shared" si="0"/>
        <v>Male</v>
      </c>
      <c r="D36" s="74" t="str">
        <f t="shared" si="1"/>
        <v>Cambridge Triathlon Club</v>
      </c>
      <c r="E36" s="129">
        <v>6.3206018518518522E-2</v>
      </c>
      <c r="F36" s="75">
        <f t="shared" si="2"/>
        <v>8117.5608862845638</v>
      </c>
      <c r="G36" t="str">
        <f>IF((ISERROR((VLOOKUP(B36,Calculation!C$2:C$933,1,FALSE)))),"not entered","")</f>
        <v/>
      </c>
    </row>
    <row r="37" spans="2:7">
      <c r="B37" s="159" t="s">
        <v>671</v>
      </c>
      <c r="C37" s="74" t="str">
        <f t="shared" si="0"/>
        <v>Male</v>
      </c>
      <c r="D37" s="74" t="str">
        <f t="shared" si="1"/>
        <v>Harwich Runners</v>
      </c>
      <c r="E37" s="129">
        <v>6.322916666666667E-2</v>
      </c>
      <c r="F37" s="75">
        <f t="shared" si="2"/>
        <v>8114.5890536335346</v>
      </c>
      <c r="G37" t="str">
        <f>IF((ISERROR((VLOOKUP(B37,Calculation!C$2:C$933,1,FALSE)))),"not entered","")</f>
        <v/>
      </c>
    </row>
    <row r="38" spans="2:7">
      <c r="B38" s="159" t="s">
        <v>672</v>
      </c>
      <c r="C38" s="74" t="str">
        <f t="shared" si="0"/>
        <v>Male</v>
      </c>
      <c r="D38" s="74" t="str">
        <f t="shared" si="1"/>
        <v>Blackwater Triathlon Club</v>
      </c>
      <c r="E38" s="129">
        <v>6.3831018518518523E-2</v>
      </c>
      <c r="F38" s="75">
        <f t="shared" si="2"/>
        <v>8038.0779691749767</v>
      </c>
      <c r="G38" t="str">
        <f>IF((ISERROR((VLOOKUP(B38,Calculation!C$2:C$933,1,FALSE)))),"not entered","")</f>
        <v/>
      </c>
    </row>
    <row r="39" spans="2:7">
      <c r="B39" s="159" t="s">
        <v>481</v>
      </c>
      <c r="C39" s="74" t="str">
        <f t="shared" si="0"/>
        <v>Female</v>
      </c>
      <c r="D39" s="74" t="str">
        <f t="shared" si="1"/>
        <v>Freedom Tri</v>
      </c>
      <c r="E39" s="129">
        <v>6.4027777777777781E-2</v>
      </c>
      <c r="F39" s="75">
        <f t="shared" si="2"/>
        <v>8810.5567606652203</v>
      </c>
      <c r="G39" t="str">
        <f>IF((ISERROR((VLOOKUP(B39,Calculation!C$2:C$933,1,FALSE)))),"not entered","")</f>
        <v/>
      </c>
    </row>
    <row r="40" spans="2:7">
      <c r="B40" s="159" t="s">
        <v>673</v>
      </c>
      <c r="C40" s="74" t="str">
        <f t="shared" si="0"/>
        <v>Male</v>
      </c>
      <c r="D40" s="74" t="str">
        <f t="shared" si="1"/>
        <v>Ipswich Triathlon Club</v>
      </c>
      <c r="E40" s="129">
        <v>6.4479166666666657E-2</v>
      </c>
      <c r="F40" s="75">
        <f t="shared" si="2"/>
        <v>7957.2787650332093</v>
      </c>
      <c r="G40" t="str">
        <f>IF((ISERROR((VLOOKUP(B40,Calculation!C$2:C$933,1,FALSE)))),"not entered","")</f>
        <v/>
      </c>
    </row>
    <row r="41" spans="2:7">
      <c r="B41" s="159" t="s">
        <v>280</v>
      </c>
      <c r="C41" s="74" t="str">
        <f t="shared" si="0"/>
        <v>Male</v>
      </c>
      <c r="D41" s="74" t="str">
        <f t="shared" si="1"/>
        <v>East Essex Tri Club</v>
      </c>
      <c r="E41" s="129">
        <v>6.4780092592592597E-2</v>
      </c>
      <c r="F41" s="75">
        <f t="shared" si="2"/>
        <v>7920.3144541718766</v>
      </c>
      <c r="G41" t="str">
        <f>IF((ISERROR((VLOOKUP(B41,Calculation!C$2:C$933,1,FALSE)))),"not entered","")</f>
        <v/>
      </c>
    </row>
    <row r="42" spans="2:7">
      <c r="B42" s="159" t="s">
        <v>674</v>
      </c>
      <c r="C42" s="74" t="str">
        <f t="shared" si="0"/>
        <v>Male</v>
      </c>
      <c r="D42" s="74" t="str">
        <f t="shared" si="1"/>
        <v>Cambridge Triathlon Club</v>
      </c>
      <c r="E42" s="129">
        <v>6.4814814814814811E-2</v>
      </c>
      <c r="F42" s="75">
        <f t="shared" si="2"/>
        <v>7916.0714285714294</v>
      </c>
      <c r="G42" t="str">
        <f>IF((ISERROR((VLOOKUP(B42,Calculation!C$2:C$933,1,FALSE)))),"not entered","")</f>
        <v/>
      </c>
    </row>
    <row r="43" spans="2:7">
      <c r="B43" s="159" t="s">
        <v>675</v>
      </c>
      <c r="C43" s="74" t="str">
        <f t="shared" si="0"/>
        <v>Male</v>
      </c>
      <c r="D43" s="74" t="str">
        <f t="shared" si="1"/>
        <v>Walden TRI</v>
      </c>
      <c r="E43" s="129">
        <v>6.5150462962962966E-2</v>
      </c>
      <c r="F43" s="75">
        <f t="shared" si="2"/>
        <v>7875.288683602771</v>
      </c>
      <c r="G43" t="str">
        <f>IF((ISERROR((VLOOKUP(B43,Calculation!C$2:C$933,1,FALSE)))),"not entered","")</f>
        <v/>
      </c>
    </row>
    <row r="44" spans="2:7">
      <c r="B44" s="159" t="s">
        <v>676</v>
      </c>
      <c r="C44" s="74" t="str">
        <f t="shared" si="0"/>
        <v>Female</v>
      </c>
      <c r="D44" s="74" t="str">
        <f t="shared" si="1"/>
        <v>Walden TRI</v>
      </c>
      <c r="E44" s="129">
        <v>6.5231481481481488E-2</v>
      </c>
      <c r="F44" s="75">
        <f t="shared" si="2"/>
        <v>8647.9772888573443</v>
      </c>
      <c r="G44" t="str">
        <f>IF((ISERROR((VLOOKUP(B44,Calculation!C$2:C$933,1,FALSE)))),"not entered","")</f>
        <v/>
      </c>
    </row>
    <row r="45" spans="2:7">
      <c r="B45" s="159" t="s">
        <v>677</v>
      </c>
      <c r="C45" s="74" t="str">
        <f t="shared" si="0"/>
        <v>Male</v>
      </c>
      <c r="D45" s="74" t="str">
        <f t="shared" si="1"/>
        <v>Stortford Tri</v>
      </c>
      <c r="E45" s="129">
        <v>6.609953703703704E-2</v>
      </c>
      <c r="F45" s="75">
        <f t="shared" si="2"/>
        <v>7762.2132726317632</v>
      </c>
      <c r="G45" t="str">
        <f>IF((ISERROR((VLOOKUP(B45,Calculation!C$2:C$933,1,FALSE)))),"not entered","")</f>
        <v/>
      </c>
    </row>
    <row r="46" spans="2:7">
      <c r="B46" s="159" t="s">
        <v>678</v>
      </c>
      <c r="C46" s="74" t="str">
        <f t="shared" si="0"/>
        <v>Male</v>
      </c>
      <c r="D46" s="74" t="str">
        <f t="shared" si="1"/>
        <v>Walden TRI</v>
      </c>
      <c r="E46" s="129">
        <v>6.6446759259259261E-2</v>
      </c>
      <c r="F46" s="75">
        <f t="shared" si="2"/>
        <v>7721.6512802647621</v>
      </c>
      <c r="G46" t="str">
        <f>IF((ISERROR((VLOOKUP(B46,Calculation!C$2:C$933,1,FALSE)))),"not entered","")</f>
        <v/>
      </c>
    </row>
    <row r="47" spans="2:7">
      <c r="B47" s="159" t="s">
        <v>679</v>
      </c>
      <c r="C47" s="74" t="str">
        <f t="shared" si="0"/>
        <v>Male</v>
      </c>
      <c r="D47" s="74" t="str">
        <f t="shared" si="1"/>
        <v>Dunmow Triathlon Club</v>
      </c>
      <c r="E47" s="129">
        <v>6.6585648148148144E-2</v>
      </c>
      <c r="F47" s="75">
        <f t="shared" si="2"/>
        <v>7705.5449330783949</v>
      </c>
      <c r="G47" t="str">
        <f>IF((ISERROR((VLOOKUP(B47,Calculation!C$2:C$933,1,FALSE)))),"not entered","")</f>
        <v/>
      </c>
    </row>
    <row r="48" spans="2:7">
      <c r="B48" s="159" t="s">
        <v>680</v>
      </c>
      <c r="C48" s="74" t="str">
        <f t="shared" si="0"/>
        <v>Male</v>
      </c>
      <c r="D48" s="74" t="str">
        <f t="shared" si="1"/>
        <v>Walden TRI</v>
      </c>
      <c r="E48" s="129">
        <v>6.6666666666666666E-2</v>
      </c>
      <c r="F48" s="75">
        <f t="shared" si="2"/>
        <v>7696.1805555555557</v>
      </c>
      <c r="G48" t="str">
        <f>IF((ISERROR((VLOOKUP(B48,Calculation!C$2:C$933,1,FALSE)))),"not entered","")</f>
        <v/>
      </c>
    </row>
    <row r="49" spans="2:7">
      <c r="B49" s="159" t="s">
        <v>681</v>
      </c>
      <c r="C49" s="74" t="str">
        <f t="shared" si="0"/>
        <v>Male</v>
      </c>
      <c r="D49" s="74" t="str">
        <f t="shared" si="1"/>
        <v>Walden TRI</v>
      </c>
      <c r="E49" s="129">
        <v>6.7418981481481483E-2</v>
      </c>
      <c r="F49" s="75">
        <f t="shared" si="2"/>
        <v>7610.30042918455</v>
      </c>
      <c r="G49" t="str">
        <f>IF((ISERROR((VLOOKUP(B49,Calculation!C$2:C$933,1,FALSE)))),"not entered","")</f>
        <v/>
      </c>
    </row>
    <row r="50" spans="2:7">
      <c r="B50" s="159" t="s">
        <v>682</v>
      </c>
      <c r="C50" s="74" t="str">
        <f t="shared" si="0"/>
        <v>Male</v>
      </c>
      <c r="D50" s="74" t="str">
        <f t="shared" si="1"/>
        <v>Walden TRI</v>
      </c>
      <c r="E50" s="129">
        <v>6.7719907407407409E-2</v>
      </c>
      <c r="F50" s="75">
        <f t="shared" si="2"/>
        <v>7576.4826525380277</v>
      </c>
      <c r="G50" t="str">
        <f>IF((ISERROR((VLOOKUP(B50,Calculation!C$2:C$933,1,FALSE)))),"not entered","")</f>
        <v/>
      </c>
    </row>
    <row r="51" spans="2:7">
      <c r="B51" s="159" t="s">
        <v>683</v>
      </c>
      <c r="C51" s="74" t="str">
        <f t="shared" si="0"/>
        <v>Female</v>
      </c>
      <c r="D51" s="74" t="str">
        <f t="shared" si="1"/>
        <v>Walden TRI</v>
      </c>
      <c r="E51" s="129">
        <v>6.7800925925925917E-2</v>
      </c>
      <c r="F51" s="75">
        <f t="shared" si="2"/>
        <v>8320.2458176852178</v>
      </c>
      <c r="G51" t="str">
        <f>IF((ISERROR((VLOOKUP(B51,Calculation!C$2:C$933,1,FALSE)))),"not entered","")</f>
        <v/>
      </c>
    </row>
    <row r="52" spans="2:7">
      <c r="B52" s="159" t="s">
        <v>684</v>
      </c>
      <c r="C52" s="74" t="str">
        <f t="shared" si="0"/>
        <v>Female</v>
      </c>
      <c r="D52" s="74" t="str">
        <f t="shared" si="1"/>
        <v>Cambridge Triathlon Club</v>
      </c>
      <c r="E52" s="129">
        <v>6.7905092592592586E-2</v>
      </c>
      <c r="F52" s="75">
        <f t="shared" si="2"/>
        <v>8307.4825294017392</v>
      </c>
      <c r="G52" t="str">
        <f>IF((ISERROR((VLOOKUP(B52,Calculation!C$2:C$933,1,FALSE)))),"not entered","")</f>
        <v/>
      </c>
    </row>
    <row r="53" spans="2:7">
      <c r="B53" s="159" t="s">
        <v>685</v>
      </c>
      <c r="C53" s="74" t="str">
        <f t="shared" si="0"/>
        <v>Male</v>
      </c>
      <c r="D53" s="74" t="str">
        <f t="shared" si="1"/>
        <v>Walden TRI</v>
      </c>
      <c r="E53" s="129">
        <v>6.7951388888888895E-2</v>
      </c>
      <c r="F53" s="75">
        <f t="shared" si="2"/>
        <v>7550.6727985011075</v>
      </c>
      <c r="G53" t="str">
        <f>IF((ISERROR((VLOOKUP(B53,Calculation!C$2:C$933,1,FALSE)))),"not entered","")</f>
        <v/>
      </c>
    </row>
    <row r="54" spans="2:7">
      <c r="B54" s="159" t="s">
        <v>554</v>
      </c>
      <c r="C54" s="74" t="str">
        <f t="shared" si="0"/>
        <v>Male</v>
      </c>
      <c r="D54" s="74" t="str">
        <f t="shared" si="1"/>
        <v>Ely Tri Club</v>
      </c>
      <c r="E54" s="129">
        <v>6.8356481481481476E-2</v>
      </c>
      <c r="F54" s="75">
        <f t="shared" si="2"/>
        <v>7505.9261767693879</v>
      </c>
      <c r="G54" t="str">
        <f>IF((ISERROR((VLOOKUP(B54,Calculation!C$2:C$933,1,FALSE)))),"not entered","")</f>
        <v/>
      </c>
    </row>
    <row r="55" spans="2:7">
      <c r="B55" s="159" t="s">
        <v>486</v>
      </c>
      <c r="C55" s="74" t="str">
        <f t="shared" si="0"/>
        <v>Female</v>
      </c>
      <c r="D55" s="74" t="str">
        <f t="shared" si="1"/>
        <v>Dunmow Tri</v>
      </c>
      <c r="E55" s="129">
        <v>6.880787037037038E-2</v>
      </c>
      <c r="F55" s="75">
        <f t="shared" si="2"/>
        <v>8198.4861227922611</v>
      </c>
      <c r="G55" t="str">
        <f>IF((ISERROR((VLOOKUP(B55,Calculation!C$2:C$933,1,FALSE)))),"not entered","")</f>
        <v/>
      </c>
    </row>
    <row r="56" spans="2:7">
      <c r="B56" s="159" t="s">
        <v>686</v>
      </c>
      <c r="C56" s="74" t="str">
        <f t="shared" si="0"/>
        <v>Male</v>
      </c>
      <c r="D56" s="74" t="str">
        <f t="shared" si="1"/>
        <v>Stortford Tri</v>
      </c>
      <c r="E56" s="129">
        <v>6.9305555555555551E-2</v>
      </c>
      <c r="F56" s="75">
        <f t="shared" si="2"/>
        <v>7403.1396125584506</v>
      </c>
      <c r="G56" t="str">
        <f>IF((ISERROR((VLOOKUP(B56,Calculation!C$2:C$933,1,FALSE)))),"not entered","")</f>
        <v/>
      </c>
    </row>
    <row r="57" spans="2:7">
      <c r="B57" s="159" t="s">
        <v>687</v>
      </c>
      <c r="C57" s="74" t="str">
        <f t="shared" si="0"/>
        <v>Male</v>
      </c>
      <c r="D57" s="74" t="str">
        <f t="shared" si="1"/>
        <v>Cambridge Triathlon Club</v>
      </c>
      <c r="E57" s="129">
        <v>6.9537037037037036E-2</v>
      </c>
      <c r="F57" s="75">
        <f t="shared" si="2"/>
        <v>7378.4953395472703</v>
      </c>
      <c r="G57" t="str">
        <f>IF((ISERROR((VLOOKUP(B57,Calculation!C$2:C$933,1,FALSE)))),"not entered","")</f>
        <v/>
      </c>
    </row>
    <row r="58" spans="2:7">
      <c r="B58" s="159" t="s">
        <v>688</v>
      </c>
      <c r="C58" s="74" t="str">
        <f t="shared" si="0"/>
        <v>Male</v>
      </c>
      <c r="D58" s="74" t="str">
        <f t="shared" si="1"/>
        <v>Stortford Tri</v>
      </c>
      <c r="E58" s="129">
        <v>7.013888888888889E-2</v>
      </c>
      <c r="F58" s="75">
        <f t="shared" si="2"/>
        <v>7315.181518151815</v>
      </c>
      <c r="G58" t="str">
        <f>IF((ISERROR((VLOOKUP(B58,Calculation!C$2:C$933,1,FALSE)))),"not entered","")</f>
        <v/>
      </c>
    </row>
    <row r="59" spans="2:7">
      <c r="B59" s="159" t="s">
        <v>689</v>
      </c>
      <c r="C59" s="74" t="str">
        <f t="shared" si="0"/>
        <v>Male</v>
      </c>
      <c r="D59" s="74" t="str">
        <f t="shared" si="1"/>
        <v>Walden TRI</v>
      </c>
      <c r="E59" s="129">
        <v>7.064814814814814E-2</v>
      </c>
      <c r="F59" s="75">
        <f t="shared" si="2"/>
        <v>7262.4508519003948</v>
      </c>
      <c r="G59" t="str">
        <f>IF((ISERROR((VLOOKUP(B59,Calculation!C$2:C$933,1,FALSE)))),"not entered","")</f>
        <v/>
      </c>
    </row>
    <row r="60" spans="2:7">
      <c r="B60" s="159" t="s">
        <v>690</v>
      </c>
      <c r="C60" s="74" t="str">
        <f t="shared" si="0"/>
        <v>Female</v>
      </c>
      <c r="D60" s="74" t="str">
        <f t="shared" si="1"/>
        <v>Cambridge Triathlon Club</v>
      </c>
      <c r="E60" s="129">
        <v>7.0682870370370368E-2</v>
      </c>
      <c r="F60" s="75">
        <f t="shared" si="2"/>
        <v>7981.0054036351739</v>
      </c>
      <c r="G60" t="str">
        <f>IF((ISERROR((VLOOKUP(B60,Calculation!C$2:C$933,1,FALSE)))),"not entered","")</f>
        <v/>
      </c>
    </row>
    <row r="61" spans="2:7">
      <c r="B61" s="159" t="s">
        <v>691</v>
      </c>
      <c r="C61" s="74" t="str">
        <f t="shared" si="0"/>
        <v>Male</v>
      </c>
      <c r="D61" s="74" t="str">
        <f t="shared" si="1"/>
        <v>Walden TRI</v>
      </c>
      <c r="E61" s="129">
        <v>7.1354166666666663E-2</v>
      </c>
      <c r="F61" s="75">
        <f t="shared" si="2"/>
        <v>7190.5920519059209</v>
      </c>
      <c r="G61" t="str">
        <f>IF((ISERROR((VLOOKUP(B61,Calculation!C$2:C$933,1,FALSE)))),"not entered","")</f>
        <v/>
      </c>
    </row>
    <row r="62" spans="2:7">
      <c r="B62" s="159" t="s">
        <v>293</v>
      </c>
      <c r="C62" s="74" t="str">
        <f t="shared" si="0"/>
        <v>Male</v>
      </c>
      <c r="D62" s="74" t="str">
        <f t="shared" si="1"/>
        <v>Springfield Striders</v>
      </c>
      <c r="E62" s="129">
        <v>7.2627314814814811E-2</v>
      </c>
      <c r="F62" s="75">
        <f t="shared" si="2"/>
        <v>7064.5418326693234</v>
      </c>
      <c r="G62" t="str">
        <f>IF((ISERROR((VLOOKUP(B62,Calculation!C$2:C$933,1,FALSE)))),"not entered","")</f>
        <v/>
      </c>
    </row>
    <row r="63" spans="2:7">
      <c r="B63" s="159" t="s">
        <v>692</v>
      </c>
      <c r="C63" s="74" t="str">
        <f t="shared" si="0"/>
        <v>Female</v>
      </c>
      <c r="D63" s="74" t="str">
        <f t="shared" si="1"/>
        <v>Stortford Tri</v>
      </c>
      <c r="E63" s="129">
        <v>7.3553240740740738E-2</v>
      </c>
      <c r="F63" s="75">
        <f t="shared" si="2"/>
        <v>7669.5515342250201</v>
      </c>
      <c r="G63" t="str">
        <f>IF((ISERROR((VLOOKUP(B63,Calculation!C$2:C$933,1,FALSE)))),"not entered","")</f>
        <v/>
      </c>
    </row>
    <row r="64" spans="2:7">
      <c r="B64" s="159" t="s">
        <v>693</v>
      </c>
      <c r="C64" s="74" t="str">
        <f t="shared" si="0"/>
        <v>Male</v>
      </c>
      <c r="D64" s="74" t="str">
        <f t="shared" si="1"/>
        <v>Walden TRI</v>
      </c>
      <c r="E64" s="129">
        <v>7.5405092592592593E-2</v>
      </c>
      <c r="F64" s="75">
        <f t="shared" si="2"/>
        <v>6804.2977743668453</v>
      </c>
      <c r="G64" t="str">
        <f>IF((ISERROR((VLOOKUP(B64,Calculation!C$2:C$933,1,FALSE)))),"not entered","")</f>
        <v/>
      </c>
    </row>
    <row r="65" spans="2:7">
      <c r="B65" s="159" t="s">
        <v>694</v>
      </c>
      <c r="C65" s="74" t="str">
        <f t="shared" si="0"/>
        <v>Female</v>
      </c>
      <c r="D65" s="74" t="str">
        <f t="shared" si="1"/>
        <v>Stortford Tri</v>
      </c>
      <c r="E65" s="129">
        <v>7.6412037037037042E-2</v>
      </c>
      <c r="F65" s="75">
        <f t="shared" si="2"/>
        <v>7382.6113299000299</v>
      </c>
      <c r="G65" t="str">
        <f>IF((ISERROR((VLOOKUP(B65,Calculation!C$2:C$933,1,FALSE)))),"not entered","")</f>
        <v/>
      </c>
    </row>
    <row r="66" spans="2:7">
      <c r="B66" s="159" t="s">
        <v>564</v>
      </c>
      <c r="C66" s="74" t="str">
        <f t="shared" si="0"/>
        <v>Male</v>
      </c>
      <c r="D66" s="74" t="str">
        <f t="shared" si="1"/>
        <v>Stortford Tri</v>
      </c>
      <c r="E66" s="129">
        <v>7.6574074074074072E-2</v>
      </c>
      <c r="F66" s="75">
        <f t="shared" si="2"/>
        <v>6700.4232164449822</v>
      </c>
      <c r="G66" t="str">
        <f>IF((ISERROR((VLOOKUP(B66,Calculation!C$2:C$933,1,FALSE)))),"not entered","")</f>
        <v/>
      </c>
    </row>
    <row r="67" spans="2:7">
      <c r="B67" s="159" t="s">
        <v>695</v>
      </c>
      <c r="C67" s="74" t="str">
        <f t="shared" si="0"/>
        <v>Female</v>
      </c>
      <c r="D67" s="74" t="str">
        <f t="shared" si="1"/>
        <v>Stortford Tri</v>
      </c>
      <c r="E67" s="129">
        <v>7.6689814814814808E-2</v>
      </c>
      <c r="F67" s="75">
        <f t="shared" si="2"/>
        <v>7355.8708119529128</v>
      </c>
      <c r="G67" t="str">
        <f>IF((ISERROR((VLOOKUP(B67,Calculation!C$2:C$933,1,FALSE)))),"not entered","")</f>
        <v/>
      </c>
    </row>
    <row r="68" spans="2:7">
      <c r="B68" s="159" t="s">
        <v>501</v>
      </c>
      <c r="C68" s="74" t="str">
        <f t="shared" si="0"/>
        <v>Female</v>
      </c>
      <c r="D68" s="74" t="str">
        <f t="shared" si="1"/>
        <v>Walden TRI</v>
      </c>
      <c r="E68" s="129">
        <v>7.7187500000000006E-2</v>
      </c>
      <c r="F68" s="75">
        <f t="shared" si="2"/>
        <v>7308.4420452841496</v>
      </c>
      <c r="G68" t="str">
        <f>IF((ISERROR((VLOOKUP(B68,Calculation!C$2:C$933,1,FALSE)))),"not entered","")</f>
        <v/>
      </c>
    </row>
    <row r="69" spans="2:7">
      <c r="B69" s="159" t="s">
        <v>696</v>
      </c>
      <c r="C69" s="74" t="str">
        <f t="shared" si="0"/>
        <v>Male</v>
      </c>
      <c r="D69" s="74" t="str">
        <f t="shared" si="1"/>
        <v>Cambridge Triathlon Club</v>
      </c>
      <c r="E69" s="129">
        <v>7.7800925925925926E-2</v>
      </c>
      <c r="F69" s="75">
        <f t="shared" si="2"/>
        <v>6594.7634632549834</v>
      </c>
      <c r="G69" t="str">
        <f>IF((ISERROR((VLOOKUP(B69,Calculation!C$2:C$933,1,FALSE)))),"not entered","")</f>
        <v/>
      </c>
    </row>
    <row r="70" spans="2:7">
      <c r="B70" s="159" t="s">
        <v>388</v>
      </c>
      <c r="C70" s="74" t="str">
        <f t="shared" ref="C70:C133" si="3">VLOOKUP(B70,name,3,FALSE)</f>
        <v>Female</v>
      </c>
      <c r="D70" s="74" t="str">
        <f t="shared" ref="D70:D133" si="4">VLOOKUP(B70,name,2,FALSE)</f>
        <v>Stortford Tri</v>
      </c>
      <c r="E70" s="129">
        <v>7.8391203703703713E-2</v>
      </c>
      <c r="F70" s="75">
        <f t="shared" ref="F70:F133" si="5">(VLOOKUP(C70,C$4:E$5,3,FALSE))/(E70/10000)</f>
        <v>7196.2202864314186</v>
      </c>
      <c r="G70" t="str">
        <f>IF((ISERROR((VLOOKUP(B70,Calculation!C$2:C$933,1,FALSE)))),"not entered","")</f>
        <v/>
      </c>
    </row>
    <row r="71" spans="2:7">
      <c r="B71" s="159" t="s">
        <v>331</v>
      </c>
      <c r="C71" s="74" t="str">
        <f t="shared" si="3"/>
        <v>Female</v>
      </c>
      <c r="D71" s="74" t="str">
        <f t="shared" si="4"/>
        <v>Stortford Tri</v>
      </c>
      <c r="E71" s="129">
        <v>7.9444444444444443E-2</v>
      </c>
      <c r="F71" s="75">
        <f t="shared" si="5"/>
        <v>7100.8158508158513</v>
      </c>
      <c r="G71" t="str">
        <f>IF((ISERROR((VLOOKUP(B71,Calculation!C$2:C$933,1,FALSE)))),"not entered","")</f>
        <v/>
      </c>
    </row>
    <row r="72" spans="2:7">
      <c r="B72" s="159" t="s">
        <v>697</v>
      </c>
      <c r="C72" s="74" t="str">
        <f t="shared" si="3"/>
        <v>Female</v>
      </c>
      <c r="D72" s="74" t="str">
        <f t="shared" si="4"/>
        <v>Stortford Tri</v>
      </c>
      <c r="E72" s="129">
        <v>8.3761574074074072E-2</v>
      </c>
      <c r="F72" s="75">
        <f t="shared" si="5"/>
        <v>6734.8348763299718</v>
      </c>
      <c r="G72" t="str">
        <f>IF((ISERROR((VLOOKUP(B72,Calculation!C$2:C$933,1,FALSE)))),"not entered","")</f>
        <v/>
      </c>
    </row>
    <row r="73" spans="2:7">
      <c r="B73" s="159" t="s">
        <v>9</v>
      </c>
      <c r="C73" s="74" t="str">
        <f t="shared" si="3"/>
        <v xml:space="preserve"> </v>
      </c>
      <c r="D73" s="74" t="str">
        <f t="shared" si="4"/>
        <v xml:space="preserve"> </v>
      </c>
      <c r="E73" s="129">
        <v>0</v>
      </c>
      <c r="F73" s="75" t="e">
        <f t="shared" si="5"/>
        <v>#N/A</v>
      </c>
      <c r="G73" t="str">
        <f>IF((ISERROR((VLOOKUP(B73,Calculation!C$2:C$933,1,FALSE)))),"not entered","")</f>
        <v/>
      </c>
    </row>
    <row r="74" spans="2:7">
      <c r="B74" s="159" t="s">
        <v>9</v>
      </c>
      <c r="C74" s="74" t="str">
        <f t="shared" si="3"/>
        <v xml:space="preserve"> </v>
      </c>
      <c r="D74" s="74" t="str">
        <f t="shared" si="4"/>
        <v xml:space="preserve"> </v>
      </c>
      <c r="E74" s="129">
        <v>0</v>
      </c>
      <c r="F74" s="75" t="e">
        <f t="shared" si="5"/>
        <v>#N/A</v>
      </c>
      <c r="G74" t="str">
        <f>IF((ISERROR((VLOOKUP(B74,Calculation!C$2:C$933,1,FALSE)))),"not entered","")</f>
        <v/>
      </c>
    </row>
    <row r="75" spans="2:7">
      <c r="B75" s="159" t="s">
        <v>9</v>
      </c>
      <c r="C75" s="74" t="str">
        <f t="shared" si="3"/>
        <v xml:space="preserve"> </v>
      </c>
      <c r="D75" s="74" t="str">
        <f t="shared" si="4"/>
        <v xml:space="preserve"> </v>
      </c>
      <c r="E75" s="129">
        <v>0</v>
      </c>
      <c r="F75" s="75" t="e">
        <f t="shared" si="5"/>
        <v>#N/A</v>
      </c>
      <c r="G75" t="str">
        <f>IF((ISERROR((VLOOKUP(B75,Calculation!C$2:C$933,1,FALSE)))),"not entered","")</f>
        <v/>
      </c>
    </row>
    <row r="76" spans="2:7">
      <c r="B76" s="159" t="s">
        <v>9</v>
      </c>
      <c r="C76" s="74" t="str">
        <f t="shared" si="3"/>
        <v xml:space="preserve"> </v>
      </c>
      <c r="D76" s="74" t="str">
        <f t="shared" si="4"/>
        <v xml:space="preserve"> </v>
      </c>
      <c r="E76" s="129">
        <v>0</v>
      </c>
      <c r="F76" s="75" t="e">
        <f t="shared" si="5"/>
        <v>#N/A</v>
      </c>
      <c r="G76" t="str">
        <f>IF((ISERROR((VLOOKUP(B76,Calculation!C$2:C$933,1,FALSE)))),"not entered","")</f>
        <v/>
      </c>
    </row>
    <row r="77" spans="2:7">
      <c r="B77" s="159" t="s">
        <v>9</v>
      </c>
      <c r="C77" s="74" t="str">
        <f t="shared" si="3"/>
        <v xml:space="preserve"> </v>
      </c>
      <c r="D77" s="74" t="str">
        <f t="shared" si="4"/>
        <v xml:space="preserve"> </v>
      </c>
      <c r="E77" s="129">
        <v>0</v>
      </c>
      <c r="F77" s="75" t="e">
        <f t="shared" si="5"/>
        <v>#N/A</v>
      </c>
      <c r="G77" t="str">
        <f>IF((ISERROR((VLOOKUP(B77,Calculation!C$2:C$933,1,FALSE)))),"not entered","")</f>
        <v/>
      </c>
    </row>
    <row r="78" spans="2:7">
      <c r="B78" s="159" t="s">
        <v>9</v>
      </c>
      <c r="C78" s="74" t="str">
        <f t="shared" si="3"/>
        <v xml:space="preserve"> </v>
      </c>
      <c r="D78" s="74" t="str">
        <f t="shared" si="4"/>
        <v xml:space="preserve"> </v>
      </c>
      <c r="E78" s="129">
        <v>0</v>
      </c>
      <c r="F78" s="75" t="e">
        <f t="shared" si="5"/>
        <v>#N/A</v>
      </c>
      <c r="G78" t="str">
        <f>IF((ISERROR((VLOOKUP(B78,Calculation!C$2:C$933,1,FALSE)))),"not entered","")</f>
        <v/>
      </c>
    </row>
    <row r="79" spans="2:7">
      <c r="B79" s="159" t="s">
        <v>9</v>
      </c>
      <c r="C79" s="74" t="str">
        <f t="shared" si="3"/>
        <v xml:space="preserve"> </v>
      </c>
      <c r="D79" s="74" t="str">
        <f t="shared" si="4"/>
        <v xml:space="preserve"> </v>
      </c>
      <c r="E79" s="129">
        <v>0</v>
      </c>
      <c r="F79" s="75" t="e">
        <f t="shared" si="5"/>
        <v>#N/A</v>
      </c>
      <c r="G79" t="str">
        <f>IF((ISERROR((VLOOKUP(B79,Calculation!C$2:C$933,1,FALSE)))),"not entered","")</f>
        <v/>
      </c>
    </row>
    <row r="80" spans="2:7">
      <c r="B80" s="159" t="s">
        <v>9</v>
      </c>
      <c r="C80" s="74" t="str">
        <f t="shared" si="3"/>
        <v xml:space="preserve"> </v>
      </c>
      <c r="D80" s="74" t="str">
        <f t="shared" si="4"/>
        <v xml:space="preserve"> </v>
      </c>
      <c r="E80" s="129">
        <v>0</v>
      </c>
      <c r="F80" s="75" t="e">
        <f t="shared" si="5"/>
        <v>#N/A</v>
      </c>
      <c r="G80" t="str">
        <f>IF((ISERROR((VLOOKUP(B80,Calculation!C$2:C$933,1,FALSE)))),"not entered","")</f>
        <v/>
      </c>
    </row>
    <row r="81" spans="2:7">
      <c r="B81" s="159" t="s">
        <v>9</v>
      </c>
      <c r="C81" s="74" t="str">
        <f t="shared" si="3"/>
        <v xml:space="preserve"> </v>
      </c>
      <c r="D81" s="74" t="str">
        <f t="shared" si="4"/>
        <v xml:space="preserve"> </v>
      </c>
      <c r="E81" s="129">
        <v>0</v>
      </c>
      <c r="F81" s="75" t="e">
        <f t="shared" si="5"/>
        <v>#N/A</v>
      </c>
      <c r="G81" t="str">
        <f>IF((ISERROR((VLOOKUP(B81,Calculation!C$2:C$933,1,FALSE)))),"not entered","")</f>
        <v/>
      </c>
    </row>
    <row r="82" spans="2:7">
      <c r="B82" s="159" t="s">
        <v>9</v>
      </c>
      <c r="C82" s="74" t="str">
        <f t="shared" si="3"/>
        <v xml:space="preserve"> </v>
      </c>
      <c r="D82" s="74" t="str">
        <f t="shared" si="4"/>
        <v xml:space="preserve"> </v>
      </c>
      <c r="E82" s="129">
        <v>0</v>
      </c>
      <c r="F82" s="75" t="e">
        <f t="shared" si="5"/>
        <v>#N/A</v>
      </c>
      <c r="G82" t="str">
        <f>IF((ISERROR((VLOOKUP(B82,Calculation!C$2:C$933,1,FALSE)))),"not entered","")</f>
        <v/>
      </c>
    </row>
    <row r="83" spans="2:7">
      <c r="B83" s="159" t="s">
        <v>9</v>
      </c>
      <c r="C83" s="74" t="str">
        <f t="shared" si="3"/>
        <v xml:space="preserve"> </v>
      </c>
      <c r="D83" s="74" t="str">
        <f t="shared" si="4"/>
        <v xml:space="preserve"> </v>
      </c>
      <c r="E83" s="129">
        <v>0</v>
      </c>
      <c r="F83" s="75" t="e">
        <f t="shared" si="5"/>
        <v>#N/A</v>
      </c>
      <c r="G83" t="str">
        <f>IF((ISERROR((VLOOKUP(B83,Calculation!C$2:C$933,1,FALSE)))),"not entered","")</f>
        <v/>
      </c>
    </row>
    <row r="84" spans="2:7">
      <c r="B84" s="159" t="s">
        <v>9</v>
      </c>
      <c r="C84" s="74" t="str">
        <f t="shared" si="3"/>
        <v xml:space="preserve"> </v>
      </c>
      <c r="D84" s="74" t="str">
        <f t="shared" si="4"/>
        <v xml:space="preserve"> </v>
      </c>
      <c r="E84" s="129">
        <v>0</v>
      </c>
      <c r="F84" s="75" t="e">
        <f t="shared" si="5"/>
        <v>#N/A</v>
      </c>
      <c r="G84" t="str">
        <f>IF((ISERROR((VLOOKUP(B84,Calculation!C$2:C$933,1,FALSE)))),"not entered","")</f>
        <v/>
      </c>
    </row>
    <row r="85" spans="2:7">
      <c r="B85" s="159" t="s">
        <v>9</v>
      </c>
      <c r="C85" s="74" t="str">
        <f t="shared" si="3"/>
        <v xml:space="preserve"> </v>
      </c>
      <c r="D85" s="74" t="str">
        <f t="shared" si="4"/>
        <v xml:space="preserve"> </v>
      </c>
      <c r="E85" s="129">
        <v>0</v>
      </c>
      <c r="F85" s="75" t="e">
        <f t="shared" si="5"/>
        <v>#N/A</v>
      </c>
      <c r="G85" t="str">
        <f>IF((ISERROR((VLOOKUP(B85,Calculation!C$2:C$933,1,FALSE)))),"not entered","")</f>
        <v/>
      </c>
    </row>
    <row r="86" spans="2:7">
      <c r="B86" s="159" t="s">
        <v>9</v>
      </c>
      <c r="C86" s="74" t="str">
        <f t="shared" si="3"/>
        <v xml:space="preserve"> </v>
      </c>
      <c r="D86" s="74" t="str">
        <f t="shared" si="4"/>
        <v xml:space="preserve"> </v>
      </c>
      <c r="E86" s="129">
        <v>0</v>
      </c>
      <c r="F86" s="75" t="e">
        <f t="shared" si="5"/>
        <v>#N/A</v>
      </c>
      <c r="G86" t="str">
        <f>IF((ISERROR((VLOOKUP(B86,Calculation!C$2:C$933,1,FALSE)))),"not entered","")</f>
        <v/>
      </c>
    </row>
    <row r="87" spans="2:7">
      <c r="B87" s="159" t="s">
        <v>9</v>
      </c>
      <c r="C87" s="74" t="str">
        <f t="shared" si="3"/>
        <v xml:space="preserve"> </v>
      </c>
      <c r="D87" s="74" t="str">
        <f t="shared" si="4"/>
        <v xml:space="preserve"> </v>
      </c>
      <c r="E87" s="129">
        <v>0</v>
      </c>
      <c r="F87" s="75" t="e">
        <f t="shared" si="5"/>
        <v>#N/A</v>
      </c>
      <c r="G87" t="str">
        <f>IF((ISERROR((VLOOKUP(B87,Calculation!C$2:C$933,1,FALSE)))),"not entered","")</f>
        <v/>
      </c>
    </row>
    <row r="88" spans="2:7">
      <c r="B88" s="159" t="s">
        <v>9</v>
      </c>
      <c r="C88" s="74" t="str">
        <f t="shared" si="3"/>
        <v xml:space="preserve"> </v>
      </c>
      <c r="D88" s="74" t="str">
        <f t="shared" si="4"/>
        <v xml:space="preserve"> </v>
      </c>
      <c r="E88" s="129">
        <v>0</v>
      </c>
      <c r="F88" s="75" t="e">
        <f t="shared" si="5"/>
        <v>#N/A</v>
      </c>
      <c r="G88" t="str">
        <f>IF((ISERROR((VLOOKUP(B88,Calculation!C$2:C$933,1,FALSE)))),"not entered","")</f>
        <v/>
      </c>
    </row>
    <row r="89" spans="2:7">
      <c r="B89" s="159" t="s">
        <v>9</v>
      </c>
      <c r="C89" s="74" t="str">
        <f t="shared" si="3"/>
        <v xml:space="preserve"> </v>
      </c>
      <c r="D89" s="74" t="str">
        <f t="shared" si="4"/>
        <v xml:space="preserve"> </v>
      </c>
      <c r="E89" s="129">
        <v>0</v>
      </c>
      <c r="F89" s="75" t="e">
        <f t="shared" si="5"/>
        <v>#N/A</v>
      </c>
      <c r="G89" t="str">
        <f>IF((ISERROR((VLOOKUP(B89,Calculation!C$2:C$933,1,FALSE)))),"not entered","")</f>
        <v/>
      </c>
    </row>
    <row r="90" spans="2:7">
      <c r="B90" s="159" t="s">
        <v>9</v>
      </c>
      <c r="C90" s="74" t="str">
        <f t="shared" si="3"/>
        <v xml:space="preserve"> </v>
      </c>
      <c r="D90" s="74" t="str">
        <f t="shared" si="4"/>
        <v xml:space="preserve"> </v>
      </c>
      <c r="E90" s="129">
        <v>0</v>
      </c>
      <c r="F90" s="75" t="e">
        <f t="shared" si="5"/>
        <v>#N/A</v>
      </c>
      <c r="G90" t="str">
        <f>IF((ISERROR((VLOOKUP(B90,Calculation!C$2:C$933,1,FALSE)))),"not entered","")</f>
        <v/>
      </c>
    </row>
    <row r="91" spans="2:7">
      <c r="B91" s="159" t="s">
        <v>9</v>
      </c>
      <c r="C91" s="74" t="str">
        <f t="shared" si="3"/>
        <v xml:space="preserve"> </v>
      </c>
      <c r="D91" s="74" t="str">
        <f t="shared" si="4"/>
        <v xml:space="preserve"> </v>
      </c>
      <c r="E91" s="129">
        <v>0</v>
      </c>
      <c r="F91" s="75" t="e">
        <f t="shared" si="5"/>
        <v>#N/A</v>
      </c>
      <c r="G91" t="str">
        <f>IF((ISERROR((VLOOKUP(B91,Calculation!C$2:C$933,1,FALSE)))),"not entered","")</f>
        <v/>
      </c>
    </row>
    <row r="92" spans="2:7">
      <c r="B92" s="159" t="s">
        <v>9</v>
      </c>
      <c r="C92" s="74" t="str">
        <f t="shared" si="3"/>
        <v xml:space="preserve"> </v>
      </c>
      <c r="D92" s="74" t="str">
        <f t="shared" si="4"/>
        <v xml:space="preserve"> </v>
      </c>
      <c r="E92" s="129">
        <v>0</v>
      </c>
      <c r="F92" s="75" t="e">
        <f t="shared" si="5"/>
        <v>#N/A</v>
      </c>
      <c r="G92" t="str">
        <f>IF((ISERROR((VLOOKUP(B92,Calculation!C$2:C$933,1,FALSE)))),"not entered","")</f>
        <v/>
      </c>
    </row>
    <row r="93" spans="2:7">
      <c r="B93" s="159" t="s">
        <v>9</v>
      </c>
      <c r="C93" s="74" t="str">
        <f t="shared" si="3"/>
        <v xml:space="preserve"> </v>
      </c>
      <c r="D93" s="74" t="str">
        <f t="shared" si="4"/>
        <v xml:space="preserve"> </v>
      </c>
      <c r="E93" s="129">
        <v>0</v>
      </c>
      <c r="F93" s="75" t="e">
        <f t="shared" si="5"/>
        <v>#N/A</v>
      </c>
      <c r="G93" t="str">
        <f>IF((ISERROR((VLOOKUP(B93,Calculation!C$2:C$933,1,FALSE)))),"not entered","")</f>
        <v/>
      </c>
    </row>
    <row r="94" spans="2:7">
      <c r="B94" s="159" t="s">
        <v>9</v>
      </c>
      <c r="C94" s="74" t="str">
        <f t="shared" si="3"/>
        <v xml:space="preserve"> </v>
      </c>
      <c r="D94" s="74" t="str">
        <f t="shared" si="4"/>
        <v xml:space="preserve"> </v>
      </c>
      <c r="E94" s="129">
        <v>0</v>
      </c>
      <c r="F94" s="75" t="e">
        <f t="shared" si="5"/>
        <v>#N/A</v>
      </c>
      <c r="G94" t="str">
        <f>IF((ISERROR((VLOOKUP(B94,Calculation!C$2:C$933,1,FALSE)))),"not entered","")</f>
        <v/>
      </c>
    </row>
    <row r="95" spans="2:7">
      <c r="B95" s="159" t="s">
        <v>9</v>
      </c>
      <c r="C95" s="74" t="str">
        <f t="shared" si="3"/>
        <v xml:space="preserve"> </v>
      </c>
      <c r="D95" s="74" t="str">
        <f t="shared" si="4"/>
        <v xml:space="preserve"> </v>
      </c>
      <c r="E95" s="129">
        <v>0</v>
      </c>
      <c r="F95" s="75" t="e">
        <f t="shared" si="5"/>
        <v>#N/A</v>
      </c>
      <c r="G95" t="str">
        <f>IF((ISERROR((VLOOKUP(B95,Calculation!C$2:C$933,1,FALSE)))),"not entered","")</f>
        <v/>
      </c>
    </row>
    <row r="96" spans="2:7">
      <c r="B96" s="159" t="s">
        <v>9</v>
      </c>
      <c r="C96" s="74" t="str">
        <f t="shared" si="3"/>
        <v xml:space="preserve"> </v>
      </c>
      <c r="D96" s="74" t="str">
        <f t="shared" si="4"/>
        <v xml:space="preserve"> </v>
      </c>
      <c r="E96" s="129">
        <v>0</v>
      </c>
      <c r="F96" s="75" t="e">
        <f t="shared" si="5"/>
        <v>#N/A</v>
      </c>
      <c r="G96" t="str">
        <f>IF((ISERROR((VLOOKUP(B96,Calculation!C$2:C$933,1,FALSE)))),"not entered","")</f>
        <v/>
      </c>
    </row>
    <row r="97" spans="2:7">
      <c r="B97" s="159" t="s">
        <v>9</v>
      </c>
      <c r="C97" s="74" t="str">
        <f t="shared" si="3"/>
        <v xml:space="preserve"> </v>
      </c>
      <c r="D97" s="74" t="str">
        <f t="shared" si="4"/>
        <v xml:space="preserve"> </v>
      </c>
      <c r="E97" s="129">
        <v>0</v>
      </c>
      <c r="F97" s="75" t="e">
        <f t="shared" si="5"/>
        <v>#N/A</v>
      </c>
      <c r="G97" t="str">
        <f>IF((ISERROR((VLOOKUP(B97,Calculation!C$2:C$933,1,FALSE)))),"not entered","")</f>
        <v/>
      </c>
    </row>
    <row r="98" spans="2:7">
      <c r="B98" s="159" t="s">
        <v>9</v>
      </c>
      <c r="C98" s="74" t="str">
        <f t="shared" si="3"/>
        <v xml:space="preserve"> </v>
      </c>
      <c r="D98" s="74" t="str">
        <f t="shared" si="4"/>
        <v xml:space="preserve"> </v>
      </c>
      <c r="E98" s="129">
        <v>0</v>
      </c>
      <c r="F98" s="75" t="e">
        <f t="shared" si="5"/>
        <v>#N/A</v>
      </c>
      <c r="G98" t="str">
        <f>IF((ISERROR((VLOOKUP(B98,Calculation!C$2:C$933,1,FALSE)))),"not entered","")</f>
        <v/>
      </c>
    </row>
    <row r="99" spans="2:7">
      <c r="B99" s="159" t="s">
        <v>9</v>
      </c>
      <c r="C99" s="74" t="str">
        <f t="shared" si="3"/>
        <v xml:space="preserve"> </v>
      </c>
      <c r="D99" s="74" t="str">
        <f t="shared" si="4"/>
        <v xml:space="preserve"> </v>
      </c>
      <c r="E99" s="129">
        <v>0</v>
      </c>
      <c r="F99" s="75" t="e">
        <f t="shared" si="5"/>
        <v>#N/A</v>
      </c>
      <c r="G99" t="str">
        <f>IF((ISERROR((VLOOKUP(B99,Calculation!C$2:C$933,1,FALSE)))),"not entered","")</f>
        <v/>
      </c>
    </row>
    <row r="100" spans="2:7">
      <c r="B100" s="159" t="s">
        <v>9</v>
      </c>
      <c r="C100" s="74" t="str">
        <f t="shared" si="3"/>
        <v xml:space="preserve"> </v>
      </c>
      <c r="D100" s="74" t="str">
        <f t="shared" si="4"/>
        <v xml:space="preserve"> </v>
      </c>
      <c r="E100" s="129">
        <v>0</v>
      </c>
      <c r="F100" s="75" t="e">
        <f t="shared" si="5"/>
        <v>#N/A</v>
      </c>
      <c r="G100" t="str">
        <f>IF((ISERROR((VLOOKUP(B100,Calculation!C$2:C$933,1,FALSE)))),"not entered","")</f>
        <v/>
      </c>
    </row>
    <row r="101" spans="2:7">
      <c r="B101" s="159" t="s">
        <v>9</v>
      </c>
      <c r="C101" s="74" t="str">
        <f t="shared" si="3"/>
        <v xml:space="preserve"> </v>
      </c>
      <c r="D101" s="74" t="str">
        <f t="shared" si="4"/>
        <v xml:space="preserve"> </v>
      </c>
      <c r="E101" s="129">
        <v>0</v>
      </c>
      <c r="F101" s="75" t="e">
        <f t="shared" si="5"/>
        <v>#N/A</v>
      </c>
      <c r="G101" t="str">
        <f>IF((ISERROR((VLOOKUP(B101,Calculation!C$2:C$933,1,FALSE)))),"not entered","")</f>
        <v/>
      </c>
    </row>
    <row r="102" spans="2:7">
      <c r="B102" s="159" t="s">
        <v>9</v>
      </c>
      <c r="C102" s="74" t="str">
        <f t="shared" si="3"/>
        <v xml:space="preserve"> </v>
      </c>
      <c r="D102" s="74" t="str">
        <f t="shared" si="4"/>
        <v xml:space="preserve"> </v>
      </c>
      <c r="E102" s="129">
        <v>0</v>
      </c>
      <c r="F102" s="75" t="e">
        <f t="shared" si="5"/>
        <v>#N/A</v>
      </c>
      <c r="G102" t="str">
        <f>IF((ISERROR((VLOOKUP(B102,Calculation!C$2:C$933,1,FALSE)))),"not entered","")</f>
        <v/>
      </c>
    </row>
    <row r="103" spans="2:7">
      <c r="B103" s="159" t="s">
        <v>9</v>
      </c>
      <c r="C103" s="74" t="str">
        <f t="shared" si="3"/>
        <v xml:space="preserve"> </v>
      </c>
      <c r="D103" s="74" t="str">
        <f t="shared" si="4"/>
        <v xml:space="preserve"> </v>
      </c>
      <c r="E103" s="129">
        <v>0</v>
      </c>
      <c r="F103" s="75" t="e">
        <f t="shared" si="5"/>
        <v>#N/A</v>
      </c>
      <c r="G103" t="str">
        <f>IF((ISERROR((VLOOKUP(B103,Calculation!C$2:C$933,1,FALSE)))),"not entered","")</f>
        <v/>
      </c>
    </row>
    <row r="104" spans="2:7">
      <c r="B104" s="159" t="s">
        <v>9</v>
      </c>
      <c r="C104" s="74" t="str">
        <f t="shared" si="3"/>
        <v xml:space="preserve"> </v>
      </c>
      <c r="D104" s="74" t="str">
        <f t="shared" si="4"/>
        <v xml:space="preserve"> </v>
      </c>
      <c r="E104" s="129">
        <v>0</v>
      </c>
      <c r="F104" s="75" t="e">
        <f t="shared" si="5"/>
        <v>#N/A</v>
      </c>
      <c r="G104" t="str">
        <f>IF((ISERROR((VLOOKUP(B104,Calculation!C$2:C$933,1,FALSE)))),"not entered","")</f>
        <v/>
      </c>
    </row>
    <row r="105" spans="2:7">
      <c r="B105" s="159" t="s">
        <v>9</v>
      </c>
      <c r="C105" s="74" t="str">
        <f t="shared" si="3"/>
        <v xml:space="preserve"> </v>
      </c>
      <c r="D105" s="74" t="str">
        <f t="shared" si="4"/>
        <v xml:space="preserve"> </v>
      </c>
      <c r="E105" s="129">
        <v>0</v>
      </c>
      <c r="F105" s="75" t="e">
        <f t="shared" si="5"/>
        <v>#N/A</v>
      </c>
      <c r="G105" t="str">
        <f>IF((ISERROR((VLOOKUP(B105,Calculation!C$2:C$933,1,FALSE)))),"not entered","")</f>
        <v/>
      </c>
    </row>
    <row r="106" spans="2:7">
      <c r="B106" s="159" t="s">
        <v>9</v>
      </c>
      <c r="C106" s="74" t="str">
        <f t="shared" si="3"/>
        <v xml:space="preserve"> </v>
      </c>
      <c r="D106" s="74" t="str">
        <f t="shared" si="4"/>
        <v xml:space="preserve"> </v>
      </c>
      <c r="E106" s="129">
        <v>0</v>
      </c>
      <c r="F106" s="75" t="e">
        <f t="shared" si="5"/>
        <v>#N/A</v>
      </c>
      <c r="G106" t="str">
        <f>IF((ISERROR((VLOOKUP(B106,Calculation!C$2:C$933,1,FALSE)))),"not entered","")</f>
        <v/>
      </c>
    </row>
    <row r="107" spans="2:7">
      <c r="B107" s="159" t="s">
        <v>9</v>
      </c>
      <c r="C107" s="74" t="str">
        <f t="shared" si="3"/>
        <v xml:space="preserve"> </v>
      </c>
      <c r="D107" s="74" t="str">
        <f t="shared" si="4"/>
        <v xml:space="preserve"> </v>
      </c>
      <c r="E107" s="129">
        <v>0</v>
      </c>
      <c r="F107" s="75" t="e">
        <f t="shared" si="5"/>
        <v>#N/A</v>
      </c>
      <c r="G107" t="str">
        <f>IF((ISERROR((VLOOKUP(B107,Calculation!C$2:C$933,1,FALSE)))),"not entered","")</f>
        <v/>
      </c>
    </row>
    <row r="108" spans="2:7">
      <c r="B108" s="159" t="s">
        <v>9</v>
      </c>
      <c r="C108" s="74" t="str">
        <f t="shared" si="3"/>
        <v xml:space="preserve"> </v>
      </c>
      <c r="D108" s="74" t="str">
        <f t="shared" si="4"/>
        <v xml:space="preserve"> </v>
      </c>
      <c r="E108" s="129">
        <v>0</v>
      </c>
      <c r="F108" s="75" t="e">
        <f t="shared" si="5"/>
        <v>#N/A</v>
      </c>
      <c r="G108" t="str">
        <f>IF((ISERROR((VLOOKUP(B108,Calculation!C$2:C$933,1,FALSE)))),"not entered","")</f>
        <v/>
      </c>
    </row>
    <row r="109" spans="2:7">
      <c r="B109" s="159" t="s">
        <v>9</v>
      </c>
      <c r="C109" s="74" t="str">
        <f t="shared" si="3"/>
        <v xml:space="preserve"> </v>
      </c>
      <c r="D109" s="74" t="str">
        <f t="shared" si="4"/>
        <v xml:space="preserve"> </v>
      </c>
      <c r="E109" s="129">
        <v>0</v>
      </c>
      <c r="F109" s="75" t="e">
        <f t="shared" si="5"/>
        <v>#N/A</v>
      </c>
      <c r="G109" t="str">
        <f>IF((ISERROR((VLOOKUP(B109,Calculation!C$2:C$933,1,FALSE)))),"not entered","")</f>
        <v/>
      </c>
    </row>
    <row r="110" spans="2:7">
      <c r="B110" s="159" t="s">
        <v>9</v>
      </c>
      <c r="C110" s="74" t="str">
        <f t="shared" si="3"/>
        <v xml:space="preserve"> </v>
      </c>
      <c r="D110" s="74" t="str">
        <f t="shared" si="4"/>
        <v xml:space="preserve"> </v>
      </c>
      <c r="E110" s="129">
        <v>0</v>
      </c>
      <c r="F110" s="75" t="e">
        <f t="shared" si="5"/>
        <v>#N/A</v>
      </c>
      <c r="G110" t="str">
        <f>IF((ISERROR((VLOOKUP(B110,Calculation!C$2:C$933,1,FALSE)))),"not entered","")</f>
        <v/>
      </c>
    </row>
    <row r="111" spans="2:7">
      <c r="B111" s="159" t="s">
        <v>9</v>
      </c>
      <c r="C111" s="74" t="str">
        <f t="shared" si="3"/>
        <v xml:space="preserve"> </v>
      </c>
      <c r="D111" s="74" t="str">
        <f t="shared" si="4"/>
        <v xml:space="preserve"> </v>
      </c>
      <c r="E111" s="129">
        <v>0</v>
      </c>
      <c r="F111" s="75" t="e">
        <f t="shared" si="5"/>
        <v>#N/A</v>
      </c>
      <c r="G111" t="str">
        <f>IF((ISERROR((VLOOKUP(B111,Calculation!C$2:C$933,1,FALSE)))),"not entered","")</f>
        <v/>
      </c>
    </row>
    <row r="112" spans="2:7">
      <c r="B112" s="159" t="s">
        <v>9</v>
      </c>
      <c r="C112" s="74" t="str">
        <f t="shared" si="3"/>
        <v xml:space="preserve"> </v>
      </c>
      <c r="D112" s="74" t="str">
        <f t="shared" si="4"/>
        <v xml:space="preserve"> </v>
      </c>
      <c r="E112" s="129">
        <v>0</v>
      </c>
      <c r="F112" s="75" t="e">
        <f t="shared" si="5"/>
        <v>#N/A</v>
      </c>
      <c r="G112" t="str">
        <f>IF((ISERROR((VLOOKUP(B112,Calculation!C$2:C$933,1,FALSE)))),"not entered","")</f>
        <v/>
      </c>
    </row>
    <row r="113" spans="2:7">
      <c r="B113" s="159" t="s">
        <v>9</v>
      </c>
      <c r="C113" s="74" t="str">
        <f t="shared" si="3"/>
        <v xml:space="preserve"> </v>
      </c>
      <c r="D113" s="74" t="str">
        <f t="shared" si="4"/>
        <v xml:space="preserve"> </v>
      </c>
      <c r="E113" s="129">
        <v>0</v>
      </c>
      <c r="F113" s="75" t="e">
        <f t="shared" si="5"/>
        <v>#N/A</v>
      </c>
      <c r="G113" t="str">
        <f>IF((ISERROR((VLOOKUP(B113,Calculation!C$2:C$933,1,FALSE)))),"not entered","")</f>
        <v/>
      </c>
    </row>
    <row r="114" spans="2:7">
      <c r="B114" s="159" t="s">
        <v>9</v>
      </c>
      <c r="C114" s="74" t="str">
        <f t="shared" si="3"/>
        <v xml:space="preserve"> </v>
      </c>
      <c r="D114" s="74" t="str">
        <f t="shared" si="4"/>
        <v xml:space="preserve"> </v>
      </c>
      <c r="E114" s="129">
        <v>0</v>
      </c>
      <c r="F114" s="75" t="e">
        <f t="shared" si="5"/>
        <v>#N/A</v>
      </c>
      <c r="G114" t="str">
        <f>IF((ISERROR((VLOOKUP(B114,Calculation!C$2:C$933,1,FALSE)))),"not entered","")</f>
        <v/>
      </c>
    </row>
    <row r="115" spans="2:7">
      <c r="B115" s="159" t="s">
        <v>9</v>
      </c>
      <c r="C115" s="74" t="str">
        <f t="shared" si="3"/>
        <v xml:space="preserve"> </v>
      </c>
      <c r="D115" s="74" t="str">
        <f t="shared" si="4"/>
        <v xml:space="preserve"> </v>
      </c>
      <c r="E115" s="129">
        <v>0</v>
      </c>
      <c r="F115" s="75" t="e">
        <f t="shared" si="5"/>
        <v>#N/A</v>
      </c>
      <c r="G115" t="str">
        <f>IF((ISERROR((VLOOKUP(B115,Calculation!C$2:C$933,1,FALSE)))),"not entered","")</f>
        <v/>
      </c>
    </row>
    <row r="116" spans="2:7">
      <c r="B116" s="159" t="s">
        <v>9</v>
      </c>
      <c r="C116" s="74" t="str">
        <f t="shared" si="3"/>
        <v xml:space="preserve"> </v>
      </c>
      <c r="D116" s="74" t="str">
        <f t="shared" si="4"/>
        <v xml:space="preserve"> </v>
      </c>
      <c r="E116" s="129">
        <v>0</v>
      </c>
      <c r="F116" s="75" t="e">
        <f t="shared" si="5"/>
        <v>#N/A</v>
      </c>
      <c r="G116" t="str">
        <f>IF((ISERROR((VLOOKUP(B116,Calculation!C$2:C$933,1,FALSE)))),"not entered","")</f>
        <v/>
      </c>
    </row>
    <row r="117" spans="2:7">
      <c r="B117" s="159" t="s">
        <v>9</v>
      </c>
      <c r="C117" s="74" t="str">
        <f t="shared" si="3"/>
        <v xml:space="preserve"> </v>
      </c>
      <c r="D117" s="74" t="str">
        <f t="shared" si="4"/>
        <v xml:space="preserve"> </v>
      </c>
      <c r="E117" s="129">
        <v>0</v>
      </c>
      <c r="F117" s="75" t="e">
        <f t="shared" si="5"/>
        <v>#N/A</v>
      </c>
      <c r="G117" t="str">
        <f>IF((ISERROR((VLOOKUP(B117,Calculation!C$2:C$933,1,FALSE)))),"not entered","")</f>
        <v/>
      </c>
    </row>
    <row r="118" spans="2:7">
      <c r="B118" s="159" t="s">
        <v>9</v>
      </c>
      <c r="C118" s="74" t="str">
        <f t="shared" si="3"/>
        <v xml:space="preserve"> </v>
      </c>
      <c r="D118" s="74" t="str">
        <f t="shared" si="4"/>
        <v xml:space="preserve"> </v>
      </c>
      <c r="E118" s="129">
        <v>0</v>
      </c>
      <c r="F118" s="75" t="e">
        <f t="shared" si="5"/>
        <v>#N/A</v>
      </c>
      <c r="G118" t="str">
        <f>IF((ISERROR((VLOOKUP(B118,Calculation!C$2:C$933,1,FALSE)))),"not entered","")</f>
        <v/>
      </c>
    </row>
    <row r="119" spans="2:7">
      <c r="B119" s="159" t="s">
        <v>9</v>
      </c>
      <c r="C119" s="74" t="str">
        <f t="shared" si="3"/>
        <v xml:space="preserve"> </v>
      </c>
      <c r="D119" s="74" t="str">
        <f t="shared" si="4"/>
        <v xml:space="preserve"> </v>
      </c>
      <c r="E119" s="129">
        <v>0</v>
      </c>
      <c r="F119" s="75" t="e">
        <f t="shared" si="5"/>
        <v>#N/A</v>
      </c>
      <c r="G119" t="str">
        <f>IF((ISERROR((VLOOKUP(B119,Calculation!C$2:C$933,1,FALSE)))),"not entered","")</f>
        <v/>
      </c>
    </row>
    <row r="120" spans="2:7">
      <c r="B120" s="159" t="s">
        <v>9</v>
      </c>
      <c r="C120" s="74" t="str">
        <f t="shared" si="3"/>
        <v xml:space="preserve"> </v>
      </c>
      <c r="D120" s="74" t="str">
        <f t="shared" si="4"/>
        <v xml:space="preserve"> </v>
      </c>
      <c r="E120" s="129">
        <v>0</v>
      </c>
      <c r="F120" s="75" t="e">
        <f t="shared" si="5"/>
        <v>#N/A</v>
      </c>
      <c r="G120" t="str">
        <f>IF((ISERROR((VLOOKUP(B120,Calculation!C$2:C$933,1,FALSE)))),"not entered","")</f>
        <v/>
      </c>
    </row>
    <row r="121" spans="2:7">
      <c r="B121" s="159" t="s">
        <v>9</v>
      </c>
      <c r="C121" s="74" t="str">
        <f t="shared" si="3"/>
        <v xml:space="preserve"> </v>
      </c>
      <c r="D121" s="74" t="str">
        <f t="shared" si="4"/>
        <v xml:space="preserve"> </v>
      </c>
      <c r="E121" s="129">
        <v>0</v>
      </c>
      <c r="F121" s="75" t="e">
        <f t="shared" si="5"/>
        <v>#N/A</v>
      </c>
      <c r="G121" t="str">
        <f>IF((ISERROR((VLOOKUP(B121,Calculation!C$2:C$933,1,FALSE)))),"not entered","")</f>
        <v/>
      </c>
    </row>
    <row r="122" spans="2:7">
      <c r="B122" s="159" t="s">
        <v>9</v>
      </c>
      <c r="C122" s="74" t="str">
        <f t="shared" si="3"/>
        <v xml:space="preserve"> </v>
      </c>
      <c r="D122" s="74" t="str">
        <f t="shared" si="4"/>
        <v xml:space="preserve"> </v>
      </c>
      <c r="E122" s="129">
        <v>0</v>
      </c>
      <c r="F122" s="75" t="e">
        <f t="shared" si="5"/>
        <v>#N/A</v>
      </c>
      <c r="G122" t="str">
        <f>IF((ISERROR((VLOOKUP(B122,Calculation!C$2:C$933,1,FALSE)))),"not entered","")</f>
        <v/>
      </c>
    </row>
    <row r="123" spans="2:7">
      <c r="B123" s="159" t="s">
        <v>9</v>
      </c>
      <c r="C123" s="74" t="str">
        <f t="shared" si="3"/>
        <v xml:space="preserve"> </v>
      </c>
      <c r="D123" s="74" t="str">
        <f t="shared" si="4"/>
        <v xml:space="preserve"> </v>
      </c>
      <c r="E123" s="129">
        <v>0</v>
      </c>
      <c r="F123" s="75" t="e">
        <f t="shared" si="5"/>
        <v>#N/A</v>
      </c>
      <c r="G123" t="str">
        <f>IF((ISERROR((VLOOKUP(B123,Calculation!C$2:C$933,1,FALSE)))),"not entered","")</f>
        <v/>
      </c>
    </row>
    <row r="124" spans="2:7">
      <c r="B124" s="159" t="s">
        <v>9</v>
      </c>
      <c r="C124" s="74" t="str">
        <f t="shared" si="3"/>
        <v xml:space="preserve"> </v>
      </c>
      <c r="D124" s="74" t="str">
        <f t="shared" si="4"/>
        <v xml:space="preserve"> </v>
      </c>
      <c r="E124" s="129">
        <v>0</v>
      </c>
      <c r="F124" s="75" t="e">
        <f t="shared" si="5"/>
        <v>#N/A</v>
      </c>
      <c r="G124" t="str">
        <f>IF((ISERROR((VLOOKUP(B124,Calculation!C$2:C$933,1,FALSE)))),"not entered","")</f>
        <v/>
      </c>
    </row>
    <row r="125" spans="2:7">
      <c r="B125" s="159" t="s">
        <v>9</v>
      </c>
      <c r="C125" s="74" t="str">
        <f t="shared" si="3"/>
        <v xml:space="preserve"> </v>
      </c>
      <c r="D125" s="74" t="str">
        <f t="shared" si="4"/>
        <v xml:space="preserve"> </v>
      </c>
      <c r="E125" s="129">
        <v>0</v>
      </c>
      <c r="F125" s="75" t="e">
        <f t="shared" si="5"/>
        <v>#N/A</v>
      </c>
      <c r="G125" t="str">
        <f>IF((ISERROR((VLOOKUP(B125,Calculation!C$2:C$933,1,FALSE)))),"not entered","")</f>
        <v/>
      </c>
    </row>
    <row r="126" spans="2:7">
      <c r="B126" s="159" t="s">
        <v>9</v>
      </c>
      <c r="C126" s="74" t="str">
        <f t="shared" si="3"/>
        <v xml:space="preserve"> </v>
      </c>
      <c r="D126" s="74" t="str">
        <f t="shared" si="4"/>
        <v xml:space="preserve"> </v>
      </c>
      <c r="E126" s="129">
        <v>0</v>
      </c>
      <c r="F126" s="75" t="e">
        <f t="shared" si="5"/>
        <v>#N/A</v>
      </c>
      <c r="G126" t="str">
        <f>IF((ISERROR((VLOOKUP(B126,Calculation!C$2:C$933,1,FALSE)))),"not entered","")</f>
        <v/>
      </c>
    </row>
    <row r="127" spans="2:7">
      <c r="B127" s="159" t="s">
        <v>9</v>
      </c>
      <c r="C127" s="74" t="str">
        <f t="shared" si="3"/>
        <v xml:space="preserve"> </v>
      </c>
      <c r="D127" s="74" t="str">
        <f t="shared" si="4"/>
        <v xml:space="preserve"> </v>
      </c>
      <c r="E127" s="129">
        <v>0</v>
      </c>
      <c r="F127" s="75" t="e">
        <f t="shared" si="5"/>
        <v>#N/A</v>
      </c>
      <c r="G127" t="str">
        <f>IF((ISERROR((VLOOKUP(B127,Calculation!C$2:C$933,1,FALSE)))),"not entered","")</f>
        <v/>
      </c>
    </row>
    <row r="128" spans="2:7">
      <c r="B128" s="159" t="s">
        <v>9</v>
      </c>
      <c r="C128" s="74" t="str">
        <f t="shared" si="3"/>
        <v xml:space="preserve"> </v>
      </c>
      <c r="D128" s="74" t="str">
        <f t="shared" si="4"/>
        <v xml:space="preserve"> </v>
      </c>
      <c r="E128" s="129">
        <v>0</v>
      </c>
      <c r="F128" s="75" t="e">
        <f t="shared" si="5"/>
        <v>#N/A</v>
      </c>
      <c r="G128" t="str">
        <f>IF((ISERROR((VLOOKUP(B128,Calculation!C$2:C$933,1,FALSE)))),"not entered","")</f>
        <v/>
      </c>
    </row>
    <row r="129" spans="2:7">
      <c r="B129" s="159" t="s">
        <v>9</v>
      </c>
      <c r="C129" s="74" t="str">
        <f t="shared" si="3"/>
        <v xml:space="preserve"> </v>
      </c>
      <c r="D129" s="74" t="str">
        <f t="shared" si="4"/>
        <v xml:space="preserve"> </v>
      </c>
      <c r="E129" s="129">
        <v>0</v>
      </c>
      <c r="F129" s="75" t="e">
        <f t="shared" si="5"/>
        <v>#N/A</v>
      </c>
      <c r="G129" t="str">
        <f>IF((ISERROR((VLOOKUP(B129,Calculation!C$2:C$933,1,FALSE)))),"not entered","")</f>
        <v/>
      </c>
    </row>
    <row r="130" spans="2:7">
      <c r="B130" s="159" t="s">
        <v>9</v>
      </c>
      <c r="C130" s="74" t="str">
        <f t="shared" si="3"/>
        <v xml:space="preserve"> </v>
      </c>
      <c r="D130" s="74" t="str">
        <f t="shared" si="4"/>
        <v xml:space="preserve"> </v>
      </c>
      <c r="E130" s="129">
        <v>0</v>
      </c>
      <c r="F130" s="75" t="e">
        <f t="shared" si="5"/>
        <v>#N/A</v>
      </c>
      <c r="G130" t="str">
        <f>IF((ISERROR((VLOOKUP(B130,Calculation!C$2:C$933,1,FALSE)))),"not entered","")</f>
        <v/>
      </c>
    </row>
    <row r="131" spans="2:7">
      <c r="B131" s="159" t="s">
        <v>9</v>
      </c>
      <c r="C131" s="74" t="str">
        <f t="shared" si="3"/>
        <v xml:space="preserve"> </v>
      </c>
      <c r="D131" s="74" t="str">
        <f t="shared" si="4"/>
        <v xml:space="preserve"> </v>
      </c>
      <c r="E131" s="129">
        <v>0</v>
      </c>
      <c r="F131" s="75" t="e">
        <f t="shared" si="5"/>
        <v>#N/A</v>
      </c>
      <c r="G131" t="str">
        <f>IF((ISERROR((VLOOKUP(B131,Calculation!C$2:C$933,1,FALSE)))),"not entered","")</f>
        <v/>
      </c>
    </row>
    <row r="132" spans="2:7">
      <c r="B132" s="159" t="s">
        <v>9</v>
      </c>
      <c r="C132" s="74" t="str">
        <f t="shared" si="3"/>
        <v xml:space="preserve"> </v>
      </c>
      <c r="D132" s="74" t="str">
        <f t="shared" si="4"/>
        <v xml:space="preserve"> </v>
      </c>
      <c r="E132" s="129">
        <v>0</v>
      </c>
      <c r="F132" s="75" t="e">
        <f t="shared" si="5"/>
        <v>#N/A</v>
      </c>
      <c r="G132" t="str">
        <f>IF((ISERROR((VLOOKUP(B132,Calculation!C$2:C$933,1,FALSE)))),"not entered","")</f>
        <v/>
      </c>
    </row>
    <row r="133" spans="2:7">
      <c r="B133" s="159" t="s">
        <v>9</v>
      </c>
      <c r="C133" s="74" t="str">
        <f t="shared" si="3"/>
        <v xml:space="preserve"> </v>
      </c>
      <c r="D133" s="74" t="str">
        <f t="shared" si="4"/>
        <v xml:space="preserve"> </v>
      </c>
      <c r="E133" s="129">
        <v>0</v>
      </c>
      <c r="F133" s="75" t="e">
        <f t="shared" si="5"/>
        <v>#N/A</v>
      </c>
      <c r="G133" t="str">
        <f>IF((ISERROR((VLOOKUP(B133,Calculation!C$2:C$933,1,FALSE)))),"not entered","")</f>
        <v/>
      </c>
    </row>
    <row r="134" spans="2:7">
      <c r="B134" s="159" t="s">
        <v>9</v>
      </c>
      <c r="C134" s="74" t="str">
        <f t="shared" ref="C134:C168" si="6">VLOOKUP(B134,name,3,FALSE)</f>
        <v xml:space="preserve"> </v>
      </c>
      <c r="D134" s="74" t="str">
        <f t="shared" ref="D134:D168" si="7">VLOOKUP(B134,name,2,FALSE)</f>
        <v xml:space="preserve"> </v>
      </c>
      <c r="E134" s="129">
        <v>0</v>
      </c>
      <c r="F134" s="75" t="e">
        <f t="shared" ref="F134:F168" si="8">(VLOOKUP(C134,C$4:E$5,3,FALSE))/(E134/10000)</f>
        <v>#N/A</v>
      </c>
      <c r="G134" t="str">
        <f>IF((ISERROR((VLOOKUP(B134,Calculation!C$2:C$933,1,FALSE)))),"not entered","")</f>
        <v/>
      </c>
    </row>
    <row r="135" spans="2:7">
      <c r="B135" s="159" t="s">
        <v>9</v>
      </c>
      <c r="C135" s="74" t="str">
        <f t="shared" si="6"/>
        <v xml:space="preserve"> </v>
      </c>
      <c r="D135" s="74" t="str">
        <f t="shared" si="7"/>
        <v xml:space="preserve"> </v>
      </c>
      <c r="E135" s="129">
        <v>0</v>
      </c>
      <c r="F135" s="75" t="e">
        <f t="shared" si="8"/>
        <v>#N/A</v>
      </c>
      <c r="G135" t="str">
        <f>IF((ISERROR((VLOOKUP(B135,Calculation!C$2:C$933,1,FALSE)))),"not entered","")</f>
        <v/>
      </c>
    </row>
    <row r="136" spans="2:7">
      <c r="B136" s="159" t="s">
        <v>9</v>
      </c>
      <c r="C136" s="74" t="str">
        <f t="shared" si="6"/>
        <v xml:space="preserve"> </v>
      </c>
      <c r="D136" s="74" t="str">
        <f t="shared" si="7"/>
        <v xml:space="preserve"> </v>
      </c>
      <c r="E136" s="129">
        <v>0</v>
      </c>
      <c r="F136" s="75" t="e">
        <f t="shared" si="8"/>
        <v>#N/A</v>
      </c>
      <c r="G136" t="str">
        <f>IF((ISERROR((VLOOKUP(B136,Calculation!C$2:C$933,1,FALSE)))),"not entered","")</f>
        <v/>
      </c>
    </row>
    <row r="137" spans="2:7">
      <c r="B137" s="159" t="s">
        <v>9</v>
      </c>
      <c r="C137" s="74" t="str">
        <f t="shared" si="6"/>
        <v xml:space="preserve"> </v>
      </c>
      <c r="D137" s="74" t="str">
        <f t="shared" si="7"/>
        <v xml:space="preserve"> </v>
      </c>
      <c r="E137" s="129">
        <v>0</v>
      </c>
      <c r="F137" s="75" t="e">
        <f t="shared" si="8"/>
        <v>#N/A</v>
      </c>
      <c r="G137" t="str">
        <f>IF((ISERROR((VLOOKUP(B137,Calculation!C$2:C$933,1,FALSE)))),"not entered","")</f>
        <v/>
      </c>
    </row>
    <row r="138" spans="2:7">
      <c r="B138" s="159" t="s">
        <v>9</v>
      </c>
      <c r="C138" s="74" t="str">
        <f t="shared" si="6"/>
        <v xml:space="preserve"> </v>
      </c>
      <c r="D138" s="74" t="str">
        <f t="shared" si="7"/>
        <v xml:space="preserve"> </v>
      </c>
      <c r="E138" s="129">
        <v>0</v>
      </c>
      <c r="F138" s="75" t="e">
        <f t="shared" si="8"/>
        <v>#N/A</v>
      </c>
      <c r="G138" t="str">
        <f>IF((ISERROR((VLOOKUP(B138,Calculation!C$2:C$933,1,FALSE)))),"not entered","")</f>
        <v/>
      </c>
    </row>
    <row r="139" spans="2:7">
      <c r="B139" s="159" t="s">
        <v>9</v>
      </c>
      <c r="C139" s="74" t="str">
        <f t="shared" si="6"/>
        <v xml:space="preserve"> </v>
      </c>
      <c r="D139" s="74" t="str">
        <f t="shared" si="7"/>
        <v xml:space="preserve"> </v>
      </c>
      <c r="E139" s="129">
        <v>0</v>
      </c>
      <c r="F139" s="75" t="e">
        <f t="shared" si="8"/>
        <v>#N/A</v>
      </c>
      <c r="G139" t="str">
        <f>IF((ISERROR((VLOOKUP(B139,Calculation!C$2:C$933,1,FALSE)))),"not entered","")</f>
        <v/>
      </c>
    </row>
    <row r="140" spans="2:7">
      <c r="B140" s="159" t="s">
        <v>9</v>
      </c>
      <c r="C140" s="74" t="str">
        <f t="shared" si="6"/>
        <v xml:space="preserve"> </v>
      </c>
      <c r="D140" s="74" t="str">
        <f t="shared" si="7"/>
        <v xml:space="preserve"> </v>
      </c>
      <c r="E140" s="129">
        <v>0</v>
      </c>
      <c r="F140" s="75" t="e">
        <f t="shared" si="8"/>
        <v>#N/A</v>
      </c>
      <c r="G140" t="str">
        <f>IF((ISERROR((VLOOKUP(B140,Calculation!C$2:C$933,1,FALSE)))),"not entered","")</f>
        <v/>
      </c>
    </row>
    <row r="141" spans="2:7">
      <c r="B141" s="159" t="s">
        <v>9</v>
      </c>
      <c r="C141" s="74" t="str">
        <f t="shared" si="6"/>
        <v xml:space="preserve"> </v>
      </c>
      <c r="D141" s="74" t="str">
        <f t="shared" si="7"/>
        <v xml:space="preserve"> </v>
      </c>
      <c r="E141" s="129">
        <v>0</v>
      </c>
      <c r="F141" s="75" t="e">
        <f t="shared" si="8"/>
        <v>#N/A</v>
      </c>
      <c r="G141" t="str">
        <f>IF((ISERROR((VLOOKUP(B141,Calculation!C$2:C$933,1,FALSE)))),"not entered","")</f>
        <v/>
      </c>
    </row>
    <row r="142" spans="2:7">
      <c r="B142" s="159" t="s">
        <v>9</v>
      </c>
      <c r="C142" s="74" t="str">
        <f t="shared" si="6"/>
        <v xml:space="preserve"> </v>
      </c>
      <c r="D142" s="74" t="str">
        <f t="shared" si="7"/>
        <v xml:space="preserve"> </v>
      </c>
      <c r="E142" s="129">
        <v>0</v>
      </c>
      <c r="F142" s="75" t="e">
        <f t="shared" si="8"/>
        <v>#N/A</v>
      </c>
      <c r="G142" t="str">
        <f>IF((ISERROR((VLOOKUP(B142,Calculation!C$2:C$933,1,FALSE)))),"not entered","")</f>
        <v/>
      </c>
    </row>
    <row r="143" spans="2:7">
      <c r="B143" s="159" t="s">
        <v>9</v>
      </c>
      <c r="C143" s="74" t="str">
        <f t="shared" si="6"/>
        <v xml:space="preserve"> </v>
      </c>
      <c r="D143" s="74" t="str">
        <f t="shared" si="7"/>
        <v xml:space="preserve"> </v>
      </c>
      <c r="E143" s="129">
        <v>0</v>
      </c>
      <c r="F143" s="75" t="e">
        <f t="shared" si="8"/>
        <v>#N/A</v>
      </c>
      <c r="G143" t="str">
        <f>IF((ISERROR((VLOOKUP(B143,Calculation!C$2:C$933,1,FALSE)))),"not entered","")</f>
        <v/>
      </c>
    </row>
    <row r="144" spans="2:7">
      <c r="B144" s="159" t="s">
        <v>9</v>
      </c>
      <c r="C144" s="74" t="str">
        <f t="shared" si="6"/>
        <v xml:space="preserve"> </v>
      </c>
      <c r="D144" s="74" t="str">
        <f t="shared" si="7"/>
        <v xml:space="preserve"> </v>
      </c>
      <c r="E144" s="129">
        <v>0</v>
      </c>
      <c r="F144" s="75" t="e">
        <f t="shared" si="8"/>
        <v>#N/A</v>
      </c>
      <c r="G144" t="str">
        <f>IF((ISERROR((VLOOKUP(B144,Calculation!C$2:C$933,1,FALSE)))),"not entered","")</f>
        <v/>
      </c>
    </row>
    <row r="145" spans="2:7">
      <c r="B145" s="159" t="s">
        <v>9</v>
      </c>
      <c r="C145" s="74" t="str">
        <f t="shared" si="6"/>
        <v xml:space="preserve"> </v>
      </c>
      <c r="D145" s="74" t="str">
        <f t="shared" si="7"/>
        <v xml:space="preserve"> </v>
      </c>
      <c r="E145" s="129">
        <v>0</v>
      </c>
      <c r="F145" s="75" t="e">
        <f t="shared" si="8"/>
        <v>#N/A</v>
      </c>
      <c r="G145" t="str">
        <f>IF((ISERROR((VLOOKUP(B145,Calculation!C$2:C$933,1,FALSE)))),"not entered","")</f>
        <v/>
      </c>
    </row>
    <row r="146" spans="2:7">
      <c r="B146" s="159" t="s">
        <v>9</v>
      </c>
      <c r="C146" s="74" t="str">
        <f t="shared" si="6"/>
        <v xml:space="preserve"> </v>
      </c>
      <c r="D146" s="74" t="str">
        <f t="shared" si="7"/>
        <v xml:space="preserve"> </v>
      </c>
      <c r="E146" s="129">
        <v>0</v>
      </c>
      <c r="F146" s="75" t="e">
        <f t="shared" si="8"/>
        <v>#N/A</v>
      </c>
      <c r="G146" t="str">
        <f>IF((ISERROR((VLOOKUP(B146,Calculation!C$2:C$933,1,FALSE)))),"not entered","")</f>
        <v/>
      </c>
    </row>
    <row r="147" spans="2:7">
      <c r="B147" s="159" t="s">
        <v>9</v>
      </c>
      <c r="C147" s="74" t="str">
        <f t="shared" si="6"/>
        <v xml:space="preserve"> </v>
      </c>
      <c r="D147" s="74" t="str">
        <f t="shared" si="7"/>
        <v xml:space="preserve"> </v>
      </c>
      <c r="E147" s="129">
        <v>0</v>
      </c>
      <c r="F147" s="75" t="e">
        <f t="shared" si="8"/>
        <v>#N/A</v>
      </c>
      <c r="G147" t="str">
        <f>IF((ISERROR((VLOOKUP(B147,Calculation!C$2:C$933,1,FALSE)))),"not entered","")</f>
        <v/>
      </c>
    </row>
    <row r="148" spans="2:7">
      <c r="B148" s="159" t="s">
        <v>9</v>
      </c>
      <c r="C148" s="74" t="str">
        <f t="shared" si="6"/>
        <v xml:space="preserve"> </v>
      </c>
      <c r="D148" s="74" t="str">
        <f t="shared" si="7"/>
        <v xml:space="preserve"> </v>
      </c>
      <c r="E148" s="129">
        <v>0</v>
      </c>
      <c r="F148" s="75" t="e">
        <f t="shared" si="8"/>
        <v>#N/A</v>
      </c>
      <c r="G148" t="str">
        <f>IF((ISERROR((VLOOKUP(B148,Calculation!C$2:C$933,1,FALSE)))),"not entered","")</f>
        <v/>
      </c>
    </row>
    <row r="149" spans="2:7">
      <c r="B149" s="159" t="s">
        <v>9</v>
      </c>
      <c r="C149" s="74" t="str">
        <f t="shared" si="6"/>
        <v xml:space="preserve"> </v>
      </c>
      <c r="D149" s="74" t="str">
        <f t="shared" si="7"/>
        <v xml:space="preserve"> </v>
      </c>
      <c r="E149" s="129">
        <v>0</v>
      </c>
      <c r="F149" s="75" t="e">
        <f t="shared" si="8"/>
        <v>#N/A</v>
      </c>
      <c r="G149" t="str">
        <f>IF((ISERROR((VLOOKUP(B149,Calculation!C$2:C$933,1,FALSE)))),"not entered","")</f>
        <v/>
      </c>
    </row>
    <row r="150" spans="2:7">
      <c r="B150" s="159" t="s">
        <v>9</v>
      </c>
      <c r="C150" s="74" t="str">
        <f t="shared" si="6"/>
        <v xml:space="preserve"> </v>
      </c>
      <c r="D150" s="74" t="str">
        <f t="shared" si="7"/>
        <v xml:space="preserve"> </v>
      </c>
      <c r="E150" s="129">
        <v>0</v>
      </c>
      <c r="F150" s="75" t="e">
        <f t="shared" si="8"/>
        <v>#N/A</v>
      </c>
      <c r="G150" t="str">
        <f>IF((ISERROR((VLOOKUP(B150,Calculation!C$2:C$933,1,FALSE)))),"not entered","")</f>
        <v/>
      </c>
    </row>
    <row r="151" spans="2:7">
      <c r="B151" s="159" t="s">
        <v>9</v>
      </c>
      <c r="C151" s="74" t="str">
        <f t="shared" si="6"/>
        <v xml:space="preserve"> </v>
      </c>
      <c r="D151" s="74" t="str">
        <f t="shared" si="7"/>
        <v xml:space="preserve"> </v>
      </c>
      <c r="E151" s="129">
        <v>0</v>
      </c>
      <c r="F151" s="75" t="e">
        <f t="shared" si="8"/>
        <v>#N/A</v>
      </c>
      <c r="G151" t="str">
        <f>IF((ISERROR((VLOOKUP(B151,Calculation!C$2:C$933,1,FALSE)))),"not entered","")</f>
        <v/>
      </c>
    </row>
    <row r="152" spans="2:7">
      <c r="B152" s="159" t="s">
        <v>9</v>
      </c>
      <c r="C152" s="74" t="str">
        <f t="shared" si="6"/>
        <v xml:space="preserve"> </v>
      </c>
      <c r="D152" s="74" t="str">
        <f t="shared" si="7"/>
        <v xml:space="preserve"> </v>
      </c>
      <c r="E152" s="129">
        <v>0</v>
      </c>
      <c r="F152" s="75" t="e">
        <f t="shared" si="8"/>
        <v>#N/A</v>
      </c>
      <c r="G152" t="str">
        <f>IF((ISERROR((VLOOKUP(B152,Calculation!C$2:C$933,1,FALSE)))),"not entered","")</f>
        <v/>
      </c>
    </row>
    <row r="153" spans="2:7">
      <c r="B153" s="159" t="s">
        <v>9</v>
      </c>
      <c r="C153" s="74" t="str">
        <f t="shared" si="6"/>
        <v xml:space="preserve"> </v>
      </c>
      <c r="D153" s="74" t="str">
        <f t="shared" si="7"/>
        <v xml:space="preserve"> </v>
      </c>
      <c r="E153" s="129">
        <v>0</v>
      </c>
      <c r="F153" s="75" t="e">
        <f t="shared" si="8"/>
        <v>#N/A</v>
      </c>
      <c r="G153" t="str">
        <f>IF((ISERROR((VLOOKUP(B153,Calculation!C$2:C$933,1,FALSE)))),"not entered","")</f>
        <v/>
      </c>
    </row>
    <row r="154" spans="2:7">
      <c r="B154" s="159" t="s">
        <v>9</v>
      </c>
      <c r="C154" s="74" t="str">
        <f t="shared" si="6"/>
        <v xml:space="preserve"> </v>
      </c>
      <c r="D154" s="74" t="str">
        <f t="shared" si="7"/>
        <v xml:space="preserve"> </v>
      </c>
      <c r="E154" s="129">
        <v>0</v>
      </c>
      <c r="F154" s="75" t="e">
        <f t="shared" si="8"/>
        <v>#N/A</v>
      </c>
      <c r="G154" t="str">
        <f>IF((ISERROR((VLOOKUP(B154,Calculation!C$2:C$933,1,FALSE)))),"not entered","")</f>
        <v/>
      </c>
    </row>
    <row r="155" spans="2:7">
      <c r="B155" s="159" t="s">
        <v>9</v>
      </c>
      <c r="C155" s="74" t="str">
        <f t="shared" si="6"/>
        <v xml:space="preserve"> </v>
      </c>
      <c r="D155" s="74" t="str">
        <f t="shared" si="7"/>
        <v xml:space="preserve"> </v>
      </c>
      <c r="E155" s="129">
        <v>0</v>
      </c>
      <c r="F155" s="75" t="e">
        <f t="shared" si="8"/>
        <v>#N/A</v>
      </c>
      <c r="G155" t="str">
        <f>IF((ISERROR((VLOOKUP(B155,Calculation!C$2:C$933,1,FALSE)))),"not entered","")</f>
        <v/>
      </c>
    </row>
    <row r="156" spans="2:7">
      <c r="B156" s="159" t="s">
        <v>9</v>
      </c>
      <c r="C156" s="74" t="str">
        <f t="shared" si="6"/>
        <v xml:space="preserve"> </v>
      </c>
      <c r="D156" s="74" t="str">
        <f t="shared" si="7"/>
        <v xml:space="preserve"> </v>
      </c>
      <c r="E156" s="129">
        <v>0</v>
      </c>
      <c r="F156" s="75" t="e">
        <f t="shared" si="8"/>
        <v>#N/A</v>
      </c>
      <c r="G156" t="str">
        <f>IF((ISERROR((VLOOKUP(B156,Calculation!C$2:C$933,1,FALSE)))),"not entered","")</f>
        <v/>
      </c>
    </row>
    <row r="157" spans="2:7">
      <c r="B157" s="159" t="s">
        <v>9</v>
      </c>
      <c r="C157" s="74" t="str">
        <f t="shared" si="6"/>
        <v xml:space="preserve"> </v>
      </c>
      <c r="D157" s="74" t="str">
        <f t="shared" si="7"/>
        <v xml:space="preserve"> </v>
      </c>
      <c r="E157" s="129">
        <v>0</v>
      </c>
      <c r="F157" s="75" t="e">
        <f t="shared" si="8"/>
        <v>#N/A</v>
      </c>
      <c r="G157" t="str">
        <f>IF((ISERROR((VLOOKUP(B157,Calculation!C$2:C$933,1,FALSE)))),"not entered","")</f>
        <v/>
      </c>
    </row>
    <row r="158" spans="2:7">
      <c r="B158" s="159" t="s">
        <v>9</v>
      </c>
      <c r="C158" s="74" t="str">
        <f t="shared" si="6"/>
        <v xml:space="preserve"> </v>
      </c>
      <c r="D158" s="74" t="str">
        <f t="shared" si="7"/>
        <v xml:space="preserve"> </v>
      </c>
      <c r="E158" s="129">
        <v>0</v>
      </c>
      <c r="F158" s="75" t="e">
        <f t="shared" si="8"/>
        <v>#N/A</v>
      </c>
      <c r="G158" t="str">
        <f>IF((ISERROR((VLOOKUP(B158,Calculation!C$2:C$933,1,FALSE)))),"not entered","")</f>
        <v/>
      </c>
    </row>
    <row r="159" spans="2:7">
      <c r="B159" s="159" t="s">
        <v>9</v>
      </c>
      <c r="C159" s="74" t="str">
        <f t="shared" si="6"/>
        <v xml:space="preserve"> </v>
      </c>
      <c r="D159" s="74" t="str">
        <f t="shared" si="7"/>
        <v xml:space="preserve"> </v>
      </c>
      <c r="E159" s="129">
        <v>0</v>
      </c>
      <c r="F159" s="75" t="e">
        <f t="shared" si="8"/>
        <v>#N/A</v>
      </c>
      <c r="G159" t="str">
        <f>IF((ISERROR((VLOOKUP(B159,Calculation!C$2:C$933,1,FALSE)))),"not entered","")</f>
        <v/>
      </c>
    </row>
    <row r="160" spans="2:7">
      <c r="B160" s="159" t="s">
        <v>9</v>
      </c>
      <c r="C160" s="74" t="str">
        <f t="shared" si="6"/>
        <v xml:space="preserve"> </v>
      </c>
      <c r="D160" s="74" t="str">
        <f t="shared" si="7"/>
        <v xml:space="preserve"> </v>
      </c>
      <c r="E160" s="129">
        <v>0</v>
      </c>
      <c r="F160" s="75" t="e">
        <f t="shared" si="8"/>
        <v>#N/A</v>
      </c>
      <c r="G160" t="str">
        <f>IF((ISERROR((VLOOKUP(B160,Calculation!C$2:C$933,1,FALSE)))),"not entered","")</f>
        <v/>
      </c>
    </row>
    <row r="161" spans="2:7">
      <c r="B161" s="159" t="s">
        <v>9</v>
      </c>
      <c r="C161" s="74" t="str">
        <f t="shared" si="6"/>
        <v xml:space="preserve"> </v>
      </c>
      <c r="D161" s="74" t="str">
        <f t="shared" si="7"/>
        <v xml:space="preserve"> </v>
      </c>
      <c r="E161" s="129">
        <v>0</v>
      </c>
      <c r="F161" s="75" t="e">
        <f t="shared" si="8"/>
        <v>#N/A</v>
      </c>
      <c r="G161" t="str">
        <f>IF((ISERROR((VLOOKUP(B161,Calculation!C$2:C$933,1,FALSE)))),"not entered","")</f>
        <v/>
      </c>
    </row>
    <row r="162" spans="2:7">
      <c r="B162" s="159" t="s">
        <v>9</v>
      </c>
      <c r="C162" s="74" t="str">
        <f t="shared" si="6"/>
        <v xml:space="preserve"> </v>
      </c>
      <c r="D162" s="74" t="str">
        <f t="shared" si="7"/>
        <v xml:space="preserve"> </v>
      </c>
      <c r="E162" s="129">
        <v>0</v>
      </c>
      <c r="F162" s="75" t="e">
        <f t="shared" si="8"/>
        <v>#N/A</v>
      </c>
      <c r="G162" t="str">
        <f>IF((ISERROR((VLOOKUP(B162,Calculation!C$2:C$933,1,FALSE)))),"not entered","")</f>
        <v/>
      </c>
    </row>
    <row r="163" spans="2:7">
      <c r="B163" s="159" t="s">
        <v>9</v>
      </c>
      <c r="C163" s="74" t="str">
        <f t="shared" si="6"/>
        <v xml:space="preserve"> </v>
      </c>
      <c r="D163" s="74" t="str">
        <f t="shared" si="7"/>
        <v xml:space="preserve"> </v>
      </c>
      <c r="E163" s="129">
        <v>0</v>
      </c>
      <c r="F163" s="75" t="e">
        <f t="shared" si="8"/>
        <v>#N/A</v>
      </c>
      <c r="G163" t="str">
        <f>IF((ISERROR((VLOOKUP(B163,Calculation!C$2:C$933,1,FALSE)))),"not entered","")</f>
        <v/>
      </c>
    </row>
    <row r="164" spans="2:7">
      <c r="B164" s="159" t="s">
        <v>9</v>
      </c>
      <c r="C164" s="74" t="str">
        <f t="shared" si="6"/>
        <v xml:space="preserve"> </v>
      </c>
      <c r="D164" s="74" t="str">
        <f t="shared" si="7"/>
        <v xml:space="preserve"> </v>
      </c>
      <c r="E164" s="129">
        <v>0</v>
      </c>
      <c r="F164" s="75" t="e">
        <f t="shared" si="8"/>
        <v>#N/A</v>
      </c>
      <c r="G164" t="str">
        <f>IF((ISERROR((VLOOKUP(B164,Calculation!C$2:C$933,1,FALSE)))),"not entered","")</f>
        <v/>
      </c>
    </row>
    <row r="165" spans="2:7">
      <c r="B165" s="159" t="s">
        <v>9</v>
      </c>
      <c r="C165" s="74" t="str">
        <f t="shared" si="6"/>
        <v xml:space="preserve"> </v>
      </c>
      <c r="D165" s="74" t="str">
        <f t="shared" si="7"/>
        <v xml:space="preserve"> </v>
      </c>
      <c r="E165" s="129">
        <v>0</v>
      </c>
      <c r="F165" s="75" t="e">
        <f t="shared" si="8"/>
        <v>#N/A</v>
      </c>
      <c r="G165" t="str">
        <f>IF((ISERROR((VLOOKUP(B165,Calculation!C$2:C$933,1,FALSE)))),"not entered","")</f>
        <v/>
      </c>
    </row>
    <row r="166" spans="2:7">
      <c r="B166" s="159" t="s">
        <v>9</v>
      </c>
      <c r="C166" s="74" t="str">
        <f t="shared" si="6"/>
        <v xml:space="preserve"> </v>
      </c>
      <c r="D166" s="74" t="str">
        <f t="shared" si="7"/>
        <v xml:space="preserve"> </v>
      </c>
      <c r="E166" s="129">
        <v>0</v>
      </c>
      <c r="F166" s="75" t="e">
        <f t="shared" si="8"/>
        <v>#N/A</v>
      </c>
      <c r="G166" t="str">
        <f>IF((ISERROR((VLOOKUP(B166,Calculation!C$2:C$933,1,FALSE)))),"not entered","")</f>
        <v/>
      </c>
    </row>
    <row r="167" spans="2:7">
      <c r="B167" s="159" t="s">
        <v>9</v>
      </c>
      <c r="C167" s="74" t="str">
        <f t="shared" si="6"/>
        <v xml:space="preserve"> </v>
      </c>
      <c r="D167" s="74" t="str">
        <f t="shared" si="7"/>
        <v xml:space="preserve"> </v>
      </c>
      <c r="E167" s="129">
        <v>0</v>
      </c>
      <c r="F167" s="75" t="e">
        <f t="shared" si="8"/>
        <v>#N/A</v>
      </c>
      <c r="G167" t="str">
        <f>IF((ISERROR((VLOOKUP(B167,Calculation!C$2:C$933,1,FALSE)))),"not entered","")</f>
        <v/>
      </c>
    </row>
    <row r="168" spans="2:7">
      <c r="B168" s="159" t="s">
        <v>9</v>
      </c>
      <c r="C168" s="74" t="str">
        <f t="shared" si="6"/>
        <v xml:space="preserve"> </v>
      </c>
      <c r="D168" s="74" t="str">
        <f t="shared" si="7"/>
        <v xml:space="preserve"> </v>
      </c>
      <c r="E168" s="129">
        <v>0</v>
      </c>
      <c r="F168" s="75" t="e">
        <f t="shared" si="8"/>
        <v>#N/A</v>
      </c>
      <c r="G168" t="str">
        <f>IF((ISERROR((VLOOKUP(B168,Calculation!C$2:C$933,1,FALSE)))),"not entered","")</f>
        <v/>
      </c>
    </row>
    <row r="169" spans="2:7">
      <c r="B169" s="72" t="s">
        <v>9</v>
      </c>
      <c r="C169" s="74" t="str">
        <f t="shared" ref="C169:C192" si="9">VLOOKUP(B169,name,3,FALSE)</f>
        <v xml:space="preserve"> </v>
      </c>
      <c r="D169" s="74" t="str">
        <f t="shared" ref="D169:D192" si="10">VLOOKUP(B169,name,2,FALSE)</f>
        <v xml:space="preserve"> </v>
      </c>
      <c r="E169" s="129">
        <v>1.1574074074074073E-5</v>
      </c>
      <c r="F169" s="75" t="e">
        <f t="shared" ref="F169:F192" si="11">(VLOOKUP(C169,C$4:E$5,3,FALSE))/(E169/10000)</f>
        <v>#N/A</v>
      </c>
      <c r="G169" t="str">
        <f>IF((ISERROR((VLOOKUP(B169,Calculation!C$2:C$933,1,FALSE)))),"not entered","")</f>
        <v/>
      </c>
    </row>
    <row r="170" spans="2:7">
      <c r="B170" s="72" t="s">
        <v>9</v>
      </c>
      <c r="C170" s="74" t="str">
        <f t="shared" si="9"/>
        <v xml:space="preserve"> </v>
      </c>
      <c r="D170" s="74" t="str">
        <f t="shared" si="10"/>
        <v xml:space="preserve"> </v>
      </c>
      <c r="E170" s="129">
        <v>1.1574074074074073E-5</v>
      </c>
      <c r="F170" s="75" t="e">
        <f t="shared" si="11"/>
        <v>#N/A</v>
      </c>
      <c r="G170" t="str">
        <f>IF((ISERROR((VLOOKUP(B170,Calculation!C$2:C$933,1,FALSE)))),"not entered","")</f>
        <v/>
      </c>
    </row>
    <row r="171" spans="2:7">
      <c r="B171" s="72" t="s">
        <v>9</v>
      </c>
      <c r="C171" s="74" t="str">
        <f t="shared" si="9"/>
        <v xml:space="preserve"> </v>
      </c>
      <c r="D171" s="74" t="str">
        <f t="shared" si="10"/>
        <v xml:space="preserve"> </v>
      </c>
      <c r="E171" s="129">
        <v>1.1574074074074073E-5</v>
      </c>
      <c r="F171" s="75" t="e">
        <f t="shared" si="11"/>
        <v>#N/A</v>
      </c>
      <c r="G171" t="str">
        <f>IF((ISERROR((VLOOKUP(B171,Calculation!C$2:C$933,1,FALSE)))),"not entered","")</f>
        <v/>
      </c>
    </row>
    <row r="172" spans="2:7">
      <c r="B172" s="72" t="s">
        <v>9</v>
      </c>
      <c r="C172" s="74" t="str">
        <f t="shared" si="9"/>
        <v xml:space="preserve"> </v>
      </c>
      <c r="D172" s="74" t="str">
        <f t="shared" si="10"/>
        <v xml:space="preserve"> </v>
      </c>
      <c r="E172" s="129">
        <v>1.1574074074074073E-5</v>
      </c>
      <c r="F172" s="75" t="e">
        <f t="shared" si="11"/>
        <v>#N/A</v>
      </c>
      <c r="G172" t="str">
        <f>IF((ISERROR((VLOOKUP(B172,Calculation!C$2:C$933,1,FALSE)))),"not entered","")</f>
        <v/>
      </c>
    </row>
    <row r="173" spans="2:7">
      <c r="B173" s="72" t="s">
        <v>9</v>
      </c>
      <c r="C173" s="74" t="str">
        <f t="shared" si="9"/>
        <v xml:space="preserve"> </v>
      </c>
      <c r="D173" s="74" t="str">
        <f t="shared" si="10"/>
        <v xml:space="preserve"> </v>
      </c>
      <c r="E173" s="129">
        <v>1.1574074074074073E-5</v>
      </c>
      <c r="F173" s="75" t="e">
        <f t="shared" si="11"/>
        <v>#N/A</v>
      </c>
      <c r="G173" t="str">
        <f>IF((ISERROR((VLOOKUP(B173,Calculation!C$2:C$933,1,FALSE)))),"not entered","")</f>
        <v/>
      </c>
    </row>
    <row r="174" spans="2:7">
      <c r="B174" s="72" t="s">
        <v>9</v>
      </c>
      <c r="C174" s="74" t="str">
        <f t="shared" si="9"/>
        <v xml:space="preserve"> </v>
      </c>
      <c r="D174" s="74" t="str">
        <f t="shared" si="10"/>
        <v xml:space="preserve"> </v>
      </c>
      <c r="E174" s="129">
        <v>1.1574074074074073E-5</v>
      </c>
      <c r="F174" s="75" t="e">
        <f t="shared" si="11"/>
        <v>#N/A</v>
      </c>
      <c r="G174" t="str">
        <f>IF((ISERROR((VLOOKUP(B174,Calculation!C$2:C$933,1,FALSE)))),"not entered","")</f>
        <v/>
      </c>
    </row>
    <row r="175" spans="2:7">
      <c r="B175" s="72" t="s">
        <v>9</v>
      </c>
      <c r="C175" s="74" t="str">
        <f t="shared" si="9"/>
        <v xml:space="preserve"> </v>
      </c>
      <c r="D175" s="74" t="str">
        <f t="shared" si="10"/>
        <v xml:space="preserve"> </v>
      </c>
      <c r="E175" s="129">
        <v>1.1574074074074073E-5</v>
      </c>
      <c r="F175" s="75" t="e">
        <f t="shared" si="11"/>
        <v>#N/A</v>
      </c>
      <c r="G175" t="str">
        <f>IF((ISERROR((VLOOKUP(B175,Calculation!C$2:C$933,1,FALSE)))),"not entered","")</f>
        <v/>
      </c>
    </row>
    <row r="176" spans="2:7">
      <c r="B176" s="72" t="s">
        <v>9</v>
      </c>
      <c r="C176" s="74" t="str">
        <f t="shared" si="9"/>
        <v xml:space="preserve"> </v>
      </c>
      <c r="D176" s="74" t="str">
        <f t="shared" si="10"/>
        <v xml:space="preserve"> </v>
      </c>
      <c r="E176" s="129">
        <v>1.1574074074074073E-5</v>
      </c>
      <c r="F176" s="75" t="e">
        <f t="shared" si="11"/>
        <v>#N/A</v>
      </c>
      <c r="G176" t="str">
        <f>IF((ISERROR((VLOOKUP(B176,Calculation!C$2:C$933,1,FALSE)))),"not entered","")</f>
        <v/>
      </c>
    </row>
    <row r="177" spans="2:7">
      <c r="B177" s="72" t="s">
        <v>9</v>
      </c>
      <c r="C177" s="74" t="str">
        <f t="shared" si="9"/>
        <v xml:space="preserve"> </v>
      </c>
      <c r="D177" s="74" t="str">
        <f t="shared" si="10"/>
        <v xml:space="preserve"> </v>
      </c>
      <c r="E177" s="129">
        <v>1.1574074074074073E-5</v>
      </c>
      <c r="F177" s="75" t="e">
        <f t="shared" si="11"/>
        <v>#N/A</v>
      </c>
      <c r="G177" t="str">
        <f>IF((ISERROR((VLOOKUP(B177,Calculation!C$2:C$933,1,FALSE)))),"not entered","")</f>
        <v/>
      </c>
    </row>
    <row r="178" spans="2:7">
      <c r="B178" s="72" t="s">
        <v>9</v>
      </c>
      <c r="C178" s="74" t="str">
        <f t="shared" si="9"/>
        <v xml:space="preserve"> </v>
      </c>
      <c r="D178" s="74" t="str">
        <f t="shared" si="10"/>
        <v xml:space="preserve"> </v>
      </c>
      <c r="E178" s="129">
        <v>1.1574074074074073E-5</v>
      </c>
      <c r="F178" s="75" t="e">
        <f t="shared" si="11"/>
        <v>#N/A</v>
      </c>
      <c r="G178" t="str">
        <f>IF((ISERROR((VLOOKUP(B178,Calculation!C$2:C$933,1,FALSE)))),"not entered","")</f>
        <v/>
      </c>
    </row>
    <row r="179" spans="2:7">
      <c r="B179" s="72" t="s">
        <v>9</v>
      </c>
      <c r="C179" s="74" t="str">
        <f t="shared" si="9"/>
        <v xml:space="preserve"> </v>
      </c>
      <c r="D179" s="74" t="str">
        <f t="shared" si="10"/>
        <v xml:space="preserve"> </v>
      </c>
      <c r="E179" s="129">
        <v>1.1574074074074073E-5</v>
      </c>
      <c r="F179" s="75" t="e">
        <f t="shared" si="11"/>
        <v>#N/A</v>
      </c>
      <c r="G179" t="str">
        <f>IF((ISERROR((VLOOKUP(B179,Calculation!C$2:C$933,1,FALSE)))),"not entered","")</f>
        <v/>
      </c>
    </row>
    <row r="180" spans="2:7">
      <c r="B180" s="72" t="s">
        <v>9</v>
      </c>
      <c r="C180" s="74" t="str">
        <f t="shared" si="9"/>
        <v xml:space="preserve"> </v>
      </c>
      <c r="D180" s="74" t="str">
        <f t="shared" si="10"/>
        <v xml:space="preserve"> </v>
      </c>
      <c r="E180" s="129">
        <v>1.1574074074074073E-5</v>
      </c>
      <c r="F180" s="75" t="e">
        <f t="shared" si="11"/>
        <v>#N/A</v>
      </c>
      <c r="G180" t="str">
        <f>IF((ISERROR((VLOOKUP(B180,Calculation!C$2:C$933,1,FALSE)))),"not entered","")</f>
        <v/>
      </c>
    </row>
    <row r="181" spans="2:7">
      <c r="B181" s="72" t="s">
        <v>9</v>
      </c>
      <c r="C181" s="74" t="str">
        <f t="shared" si="9"/>
        <v xml:space="preserve"> </v>
      </c>
      <c r="D181" s="74" t="str">
        <f t="shared" si="10"/>
        <v xml:space="preserve"> </v>
      </c>
      <c r="E181" s="129">
        <v>1.1574074074074073E-5</v>
      </c>
      <c r="F181" s="75" t="e">
        <f t="shared" si="11"/>
        <v>#N/A</v>
      </c>
      <c r="G181" t="str">
        <f>IF((ISERROR((VLOOKUP(B181,Calculation!C$2:C$933,1,FALSE)))),"not entered","")</f>
        <v/>
      </c>
    </row>
    <row r="182" spans="2:7">
      <c r="B182" s="72" t="s">
        <v>9</v>
      </c>
      <c r="C182" s="74" t="str">
        <f t="shared" si="9"/>
        <v xml:space="preserve"> </v>
      </c>
      <c r="D182" s="74" t="str">
        <f t="shared" si="10"/>
        <v xml:space="preserve"> </v>
      </c>
      <c r="E182" s="129">
        <v>1.1574074074074073E-5</v>
      </c>
      <c r="F182" s="75" t="e">
        <f t="shared" si="11"/>
        <v>#N/A</v>
      </c>
      <c r="G182" t="str">
        <f>IF((ISERROR((VLOOKUP(B182,Calculation!C$2:C$933,1,FALSE)))),"not entered","")</f>
        <v/>
      </c>
    </row>
    <row r="183" spans="2:7">
      <c r="B183" s="72" t="s">
        <v>9</v>
      </c>
      <c r="C183" s="74" t="str">
        <f t="shared" si="9"/>
        <v xml:space="preserve"> </v>
      </c>
      <c r="D183" s="74" t="str">
        <f t="shared" si="10"/>
        <v xml:space="preserve"> </v>
      </c>
      <c r="E183" s="129">
        <v>1.1574074074074073E-5</v>
      </c>
      <c r="F183" s="75" t="e">
        <f t="shared" si="11"/>
        <v>#N/A</v>
      </c>
      <c r="G183" t="str">
        <f>IF((ISERROR((VLOOKUP(B183,Calculation!C$2:C$933,1,FALSE)))),"not entered","")</f>
        <v/>
      </c>
    </row>
    <row r="184" spans="2:7">
      <c r="B184" s="72" t="s">
        <v>9</v>
      </c>
      <c r="C184" s="74" t="str">
        <f t="shared" si="9"/>
        <v xml:space="preserve"> </v>
      </c>
      <c r="D184" s="74" t="str">
        <f t="shared" si="10"/>
        <v xml:space="preserve"> </v>
      </c>
      <c r="E184" s="129">
        <v>1.1574074074074073E-5</v>
      </c>
      <c r="F184" s="75" t="e">
        <f t="shared" si="11"/>
        <v>#N/A</v>
      </c>
      <c r="G184" t="str">
        <f>IF((ISERROR((VLOOKUP(B184,Calculation!C$2:C$933,1,FALSE)))),"not entered","")</f>
        <v/>
      </c>
    </row>
    <row r="185" spans="2:7">
      <c r="B185" s="72" t="s">
        <v>9</v>
      </c>
      <c r="C185" s="74" t="str">
        <f t="shared" si="9"/>
        <v xml:space="preserve"> </v>
      </c>
      <c r="D185" s="74" t="str">
        <f t="shared" si="10"/>
        <v xml:space="preserve"> </v>
      </c>
      <c r="E185" s="129">
        <v>1.1574074074074073E-5</v>
      </c>
      <c r="F185" s="75" t="e">
        <f t="shared" si="11"/>
        <v>#N/A</v>
      </c>
      <c r="G185" t="str">
        <f>IF((ISERROR((VLOOKUP(B185,Calculation!C$2:C$933,1,FALSE)))),"not entered","")</f>
        <v/>
      </c>
    </row>
    <row r="186" spans="2:7">
      <c r="B186" s="72" t="s">
        <v>9</v>
      </c>
      <c r="C186" s="74" t="str">
        <f t="shared" si="9"/>
        <v xml:space="preserve"> </v>
      </c>
      <c r="D186" s="74" t="str">
        <f t="shared" si="10"/>
        <v xml:space="preserve"> </v>
      </c>
      <c r="E186" s="129">
        <v>1.1574074074074073E-5</v>
      </c>
      <c r="F186" s="75" t="e">
        <f t="shared" si="11"/>
        <v>#N/A</v>
      </c>
      <c r="G186" t="str">
        <f>IF((ISERROR((VLOOKUP(B186,Calculation!C$2:C$933,1,FALSE)))),"not entered","")</f>
        <v/>
      </c>
    </row>
    <row r="187" spans="2:7">
      <c r="B187" s="72" t="s">
        <v>9</v>
      </c>
      <c r="C187" s="74" t="str">
        <f t="shared" si="9"/>
        <v xml:space="preserve"> </v>
      </c>
      <c r="D187" s="74" t="str">
        <f t="shared" si="10"/>
        <v xml:space="preserve"> </v>
      </c>
      <c r="E187" s="129">
        <v>1.1574074074074073E-5</v>
      </c>
      <c r="F187" s="75" t="e">
        <f t="shared" si="11"/>
        <v>#N/A</v>
      </c>
      <c r="G187" t="str">
        <f>IF((ISERROR((VLOOKUP(B187,Calculation!C$2:C$933,1,FALSE)))),"not entered","")</f>
        <v/>
      </c>
    </row>
    <row r="188" spans="2:7">
      <c r="B188" s="72" t="s">
        <v>9</v>
      </c>
      <c r="C188" s="74" t="str">
        <f t="shared" si="9"/>
        <v xml:space="preserve"> </v>
      </c>
      <c r="D188" s="74" t="str">
        <f t="shared" si="10"/>
        <v xml:space="preserve"> </v>
      </c>
      <c r="E188" s="129">
        <v>1.1574074074074073E-5</v>
      </c>
      <c r="F188" s="75" t="e">
        <f t="shared" si="11"/>
        <v>#N/A</v>
      </c>
      <c r="G188" t="str">
        <f>IF((ISERROR((VLOOKUP(B188,Calculation!C$2:C$933,1,FALSE)))),"not entered","")</f>
        <v/>
      </c>
    </row>
    <row r="189" spans="2:7">
      <c r="B189" s="72" t="s">
        <v>9</v>
      </c>
      <c r="C189" s="74" t="str">
        <f t="shared" si="9"/>
        <v xml:space="preserve"> </v>
      </c>
      <c r="D189" s="74" t="str">
        <f t="shared" si="10"/>
        <v xml:space="preserve"> </v>
      </c>
      <c r="E189" s="129">
        <v>1.1574074074074073E-5</v>
      </c>
      <c r="F189" s="75" t="e">
        <f t="shared" si="11"/>
        <v>#N/A</v>
      </c>
      <c r="G189" t="str">
        <f>IF((ISERROR((VLOOKUP(B189,Calculation!C$2:C$933,1,FALSE)))),"not entered","")</f>
        <v/>
      </c>
    </row>
    <row r="190" spans="2:7">
      <c r="B190" s="72" t="s">
        <v>9</v>
      </c>
      <c r="C190" s="74" t="str">
        <f t="shared" si="9"/>
        <v xml:space="preserve"> </v>
      </c>
      <c r="D190" s="74" t="str">
        <f t="shared" si="10"/>
        <v xml:space="preserve"> </v>
      </c>
      <c r="E190" s="129">
        <v>1.1574074074074073E-5</v>
      </c>
      <c r="F190" s="75" t="e">
        <f t="shared" si="11"/>
        <v>#N/A</v>
      </c>
      <c r="G190" t="str">
        <f>IF((ISERROR((VLOOKUP(B190,Calculation!C$2:C$933,1,FALSE)))),"not entered","")</f>
        <v/>
      </c>
    </row>
    <row r="191" spans="2:7">
      <c r="B191" s="72" t="s">
        <v>9</v>
      </c>
      <c r="C191" s="74" t="str">
        <f t="shared" si="9"/>
        <v xml:space="preserve"> </v>
      </c>
      <c r="D191" s="74" t="str">
        <f t="shared" si="10"/>
        <v xml:space="preserve"> </v>
      </c>
      <c r="E191" s="129">
        <v>1.1574074074074073E-5</v>
      </c>
      <c r="F191" s="75" t="e">
        <f t="shared" si="11"/>
        <v>#N/A</v>
      </c>
      <c r="G191" t="str">
        <f>IF((ISERROR((VLOOKUP(B191,Calculation!C$2:C$933,1,FALSE)))),"not entered","")</f>
        <v/>
      </c>
    </row>
    <row r="192" spans="2:7">
      <c r="B192" s="72" t="s">
        <v>9</v>
      </c>
      <c r="C192" s="74" t="str">
        <f t="shared" si="9"/>
        <v xml:space="preserve"> </v>
      </c>
      <c r="D192" s="74" t="str">
        <f t="shared" si="10"/>
        <v xml:space="preserve"> </v>
      </c>
      <c r="E192" s="129">
        <v>1.1574074074074073E-5</v>
      </c>
      <c r="F192" s="75" t="e">
        <f t="shared" si="11"/>
        <v>#N/A</v>
      </c>
      <c r="G192" t="str">
        <f>IF((ISERROR((VLOOKUP(B192,Calculation!C$2:C$933,1,FALSE)))),"not entered","")</f>
        <v/>
      </c>
    </row>
    <row r="193" spans="2:7">
      <c r="B193" s="72" t="s">
        <v>9</v>
      </c>
      <c r="C193" s="74" t="str">
        <f t="shared" ref="C193:C199" si="12">VLOOKUP(B193,name,3,FALSE)</f>
        <v xml:space="preserve"> </v>
      </c>
      <c r="D193" s="74" t="str">
        <f t="shared" ref="D193:D199" si="13">VLOOKUP(B193,name,2,FALSE)</f>
        <v xml:space="preserve"> </v>
      </c>
      <c r="E193" s="129">
        <v>1.1574074074074073E-5</v>
      </c>
      <c r="F193" s="75" t="e">
        <f t="shared" ref="F193:F199" si="14">(VLOOKUP(C193,C$4:E$5,3,FALSE))/(E193/10000)</f>
        <v>#N/A</v>
      </c>
      <c r="G193" t="str">
        <f>IF((ISERROR((VLOOKUP(B193,Calculation!C$2:C$933,1,FALSE)))),"not entered","")</f>
        <v/>
      </c>
    </row>
    <row r="194" spans="2:7">
      <c r="B194" s="72" t="s">
        <v>9</v>
      </c>
      <c r="C194" s="74" t="str">
        <f t="shared" si="12"/>
        <v xml:space="preserve"> </v>
      </c>
      <c r="D194" s="74" t="str">
        <f t="shared" si="13"/>
        <v xml:space="preserve"> </v>
      </c>
      <c r="E194" s="129">
        <v>1.1574074074074073E-5</v>
      </c>
      <c r="F194" s="75" t="e">
        <f t="shared" si="14"/>
        <v>#N/A</v>
      </c>
      <c r="G194" t="str">
        <f>IF((ISERROR((VLOOKUP(B194,Calculation!C$2:C$933,1,FALSE)))),"not entered","")</f>
        <v/>
      </c>
    </row>
    <row r="195" spans="2:7">
      <c r="B195" s="72" t="s">
        <v>9</v>
      </c>
      <c r="C195" s="74" t="str">
        <f t="shared" si="12"/>
        <v xml:space="preserve"> </v>
      </c>
      <c r="D195" s="74" t="str">
        <f t="shared" si="13"/>
        <v xml:space="preserve"> </v>
      </c>
      <c r="E195" s="129">
        <v>1.1574074074074073E-5</v>
      </c>
      <c r="F195" s="75" t="e">
        <f t="shared" si="14"/>
        <v>#N/A</v>
      </c>
      <c r="G195" t="str">
        <f>IF((ISERROR((VLOOKUP(B195,Calculation!C$2:C$933,1,FALSE)))),"not entered","")</f>
        <v/>
      </c>
    </row>
    <row r="196" spans="2:7">
      <c r="B196" s="72" t="s">
        <v>9</v>
      </c>
      <c r="C196" s="74" t="str">
        <f t="shared" si="12"/>
        <v xml:space="preserve"> </v>
      </c>
      <c r="D196" s="74" t="str">
        <f t="shared" si="13"/>
        <v xml:space="preserve"> </v>
      </c>
      <c r="E196" s="129">
        <v>1.1574074074074073E-5</v>
      </c>
      <c r="F196" s="75" t="e">
        <f t="shared" si="14"/>
        <v>#N/A</v>
      </c>
      <c r="G196" t="str">
        <f>IF((ISERROR((VLOOKUP(B196,Calculation!C$2:C$933,1,FALSE)))),"not entered","")</f>
        <v/>
      </c>
    </row>
    <row r="197" spans="2:7">
      <c r="B197" s="72" t="s">
        <v>9</v>
      </c>
      <c r="C197" s="74" t="str">
        <f t="shared" si="12"/>
        <v xml:space="preserve"> </v>
      </c>
      <c r="D197" s="74" t="str">
        <f t="shared" si="13"/>
        <v xml:space="preserve"> </v>
      </c>
      <c r="E197" s="129">
        <v>1.1574074074074073E-5</v>
      </c>
      <c r="F197" s="75" t="e">
        <f t="shared" si="14"/>
        <v>#N/A</v>
      </c>
      <c r="G197" t="str">
        <f>IF((ISERROR((VLOOKUP(B197,Calculation!C$2:C$933,1,FALSE)))),"not entered","")</f>
        <v/>
      </c>
    </row>
    <row r="198" spans="2:7">
      <c r="B198" s="72" t="s">
        <v>9</v>
      </c>
      <c r="C198" s="74" t="str">
        <f t="shared" si="12"/>
        <v xml:space="preserve"> </v>
      </c>
      <c r="D198" s="74" t="str">
        <f t="shared" si="13"/>
        <v xml:space="preserve"> </v>
      </c>
      <c r="E198" s="129">
        <v>1.1574074074074073E-5</v>
      </c>
      <c r="F198" s="75" t="e">
        <f t="shared" si="14"/>
        <v>#N/A</v>
      </c>
      <c r="G198" t="str">
        <f>IF((ISERROR((VLOOKUP(B198,Calculation!C$2:C$933,1,FALSE)))),"not entered","")</f>
        <v/>
      </c>
    </row>
    <row r="199" spans="2:7">
      <c r="B199" s="72" t="s">
        <v>9</v>
      </c>
      <c r="C199" s="74" t="str">
        <f t="shared" si="12"/>
        <v xml:space="preserve"> </v>
      </c>
      <c r="D199" s="74" t="str">
        <f t="shared" si="13"/>
        <v xml:space="preserve"> </v>
      </c>
      <c r="E199" s="129">
        <v>1.1574074074074073E-5</v>
      </c>
      <c r="F199" s="75" t="e">
        <f t="shared" si="14"/>
        <v>#N/A</v>
      </c>
      <c r="G199" t="str">
        <f>IF((ISERROR((VLOOKUP(B199,Calculation!C$2:C$933,1,FALSE)))),"not entered","")</f>
        <v/>
      </c>
    </row>
    <row r="200" spans="2:7" ht="13.5" thickBot="1">
      <c r="B200" s="76"/>
      <c r="C200" s="77"/>
      <c r="D200" s="77"/>
      <c r="E200" s="78"/>
      <c r="F200" s="79"/>
    </row>
    <row r="201" spans="2:7">
      <c r="B201" s="30"/>
      <c r="C201" s="57"/>
      <c r="D201" s="57"/>
      <c r="E201" s="31"/>
      <c r="F201" s="32"/>
    </row>
    <row r="202" spans="2:7">
      <c r="B202" s="30"/>
      <c r="C202" s="57"/>
      <c r="D202" s="57"/>
      <c r="E202" s="31"/>
      <c r="F202" s="32"/>
    </row>
    <row r="203" spans="2:7">
      <c r="B203" s="30"/>
      <c r="C203" s="57"/>
      <c r="D203" s="57"/>
      <c r="E203" s="31"/>
      <c r="F203" s="32"/>
    </row>
  </sheetData>
  <phoneticPr fontId="2" type="noConversion"/>
  <conditionalFormatting sqref="B1:B3 B169:B203">
    <cfRule type="cellIs" dxfId="56" priority="9" stopIfTrue="1" operator="equal">
      <formula>"x"</formula>
    </cfRule>
  </conditionalFormatting>
  <conditionalFormatting sqref="G4:G200">
    <cfRule type="cellIs" dxfId="55" priority="10" stopIfTrue="1" operator="equal">
      <formula>#N/A</formula>
    </cfRule>
  </conditionalFormatting>
  <conditionalFormatting sqref="B4:B6">
    <cfRule type="cellIs" dxfId="54" priority="2" stopIfTrue="1" operator="equal">
      <formula>"x"</formula>
    </cfRule>
  </conditionalFormatting>
  <conditionalFormatting sqref="B7:B168">
    <cfRule type="cellIs" dxfId="53" priority="1" stopIfTrue="1" operator="equal">
      <formula>"x"</formula>
    </cfRule>
  </conditionalFormatting>
  <pageMargins left="0.75" right="0.75" top="1" bottom="1" header="0.5" footer="0.5"/>
  <headerFooter alignWithMargins="0"/>
  <webPublishItems count="4">
    <webPublishItem id="6016" divId="teer league Standard_6016" sourceType="sheet" destinationFile="C:\A TEER\Web\TEER League 09\cambridge.htm"/>
    <webPublishItem id="29033" divId="teer league Standard_29033" sourceType="range" sourceRef="A1:F65" destinationFile="C:\A TEER\Web\TEER League 08\cambridge.htm"/>
    <webPublishItem id="5045" divId="teer league Standard_5045" sourceType="range" sourceRef="A1:F77" destinationFile="C:\A TEER\Web\TEER League 09\cambridge.htm"/>
    <webPublishItem id="19022" divId="teer league Adult_19022" sourceType="range" sourceRef="A1:F105" destinationFile="C:\A TEER\Web\TEER League 10\clacton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>
  <dimension ref="B1:G208"/>
  <sheetViews>
    <sheetView workbookViewId="0">
      <selection activeCell="B87" sqref="B87"/>
    </sheetView>
  </sheetViews>
  <sheetFormatPr defaultRowHeight="12.75"/>
  <cols>
    <col min="1" max="1" width="1.7109375" customWidth="1"/>
    <col min="2" max="2" width="20" bestFit="1" customWidth="1"/>
    <col min="3" max="3" width="7.140625" bestFit="1" customWidth="1"/>
    <col min="4" max="4" width="32.1406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Races!A10</f>
        <v>Norwich</v>
      </c>
      <c r="C2" s="57"/>
      <c r="D2" s="31"/>
      <c r="E2" s="32"/>
    </row>
    <row r="3" spans="2:7" ht="13.5" thickBot="1">
      <c r="B3" s="49" t="s">
        <v>2</v>
      </c>
      <c r="C3" s="58" t="s">
        <v>22</v>
      </c>
      <c r="D3" s="58" t="s">
        <v>21</v>
      </c>
      <c r="E3" s="50" t="s">
        <v>8</v>
      </c>
      <c r="F3" s="51" t="s">
        <v>4</v>
      </c>
    </row>
    <row r="4" spans="2:7">
      <c r="B4" s="128" t="s">
        <v>71</v>
      </c>
      <c r="C4" s="70" t="s">
        <v>90</v>
      </c>
      <c r="D4" s="70"/>
      <c r="E4" s="139">
        <v>0.10530092592592592</v>
      </c>
      <c r="F4" s="71"/>
      <c r="G4" t="str">
        <f>IF((ISERROR((VLOOKUP(B4,Calculation!C$2:C$933,1,FALSE)))),"not entered","")</f>
        <v/>
      </c>
    </row>
    <row r="5" spans="2:7">
      <c r="B5" s="72" t="s">
        <v>71</v>
      </c>
      <c r="C5" s="73" t="s">
        <v>91</v>
      </c>
      <c r="D5" s="73"/>
      <c r="E5" s="129">
        <v>8.458333333333333E-2</v>
      </c>
      <c r="F5" s="75"/>
      <c r="G5" t="str">
        <f>IF((ISERROR((VLOOKUP(B5,Calculation!C$2:C$933,1,FALSE)))),"not entered","")</f>
        <v/>
      </c>
    </row>
    <row r="6" spans="2:7">
      <c r="B6" s="159" t="s">
        <v>704</v>
      </c>
      <c r="C6" s="74" t="str">
        <f t="shared" ref="C6:C69" si="0">VLOOKUP(B6,name,3,FALSE)</f>
        <v>Male</v>
      </c>
      <c r="D6" s="74" t="str">
        <f t="shared" ref="D6:D69" si="1">VLOOKUP(B6,name,2,FALSE)</f>
        <v>tri-anglia</v>
      </c>
      <c r="E6" s="129">
        <v>8.458333333333333E-2</v>
      </c>
      <c r="F6" s="75">
        <f t="shared" ref="F6:F69" si="2">(VLOOKUP(C6,C$4:E$5,3,FALSE))/(E6/10000)</f>
        <v>10000</v>
      </c>
      <c r="G6" t="str">
        <f>IF((ISERROR((VLOOKUP(B6,Calculation!C$2:C$933,1,FALSE)))),"not entered","")</f>
        <v/>
      </c>
    </row>
    <row r="7" spans="2:7">
      <c r="B7" s="159" t="s">
        <v>705</v>
      </c>
      <c r="C7" s="74" t="str">
        <f t="shared" si="0"/>
        <v>Male</v>
      </c>
      <c r="D7" s="74" t="str">
        <f t="shared" si="1"/>
        <v>born2tri</v>
      </c>
      <c r="E7" s="129">
        <v>9.0185185185185188E-2</v>
      </c>
      <c r="F7" s="75">
        <f t="shared" si="2"/>
        <v>9378.850102669403</v>
      </c>
      <c r="G7" t="str">
        <f>IF((ISERROR((VLOOKUP(B7,Calculation!C$2:C$933,1,FALSE)))),"not entered","")</f>
        <v/>
      </c>
    </row>
    <row r="8" spans="2:7">
      <c r="B8" s="159" t="s">
        <v>706</v>
      </c>
      <c r="C8" s="74" t="str">
        <f t="shared" si="0"/>
        <v>Male</v>
      </c>
      <c r="D8" s="74" t="str">
        <f t="shared" si="1"/>
        <v>north norfolk tri club</v>
      </c>
      <c r="E8" s="129">
        <v>9.5740740740740737E-2</v>
      </c>
      <c r="F8" s="75">
        <f t="shared" si="2"/>
        <v>8834.6228239845259</v>
      </c>
      <c r="G8" t="str">
        <f>IF((ISERROR((VLOOKUP(B8,Calculation!C$2:C$933,1,FALSE)))),"not entered","")</f>
        <v/>
      </c>
    </row>
    <row r="9" spans="2:7">
      <c r="B9" s="159" t="s">
        <v>707</v>
      </c>
      <c r="C9" s="74" t="str">
        <f t="shared" si="0"/>
        <v>Male</v>
      </c>
      <c r="D9" s="74" t="str">
        <f t="shared" si="1"/>
        <v>tri-anglia</v>
      </c>
      <c r="E9" s="129">
        <v>9.6157407407407414E-2</v>
      </c>
      <c r="F9" s="75">
        <f t="shared" si="2"/>
        <v>8796.340876263841</v>
      </c>
      <c r="G9" t="str">
        <f>IF((ISERROR((VLOOKUP(B9,Calculation!C$2:C$933,1,FALSE)))),"not entered","")</f>
        <v/>
      </c>
    </row>
    <row r="10" spans="2:7">
      <c r="B10" s="159" t="s">
        <v>708</v>
      </c>
      <c r="C10" s="74" t="str">
        <f t="shared" si="0"/>
        <v>Male</v>
      </c>
      <c r="D10" s="74" t="str">
        <f t="shared" si="1"/>
        <v>tri sport epping</v>
      </c>
      <c r="E10" s="129">
        <v>9.6192129629629627E-2</v>
      </c>
      <c r="F10" s="75">
        <f t="shared" si="2"/>
        <v>8793.1656840332089</v>
      </c>
      <c r="G10" t="str">
        <f>IF((ISERROR((VLOOKUP(B10,Calculation!C$2:C$933,1,FALSE)))),"not entered","")</f>
        <v/>
      </c>
    </row>
    <row r="11" spans="2:7">
      <c r="B11" s="159" t="s">
        <v>709</v>
      </c>
      <c r="C11" s="74" t="str">
        <f t="shared" si="0"/>
        <v>Male</v>
      </c>
      <c r="D11" s="74" t="str">
        <f t="shared" si="1"/>
        <v>West Suffolk Wheelers &amp; Tri</v>
      </c>
      <c r="E11" s="129">
        <v>9.6851851851851856E-2</v>
      </c>
      <c r="F11" s="75">
        <f t="shared" si="2"/>
        <v>8733.2695984703623</v>
      </c>
      <c r="G11" t="str">
        <f>IF((ISERROR((VLOOKUP(B11,Calculation!C$2:C$933,1,FALSE)))),"not entered","")</f>
        <v/>
      </c>
    </row>
    <row r="12" spans="2:7">
      <c r="B12" s="159" t="s">
        <v>710</v>
      </c>
      <c r="C12" s="74" t="str">
        <f t="shared" si="0"/>
        <v>Male</v>
      </c>
      <c r="D12" s="74" t="str">
        <f t="shared" si="1"/>
        <v>tri-anglia/nptc</v>
      </c>
      <c r="E12" s="129">
        <v>9.9351851851851858E-2</v>
      </c>
      <c r="F12" s="75">
        <f t="shared" si="2"/>
        <v>8513.5135135135133</v>
      </c>
      <c r="G12" t="str">
        <f>IF((ISERROR((VLOOKUP(B12,Calculation!C$2:C$933,1,FALSE)))),"not entered","")</f>
        <v/>
      </c>
    </row>
    <row r="13" spans="2:7">
      <c r="B13" s="159" t="s">
        <v>711</v>
      </c>
      <c r="C13" s="74" t="str">
        <f t="shared" si="0"/>
        <v>Male</v>
      </c>
      <c r="D13" s="74" t="str">
        <f t="shared" si="1"/>
        <v>hadleigh tri club</v>
      </c>
      <c r="E13" s="129">
        <v>9.9386574074074072E-2</v>
      </c>
      <c r="F13" s="75">
        <f t="shared" si="2"/>
        <v>8510.5391871433567</v>
      </c>
      <c r="G13" t="str">
        <f>IF((ISERROR((VLOOKUP(B13,Calculation!C$2:C$933,1,FALSE)))),"not entered","")</f>
        <v/>
      </c>
    </row>
    <row r="14" spans="2:7">
      <c r="B14" s="159" t="s">
        <v>712</v>
      </c>
      <c r="C14" s="74" t="str">
        <f t="shared" si="0"/>
        <v>Male</v>
      </c>
      <c r="D14" s="74" t="str">
        <f t="shared" si="1"/>
        <v>tri-anglia</v>
      </c>
      <c r="E14" s="129">
        <v>9.9398148148148138E-2</v>
      </c>
      <c r="F14" s="75">
        <f t="shared" si="2"/>
        <v>8509.5482068001875</v>
      </c>
      <c r="G14" t="str">
        <f>IF((ISERROR((VLOOKUP(B14,Calculation!C$2:C$933,1,FALSE)))),"not entered","")</f>
        <v/>
      </c>
    </row>
    <row r="15" spans="2:7">
      <c r="B15" s="159" t="s">
        <v>713</v>
      </c>
      <c r="C15" s="74" t="str">
        <f t="shared" si="0"/>
        <v>Male</v>
      </c>
      <c r="D15" s="74" t="str">
        <f t="shared" si="1"/>
        <v>west suffolk wheelers&amp;tri</v>
      </c>
      <c r="E15" s="129">
        <v>9.9583333333333343E-2</v>
      </c>
      <c r="F15" s="75">
        <f t="shared" si="2"/>
        <v>8493.7238493723835</v>
      </c>
      <c r="G15" t="str">
        <f>IF((ISERROR((VLOOKUP(B15,Calculation!C$2:C$933,1,FALSE)))),"not entered","")</f>
        <v/>
      </c>
    </row>
    <row r="16" spans="2:7">
      <c r="B16" s="159" t="s">
        <v>714</v>
      </c>
      <c r="C16" s="74" t="str">
        <f t="shared" si="0"/>
        <v>Male</v>
      </c>
      <c r="D16" s="74" t="str">
        <f t="shared" si="1"/>
        <v>tri-anglia</v>
      </c>
      <c r="E16" s="129">
        <v>0.10053240740740742</v>
      </c>
      <c r="F16" s="75">
        <f t="shared" si="2"/>
        <v>8413.5390283214365</v>
      </c>
      <c r="G16" t="str">
        <f>IF((ISERROR((VLOOKUP(B16,Calculation!C$2:C$933,1,FALSE)))),"not entered","")</f>
        <v/>
      </c>
    </row>
    <row r="17" spans="2:7">
      <c r="B17" s="159" t="s">
        <v>715</v>
      </c>
      <c r="C17" s="74" t="str">
        <f t="shared" si="0"/>
        <v>Male</v>
      </c>
      <c r="D17" s="74" t="str">
        <f t="shared" si="1"/>
        <v>tri-anglia</v>
      </c>
      <c r="E17" s="129">
        <v>0.1009375</v>
      </c>
      <c r="F17" s="75">
        <f t="shared" si="2"/>
        <v>8379.7729618163048</v>
      </c>
      <c r="G17" t="str">
        <f>IF((ISERROR((VLOOKUP(B17,Calculation!C$2:C$933,1,FALSE)))),"not entered","")</f>
        <v/>
      </c>
    </row>
    <row r="18" spans="2:7">
      <c r="B18" s="159" t="s">
        <v>716</v>
      </c>
      <c r="C18" s="74" t="str">
        <f t="shared" si="0"/>
        <v>Male</v>
      </c>
      <c r="D18" s="74" t="str">
        <f t="shared" si="1"/>
        <v>Hadleigh Hares  AC</v>
      </c>
      <c r="E18" s="129">
        <v>0.10122685185185186</v>
      </c>
      <c r="F18" s="75">
        <f t="shared" si="2"/>
        <v>8355.819803338667</v>
      </c>
      <c r="G18" t="str">
        <f>IF((ISERROR((VLOOKUP(B18,Calculation!C$2:C$933,1,FALSE)))),"not entered","")</f>
        <v/>
      </c>
    </row>
    <row r="19" spans="2:7">
      <c r="B19" s="159" t="s">
        <v>717</v>
      </c>
      <c r="C19" s="74" t="str">
        <f t="shared" si="0"/>
        <v>Male</v>
      </c>
      <c r="D19" s="74" t="str">
        <f t="shared" si="1"/>
        <v>tri-anglia</v>
      </c>
      <c r="E19" s="129">
        <v>0.1014236111111111</v>
      </c>
      <c r="F19" s="75">
        <f t="shared" si="2"/>
        <v>8339.6097226977072</v>
      </c>
      <c r="G19" t="str">
        <f>IF((ISERROR((VLOOKUP(B19,Calculation!C$2:C$933,1,FALSE)))),"not entered","")</f>
        <v/>
      </c>
    </row>
    <row r="20" spans="2:7">
      <c r="B20" s="159" t="s">
        <v>718</v>
      </c>
      <c r="C20" s="74" t="str">
        <f t="shared" si="0"/>
        <v>Male</v>
      </c>
      <c r="D20" s="74" t="str">
        <f t="shared" si="1"/>
        <v>trianglia</v>
      </c>
      <c r="E20" s="129">
        <v>0.10148148148148149</v>
      </c>
      <c r="F20" s="75">
        <f t="shared" si="2"/>
        <v>8334.8540145985389</v>
      </c>
      <c r="G20" t="str">
        <f>IF((ISERROR((VLOOKUP(B20,Calculation!C$2:C$933,1,FALSE)))),"not entered","")</f>
        <v/>
      </c>
    </row>
    <row r="21" spans="2:7">
      <c r="B21" s="159" t="s">
        <v>719</v>
      </c>
      <c r="C21" s="74" t="str">
        <f t="shared" si="0"/>
        <v>Male</v>
      </c>
      <c r="D21" s="74" t="str">
        <f t="shared" si="1"/>
        <v>uea</v>
      </c>
      <c r="E21" s="129">
        <v>0.10215277777777777</v>
      </c>
      <c r="F21" s="75">
        <f t="shared" si="2"/>
        <v>8280.0815771583948</v>
      </c>
      <c r="G21" t="str">
        <f>IF((ISERROR((VLOOKUP(B21,Calculation!C$2:C$933,1,FALSE)))),"not entered","")</f>
        <v/>
      </c>
    </row>
    <row r="22" spans="2:7">
      <c r="B22" s="159" t="s">
        <v>720</v>
      </c>
      <c r="C22" s="74" t="str">
        <f t="shared" si="0"/>
        <v>Male</v>
      </c>
      <c r="D22" s="74" t="str">
        <f t="shared" si="1"/>
        <v>tri-anglia</v>
      </c>
      <c r="E22" s="129">
        <v>0.10332175925925925</v>
      </c>
      <c r="F22" s="75">
        <f t="shared" si="2"/>
        <v>8186.4008065419512</v>
      </c>
      <c r="G22" t="str">
        <f>IF((ISERROR((VLOOKUP(B22,Calculation!C$2:C$933,1,FALSE)))),"not entered","")</f>
        <v/>
      </c>
    </row>
    <row r="23" spans="2:7">
      <c r="B23" s="159" t="s">
        <v>721</v>
      </c>
      <c r="C23" s="74" t="str">
        <f t="shared" si="0"/>
        <v>Male</v>
      </c>
      <c r="D23" s="74" t="str">
        <f t="shared" si="1"/>
        <v>tri-anglia</v>
      </c>
      <c r="E23" s="129">
        <v>0.10379629629629629</v>
      </c>
      <c r="F23" s="75">
        <f t="shared" si="2"/>
        <v>8148.9741302408556</v>
      </c>
      <c r="G23" t="str">
        <f>IF((ISERROR((VLOOKUP(B23,Calculation!C$2:C$933,1,FALSE)))),"not entered","")</f>
        <v/>
      </c>
    </row>
    <row r="24" spans="2:7">
      <c r="B24" s="159" t="s">
        <v>722</v>
      </c>
      <c r="C24" s="74" t="str">
        <f t="shared" si="0"/>
        <v>Male</v>
      </c>
      <c r="D24" s="74" t="str">
        <f t="shared" si="1"/>
        <v>ipswich triathlon club</v>
      </c>
      <c r="E24" s="129">
        <v>0.10386574074074073</v>
      </c>
      <c r="F24" s="75">
        <f t="shared" si="2"/>
        <v>8143.5257410296417</v>
      </c>
      <c r="G24" t="str">
        <f>IF((ISERROR((VLOOKUP(B24,Calculation!C$2:C$933,1,FALSE)))),"not entered","")</f>
        <v/>
      </c>
    </row>
    <row r="25" spans="2:7">
      <c r="B25" s="159" t="s">
        <v>723</v>
      </c>
      <c r="C25" s="74" t="str">
        <f t="shared" si="0"/>
        <v>Male</v>
      </c>
      <c r="D25" s="74" t="str">
        <f t="shared" si="1"/>
        <v>tri-anglia</v>
      </c>
      <c r="E25" s="129">
        <v>0.10430555555555555</v>
      </c>
      <c r="F25" s="75">
        <f t="shared" si="2"/>
        <v>8109.1877496671104</v>
      </c>
      <c r="G25" t="str">
        <f>IF((ISERROR((VLOOKUP(B25,Calculation!C$2:C$933,1,FALSE)))),"not entered","")</f>
        <v/>
      </c>
    </row>
    <row r="26" spans="2:7">
      <c r="B26" s="159" t="s">
        <v>724</v>
      </c>
      <c r="C26" s="74" t="str">
        <f t="shared" si="0"/>
        <v>Male</v>
      </c>
      <c r="D26" s="74" t="str">
        <f t="shared" si="1"/>
        <v>ely tri</v>
      </c>
      <c r="E26" s="129">
        <v>0.10439814814814814</v>
      </c>
      <c r="F26" s="75">
        <f t="shared" si="2"/>
        <v>8101.9955654102005</v>
      </c>
      <c r="G26" t="str">
        <f>IF((ISERROR((VLOOKUP(B26,Calculation!C$2:C$933,1,FALSE)))),"not entered","")</f>
        <v/>
      </c>
    </row>
    <row r="27" spans="2:7">
      <c r="B27" s="159" t="s">
        <v>725</v>
      </c>
      <c r="C27" s="74" t="str">
        <f t="shared" si="0"/>
        <v>Male</v>
      </c>
      <c r="D27" s="74" t="str">
        <f t="shared" si="1"/>
        <v>hadleigh hares ac</v>
      </c>
      <c r="E27" s="129">
        <v>0.10471064814814816</v>
      </c>
      <c r="F27" s="75">
        <f t="shared" si="2"/>
        <v>8077.8158505581951</v>
      </c>
      <c r="G27" t="str">
        <f>IF((ISERROR((VLOOKUP(B27,Calculation!C$2:C$933,1,FALSE)))),"not entered","")</f>
        <v/>
      </c>
    </row>
    <row r="28" spans="2:7">
      <c r="B28" s="159" t="s">
        <v>726</v>
      </c>
      <c r="C28" s="74" t="str">
        <f t="shared" si="0"/>
        <v>Female</v>
      </c>
      <c r="D28" s="74" t="str">
        <f t="shared" si="1"/>
        <v>west suffolk wheelers&amp;tri</v>
      </c>
      <c r="E28" s="129">
        <v>0.10578703703703703</v>
      </c>
      <c r="F28" s="75">
        <f t="shared" si="2"/>
        <v>9954.0481400437639</v>
      </c>
      <c r="G28" t="str">
        <f>IF((ISERROR((VLOOKUP(B28,Calculation!C$2:C$933,1,FALSE)))),"not entered","")</f>
        <v/>
      </c>
    </row>
    <row r="29" spans="2:7">
      <c r="B29" s="159" t="s">
        <v>727</v>
      </c>
      <c r="C29" s="74" t="str">
        <f t="shared" si="0"/>
        <v>Female</v>
      </c>
      <c r="D29" s="74" t="str">
        <f t="shared" si="1"/>
        <v>Newmarket Cycling &amp;amp; T</v>
      </c>
      <c r="E29" s="129">
        <v>0.10649305555555555</v>
      </c>
      <c r="F29" s="75">
        <f t="shared" si="2"/>
        <v>9888.0556461254218</v>
      </c>
      <c r="G29" t="str">
        <f>IF((ISERROR((VLOOKUP(B29,Calculation!C$2:C$933,1,FALSE)))),"not entered","")</f>
        <v/>
      </c>
    </row>
    <row r="30" spans="2:7">
      <c r="B30" s="159" t="s">
        <v>728</v>
      </c>
      <c r="C30" s="74" t="str">
        <f t="shared" si="0"/>
        <v>Male</v>
      </c>
      <c r="D30" s="74" t="str">
        <f t="shared" si="1"/>
        <v>tri-anglia</v>
      </c>
      <c r="E30" s="129">
        <v>0.10660879629629628</v>
      </c>
      <c r="F30" s="75">
        <f t="shared" si="2"/>
        <v>7933.9919661274571</v>
      </c>
      <c r="G30" t="str">
        <f>IF((ISERROR((VLOOKUP(B30,Calculation!C$2:C$933,1,FALSE)))),"not entered","")</f>
        <v/>
      </c>
    </row>
    <row r="31" spans="2:7">
      <c r="B31" s="159" t="s">
        <v>729</v>
      </c>
      <c r="C31" s="74" t="str">
        <f t="shared" si="0"/>
        <v>Male</v>
      </c>
      <c r="D31" s="74" t="str">
        <f t="shared" si="1"/>
        <v>ipswich triathlon club</v>
      </c>
      <c r="E31" s="129">
        <v>0.10665509259259259</v>
      </c>
      <c r="F31" s="75">
        <f t="shared" si="2"/>
        <v>7930.5480195333694</v>
      </c>
      <c r="G31" t="str">
        <f>IF((ISERROR((VLOOKUP(B31,Calculation!C$2:C$933,1,FALSE)))),"not entered","")</f>
        <v/>
      </c>
    </row>
    <row r="32" spans="2:7">
      <c r="B32" s="159" t="s">
        <v>730</v>
      </c>
      <c r="C32" s="74" t="str">
        <f t="shared" si="0"/>
        <v>Male</v>
      </c>
      <c r="D32" s="74" t="str">
        <f t="shared" si="1"/>
        <v>tri anglia</v>
      </c>
      <c r="E32" s="129">
        <v>0.10700231481481481</v>
      </c>
      <c r="F32" s="75">
        <f t="shared" si="2"/>
        <v>7904.8134126554887</v>
      </c>
      <c r="G32" t="str">
        <f>IF((ISERROR((VLOOKUP(B32,Calculation!C$2:C$933,1,FALSE)))),"not entered","")</f>
        <v/>
      </c>
    </row>
    <row r="33" spans="2:7">
      <c r="B33" s="159" t="s">
        <v>731</v>
      </c>
      <c r="C33" s="74" t="str">
        <f t="shared" si="0"/>
        <v>Male</v>
      </c>
      <c r="D33" s="74" t="str">
        <f t="shared" si="1"/>
        <v>tri anglia</v>
      </c>
      <c r="E33" s="129">
        <v>0.10717592592592594</v>
      </c>
      <c r="F33" s="75">
        <f t="shared" si="2"/>
        <v>7892.0086393088541</v>
      </c>
      <c r="G33" t="str">
        <f>IF((ISERROR((VLOOKUP(B33,Calculation!C$2:C$933,1,FALSE)))),"not entered","")</f>
        <v/>
      </c>
    </row>
    <row r="34" spans="2:7">
      <c r="B34" s="159" t="s">
        <v>732</v>
      </c>
      <c r="C34" s="74" t="str">
        <f t="shared" si="0"/>
        <v>Male</v>
      </c>
      <c r="D34" s="74" t="str">
        <f t="shared" si="1"/>
        <v>tri-anglia</v>
      </c>
      <c r="E34" s="129">
        <v>0.10747685185185185</v>
      </c>
      <c r="F34" s="75">
        <f t="shared" si="2"/>
        <v>7869.911695024769</v>
      </c>
      <c r="G34" t="str">
        <f>IF((ISERROR((VLOOKUP(B34,Calculation!C$2:C$933,1,FALSE)))),"not entered","")</f>
        <v/>
      </c>
    </row>
    <row r="35" spans="2:7">
      <c r="B35" s="159" t="s">
        <v>733</v>
      </c>
      <c r="C35" s="74" t="str">
        <f t="shared" si="0"/>
        <v>Male</v>
      </c>
      <c r="D35" s="74" t="str">
        <f t="shared" si="1"/>
        <v>ipswich triathlon club</v>
      </c>
      <c r="E35" s="129">
        <v>0.10793981481481481</v>
      </c>
      <c r="F35" s="75">
        <f t="shared" si="2"/>
        <v>7836.1569804846667</v>
      </c>
      <c r="G35" t="str">
        <f>IF((ISERROR((VLOOKUP(B35,Calculation!C$2:C$933,1,FALSE)))),"not entered","")</f>
        <v/>
      </c>
    </row>
    <row r="36" spans="2:7">
      <c r="B36" s="159" t="s">
        <v>734</v>
      </c>
      <c r="C36" s="74" t="str">
        <f t="shared" si="0"/>
        <v>Male</v>
      </c>
      <c r="D36" s="74" t="str">
        <f t="shared" si="1"/>
        <v>Ely Tri Club</v>
      </c>
      <c r="E36" s="129">
        <v>0.10832175925925926</v>
      </c>
      <c r="F36" s="75">
        <f t="shared" si="2"/>
        <v>7808.5265519820496</v>
      </c>
      <c r="G36" t="str">
        <f>IF((ISERROR((VLOOKUP(B36,Calculation!C$2:C$933,1,FALSE)))),"not entered","")</f>
        <v/>
      </c>
    </row>
    <row r="37" spans="2:7">
      <c r="B37" s="159" t="s">
        <v>735</v>
      </c>
      <c r="C37" s="74" t="str">
        <f t="shared" si="0"/>
        <v>Male</v>
      </c>
      <c r="D37" s="74" t="str">
        <f t="shared" si="1"/>
        <v>tri-anglia</v>
      </c>
      <c r="E37" s="129">
        <v>0.10871527777777779</v>
      </c>
      <c r="F37" s="75">
        <f t="shared" si="2"/>
        <v>7780.2618971574575</v>
      </c>
      <c r="G37" t="str">
        <f>IF((ISERROR((VLOOKUP(B37,Calculation!C$2:C$933,1,FALSE)))),"not entered","")</f>
        <v/>
      </c>
    </row>
    <row r="38" spans="2:7">
      <c r="B38" s="159" t="s">
        <v>736</v>
      </c>
      <c r="C38" s="74" t="str">
        <f t="shared" si="0"/>
        <v>Male</v>
      </c>
      <c r="D38" s="74" t="str">
        <f t="shared" si="1"/>
        <v>tri-anglia</v>
      </c>
      <c r="E38" s="129">
        <v>0.10928240740740741</v>
      </c>
      <c r="F38" s="75">
        <f t="shared" si="2"/>
        <v>7739.8856174539278</v>
      </c>
      <c r="G38" t="str">
        <f>IF((ISERROR((VLOOKUP(B38,Calculation!C$2:C$933,1,FALSE)))),"not entered","")</f>
        <v/>
      </c>
    </row>
    <row r="39" spans="2:7">
      <c r="B39" s="159" t="s">
        <v>737</v>
      </c>
      <c r="C39" s="74" t="str">
        <f t="shared" si="0"/>
        <v>Male</v>
      </c>
      <c r="D39" s="74" t="str">
        <f t="shared" si="1"/>
        <v>tri-anglia</v>
      </c>
      <c r="E39" s="129">
        <v>0.10986111111111112</v>
      </c>
      <c r="F39" s="75">
        <f t="shared" si="2"/>
        <v>7699.1150442477865</v>
      </c>
      <c r="G39" t="str">
        <f>IF((ISERROR((VLOOKUP(B39,Calculation!C$2:C$933,1,FALSE)))),"not entered","")</f>
        <v/>
      </c>
    </row>
    <row r="40" spans="2:7">
      <c r="B40" s="159" t="s">
        <v>738</v>
      </c>
      <c r="C40" s="74" t="str">
        <f t="shared" si="0"/>
        <v>Male</v>
      </c>
      <c r="D40" s="74" t="str">
        <f t="shared" si="1"/>
        <v>tri-anglia</v>
      </c>
      <c r="E40" s="129">
        <v>0.11072916666666667</v>
      </c>
      <c r="F40" s="75">
        <f t="shared" si="2"/>
        <v>7638.7582314205074</v>
      </c>
      <c r="G40" t="str">
        <f>IF((ISERROR((VLOOKUP(B40,Calculation!C$2:C$933,1,FALSE)))),"not entered","")</f>
        <v/>
      </c>
    </row>
    <row r="41" spans="2:7">
      <c r="B41" s="159" t="s">
        <v>739</v>
      </c>
      <c r="C41" s="74" t="str">
        <f t="shared" si="0"/>
        <v>Male</v>
      </c>
      <c r="D41" s="74" t="str">
        <f t="shared" si="1"/>
        <v>tri-anglia</v>
      </c>
      <c r="E41" s="129">
        <v>0.11078703703703703</v>
      </c>
      <c r="F41" s="75">
        <f t="shared" si="2"/>
        <v>7634.768073547848</v>
      </c>
      <c r="G41" t="str">
        <f>IF((ISERROR((VLOOKUP(B41,Calculation!C$2:C$933,1,FALSE)))),"not entered","")</f>
        <v/>
      </c>
    </row>
    <row r="42" spans="2:7">
      <c r="B42" s="159" t="s">
        <v>740</v>
      </c>
      <c r="C42" s="74" t="str">
        <f t="shared" si="0"/>
        <v>Male</v>
      </c>
      <c r="D42" s="74" t="str">
        <f t="shared" si="1"/>
        <v>tri-anglia</v>
      </c>
      <c r="E42" s="129">
        <v>0.11098379629629629</v>
      </c>
      <c r="F42" s="75">
        <f t="shared" si="2"/>
        <v>7621.2326624256966</v>
      </c>
      <c r="G42" t="str">
        <f>IF((ISERROR((VLOOKUP(B42,Calculation!C$2:C$933,1,FALSE)))),"not entered","")</f>
        <v/>
      </c>
    </row>
    <row r="43" spans="2:7">
      <c r="B43" s="159" t="s">
        <v>741</v>
      </c>
      <c r="C43" s="74" t="str">
        <f t="shared" si="0"/>
        <v>Male</v>
      </c>
      <c r="D43" s="74" t="str">
        <f t="shared" si="1"/>
        <v>walden tri</v>
      </c>
      <c r="E43" s="129">
        <v>0.1112962962962963</v>
      </c>
      <c r="F43" s="75">
        <f t="shared" si="2"/>
        <v>7599.8336106489187</v>
      </c>
      <c r="G43" t="str">
        <f>IF((ISERROR((VLOOKUP(B43,Calculation!C$2:C$933,1,FALSE)))),"not entered","")</f>
        <v/>
      </c>
    </row>
    <row r="44" spans="2:7">
      <c r="B44" s="159" t="s">
        <v>742</v>
      </c>
      <c r="C44" s="74" t="str">
        <f t="shared" si="0"/>
        <v>Male</v>
      </c>
      <c r="D44" s="74" t="str">
        <f t="shared" si="1"/>
        <v>tri-anglia</v>
      </c>
      <c r="E44" s="129">
        <v>0.11283564814814816</v>
      </c>
      <c r="F44" s="75">
        <f t="shared" si="2"/>
        <v>7496.1534516360643</v>
      </c>
      <c r="G44" t="str">
        <f>IF((ISERROR((VLOOKUP(B44,Calculation!C$2:C$933,1,FALSE)))),"not entered","")</f>
        <v/>
      </c>
    </row>
    <row r="45" spans="2:7">
      <c r="B45" s="159" t="s">
        <v>743</v>
      </c>
      <c r="C45" s="74" t="str">
        <f t="shared" si="0"/>
        <v>Male</v>
      </c>
      <c r="D45" s="74" t="str">
        <f t="shared" si="1"/>
        <v>newmarket cycling &amp;amp; triathlon club</v>
      </c>
      <c r="E45" s="129">
        <v>0.11295138888888889</v>
      </c>
      <c r="F45" s="75">
        <f t="shared" si="2"/>
        <v>7488.4721795265905</v>
      </c>
      <c r="G45" t="str">
        <f>IF((ISERROR((VLOOKUP(B45,Calculation!C$2:C$933,1,FALSE)))),"not entered","")</f>
        <v/>
      </c>
    </row>
    <row r="46" spans="2:7">
      <c r="B46" s="159" t="s">
        <v>744</v>
      </c>
      <c r="C46" s="74" t="str">
        <f t="shared" si="0"/>
        <v>Male</v>
      </c>
      <c r="D46" s="74" t="str">
        <f t="shared" si="1"/>
        <v>tri-anglia</v>
      </c>
      <c r="E46" s="129">
        <v>0.11370370370370371</v>
      </c>
      <c r="F46" s="75">
        <f t="shared" si="2"/>
        <v>7438.9250814332245</v>
      </c>
      <c r="G46" t="str">
        <f>IF((ISERROR((VLOOKUP(B46,Calculation!C$2:C$933,1,FALSE)))),"not entered","")</f>
        <v/>
      </c>
    </row>
    <row r="47" spans="2:7">
      <c r="B47" s="159" t="s">
        <v>745</v>
      </c>
      <c r="C47" s="74" t="str">
        <f t="shared" si="0"/>
        <v>Male</v>
      </c>
      <c r="D47" s="74" t="str">
        <f t="shared" si="1"/>
        <v>ipswich triathlon club</v>
      </c>
      <c r="E47" s="129">
        <v>0.11380787037037036</v>
      </c>
      <c r="F47" s="75">
        <f t="shared" si="2"/>
        <v>7432.116342926879</v>
      </c>
      <c r="G47" t="str">
        <f>IF((ISERROR((VLOOKUP(B47,Calculation!C$2:C$933,1,FALSE)))),"not entered","")</f>
        <v/>
      </c>
    </row>
    <row r="48" spans="2:7">
      <c r="B48" s="159" t="s">
        <v>746</v>
      </c>
      <c r="C48" s="74" t="str">
        <f t="shared" si="0"/>
        <v>Male</v>
      </c>
      <c r="D48" s="74" t="str">
        <f t="shared" si="1"/>
        <v>ipswich triathlon club</v>
      </c>
      <c r="E48" s="129">
        <v>0.11387731481481482</v>
      </c>
      <c r="F48" s="75">
        <f t="shared" si="2"/>
        <v>7427.5841040756168</v>
      </c>
      <c r="G48" t="str">
        <f>IF((ISERROR((VLOOKUP(B48,Calculation!C$2:C$933,1,FALSE)))),"not entered","")</f>
        <v/>
      </c>
    </row>
    <row r="49" spans="2:7">
      <c r="B49" s="159" t="s">
        <v>747</v>
      </c>
      <c r="C49" s="74" t="str">
        <f t="shared" si="0"/>
        <v>Male</v>
      </c>
      <c r="D49" s="74" t="str">
        <f t="shared" si="1"/>
        <v>springfield striders</v>
      </c>
      <c r="E49" s="129">
        <v>0.1140625</v>
      </c>
      <c r="F49" s="75">
        <f t="shared" si="2"/>
        <v>7415.5251141552508</v>
      </c>
      <c r="G49" t="str">
        <f>IF((ISERROR((VLOOKUP(B49,Calculation!C$2:C$933,1,FALSE)))),"not entered","")</f>
        <v/>
      </c>
    </row>
    <row r="50" spans="2:7">
      <c r="B50" s="159" t="s">
        <v>748</v>
      </c>
      <c r="C50" s="74" t="str">
        <f t="shared" si="0"/>
        <v>Female</v>
      </c>
      <c r="D50" s="74" t="str">
        <f t="shared" si="1"/>
        <v>tri-anglia</v>
      </c>
      <c r="E50" s="129">
        <v>0.11445601851851851</v>
      </c>
      <c r="F50" s="75">
        <f t="shared" si="2"/>
        <v>9200.1213469511567</v>
      </c>
      <c r="G50" t="str">
        <f>IF((ISERROR((VLOOKUP(B50,Calculation!C$2:C$933,1,FALSE)))),"not entered","")</f>
        <v/>
      </c>
    </row>
    <row r="51" spans="2:7">
      <c r="B51" s="159" t="s">
        <v>749</v>
      </c>
      <c r="C51" s="74" t="str">
        <f t="shared" si="0"/>
        <v>Male</v>
      </c>
      <c r="D51" s="74" t="str">
        <f t="shared" si="1"/>
        <v>tri anglia</v>
      </c>
      <c r="E51" s="129">
        <v>0.11550925925925926</v>
      </c>
      <c r="F51" s="75">
        <f t="shared" si="2"/>
        <v>7322.645290581162</v>
      </c>
      <c r="G51" t="str">
        <f>IF((ISERROR((VLOOKUP(B51,Calculation!C$2:C$933,1,FALSE)))),"not entered","")</f>
        <v/>
      </c>
    </row>
    <row r="52" spans="2:7">
      <c r="B52" s="159" t="s">
        <v>750</v>
      </c>
      <c r="C52" s="74" t="str">
        <f t="shared" si="0"/>
        <v>Male</v>
      </c>
      <c r="D52" s="74" t="str">
        <f t="shared" si="1"/>
        <v>tri-anglia</v>
      </c>
      <c r="E52" s="129">
        <v>0.11554398148148148</v>
      </c>
      <c r="F52" s="75">
        <f t="shared" si="2"/>
        <v>7320.444756085345</v>
      </c>
      <c r="G52" t="str">
        <f>IF((ISERROR((VLOOKUP(B52,Calculation!C$2:C$933,1,FALSE)))),"not entered","")</f>
        <v/>
      </c>
    </row>
    <row r="53" spans="2:7">
      <c r="B53" s="159" t="s">
        <v>751</v>
      </c>
      <c r="C53" s="74" t="str">
        <f t="shared" si="0"/>
        <v>Female</v>
      </c>
      <c r="D53" s="74" t="str">
        <f t="shared" si="1"/>
        <v>tri-anglia</v>
      </c>
      <c r="E53" s="129">
        <v>0.11613425925925926</v>
      </c>
      <c r="F53" s="75">
        <f t="shared" si="2"/>
        <v>9067.171616503887</v>
      </c>
      <c r="G53" t="str">
        <f>IF((ISERROR((VLOOKUP(B53,Calculation!C$2:C$933,1,FALSE)))),"not entered","")</f>
        <v/>
      </c>
    </row>
    <row r="54" spans="2:7">
      <c r="B54" s="159" t="s">
        <v>752</v>
      </c>
      <c r="C54" s="74" t="str">
        <f t="shared" si="0"/>
        <v>Male</v>
      </c>
      <c r="D54" s="74" t="str">
        <f t="shared" si="1"/>
        <v>Dunmow Triathlon Club</v>
      </c>
      <c r="E54" s="129">
        <v>0.11655092592592593</v>
      </c>
      <c r="F54" s="75">
        <f t="shared" si="2"/>
        <v>7257.1996027805362</v>
      </c>
      <c r="G54" t="str">
        <f>IF((ISERROR((VLOOKUP(B54,Calculation!C$2:C$933,1,FALSE)))),"not entered","")</f>
        <v/>
      </c>
    </row>
    <row r="55" spans="2:7">
      <c r="B55" s="159" t="s">
        <v>753</v>
      </c>
      <c r="C55" s="74" t="str">
        <f t="shared" si="0"/>
        <v>Female</v>
      </c>
      <c r="D55" s="74" t="str">
        <f t="shared" si="1"/>
        <v>Tri-Anglia Tri Club</v>
      </c>
      <c r="E55" s="129">
        <v>0.11686342592592593</v>
      </c>
      <c r="F55" s="75">
        <f t="shared" si="2"/>
        <v>9010.5972070912139</v>
      </c>
      <c r="G55" t="str">
        <f>IF((ISERROR((VLOOKUP(B55,Calculation!C$2:C$933,1,FALSE)))),"not entered","")</f>
        <v/>
      </c>
    </row>
    <row r="56" spans="2:7">
      <c r="B56" s="159" t="s">
        <v>754</v>
      </c>
      <c r="C56" s="74" t="str">
        <f t="shared" si="0"/>
        <v>Female</v>
      </c>
      <c r="D56" s="74" t="str">
        <f t="shared" si="1"/>
        <v>west suffolk wheelers</v>
      </c>
      <c r="E56" s="129">
        <v>0.11738425925925926</v>
      </c>
      <c r="F56" s="75">
        <f t="shared" si="2"/>
        <v>8970.6172352593185</v>
      </c>
      <c r="G56" t="str">
        <f>IF((ISERROR((VLOOKUP(B56,Calculation!C$2:C$933,1,FALSE)))),"not entered","")</f>
        <v/>
      </c>
    </row>
    <row r="57" spans="2:7">
      <c r="B57" s="159" t="s">
        <v>755</v>
      </c>
      <c r="C57" s="74" t="str">
        <f t="shared" si="0"/>
        <v>Male</v>
      </c>
      <c r="D57" s="74" t="str">
        <f t="shared" si="1"/>
        <v>tri-anglia</v>
      </c>
      <c r="E57" s="129">
        <v>0.11738425925925926</v>
      </c>
      <c r="F57" s="75">
        <f t="shared" si="2"/>
        <v>7205.6793531847761</v>
      </c>
      <c r="G57" t="str">
        <f>IF((ISERROR((VLOOKUP(B57,Calculation!C$2:C$933,1,FALSE)))),"not entered","")</f>
        <v/>
      </c>
    </row>
    <row r="58" spans="2:7">
      <c r="B58" s="159" t="s">
        <v>756</v>
      </c>
      <c r="C58" s="74" t="str">
        <f t="shared" si="0"/>
        <v>Male</v>
      </c>
      <c r="D58" s="74" t="str">
        <f t="shared" si="1"/>
        <v>tri-anglia</v>
      </c>
      <c r="E58" s="129">
        <v>0.11745370370370371</v>
      </c>
      <c r="F58" s="75">
        <f t="shared" si="2"/>
        <v>7201.4189988175003</v>
      </c>
      <c r="G58" t="str">
        <f>IF((ISERROR((VLOOKUP(B58,Calculation!C$2:C$933,1,FALSE)))),"not entered","")</f>
        <v/>
      </c>
    </row>
    <row r="59" spans="2:7">
      <c r="B59" s="159" t="s">
        <v>757</v>
      </c>
      <c r="C59" s="74" t="str">
        <f t="shared" si="0"/>
        <v>Male</v>
      </c>
      <c r="D59" s="74" t="str">
        <f t="shared" si="1"/>
        <v>born 2 tri</v>
      </c>
      <c r="E59" s="129">
        <v>0.11747685185185186</v>
      </c>
      <c r="F59" s="75">
        <f t="shared" si="2"/>
        <v>7200</v>
      </c>
      <c r="G59" t="str">
        <f>IF((ISERROR((VLOOKUP(B59,Calculation!C$2:C$933,1,FALSE)))),"not entered","")</f>
        <v/>
      </c>
    </row>
    <row r="60" spans="2:7">
      <c r="B60" s="159" t="s">
        <v>758</v>
      </c>
      <c r="C60" s="74" t="str">
        <f t="shared" si="0"/>
        <v>Male</v>
      </c>
      <c r="D60" s="74" t="str">
        <f t="shared" si="1"/>
        <v>tri anglia</v>
      </c>
      <c r="E60" s="129">
        <v>0.11846064814814815</v>
      </c>
      <c r="F60" s="75">
        <f t="shared" si="2"/>
        <v>7140.2051783097204</v>
      </c>
      <c r="G60" t="str">
        <f>IF((ISERROR((VLOOKUP(B60,Calculation!C$2:C$933,1,FALSE)))),"not entered","")</f>
        <v/>
      </c>
    </row>
    <row r="61" spans="2:7">
      <c r="B61" s="159" t="s">
        <v>759</v>
      </c>
      <c r="C61" s="74" t="str">
        <f t="shared" si="0"/>
        <v>Male</v>
      </c>
      <c r="D61" s="74" t="str">
        <f t="shared" si="1"/>
        <v>tri-anglia</v>
      </c>
      <c r="E61" s="129">
        <v>0.11902777777777777</v>
      </c>
      <c r="F61" s="75">
        <f t="shared" si="2"/>
        <v>7106.1843640606767</v>
      </c>
      <c r="G61" t="str">
        <f>IF((ISERROR((VLOOKUP(B61,Calculation!C$2:C$933,1,FALSE)))),"not entered","")</f>
        <v/>
      </c>
    </row>
    <row r="62" spans="2:7">
      <c r="B62" s="159" t="s">
        <v>632</v>
      </c>
      <c r="C62" s="74" t="str">
        <f t="shared" si="0"/>
        <v>Male</v>
      </c>
      <c r="D62" s="74" t="str">
        <f t="shared" si="1"/>
        <v>EAST ESSEX TRI CLUB</v>
      </c>
      <c r="E62" s="129">
        <v>0.11962962962962963</v>
      </c>
      <c r="F62" s="75">
        <f t="shared" si="2"/>
        <v>7070.4334365325067</v>
      </c>
      <c r="G62" t="str">
        <f>IF((ISERROR((VLOOKUP(B62,Calculation!C$2:C$933,1,FALSE)))),"not entered","")</f>
        <v/>
      </c>
    </row>
    <row r="63" spans="2:7">
      <c r="B63" s="159" t="s">
        <v>760</v>
      </c>
      <c r="C63" s="74" t="str">
        <f t="shared" si="0"/>
        <v>Male</v>
      </c>
      <c r="D63" s="74" t="str">
        <f t="shared" si="1"/>
        <v>tri-anglia</v>
      </c>
      <c r="E63" s="129">
        <v>0.12128472222222221</v>
      </c>
      <c r="F63" s="75">
        <f t="shared" si="2"/>
        <v>6973.9478957915835</v>
      </c>
      <c r="G63" t="str">
        <f>IF((ISERROR((VLOOKUP(B63,Calculation!C$2:C$933,1,FALSE)))),"not entered","")</f>
        <v/>
      </c>
    </row>
    <row r="64" spans="2:7">
      <c r="B64" s="159" t="s">
        <v>761</v>
      </c>
      <c r="C64" s="74" t="str">
        <f t="shared" si="0"/>
        <v>Male</v>
      </c>
      <c r="D64" s="74" t="str">
        <f t="shared" si="1"/>
        <v>tri-anglia</v>
      </c>
      <c r="E64" s="129">
        <v>0.12136574074074075</v>
      </c>
      <c r="F64" s="75">
        <f t="shared" si="2"/>
        <v>6969.2923898531362</v>
      </c>
      <c r="G64" t="str">
        <f>IF((ISERROR((VLOOKUP(B64,Calculation!C$2:C$933,1,FALSE)))),"not entered","")</f>
        <v/>
      </c>
    </row>
    <row r="65" spans="2:7">
      <c r="B65" s="159" t="s">
        <v>762</v>
      </c>
      <c r="C65" s="74" t="str">
        <f t="shared" si="0"/>
        <v>Male</v>
      </c>
      <c r="D65" s="74" t="str">
        <f t="shared" si="1"/>
        <v>ipswich tri club</v>
      </c>
      <c r="E65" s="129">
        <v>0.12138888888888888</v>
      </c>
      <c r="F65" s="75">
        <f t="shared" si="2"/>
        <v>6967.9633867276889</v>
      </c>
      <c r="G65" t="str">
        <f>IF((ISERROR((VLOOKUP(B65,Calculation!C$2:C$933,1,FALSE)))),"not entered","")</f>
        <v/>
      </c>
    </row>
    <row r="66" spans="2:7">
      <c r="B66" s="159" t="s">
        <v>763</v>
      </c>
      <c r="C66" s="74" t="str">
        <f t="shared" si="0"/>
        <v>Male</v>
      </c>
      <c r="D66" s="74" t="str">
        <f t="shared" si="1"/>
        <v>trianglia</v>
      </c>
      <c r="E66" s="129">
        <v>0.12260416666666667</v>
      </c>
      <c r="F66" s="75">
        <f t="shared" si="2"/>
        <v>6898.8954970263376</v>
      </c>
      <c r="G66" t="str">
        <f>IF((ISERROR((VLOOKUP(B66,Calculation!C$2:C$933,1,FALSE)))),"not entered","")</f>
        <v/>
      </c>
    </row>
    <row r="67" spans="2:7">
      <c r="B67" s="159" t="s">
        <v>764</v>
      </c>
      <c r="C67" s="74" t="str">
        <f t="shared" si="0"/>
        <v>Male</v>
      </c>
      <c r="D67" s="74" t="str">
        <f t="shared" si="1"/>
        <v>tri-anglia</v>
      </c>
      <c r="E67" s="129">
        <v>0.12261574074074073</v>
      </c>
      <c r="F67" s="75">
        <f t="shared" si="2"/>
        <v>6898.2442892203135</v>
      </c>
      <c r="G67" t="str">
        <f>IF((ISERROR((VLOOKUP(B67,Calculation!C$2:C$933,1,FALSE)))),"not entered","")</f>
        <v/>
      </c>
    </row>
    <row r="68" spans="2:7">
      <c r="B68" s="159" t="s">
        <v>765</v>
      </c>
      <c r="C68" s="74" t="str">
        <f t="shared" si="0"/>
        <v>Male</v>
      </c>
      <c r="D68" s="74" t="str">
        <f t="shared" si="1"/>
        <v>tri-anglia</v>
      </c>
      <c r="E68" s="129">
        <v>0.12329861111111111</v>
      </c>
      <c r="F68" s="75">
        <f t="shared" si="2"/>
        <v>6860.0394255139399</v>
      </c>
      <c r="G68" t="str">
        <f>IF((ISERROR((VLOOKUP(B68,Calculation!C$2:C$933,1,FALSE)))),"not entered","")</f>
        <v/>
      </c>
    </row>
    <row r="69" spans="2:7">
      <c r="B69" s="159" t="s">
        <v>766</v>
      </c>
      <c r="C69" s="74" t="str">
        <f t="shared" si="0"/>
        <v>Male</v>
      </c>
      <c r="D69" s="74" t="str">
        <f t="shared" si="1"/>
        <v>tri-anglia</v>
      </c>
      <c r="E69" s="129">
        <v>0.12457175925925927</v>
      </c>
      <c r="F69" s="75">
        <f t="shared" si="2"/>
        <v>6789.9284586081931</v>
      </c>
      <c r="G69" t="str">
        <f>IF((ISERROR((VLOOKUP(B69,Calculation!C$2:C$933,1,FALSE)))),"not entered","")</f>
        <v/>
      </c>
    </row>
    <row r="70" spans="2:7">
      <c r="B70" s="159" t="s">
        <v>767</v>
      </c>
      <c r="C70" s="74" t="str">
        <f t="shared" ref="C70:C133" si="3">VLOOKUP(B70,name,3,FALSE)</f>
        <v>Male</v>
      </c>
      <c r="D70" s="74" t="str">
        <f t="shared" ref="D70:D133" si="4">VLOOKUP(B70,name,2,FALSE)</f>
        <v>tri-anglia</v>
      </c>
      <c r="E70" s="129">
        <v>0.12511574074074075</v>
      </c>
      <c r="F70" s="75">
        <f t="shared" ref="F70:F133" si="5">(VLOOKUP(C70,C$4:E$5,3,FALSE))/(E70/10000)</f>
        <v>6760.407030527289</v>
      </c>
      <c r="G70" t="str">
        <f>IF((ISERROR((VLOOKUP(B70,Calculation!C$2:C$933,1,FALSE)))),"not entered","")</f>
        <v/>
      </c>
    </row>
    <row r="71" spans="2:7">
      <c r="B71" s="159" t="s">
        <v>768</v>
      </c>
      <c r="C71" s="74" t="str">
        <f t="shared" si="3"/>
        <v>Male</v>
      </c>
      <c r="D71" s="74" t="str">
        <f t="shared" si="4"/>
        <v>tri-anglia</v>
      </c>
      <c r="E71" s="129">
        <v>0.12565972222222221</v>
      </c>
      <c r="F71" s="75">
        <f t="shared" si="5"/>
        <v>6731.1411992263065</v>
      </c>
      <c r="G71" t="str">
        <f>IF((ISERROR((VLOOKUP(B71,Calculation!C$2:C$933,1,FALSE)))),"not entered","")</f>
        <v/>
      </c>
    </row>
    <row r="72" spans="2:7">
      <c r="B72" s="159" t="s">
        <v>769</v>
      </c>
      <c r="C72" s="74" t="str">
        <f t="shared" si="3"/>
        <v>Female</v>
      </c>
      <c r="D72" s="74" t="str">
        <f t="shared" si="4"/>
        <v>tri-anglia</v>
      </c>
      <c r="E72" s="129">
        <v>0.12593750000000001</v>
      </c>
      <c r="F72" s="75">
        <f t="shared" si="5"/>
        <v>8361.3638452348114</v>
      </c>
      <c r="G72" t="str">
        <f>IF((ISERROR((VLOOKUP(B72,Calculation!C$2:C$933,1,FALSE)))),"not entered","")</f>
        <v/>
      </c>
    </row>
    <row r="73" spans="2:7">
      <c r="B73" s="159" t="s">
        <v>770</v>
      </c>
      <c r="C73" s="74" t="str">
        <f t="shared" si="3"/>
        <v>Female</v>
      </c>
      <c r="D73" s="74" t="str">
        <f t="shared" si="4"/>
        <v>tri-anglia</v>
      </c>
      <c r="E73" s="129">
        <v>0.12646990740740741</v>
      </c>
      <c r="F73" s="75">
        <f t="shared" si="5"/>
        <v>8326.1645465361034</v>
      </c>
      <c r="G73" t="str">
        <f>IF((ISERROR((VLOOKUP(B73,Calculation!C$2:C$933,1,FALSE)))),"not entered","")</f>
        <v/>
      </c>
    </row>
    <row r="74" spans="2:7">
      <c r="B74" s="159" t="s">
        <v>771</v>
      </c>
      <c r="C74" s="74" t="str">
        <f t="shared" si="3"/>
        <v>Female</v>
      </c>
      <c r="D74" s="74" t="str">
        <f t="shared" si="4"/>
        <v>tri-anglia</v>
      </c>
      <c r="E74" s="129">
        <v>0.12687499999999999</v>
      </c>
      <c r="F74" s="75">
        <f t="shared" si="5"/>
        <v>8299.5803685458868</v>
      </c>
      <c r="G74" t="str">
        <f>IF((ISERROR((VLOOKUP(B74,Calculation!C$2:C$933,1,FALSE)))),"not entered","")</f>
        <v/>
      </c>
    </row>
    <row r="75" spans="2:7">
      <c r="B75" s="159" t="s">
        <v>772</v>
      </c>
      <c r="C75" s="74" t="str">
        <f t="shared" si="3"/>
        <v>Male</v>
      </c>
      <c r="D75" s="74" t="str">
        <f t="shared" si="4"/>
        <v>tri-anglia</v>
      </c>
      <c r="E75" s="129">
        <v>0.12940972222222222</v>
      </c>
      <c r="F75" s="75">
        <f t="shared" si="5"/>
        <v>6536.088006439496</v>
      </c>
      <c r="G75" t="str">
        <f>IF((ISERROR((VLOOKUP(B75,Calculation!C$2:C$933,1,FALSE)))),"not entered","")</f>
        <v/>
      </c>
    </row>
    <row r="76" spans="2:7">
      <c r="B76" s="159" t="s">
        <v>773</v>
      </c>
      <c r="C76" s="74" t="str">
        <f t="shared" si="3"/>
        <v>Female</v>
      </c>
      <c r="D76" s="74" t="str">
        <f t="shared" si="4"/>
        <v>tri-anglia</v>
      </c>
      <c r="E76" s="129">
        <v>0.13118055555555555</v>
      </c>
      <c r="F76" s="75">
        <f t="shared" si="5"/>
        <v>8027.1748720663491</v>
      </c>
      <c r="G76" t="str">
        <f>IF((ISERROR((VLOOKUP(B76,Calculation!C$2:C$933,1,FALSE)))),"not entered","")</f>
        <v/>
      </c>
    </row>
    <row r="77" spans="2:7">
      <c r="B77" s="159" t="s">
        <v>774</v>
      </c>
      <c r="C77" s="74" t="str">
        <f t="shared" si="3"/>
        <v>Male</v>
      </c>
      <c r="D77" s="74" t="str">
        <f t="shared" si="4"/>
        <v>Tri Anglia</v>
      </c>
      <c r="E77" s="129">
        <v>0.13136574074074073</v>
      </c>
      <c r="F77" s="75">
        <f t="shared" si="5"/>
        <v>6438.7665198237892</v>
      </c>
      <c r="G77" t="str">
        <f>IF((ISERROR((VLOOKUP(B77,Calculation!C$2:C$933,1,FALSE)))),"not entered","")</f>
        <v/>
      </c>
    </row>
    <row r="78" spans="2:7">
      <c r="B78" s="159" t="s">
        <v>775</v>
      </c>
      <c r="C78" s="74" t="str">
        <f t="shared" si="3"/>
        <v>Male</v>
      </c>
      <c r="D78" s="74" t="str">
        <f t="shared" si="4"/>
        <v>tri-anglia</v>
      </c>
      <c r="E78" s="129">
        <v>0.13208333333333333</v>
      </c>
      <c r="F78" s="75">
        <f t="shared" si="5"/>
        <v>6403.7854889589898</v>
      </c>
      <c r="G78" t="str">
        <f>IF((ISERROR((VLOOKUP(B78,Calculation!C$2:C$933,1,FALSE)))),"not entered","")</f>
        <v/>
      </c>
    </row>
    <row r="79" spans="2:7">
      <c r="B79" s="159" t="s">
        <v>776</v>
      </c>
      <c r="C79" s="74" t="str">
        <f t="shared" si="3"/>
        <v>Female</v>
      </c>
      <c r="D79" s="74" t="str">
        <f t="shared" si="4"/>
        <v>tri anglia</v>
      </c>
      <c r="E79" s="129">
        <v>0.1320949074074074</v>
      </c>
      <c r="F79" s="75">
        <f t="shared" si="5"/>
        <v>7971.6113204240783</v>
      </c>
      <c r="G79" t="str">
        <f>IF((ISERROR((VLOOKUP(B79,Calculation!C$2:C$933,1,FALSE)))),"not entered","")</f>
        <v/>
      </c>
    </row>
    <row r="80" spans="2:7">
      <c r="B80" s="159" t="s">
        <v>777</v>
      </c>
      <c r="C80" s="74" t="str">
        <f t="shared" si="3"/>
        <v>Female</v>
      </c>
      <c r="D80" s="74" t="str">
        <f t="shared" si="4"/>
        <v>Ipswich Triathlon Club</v>
      </c>
      <c r="E80" s="129">
        <v>0.13228009259259257</v>
      </c>
      <c r="F80" s="75">
        <f t="shared" si="5"/>
        <v>7960.4514830693861</v>
      </c>
      <c r="G80" t="str">
        <f>IF((ISERROR((VLOOKUP(B80,Calculation!C$2:C$933,1,FALSE)))),"not entered","")</f>
        <v/>
      </c>
    </row>
    <row r="81" spans="2:7">
      <c r="B81" s="159" t="s">
        <v>778</v>
      </c>
      <c r="C81" s="74" t="str">
        <f t="shared" si="3"/>
        <v>Male</v>
      </c>
      <c r="D81" s="74" t="str">
        <f t="shared" si="4"/>
        <v>tri-anglia</v>
      </c>
      <c r="E81" s="129">
        <v>0.13442129629629629</v>
      </c>
      <c r="F81" s="75">
        <f t="shared" si="5"/>
        <v>6292.4057172378161</v>
      </c>
      <c r="G81" t="str">
        <f>IF((ISERROR((VLOOKUP(B81,Calculation!C$2:C$933,1,FALSE)))),"not entered","")</f>
        <v/>
      </c>
    </row>
    <row r="82" spans="2:7">
      <c r="B82" s="159" t="s">
        <v>779</v>
      </c>
      <c r="C82" s="74" t="str">
        <f t="shared" si="3"/>
        <v>Male</v>
      </c>
      <c r="D82" s="74" t="str">
        <f t="shared" si="4"/>
        <v>tri-anglia</v>
      </c>
      <c r="E82" s="129">
        <v>0.13540509259259259</v>
      </c>
      <c r="F82" s="75">
        <f t="shared" si="5"/>
        <v>6246.6877510898366</v>
      </c>
      <c r="G82" t="str">
        <f>IF((ISERROR((VLOOKUP(B82,Calculation!C$2:C$933,1,FALSE)))),"not entered","")</f>
        <v/>
      </c>
    </row>
    <row r="83" spans="2:7">
      <c r="B83" s="159" t="s">
        <v>780</v>
      </c>
      <c r="C83" s="74" t="str">
        <f t="shared" si="3"/>
        <v>Female</v>
      </c>
      <c r="D83" s="74" t="str">
        <f t="shared" si="4"/>
        <v>Stortford Tri</v>
      </c>
      <c r="E83" s="129">
        <v>0.13971064814814815</v>
      </c>
      <c r="F83" s="75">
        <f t="shared" si="5"/>
        <v>7537.0723220942755</v>
      </c>
      <c r="G83" t="str">
        <f>IF((ISERROR((VLOOKUP(B83,Calculation!C$2:C$933,1,FALSE)))),"not entered","")</f>
        <v/>
      </c>
    </row>
    <row r="84" spans="2:7">
      <c r="B84" s="159" t="s">
        <v>781</v>
      </c>
      <c r="C84" s="74" t="str">
        <f t="shared" si="3"/>
        <v>Male</v>
      </c>
      <c r="D84" s="74" t="str">
        <f t="shared" si="4"/>
        <v>cambridge triathlon club</v>
      </c>
      <c r="E84" s="129">
        <v>0.14119212962962963</v>
      </c>
      <c r="F84" s="75">
        <f t="shared" si="5"/>
        <v>5990.6549717189937</v>
      </c>
      <c r="G84" t="str">
        <f>IF((ISERROR((VLOOKUP(B84,Calculation!C$2:C$933,1,FALSE)))),"not entered","")</f>
        <v/>
      </c>
    </row>
    <row r="85" spans="2:7">
      <c r="B85" s="159" t="s">
        <v>782</v>
      </c>
      <c r="C85" s="74" t="str">
        <f t="shared" si="3"/>
        <v>Female</v>
      </c>
      <c r="D85" s="74" t="str">
        <f t="shared" si="4"/>
        <v>Stortford Tri</v>
      </c>
      <c r="E85" s="129">
        <v>0.14225694444444445</v>
      </c>
      <c r="F85" s="75">
        <f t="shared" si="5"/>
        <v>7402.1641851761442</v>
      </c>
      <c r="G85" t="str">
        <f>IF((ISERROR((VLOOKUP(B85,Calculation!C$2:C$933,1,FALSE)))),"not entered","")</f>
        <v/>
      </c>
    </row>
    <row r="86" spans="2:7">
      <c r="B86" s="159" t="s">
        <v>9</v>
      </c>
      <c r="C86" s="74" t="str">
        <f t="shared" si="3"/>
        <v xml:space="preserve"> </v>
      </c>
      <c r="D86" s="74" t="str">
        <f t="shared" si="4"/>
        <v xml:space="preserve"> </v>
      </c>
      <c r="E86" s="129">
        <v>0</v>
      </c>
      <c r="F86" s="75" t="e">
        <f t="shared" si="5"/>
        <v>#N/A</v>
      </c>
      <c r="G86" t="str">
        <f>IF((ISERROR((VLOOKUP(B86,Calculation!C$2:C$933,1,FALSE)))),"not entered","")</f>
        <v/>
      </c>
    </row>
    <row r="87" spans="2:7">
      <c r="B87" s="159" t="s">
        <v>9</v>
      </c>
      <c r="C87" s="74" t="str">
        <f t="shared" si="3"/>
        <v xml:space="preserve"> </v>
      </c>
      <c r="D87" s="74" t="str">
        <f t="shared" si="4"/>
        <v xml:space="preserve"> </v>
      </c>
      <c r="E87" s="129">
        <v>0</v>
      </c>
      <c r="F87" s="75" t="e">
        <f t="shared" si="5"/>
        <v>#N/A</v>
      </c>
      <c r="G87" t="str">
        <f>IF((ISERROR((VLOOKUP(B87,Calculation!C$2:C$933,1,FALSE)))),"not entered","")</f>
        <v/>
      </c>
    </row>
    <row r="88" spans="2:7">
      <c r="B88" s="159" t="s">
        <v>9</v>
      </c>
      <c r="C88" s="74" t="str">
        <f t="shared" si="3"/>
        <v xml:space="preserve"> </v>
      </c>
      <c r="D88" s="74" t="str">
        <f t="shared" si="4"/>
        <v xml:space="preserve"> </v>
      </c>
      <c r="E88" s="129">
        <v>0</v>
      </c>
      <c r="F88" s="75" t="e">
        <f t="shared" si="5"/>
        <v>#N/A</v>
      </c>
      <c r="G88" t="str">
        <f>IF((ISERROR((VLOOKUP(B88,Calculation!C$2:C$933,1,FALSE)))),"not entered","")</f>
        <v/>
      </c>
    </row>
    <row r="89" spans="2:7">
      <c r="B89" s="159" t="s">
        <v>9</v>
      </c>
      <c r="C89" s="74" t="str">
        <f t="shared" si="3"/>
        <v xml:space="preserve"> </v>
      </c>
      <c r="D89" s="74" t="str">
        <f t="shared" si="4"/>
        <v xml:space="preserve"> </v>
      </c>
      <c r="E89" s="129">
        <v>0</v>
      </c>
      <c r="F89" s="75" t="e">
        <f t="shared" si="5"/>
        <v>#N/A</v>
      </c>
      <c r="G89" t="str">
        <f>IF((ISERROR((VLOOKUP(B89,Calculation!C$2:C$933,1,FALSE)))),"not entered","")</f>
        <v/>
      </c>
    </row>
    <row r="90" spans="2:7">
      <c r="B90" s="159" t="s">
        <v>9</v>
      </c>
      <c r="C90" s="74" t="str">
        <f t="shared" si="3"/>
        <v xml:space="preserve"> </v>
      </c>
      <c r="D90" s="74" t="str">
        <f t="shared" si="4"/>
        <v xml:space="preserve"> </v>
      </c>
      <c r="E90" s="129">
        <v>0</v>
      </c>
      <c r="F90" s="75" t="e">
        <f t="shared" si="5"/>
        <v>#N/A</v>
      </c>
      <c r="G90" t="str">
        <f>IF((ISERROR((VLOOKUP(B90,Calculation!C$2:C$933,1,FALSE)))),"not entered","")</f>
        <v/>
      </c>
    </row>
    <row r="91" spans="2:7">
      <c r="B91" s="159" t="s">
        <v>9</v>
      </c>
      <c r="C91" s="74" t="str">
        <f t="shared" si="3"/>
        <v xml:space="preserve"> </v>
      </c>
      <c r="D91" s="74" t="str">
        <f t="shared" si="4"/>
        <v xml:space="preserve"> </v>
      </c>
      <c r="E91" s="129">
        <v>0</v>
      </c>
      <c r="F91" s="75" t="e">
        <f t="shared" si="5"/>
        <v>#N/A</v>
      </c>
      <c r="G91" t="str">
        <f>IF((ISERROR((VLOOKUP(B91,Calculation!C$2:C$933,1,FALSE)))),"not entered","")</f>
        <v/>
      </c>
    </row>
    <row r="92" spans="2:7">
      <c r="B92" s="159" t="s">
        <v>9</v>
      </c>
      <c r="C92" s="74" t="str">
        <f t="shared" si="3"/>
        <v xml:space="preserve"> </v>
      </c>
      <c r="D92" s="74" t="str">
        <f t="shared" si="4"/>
        <v xml:space="preserve"> </v>
      </c>
      <c r="E92" s="129">
        <v>0</v>
      </c>
      <c r="F92" s="75" t="e">
        <f t="shared" si="5"/>
        <v>#N/A</v>
      </c>
      <c r="G92" t="str">
        <f>IF((ISERROR((VLOOKUP(B92,Calculation!C$2:C$933,1,FALSE)))),"not entered","")</f>
        <v/>
      </c>
    </row>
    <row r="93" spans="2:7">
      <c r="B93" s="159" t="s">
        <v>9</v>
      </c>
      <c r="C93" s="74" t="str">
        <f t="shared" si="3"/>
        <v xml:space="preserve"> </v>
      </c>
      <c r="D93" s="74" t="str">
        <f t="shared" si="4"/>
        <v xml:space="preserve"> </v>
      </c>
      <c r="E93" s="129">
        <v>0</v>
      </c>
      <c r="F93" s="75" t="e">
        <f t="shared" si="5"/>
        <v>#N/A</v>
      </c>
      <c r="G93" t="str">
        <f>IF((ISERROR((VLOOKUP(B93,Calculation!C$2:C$933,1,FALSE)))),"not entered","")</f>
        <v/>
      </c>
    </row>
    <row r="94" spans="2:7">
      <c r="B94" s="159" t="s">
        <v>9</v>
      </c>
      <c r="C94" s="74" t="str">
        <f t="shared" si="3"/>
        <v xml:space="preserve"> </v>
      </c>
      <c r="D94" s="74" t="str">
        <f t="shared" si="4"/>
        <v xml:space="preserve"> </v>
      </c>
      <c r="E94" s="129">
        <v>0</v>
      </c>
      <c r="F94" s="75" t="e">
        <f t="shared" si="5"/>
        <v>#N/A</v>
      </c>
      <c r="G94" t="str">
        <f>IF((ISERROR((VLOOKUP(B94,Calculation!C$2:C$933,1,FALSE)))),"not entered","")</f>
        <v/>
      </c>
    </row>
    <row r="95" spans="2:7">
      <c r="B95" s="159" t="s">
        <v>9</v>
      </c>
      <c r="C95" s="74" t="str">
        <f t="shared" si="3"/>
        <v xml:space="preserve"> </v>
      </c>
      <c r="D95" s="74" t="str">
        <f t="shared" si="4"/>
        <v xml:space="preserve"> </v>
      </c>
      <c r="E95" s="129">
        <v>0</v>
      </c>
      <c r="F95" s="75" t="e">
        <f t="shared" si="5"/>
        <v>#N/A</v>
      </c>
      <c r="G95" t="str">
        <f>IF((ISERROR((VLOOKUP(B95,Calculation!C$2:C$933,1,FALSE)))),"not entered","")</f>
        <v/>
      </c>
    </row>
    <row r="96" spans="2:7">
      <c r="B96" s="159" t="s">
        <v>9</v>
      </c>
      <c r="C96" s="74" t="str">
        <f t="shared" si="3"/>
        <v xml:space="preserve"> </v>
      </c>
      <c r="D96" s="74" t="str">
        <f t="shared" si="4"/>
        <v xml:space="preserve"> </v>
      </c>
      <c r="E96" s="129">
        <v>0</v>
      </c>
      <c r="F96" s="75" t="e">
        <f t="shared" si="5"/>
        <v>#N/A</v>
      </c>
      <c r="G96" t="str">
        <f>IF((ISERROR((VLOOKUP(B96,Calculation!C$2:C$933,1,FALSE)))),"not entered","")</f>
        <v/>
      </c>
    </row>
    <row r="97" spans="2:7">
      <c r="B97" s="159" t="s">
        <v>9</v>
      </c>
      <c r="C97" s="74" t="str">
        <f t="shared" si="3"/>
        <v xml:space="preserve"> </v>
      </c>
      <c r="D97" s="74" t="str">
        <f t="shared" si="4"/>
        <v xml:space="preserve"> </v>
      </c>
      <c r="E97" s="129">
        <v>0</v>
      </c>
      <c r="F97" s="75" t="e">
        <f t="shared" si="5"/>
        <v>#N/A</v>
      </c>
      <c r="G97" t="str">
        <f>IF((ISERROR((VLOOKUP(B97,Calculation!C$2:C$933,1,FALSE)))),"not entered","")</f>
        <v/>
      </c>
    </row>
    <row r="98" spans="2:7">
      <c r="B98" s="159" t="s">
        <v>9</v>
      </c>
      <c r="C98" s="74" t="str">
        <f t="shared" si="3"/>
        <v xml:space="preserve"> </v>
      </c>
      <c r="D98" s="74" t="str">
        <f t="shared" si="4"/>
        <v xml:space="preserve"> </v>
      </c>
      <c r="E98" s="129">
        <v>0</v>
      </c>
      <c r="F98" s="75" t="e">
        <f t="shared" si="5"/>
        <v>#N/A</v>
      </c>
      <c r="G98" t="str">
        <f>IF((ISERROR((VLOOKUP(B98,Calculation!C$2:C$933,1,FALSE)))),"not entered","")</f>
        <v/>
      </c>
    </row>
    <row r="99" spans="2:7">
      <c r="B99" s="159" t="s">
        <v>9</v>
      </c>
      <c r="C99" s="74" t="str">
        <f t="shared" si="3"/>
        <v xml:space="preserve"> </v>
      </c>
      <c r="D99" s="74" t="str">
        <f t="shared" si="4"/>
        <v xml:space="preserve"> </v>
      </c>
      <c r="E99" s="129">
        <v>0</v>
      </c>
      <c r="F99" s="75" t="e">
        <f t="shared" si="5"/>
        <v>#N/A</v>
      </c>
      <c r="G99" t="str">
        <f>IF((ISERROR((VLOOKUP(B99,Calculation!C$2:C$933,1,FALSE)))),"not entered","")</f>
        <v/>
      </c>
    </row>
    <row r="100" spans="2:7">
      <c r="B100" s="159" t="s">
        <v>9</v>
      </c>
      <c r="C100" s="74" t="str">
        <f t="shared" si="3"/>
        <v xml:space="preserve"> </v>
      </c>
      <c r="D100" s="74" t="str">
        <f t="shared" si="4"/>
        <v xml:space="preserve"> </v>
      </c>
      <c r="E100" s="129">
        <v>0</v>
      </c>
      <c r="F100" s="75" t="e">
        <f t="shared" si="5"/>
        <v>#N/A</v>
      </c>
      <c r="G100" t="str">
        <f>IF((ISERROR((VLOOKUP(B100,Calculation!C$2:C$933,1,FALSE)))),"not entered","")</f>
        <v/>
      </c>
    </row>
    <row r="101" spans="2:7">
      <c r="B101" s="159" t="s">
        <v>9</v>
      </c>
      <c r="C101" s="74" t="str">
        <f t="shared" si="3"/>
        <v xml:space="preserve"> </v>
      </c>
      <c r="D101" s="74" t="str">
        <f t="shared" si="4"/>
        <v xml:space="preserve"> </v>
      </c>
      <c r="E101" s="129">
        <v>0</v>
      </c>
      <c r="F101" s="75" t="e">
        <f t="shared" si="5"/>
        <v>#N/A</v>
      </c>
      <c r="G101" t="str">
        <f>IF((ISERROR((VLOOKUP(B101,Calculation!C$2:C$933,1,FALSE)))),"not entered","")</f>
        <v/>
      </c>
    </row>
    <row r="102" spans="2:7">
      <c r="B102" s="159" t="s">
        <v>9</v>
      </c>
      <c r="C102" s="74" t="str">
        <f t="shared" si="3"/>
        <v xml:space="preserve"> </v>
      </c>
      <c r="D102" s="74" t="str">
        <f t="shared" si="4"/>
        <v xml:space="preserve"> </v>
      </c>
      <c r="E102" s="129">
        <v>0</v>
      </c>
      <c r="F102" s="75" t="e">
        <f t="shared" si="5"/>
        <v>#N/A</v>
      </c>
      <c r="G102" t="str">
        <f>IF((ISERROR((VLOOKUP(B102,Calculation!C$2:C$933,1,FALSE)))),"not entered","")</f>
        <v/>
      </c>
    </row>
    <row r="103" spans="2:7">
      <c r="B103" s="159" t="s">
        <v>9</v>
      </c>
      <c r="C103" s="74" t="str">
        <f t="shared" si="3"/>
        <v xml:space="preserve"> </v>
      </c>
      <c r="D103" s="74" t="str">
        <f t="shared" si="4"/>
        <v xml:space="preserve"> </v>
      </c>
      <c r="E103" s="129">
        <v>0</v>
      </c>
      <c r="F103" s="75" t="e">
        <f t="shared" si="5"/>
        <v>#N/A</v>
      </c>
      <c r="G103" t="str">
        <f>IF((ISERROR((VLOOKUP(B103,Calculation!C$2:C$933,1,FALSE)))),"not entered","")</f>
        <v/>
      </c>
    </row>
    <row r="104" spans="2:7">
      <c r="B104" s="159" t="s">
        <v>9</v>
      </c>
      <c r="C104" s="74" t="str">
        <f t="shared" si="3"/>
        <v xml:space="preserve"> </v>
      </c>
      <c r="D104" s="74" t="str">
        <f t="shared" si="4"/>
        <v xml:space="preserve"> </v>
      </c>
      <c r="E104" s="129">
        <v>0</v>
      </c>
      <c r="F104" s="75" t="e">
        <f t="shared" si="5"/>
        <v>#N/A</v>
      </c>
      <c r="G104" t="str">
        <f>IF((ISERROR((VLOOKUP(B104,Calculation!C$2:C$933,1,FALSE)))),"not entered","")</f>
        <v/>
      </c>
    </row>
    <row r="105" spans="2:7">
      <c r="B105" s="159" t="s">
        <v>9</v>
      </c>
      <c r="C105" s="74" t="str">
        <f t="shared" si="3"/>
        <v xml:space="preserve"> </v>
      </c>
      <c r="D105" s="74" t="str">
        <f t="shared" si="4"/>
        <v xml:space="preserve"> </v>
      </c>
      <c r="E105" s="129">
        <v>0</v>
      </c>
      <c r="F105" s="75" t="e">
        <f t="shared" si="5"/>
        <v>#N/A</v>
      </c>
      <c r="G105" t="str">
        <f>IF((ISERROR((VLOOKUP(B105,Calculation!C$2:C$933,1,FALSE)))),"not entered","")</f>
        <v/>
      </c>
    </row>
    <row r="106" spans="2:7">
      <c r="B106" s="159" t="s">
        <v>9</v>
      </c>
      <c r="C106" s="74" t="str">
        <f t="shared" si="3"/>
        <v xml:space="preserve"> </v>
      </c>
      <c r="D106" s="74" t="str">
        <f t="shared" si="4"/>
        <v xml:space="preserve"> </v>
      </c>
      <c r="E106" s="129">
        <v>0</v>
      </c>
      <c r="F106" s="75" t="e">
        <f t="shared" si="5"/>
        <v>#N/A</v>
      </c>
      <c r="G106" t="str">
        <f>IF((ISERROR((VLOOKUP(B106,Calculation!C$2:C$933,1,FALSE)))),"not entered","")</f>
        <v/>
      </c>
    </row>
    <row r="107" spans="2:7">
      <c r="B107" s="159" t="s">
        <v>9</v>
      </c>
      <c r="C107" s="74" t="str">
        <f t="shared" si="3"/>
        <v xml:space="preserve"> </v>
      </c>
      <c r="D107" s="74" t="str">
        <f t="shared" si="4"/>
        <v xml:space="preserve"> </v>
      </c>
      <c r="E107" s="129">
        <v>0</v>
      </c>
      <c r="F107" s="75" t="e">
        <f t="shared" si="5"/>
        <v>#N/A</v>
      </c>
      <c r="G107" t="str">
        <f>IF((ISERROR((VLOOKUP(B107,Calculation!C$2:C$933,1,FALSE)))),"not entered","")</f>
        <v/>
      </c>
    </row>
    <row r="108" spans="2:7">
      <c r="B108" s="159" t="s">
        <v>9</v>
      </c>
      <c r="C108" s="74" t="str">
        <f t="shared" si="3"/>
        <v xml:space="preserve"> </v>
      </c>
      <c r="D108" s="74" t="str">
        <f t="shared" si="4"/>
        <v xml:space="preserve"> </v>
      </c>
      <c r="E108" s="129">
        <v>0</v>
      </c>
      <c r="F108" s="75" t="e">
        <f t="shared" si="5"/>
        <v>#N/A</v>
      </c>
      <c r="G108" t="str">
        <f>IF((ISERROR((VLOOKUP(B108,Calculation!C$2:C$933,1,FALSE)))),"not entered","")</f>
        <v/>
      </c>
    </row>
    <row r="109" spans="2:7">
      <c r="B109" s="159" t="s">
        <v>9</v>
      </c>
      <c r="C109" s="74" t="str">
        <f t="shared" si="3"/>
        <v xml:space="preserve"> </v>
      </c>
      <c r="D109" s="74" t="str">
        <f t="shared" si="4"/>
        <v xml:space="preserve"> </v>
      </c>
      <c r="E109" s="129">
        <v>0</v>
      </c>
      <c r="F109" s="75" t="e">
        <f t="shared" si="5"/>
        <v>#N/A</v>
      </c>
      <c r="G109" t="str">
        <f>IF((ISERROR((VLOOKUP(B109,Calculation!C$2:C$933,1,FALSE)))),"not entered","")</f>
        <v/>
      </c>
    </row>
    <row r="110" spans="2:7">
      <c r="B110" s="159" t="s">
        <v>9</v>
      </c>
      <c r="C110" s="74" t="str">
        <f t="shared" si="3"/>
        <v xml:space="preserve"> </v>
      </c>
      <c r="D110" s="74" t="str">
        <f t="shared" si="4"/>
        <v xml:space="preserve"> </v>
      </c>
      <c r="E110" s="129">
        <v>0</v>
      </c>
      <c r="F110" s="75" t="e">
        <f t="shared" si="5"/>
        <v>#N/A</v>
      </c>
      <c r="G110" t="str">
        <f>IF((ISERROR((VLOOKUP(B110,Calculation!C$2:C$933,1,FALSE)))),"not entered","")</f>
        <v/>
      </c>
    </row>
    <row r="111" spans="2:7">
      <c r="B111" s="159" t="s">
        <v>9</v>
      </c>
      <c r="C111" s="74" t="str">
        <f t="shared" si="3"/>
        <v xml:space="preserve"> </v>
      </c>
      <c r="D111" s="74" t="str">
        <f t="shared" si="4"/>
        <v xml:space="preserve"> </v>
      </c>
      <c r="E111" s="129">
        <v>0</v>
      </c>
      <c r="F111" s="75" t="e">
        <f t="shared" si="5"/>
        <v>#N/A</v>
      </c>
      <c r="G111" t="str">
        <f>IF((ISERROR((VLOOKUP(B111,Calculation!C$2:C$933,1,FALSE)))),"not entered","")</f>
        <v/>
      </c>
    </row>
    <row r="112" spans="2:7">
      <c r="B112" s="159" t="s">
        <v>9</v>
      </c>
      <c r="C112" s="74" t="str">
        <f t="shared" si="3"/>
        <v xml:space="preserve"> </v>
      </c>
      <c r="D112" s="74" t="str">
        <f t="shared" si="4"/>
        <v xml:space="preserve"> </v>
      </c>
      <c r="E112" s="129">
        <v>0</v>
      </c>
      <c r="F112" s="75" t="e">
        <f t="shared" si="5"/>
        <v>#N/A</v>
      </c>
      <c r="G112" t="str">
        <f>IF((ISERROR((VLOOKUP(B112,Calculation!C$2:C$933,1,FALSE)))),"not entered","")</f>
        <v/>
      </c>
    </row>
    <row r="113" spans="2:7">
      <c r="B113" s="159" t="s">
        <v>9</v>
      </c>
      <c r="C113" s="74" t="str">
        <f t="shared" si="3"/>
        <v xml:space="preserve"> </v>
      </c>
      <c r="D113" s="74" t="str">
        <f t="shared" si="4"/>
        <v xml:space="preserve"> </v>
      </c>
      <c r="E113" s="129">
        <v>0</v>
      </c>
      <c r="F113" s="75" t="e">
        <f t="shared" si="5"/>
        <v>#N/A</v>
      </c>
      <c r="G113" t="str">
        <f>IF((ISERROR((VLOOKUP(B113,Calculation!C$2:C$933,1,FALSE)))),"not entered","")</f>
        <v/>
      </c>
    </row>
    <row r="114" spans="2:7">
      <c r="B114" s="159" t="s">
        <v>9</v>
      </c>
      <c r="C114" s="74" t="str">
        <f t="shared" si="3"/>
        <v xml:space="preserve"> </v>
      </c>
      <c r="D114" s="74" t="str">
        <f t="shared" si="4"/>
        <v xml:space="preserve"> </v>
      </c>
      <c r="E114" s="129">
        <v>0</v>
      </c>
      <c r="F114" s="75" t="e">
        <f t="shared" si="5"/>
        <v>#N/A</v>
      </c>
      <c r="G114" t="str">
        <f>IF((ISERROR((VLOOKUP(B114,Calculation!C$2:C$933,1,FALSE)))),"not entered","")</f>
        <v/>
      </c>
    </row>
    <row r="115" spans="2:7">
      <c r="B115" s="159" t="s">
        <v>9</v>
      </c>
      <c r="C115" s="74" t="str">
        <f t="shared" si="3"/>
        <v xml:space="preserve"> </v>
      </c>
      <c r="D115" s="74" t="str">
        <f t="shared" si="4"/>
        <v xml:space="preserve"> </v>
      </c>
      <c r="E115" s="129">
        <v>0</v>
      </c>
      <c r="F115" s="75" t="e">
        <f t="shared" si="5"/>
        <v>#N/A</v>
      </c>
      <c r="G115" t="str">
        <f>IF((ISERROR((VLOOKUP(B115,Calculation!C$2:C$933,1,FALSE)))),"not entered","")</f>
        <v/>
      </c>
    </row>
    <row r="116" spans="2:7">
      <c r="B116" s="159" t="s">
        <v>9</v>
      </c>
      <c r="C116" s="74" t="str">
        <f t="shared" si="3"/>
        <v xml:space="preserve"> </v>
      </c>
      <c r="D116" s="74" t="str">
        <f t="shared" si="4"/>
        <v xml:space="preserve"> </v>
      </c>
      <c r="E116" s="129">
        <v>0</v>
      </c>
      <c r="F116" s="75" t="e">
        <f t="shared" si="5"/>
        <v>#N/A</v>
      </c>
      <c r="G116" t="str">
        <f>IF((ISERROR((VLOOKUP(B116,Calculation!C$2:C$933,1,FALSE)))),"not entered","")</f>
        <v/>
      </c>
    </row>
    <row r="117" spans="2:7">
      <c r="B117" s="159" t="s">
        <v>9</v>
      </c>
      <c r="C117" s="74" t="str">
        <f t="shared" si="3"/>
        <v xml:space="preserve"> </v>
      </c>
      <c r="D117" s="74" t="str">
        <f t="shared" si="4"/>
        <v xml:space="preserve"> </v>
      </c>
      <c r="E117" s="129">
        <v>0</v>
      </c>
      <c r="F117" s="75" t="e">
        <f t="shared" si="5"/>
        <v>#N/A</v>
      </c>
      <c r="G117" t="str">
        <f>IF((ISERROR((VLOOKUP(B117,Calculation!C$2:C$933,1,FALSE)))),"not entered","")</f>
        <v/>
      </c>
    </row>
    <row r="118" spans="2:7">
      <c r="B118" s="159" t="s">
        <v>9</v>
      </c>
      <c r="C118" s="74" t="str">
        <f t="shared" si="3"/>
        <v xml:space="preserve"> </v>
      </c>
      <c r="D118" s="74" t="str">
        <f t="shared" si="4"/>
        <v xml:space="preserve"> </v>
      </c>
      <c r="E118" s="129">
        <v>0</v>
      </c>
      <c r="F118" s="75" t="e">
        <f t="shared" si="5"/>
        <v>#N/A</v>
      </c>
      <c r="G118" t="str">
        <f>IF((ISERROR((VLOOKUP(B118,Calculation!C$2:C$933,1,FALSE)))),"not entered","")</f>
        <v/>
      </c>
    </row>
    <row r="119" spans="2:7">
      <c r="B119" s="159" t="s">
        <v>9</v>
      </c>
      <c r="C119" s="74" t="str">
        <f t="shared" si="3"/>
        <v xml:space="preserve"> </v>
      </c>
      <c r="D119" s="74" t="str">
        <f t="shared" si="4"/>
        <v xml:space="preserve"> </v>
      </c>
      <c r="E119" s="129">
        <v>0</v>
      </c>
      <c r="F119" s="75" t="e">
        <f t="shared" si="5"/>
        <v>#N/A</v>
      </c>
      <c r="G119" t="str">
        <f>IF((ISERROR((VLOOKUP(B119,Calculation!C$2:C$933,1,FALSE)))),"not entered","")</f>
        <v/>
      </c>
    </row>
    <row r="120" spans="2:7">
      <c r="B120" s="159" t="s">
        <v>9</v>
      </c>
      <c r="C120" s="74" t="str">
        <f t="shared" si="3"/>
        <v xml:space="preserve"> </v>
      </c>
      <c r="D120" s="74" t="str">
        <f t="shared" si="4"/>
        <v xml:space="preserve"> </v>
      </c>
      <c r="E120" s="129">
        <v>0</v>
      </c>
      <c r="F120" s="75" t="e">
        <f t="shared" si="5"/>
        <v>#N/A</v>
      </c>
      <c r="G120" t="str">
        <f>IF((ISERROR((VLOOKUP(B120,Calculation!C$2:C$933,1,FALSE)))),"not entered","")</f>
        <v/>
      </c>
    </row>
    <row r="121" spans="2:7">
      <c r="B121" s="159" t="s">
        <v>9</v>
      </c>
      <c r="C121" s="74" t="str">
        <f t="shared" si="3"/>
        <v xml:space="preserve"> </v>
      </c>
      <c r="D121" s="74" t="str">
        <f t="shared" si="4"/>
        <v xml:space="preserve"> </v>
      </c>
      <c r="E121" s="129">
        <v>0</v>
      </c>
      <c r="F121" s="75" t="e">
        <f t="shared" si="5"/>
        <v>#N/A</v>
      </c>
      <c r="G121" t="str">
        <f>IF((ISERROR((VLOOKUP(B121,Calculation!C$2:C$933,1,FALSE)))),"not entered","")</f>
        <v/>
      </c>
    </row>
    <row r="122" spans="2:7">
      <c r="B122" s="159" t="s">
        <v>9</v>
      </c>
      <c r="C122" s="74" t="str">
        <f t="shared" si="3"/>
        <v xml:space="preserve"> </v>
      </c>
      <c r="D122" s="74" t="str">
        <f t="shared" si="4"/>
        <v xml:space="preserve"> </v>
      </c>
      <c r="E122" s="129">
        <v>0</v>
      </c>
      <c r="F122" s="75" t="e">
        <f t="shared" si="5"/>
        <v>#N/A</v>
      </c>
      <c r="G122" t="str">
        <f>IF((ISERROR((VLOOKUP(B122,Calculation!C$2:C$933,1,FALSE)))),"not entered","")</f>
        <v/>
      </c>
    </row>
    <row r="123" spans="2:7">
      <c r="B123" s="159" t="s">
        <v>9</v>
      </c>
      <c r="C123" s="74" t="str">
        <f t="shared" si="3"/>
        <v xml:space="preserve"> </v>
      </c>
      <c r="D123" s="74" t="str">
        <f t="shared" si="4"/>
        <v xml:space="preserve"> </v>
      </c>
      <c r="E123" s="129">
        <v>0</v>
      </c>
      <c r="F123" s="75" t="e">
        <f t="shared" si="5"/>
        <v>#N/A</v>
      </c>
      <c r="G123" t="str">
        <f>IF((ISERROR((VLOOKUP(B123,Calculation!C$2:C$933,1,FALSE)))),"not entered","")</f>
        <v/>
      </c>
    </row>
    <row r="124" spans="2:7">
      <c r="B124" s="159" t="s">
        <v>9</v>
      </c>
      <c r="C124" s="74" t="str">
        <f t="shared" si="3"/>
        <v xml:space="preserve"> </v>
      </c>
      <c r="D124" s="74" t="str">
        <f t="shared" si="4"/>
        <v xml:space="preserve"> </v>
      </c>
      <c r="E124" s="129">
        <v>0</v>
      </c>
      <c r="F124" s="75" t="e">
        <f t="shared" si="5"/>
        <v>#N/A</v>
      </c>
      <c r="G124" t="str">
        <f>IF((ISERROR((VLOOKUP(B124,Calculation!C$2:C$933,1,FALSE)))),"not entered","")</f>
        <v/>
      </c>
    </row>
    <row r="125" spans="2:7">
      <c r="B125" s="159" t="s">
        <v>9</v>
      </c>
      <c r="C125" s="74" t="str">
        <f t="shared" si="3"/>
        <v xml:space="preserve"> </v>
      </c>
      <c r="D125" s="74" t="str">
        <f t="shared" si="4"/>
        <v xml:space="preserve"> </v>
      </c>
      <c r="E125" s="129">
        <v>0</v>
      </c>
      <c r="F125" s="75" t="e">
        <f t="shared" si="5"/>
        <v>#N/A</v>
      </c>
      <c r="G125" t="str">
        <f>IF((ISERROR((VLOOKUP(B125,Calculation!C$2:C$933,1,FALSE)))),"not entered","")</f>
        <v/>
      </c>
    </row>
    <row r="126" spans="2:7">
      <c r="B126" s="159" t="s">
        <v>9</v>
      </c>
      <c r="C126" s="74" t="str">
        <f t="shared" si="3"/>
        <v xml:space="preserve"> </v>
      </c>
      <c r="D126" s="74" t="str">
        <f t="shared" si="4"/>
        <v xml:space="preserve"> </v>
      </c>
      <c r="E126" s="129">
        <v>0</v>
      </c>
      <c r="F126" s="75" t="e">
        <f t="shared" si="5"/>
        <v>#N/A</v>
      </c>
      <c r="G126" t="str">
        <f>IF((ISERROR((VLOOKUP(B126,Calculation!C$2:C$933,1,FALSE)))),"not entered","")</f>
        <v/>
      </c>
    </row>
    <row r="127" spans="2:7">
      <c r="B127" s="159" t="s">
        <v>9</v>
      </c>
      <c r="C127" s="74" t="str">
        <f t="shared" si="3"/>
        <v xml:space="preserve"> </v>
      </c>
      <c r="D127" s="74" t="str">
        <f t="shared" si="4"/>
        <v xml:space="preserve"> </v>
      </c>
      <c r="E127" s="129">
        <v>0</v>
      </c>
      <c r="F127" s="75" t="e">
        <f t="shared" si="5"/>
        <v>#N/A</v>
      </c>
      <c r="G127" t="str">
        <f>IF((ISERROR((VLOOKUP(B127,Calculation!C$2:C$933,1,FALSE)))),"not entered","")</f>
        <v/>
      </c>
    </row>
    <row r="128" spans="2:7">
      <c r="B128" s="159" t="s">
        <v>9</v>
      </c>
      <c r="C128" s="74" t="str">
        <f t="shared" si="3"/>
        <v xml:space="preserve"> </v>
      </c>
      <c r="D128" s="74" t="str">
        <f t="shared" si="4"/>
        <v xml:space="preserve"> </v>
      </c>
      <c r="E128" s="129">
        <v>0</v>
      </c>
      <c r="F128" s="75" t="e">
        <f t="shared" si="5"/>
        <v>#N/A</v>
      </c>
      <c r="G128" t="str">
        <f>IF((ISERROR((VLOOKUP(B128,Calculation!C$2:C$933,1,FALSE)))),"not entered","")</f>
        <v/>
      </c>
    </row>
    <row r="129" spans="2:7">
      <c r="B129" s="159" t="s">
        <v>9</v>
      </c>
      <c r="C129" s="74" t="str">
        <f t="shared" si="3"/>
        <v xml:space="preserve"> </v>
      </c>
      <c r="D129" s="74" t="str">
        <f t="shared" si="4"/>
        <v xml:space="preserve"> </v>
      </c>
      <c r="E129" s="129">
        <v>0</v>
      </c>
      <c r="F129" s="75" t="e">
        <f t="shared" si="5"/>
        <v>#N/A</v>
      </c>
      <c r="G129" t="str">
        <f>IF((ISERROR((VLOOKUP(B129,Calculation!C$2:C$933,1,FALSE)))),"not entered","")</f>
        <v/>
      </c>
    </row>
    <row r="130" spans="2:7">
      <c r="B130" s="159" t="s">
        <v>9</v>
      </c>
      <c r="C130" s="74" t="str">
        <f t="shared" si="3"/>
        <v xml:space="preserve"> </v>
      </c>
      <c r="D130" s="74" t="str">
        <f t="shared" si="4"/>
        <v xml:space="preserve"> </v>
      </c>
      <c r="E130" s="129">
        <v>0</v>
      </c>
      <c r="F130" s="75" t="e">
        <f t="shared" si="5"/>
        <v>#N/A</v>
      </c>
      <c r="G130" t="str">
        <f>IF((ISERROR((VLOOKUP(B130,Calculation!C$2:C$933,1,FALSE)))),"not entered","")</f>
        <v/>
      </c>
    </row>
    <row r="131" spans="2:7">
      <c r="B131" s="159" t="s">
        <v>9</v>
      </c>
      <c r="C131" s="74" t="str">
        <f t="shared" si="3"/>
        <v xml:space="preserve"> </v>
      </c>
      <c r="D131" s="74" t="str">
        <f t="shared" si="4"/>
        <v xml:space="preserve"> </v>
      </c>
      <c r="E131" s="129">
        <v>0</v>
      </c>
      <c r="F131" s="75" t="e">
        <f t="shared" si="5"/>
        <v>#N/A</v>
      </c>
      <c r="G131" t="str">
        <f>IF((ISERROR((VLOOKUP(B131,Calculation!C$2:C$933,1,FALSE)))),"not entered","")</f>
        <v/>
      </c>
    </row>
    <row r="132" spans="2:7">
      <c r="B132" s="159" t="s">
        <v>9</v>
      </c>
      <c r="C132" s="74" t="str">
        <f t="shared" si="3"/>
        <v xml:space="preserve"> </v>
      </c>
      <c r="D132" s="74" t="str">
        <f t="shared" si="4"/>
        <v xml:space="preserve"> </v>
      </c>
      <c r="E132" s="129">
        <v>0</v>
      </c>
      <c r="F132" s="75" t="e">
        <f t="shared" si="5"/>
        <v>#N/A</v>
      </c>
      <c r="G132" t="str">
        <f>IF((ISERROR((VLOOKUP(B132,Calculation!C$2:C$933,1,FALSE)))),"not entered","")</f>
        <v/>
      </c>
    </row>
    <row r="133" spans="2:7">
      <c r="B133" s="159" t="s">
        <v>9</v>
      </c>
      <c r="C133" s="74" t="str">
        <f t="shared" si="3"/>
        <v xml:space="preserve"> </v>
      </c>
      <c r="D133" s="74" t="str">
        <f t="shared" si="4"/>
        <v xml:space="preserve"> </v>
      </c>
      <c r="E133" s="129">
        <v>0</v>
      </c>
      <c r="F133" s="75" t="e">
        <f t="shared" si="5"/>
        <v>#N/A</v>
      </c>
      <c r="G133" t="str">
        <f>IF((ISERROR((VLOOKUP(B133,Calculation!C$2:C$933,1,FALSE)))),"not entered","")</f>
        <v/>
      </c>
    </row>
    <row r="134" spans="2:7">
      <c r="B134" s="159" t="s">
        <v>9</v>
      </c>
      <c r="C134" s="74" t="str">
        <f t="shared" ref="C134:C168" si="6">VLOOKUP(B134,name,3,FALSE)</f>
        <v xml:space="preserve"> </v>
      </c>
      <c r="D134" s="74" t="str">
        <f t="shared" ref="D134:D168" si="7">VLOOKUP(B134,name,2,FALSE)</f>
        <v xml:space="preserve"> </v>
      </c>
      <c r="E134" s="129">
        <v>0</v>
      </c>
      <c r="F134" s="75" t="e">
        <f t="shared" ref="F134:F168" si="8">(VLOOKUP(C134,C$4:E$5,3,FALSE))/(E134/10000)</f>
        <v>#N/A</v>
      </c>
      <c r="G134" t="str">
        <f>IF((ISERROR((VLOOKUP(B134,Calculation!C$2:C$933,1,FALSE)))),"not entered","")</f>
        <v/>
      </c>
    </row>
    <row r="135" spans="2:7">
      <c r="B135" s="159" t="s">
        <v>9</v>
      </c>
      <c r="C135" s="74" t="str">
        <f t="shared" si="6"/>
        <v xml:space="preserve"> </v>
      </c>
      <c r="D135" s="74" t="str">
        <f t="shared" si="7"/>
        <v xml:space="preserve"> </v>
      </c>
      <c r="E135" s="129">
        <v>0</v>
      </c>
      <c r="F135" s="75" t="e">
        <f t="shared" si="8"/>
        <v>#N/A</v>
      </c>
      <c r="G135" t="str">
        <f>IF((ISERROR((VLOOKUP(B135,Calculation!C$2:C$933,1,FALSE)))),"not entered","")</f>
        <v/>
      </c>
    </row>
    <row r="136" spans="2:7">
      <c r="B136" s="159" t="s">
        <v>9</v>
      </c>
      <c r="C136" s="74" t="str">
        <f t="shared" si="6"/>
        <v xml:space="preserve"> </v>
      </c>
      <c r="D136" s="74" t="str">
        <f t="shared" si="7"/>
        <v xml:space="preserve"> </v>
      </c>
      <c r="E136" s="129">
        <v>0</v>
      </c>
      <c r="F136" s="75" t="e">
        <f t="shared" si="8"/>
        <v>#N/A</v>
      </c>
      <c r="G136" t="str">
        <f>IF((ISERROR((VLOOKUP(B136,Calculation!C$2:C$933,1,FALSE)))),"not entered","")</f>
        <v/>
      </c>
    </row>
    <row r="137" spans="2:7">
      <c r="B137" s="159" t="s">
        <v>9</v>
      </c>
      <c r="C137" s="74" t="str">
        <f t="shared" si="6"/>
        <v xml:space="preserve"> </v>
      </c>
      <c r="D137" s="74" t="str">
        <f t="shared" si="7"/>
        <v xml:space="preserve"> </v>
      </c>
      <c r="E137" s="129">
        <v>0</v>
      </c>
      <c r="F137" s="75" t="e">
        <f t="shared" si="8"/>
        <v>#N/A</v>
      </c>
      <c r="G137" t="str">
        <f>IF((ISERROR((VLOOKUP(B137,Calculation!C$2:C$933,1,FALSE)))),"not entered","")</f>
        <v/>
      </c>
    </row>
    <row r="138" spans="2:7">
      <c r="B138" s="159" t="s">
        <v>9</v>
      </c>
      <c r="C138" s="74" t="str">
        <f t="shared" si="6"/>
        <v xml:space="preserve"> </v>
      </c>
      <c r="D138" s="74" t="str">
        <f t="shared" si="7"/>
        <v xml:space="preserve"> </v>
      </c>
      <c r="E138" s="129">
        <v>0</v>
      </c>
      <c r="F138" s="75" t="e">
        <f t="shared" si="8"/>
        <v>#N/A</v>
      </c>
      <c r="G138" t="str">
        <f>IF((ISERROR((VLOOKUP(B138,Calculation!C$2:C$933,1,FALSE)))),"not entered","")</f>
        <v/>
      </c>
    </row>
    <row r="139" spans="2:7">
      <c r="B139" s="159" t="s">
        <v>9</v>
      </c>
      <c r="C139" s="74" t="str">
        <f t="shared" si="6"/>
        <v xml:space="preserve"> </v>
      </c>
      <c r="D139" s="74" t="str">
        <f t="shared" si="7"/>
        <v xml:space="preserve"> </v>
      </c>
      <c r="E139" s="129">
        <v>0</v>
      </c>
      <c r="F139" s="75" t="e">
        <f t="shared" si="8"/>
        <v>#N/A</v>
      </c>
      <c r="G139" t="str">
        <f>IF((ISERROR((VLOOKUP(B139,Calculation!C$2:C$933,1,FALSE)))),"not entered","")</f>
        <v/>
      </c>
    </row>
    <row r="140" spans="2:7">
      <c r="B140" s="159" t="s">
        <v>9</v>
      </c>
      <c r="C140" s="74" t="str">
        <f t="shared" si="6"/>
        <v xml:space="preserve"> </v>
      </c>
      <c r="D140" s="74" t="str">
        <f t="shared" si="7"/>
        <v xml:space="preserve"> </v>
      </c>
      <c r="E140" s="129">
        <v>0</v>
      </c>
      <c r="F140" s="75" t="e">
        <f t="shared" si="8"/>
        <v>#N/A</v>
      </c>
      <c r="G140" t="str">
        <f>IF((ISERROR((VLOOKUP(B140,Calculation!C$2:C$933,1,FALSE)))),"not entered","")</f>
        <v/>
      </c>
    </row>
    <row r="141" spans="2:7">
      <c r="B141" s="159" t="s">
        <v>9</v>
      </c>
      <c r="C141" s="74" t="str">
        <f t="shared" si="6"/>
        <v xml:space="preserve"> </v>
      </c>
      <c r="D141" s="74" t="str">
        <f t="shared" si="7"/>
        <v xml:space="preserve"> </v>
      </c>
      <c r="E141" s="129">
        <v>0</v>
      </c>
      <c r="F141" s="75" t="e">
        <f t="shared" si="8"/>
        <v>#N/A</v>
      </c>
      <c r="G141" t="str">
        <f>IF((ISERROR((VLOOKUP(B141,Calculation!C$2:C$933,1,FALSE)))),"not entered","")</f>
        <v/>
      </c>
    </row>
    <row r="142" spans="2:7">
      <c r="B142" s="159" t="s">
        <v>9</v>
      </c>
      <c r="C142" s="74" t="str">
        <f t="shared" si="6"/>
        <v xml:space="preserve"> </v>
      </c>
      <c r="D142" s="74" t="str">
        <f t="shared" si="7"/>
        <v xml:space="preserve"> </v>
      </c>
      <c r="E142" s="129">
        <v>0</v>
      </c>
      <c r="F142" s="75" t="e">
        <f t="shared" si="8"/>
        <v>#N/A</v>
      </c>
      <c r="G142" t="str">
        <f>IF((ISERROR((VLOOKUP(B142,Calculation!C$2:C$933,1,FALSE)))),"not entered","")</f>
        <v/>
      </c>
    </row>
    <row r="143" spans="2:7">
      <c r="B143" s="159" t="s">
        <v>9</v>
      </c>
      <c r="C143" s="74" t="str">
        <f t="shared" si="6"/>
        <v xml:space="preserve"> </v>
      </c>
      <c r="D143" s="74" t="str">
        <f t="shared" si="7"/>
        <v xml:space="preserve"> </v>
      </c>
      <c r="E143" s="129">
        <v>0</v>
      </c>
      <c r="F143" s="75" t="e">
        <f t="shared" si="8"/>
        <v>#N/A</v>
      </c>
      <c r="G143" t="str">
        <f>IF((ISERROR((VLOOKUP(B143,Calculation!C$2:C$933,1,FALSE)))),"not entered","")</f>
        <v/>
      </c>
    </row>
    <row r="144" spans="2:7">
      <c r="B144" s="159" t="s">
        <v>9</v>
      </c>
      <c r="C144" s="74" t="str">
        <f t="shared" si="6"/>
        <v xml:space="preserve"> </v>
      </c>
      <c r="D144" s="74" t="str">
        <f t="shared" si="7"/>
        <v xml:space="preserve"> </v>
      </c>
      <c r="E144" s="129">
        <v>0</v>
      </c>
      <c r="F144" s="75" t="e">
        <f t="shared" si="8"/>
        <v>#N/A</v>
      </c>
      <c r="G144" t="str">
        <f>IF((ISERROR((VLOOKUP(B144,Calculation!C$2:C$933,1,FALSE)))),"not entered","")</f>
        <v/>
      </c>
    </row>
    <row r="145" spans="2:7">
      <c r="B145" s="159" t="s">
        <v>9</v>
      </c>
      <c r="C145" s="74" t="str">
        <f t="shared" si="6"/>
        <v xml:space="preserve"> </v>
      </c>
      <c r="D145" s="74" t="str">
        <f t="shared" si="7"/>
        <v xml:space="preserve"> </v>
      </c>
      <c r="E145" s="129">
        <v>0</v>
      </c>
      <c r="F145" s="75" t="e">
        <f t="shared" si="8"/>
        <v>#N/A</v>
      </c>
      <c r="G145" t="str">
        <f>IF((ISERROR((VLOOKUP(B145,Calculation!C$2:C$933,1,FALSE)))),"not entered","")</f>
        <v/>
      </c>
    </row>
    <row r="146" spans="2:7">
      <c r="B146" s="159" t="s">
        <v>9</v>
      </c>
      <c r="C146" s="74" t="str">
        <f t="shared" si="6"/>
        <v xml:space="preserve"> </v>
      </c>
      <c r="D146" s="74" t="str">
        <f t="shared" si="7"/>
        <v xml:space="preserve"> </v>
      </c>
      <c r="E146" s="129">
        <v>0</v>
      </c>
      <c r="F146" s="75" t="e">
        <f t="shared" si="8"/>
        <v>#N/A</v>
      </c>
      <c r="G146" t="str">
        <f>IF((ISERROR((VLOOKUP(B146,Calculation!C$2:C$933,1,FALSE)))),"not entered","")</f>
        <v/>
      </c>
    </row>
    <row r="147" spans="2:7">
      <c r="B147" s="159" t="s">
        <v>9</v>
      </c>
      <c r="C147" s="74" t="str">
        <f t="shared" si="6"/>
        <v xml:space="preserve"> </v>
      </c>
      <c r="D147" s="74" t="str">
        <f t="shared" si="7"/>
        <v xml:space="preserve"> </v>
      </c>
      <c r="E147" s="129">
        <v>0</v>
      </c>
      <c r="F147" s="75" t="e">
        <f t="shared" si="8"/>
        <v>#N/A</v>
      </c>
      <c r="G147" t="str">
        <f>IF((ISERROR((VLOOKUP(B147,Calculation!C$2:C$933,1,FALSE)))),"not entered","")</f>
        <v/>
      </c>
    </row>
    <row r="148" spans="2:7">
      <c r="B148" s="159" t="s">
        <v>9</v>
      </c>
      <c r="C148" s="74" t="str">
        <f t="shared" si="6"/>
        <v xml:space="preserve"> </v>
      </c>
      <c r="D148" s="74" t="str">
        <f t="shared" si="7"/>
        <v xml:space="preserve"> </v>
      </c>
      <c r="E148" s="129">
        <v>0</v>
      </c>
      <c r="F148" s="75" t="e">
        <f t="shared" si="8"/>
        <v>#N/A</v>
      </c>
      <c r="G148" t="str">
        <f>IF((ISERROR((VLOOKUP(B148,Calculation!C$2:C$933,1,FALSE)))),"not entered","")</f>
        <v/>
      </c>
    </row>
    <row r="149" spans="2:7">
      <c r="B149" s="159" t="s">
        <v>9</v>
      </c>
      <c r="C149" s="74" t="str">
        <f t="shared" si="6"/>
        <v xml:space="preserve"> </v>
      </c>
      <c r="D149" s="74" t="str">
        <f t="shared" si="7"/>
        <v xml:space="preserve"> </v>
      </c>
      <c r="E149" s="129">
        <v>0</v>
      </c>
      <c r="F149" s="75" t="e">
        <f t="shared" si="8"/>
        <v>#N/A</v>
      </c>
      <c r="G149" t="str">
        <f>IF((ISERROR((VLOOKUP(B149,Calculation!C$2:C$933,1,FALSE)))),"not entered","")</f>
        <v/>
      </c>
    </row>
    <row r="150" spans="2:7">
      <c r="B150" s="159" t="s">
        <v>9</v>
      </c>
      <c r="C150" s="74" t="str">
        <f t="shared" si="6"/>
        <v xml:space="preserve"> </v>
      </c>
      <c r="D150" s="74" t="str">
        <f t="shared" si="7"/>
        <v xml:space="preserve"> </v>
      </c>
      <c r="E150" s="129">
        <v>0</v>
      </c>
      <c r="F150" s="75" t="e">
        <f t="shared" si="8"/>
        <v>#N/A</v>
      </c>
      <c r="G150" t="str">
        <f>IF((ISERROR((VLOOKUP(B150,Calculation!C$2:C$933,1,FALSE)))),"not entered","")</f>
        <v/>
      </c>
    </row>
    <row r="151" spans="2:7">
      <c r="B151" s="159" t="s">
        <v>9</v>
      </c>
      <c r="C151" s="74" t="str">
        <f t="shared" si="6"/>
        <v xml:space="preserve"> </v>
      </c>
      <c r="D151" s="74" t="str">
        <f t="shared" si="7"/>
        <v xml:space="preserve"> </v>
      </c>
      <c r="E151" s="129">
        <v>0</v>
      </c>
      <c r="F151" s="75" t="e">
        <f t="shared" si="8"/>
        <v>#N/A</v>
      </c>
      <c r="G151" t="str">
        <f>IF((ISERROR((VLOOKUP(B151,Calculation!C$2:C$933,1,FALSE)))),"not entered","")</f>
        <v/>
      </c>
    </row>
    <row r="152" spans="2:7">
      <c r="B152" s="159" t="s">
        <v>9</v>
      </c>
      <c r="C152" s="74" t="str">
        <f t="shared" si="6"/>
        <v xml:space="preserve"> </v>
      </c>
      <c r="D152" s="74" t="str">
        <f t="shared" si="7"/>
        <v xml:space="preserve"> </v>
      </c>
      <c r="E152" s="129">
        <v>0</v>
      </c>
      <c r="F152" s="75" t="e">
        <f t="shared" si="8"/>
        <v>#N/A</v>
      </c>
      <c r="G152" t="str">
        <f>IF((ISERROR((VLOOKUP(B152,Calculation!C$2:C$933,1,FALSE)))),"not entered","")</f>
        <v/>
      </c>
    </row>
    <row r="153" spans="2:7">
      <c r="B153" s="159" t="s">
        <v>9</v>
      </c>
      <c r="C153" s="74" t="str">
        <f t="shared" si="6"/>
        <v xml:space="preserve"> </v>
      </c>
      <c r="D153" s="74" t="str">
        <f t="shared" si="7"/>
        <v xml:space="preserve"> </v>
      </c>
      <c r="E153" s="129">
        <v>0</v>
      </c>
      <c r="F153" s="75" t="e">
        <f t="shared" si="8"/>
        <v>#N/A</v>
      </c>
      <c r="G153" t="str">
        <f>IF((ISERROR((VLOOKUP(B153,Calculation!C$2:C$933,1,FALSE)))),"not entered","")</f>
        <v/>
      </c>
    </row>
    <row r="154" spans="2:7">
      <c r="B154" s="159" t="s">
        <v>9</v>
      </c>
      <c r="C154" s="74" t="str">
        <f t="shared" si="6"/>
        <v xml:space="preserve"> </v>
      </c>
      <c r="D154" s="74" t="str">
        <f t="shared" si="7"/>
        <v xml:space="preserve"> </v>
      </c>
      <c r="E154" s="129">
        <v>0</v>
      </c>
      <c r="F154" s="75" t="e">
        <f t="shared" si="8"/>
        <v>#N/A</v>
      </c>
      <c r="G154" t="str">
        <f>IF((ISERROR((VLOOKUP(B154,Calculation!C$2:C$933,1,FALSE)))),"not entered","")</f>
        <v/>
      </c>
    </row>
    <row r="155" spans="2:7">
      <c r="B155" s="159" t="s">
        <v>9</v>
      </c>
      <c r="C155" s="74" t="str">
        <f t="shared" si="6"/>
        <v xml:space="preserve"> </v>
      </c>
      <c r="D155" s="74" t="str">
        <f t="shared" si="7"/>
        <v xml:space="preserve"> </v>
      </c>
      <c r="E155" s="129">
        <v>0</v>
      </c>
      <c r="F155" s="75" t="e">
        <f t="shared" si="8"/>
        <v>#N/A</v>
      </c>
      <c r="G155" t="str">
        <f>IF((ISERROR((VLOOKUP(B155,Calculation!C$2:C$933,1,FALSE)))),"not entered","")</f>
        <v/>
      </c>
    </row>
    <row r="156" spans="2:7">
      <c r="B156" s="159" t="s">
        <v>9</v>
      </c>
      <c r="C156" s="74" t="str">
        <f t="shared" si="6"/>
        <v xml:space="preserve"> </v>
      </c>
      <c r="D156" s="74" t="str">
        <f t="shared" si="7"/>
        <v xml:space="preserve"> </v>
      </c>
      <c r="E156" s="129">
        <v>0</v>
      </c>
      <c r="F156" s="75" t="e">
        <f t="shared" si="8"/>
        <v>#N/A</v>
      </c>
      <c r="G156" t="str">
        <f>IF((ISERROR((VLOOKUP(B156,Calculation!C$2:C$933,1,FALSE)))),"not entered","")</f>
        <v/>
      </c>
    </row>
    <row r="157" spans="2:7">
      <c r="B157" s="159" t="s">
        <v>9</v>
      </c>
      <c r="C157" s="74" t="str">
        <f t="shared" si="6"/>
        <v xml:space="preserve"> </v>
      </c>
      <c r="D157" s="74" t="str">
        <f t="shared" si="7"/>
        <v xml:space="preserve"> </v>
      </c>
      <c r="E157" s="129">
        <v>0</v>
      </c>
      <c r="F157" s="75" t="e">
        <f t="shared" si="8"/>
        <v>#N/A</v>
      </c>
      <c r="G157" t="str">
        <f>IF((ISERROR((VLOOKUP(B157,Calculation!C$2:C$933,1,FALSE)))),"not entered","")</f>
        <v/>
      </c>
    </row>
    <row r="158" spans="2:7">
      <c r="B158" s="159" t="s">
        <v>9</v>
      </c>
      <c r="C158" s="74" t="str">
        <f t="shared" si="6"/>
        <v xml:space="preserve"> </v>
      </c>
      <c r="D158" s="74" t="str">
        <f t="shared" si="7"/>
        <v xml:space="preserve"> </v>
      </c>
      <c r="E158" s="129">
        <v>0</v>
      </c>
      <c r="F158" s="75" t="e">
        <f t="shared" si="8"/>
        <v>#N/A</v>
      </c>
      <c r="G158" t="str">
        <f>IF((ISERROR((VLOOKUP(B158,Calculation!C$2:C$933,1,FALSE)))),"not entered","")</f>
        <v/>
      </c>
    </row>
    <row r="159" spans="2:7">
      <c r="B159" s="159" t="s">
        <v>9</v>
      </c>
      <c r="C159" s="74" t="str">
        <f t="shared" si="6"/>
        <v xml:space="preserve"> </v>
      </c>
      <c r="D159" s="74" t="str">
        <f t="shared" si="7"/>
        <v xml:space="preserve"> </v>
      </c>
      <c r="E159" s="129">
        <v>0</v>
      </c>
      <c r="F159" s="75" t="e">
        <f t="shared" si="8"/>
        <v>#N/A</v>
      </c>
      <c r="G159" t="str">
        <f>IF((ISERROR((VLOOKUP(B159,Calculation!C$2:C$933,1,FALSE)))),"not entered","")</f>
        <v/>
      </c>
    </row>
    <row r="160" spans="2:7">
      <c r="B160" s="159" t="s">
        <v>9</v>
      </c>
      <c r="C160" s="74" t="str">
        <f t="shared" si="6"/>
        <v xml:space="preserve"> </v>
      </c>
      <c r="D160" s="74" t="str">
        <f t="shared" si="7"/>
        <v xml:space="preserve"> </v>
      </c>
      <c r="E160" s="129">
        <v>0</v>
      </c>
      <c r="F160" s="75" t="e">
        <f t="shared" si="8"/>
        <v>#N/A</v>
      </c>
      <c r="G160" t="str">
        <f>IF((ISERROR((VLOOKUP(B160,Calculation!C$2:C$933,1,FALSE)))),"not entered","")</f>
        <v/>
      </c>
    </row>
    <row r="161" spans="2:7">
      <c r="B161" s="159" t="s">
        <v>9</v>
      </c>
      <c r="C161" s="74" t="str">
        <f t="shared" si="6"/>
        <v xml:space="preserve"> </v>
      </c>
      <c r="D161" s="74" t="str">
        <f t="shared" si="7"/>
        <v xml:space="preserve"> </v>
      </c>
      <c r="E161" s="129">
        <v>0</v>
      </c>
      <c r="F161" s="75" t="e">
        <f t="shared" si="8"/>
        <v>#N/A</v>
      </c>
      <c r="G161" t="str">
        <f>IF((ISERROR((VLOOKUP(B161,Calculation!C$2:C$933,1,FALSE)))),"not entered","")</f>
        <v/>
      </c>
    </row>
    <row r="162" spans="2:7">
      <c r="B162" s="159" t="s">
        <v>9</v>
      </c>
      <c r="C162" s="74" t="str">
        <f t="shared" si="6"/>
        <v xml:space="preserve"> </v>
      </c>
      <c r="D162" s="74" t="str">
        <f t="shared" si="7"/>
        <v xml:space="preserve"> </v>
      </c>
      <c r="E162" s="129">
        <v>0</v>
      </c>
      <c r="F162" s="75" t="e">
        <f t="shared" si="8"/>
        <v>#N/A</v>
      </c>
      <c r="G162" t="str">
        <f>IF((ISERROR((VLOOKUP(B162,Calculation!C$2:C$933,1,FALSE)))),"not entered","")</f>
        <v/>
      </c>
    </row>
    <row r="163" spans="2:7">
      <c r="B163" s="159" t="s">
        <v>9</v>
      </c>
      <c r="C163" s="74" t="str">
        <f t="shared" si="6"/>
        <v xml:space="preserve"> </v>
      </c>
      <c r="D163" s="74" t="str">
        <f t="shared" si="7"/>
        <v xml:space="preserve"> </v>
      </c>
      <c r="E163" s="129">
        <v>0</v>
      </c>
      <c r="F163" s="75" t="e">
        <f t="shared" si="8"/>
        <v>#N/A</v>
      </c>
      <c r="G163" t="str">
        <f>IF((ISERROR((VLOOKUP(B163,Calculation!C$2:C$933,1,FALSE)))),"not entered","")</f>
        <v/>
      </c>
    </row>
    <row r="164" spans="2:7">
      <c r="B164" s="159" t="s">
        <v>9</v>
      </c>
      <c r="C164" s="74" t="str">
        <f t="shared" si="6"/>
        <v xml:space="preserve"> </v>
      </c>
      <c r="D164" s="74" t="str">
        <f t="shared" si="7"/>
        <v xml:space="preserve"> </v>
      </c>
      <c r="E164" s="129">
        <v>0</v>
      </c>
      <c r="F164" s="75" t="e">
        <f t="shared" si="8"/>
        <v>#N/A</v>
      </c>
      <c r="G164" t="str">
        <f>IF((ISERROR((VLOOKUP(B164,Calculation!C$2:C$933,1,FALSE)))),"not entered","")</f>
        <v/>
      </c>
    </row>
    <row r="165" spans="2:7">
      <c r="B165" s="159" t="s">
        <v>9</v>
      </c>
      <c r="C165" s="74" t="str">
        <f t="shared" si="6"/>
        <v xml:space="preserve"> </v>
      </c>
      <c r="D165" s="74" t="str">
        <f t="shared" si="7"/>
        <v xml:space="preserve"> </v>
      </c>
      <c r="E165" s="129">
        <v>0</v>
      </c>
      <c r="F165" s="75" t="e">
        <f t="shared" si="8"/>
        <v>#N/A</v>
      </c>
      <c r="G165" t="str">
        <f>IF((ISERROR((VLOOKUP(B165,Calculation!C$2:C$933,1,FALSE)))),"not entered","")</f>
        <v/>
      </c>
    </row>
    <row r="166" spans="2:7">
      <c r="B166" s="159" t="s">
        <v>9</v>
      </c>
      <c r="C166" s="74" t="str">
        <f t="shared" si="6"/>
        <v xml:space="preserve"> </v>
      </c>
      <c r="D166" s="74" t="str">
        <f t="shared" si="7"/>
        <v xml:space="preserve"> </v>
      </c>
      <c r="E166" s="129">
        <v>0</v>
      </c>
      <c r="F166" s="75" t="e">
        <f t="shared" si="8"/>
        <v>#N/A</v>
      </c>
      <c r="G166" t="str">
        <f>IF((ISERROR((VLOOKUP(B166,Calculation!C$2:C$933,1,FALSE)))),"not entered","")</f>
        <v/>
      </c>
    </row>
    <row r="167" spans="2:7">
      <c r="B167" s="159" t="s">
        <v>9</v>
      </c>
      <c r="C167" s="74" t="str">
        <f t="shared" si="6"/>
        <v xml:space="preserve"> </v>
      </c>
      <c r="D167" s="74" t="str">
        <f t="shared" si="7"/>
        <v xml:space="preserve"> </v>
      </c>
      <c r="E167" s="129">
        <v>0</v>
      </c>
      <c r="F167" s="75" t="e">
        <f t="shared" si="8"/>
        <v>#N/A</v>
      </c>
      <c r="G167" t="str">
        <f>IF((ISERROR((VLOOKUP(B167,Calculation!C$2:C$933,1,FALSE)))),"not entered","")</f>
        <v/>
      </c>
    </row>
    <row r="168" spans="2:7">
      <c r="B168" s="159" t="s">
        <v>9</v>
      </c>
      <c r="C168" s="74" t="str">
        <f t="shared" si="6"/>
        <v xml:space="preserve"> </v>
      </c>
      <c r="D168" s="74" t="str">
        <f t="shared" si="7"/>
        <v xml:space="preserve"> </v>
      </c>
      <c r="E168" s="129">
        <v>0</v>
      </c>
      <c r="F168" s="75" t="e">
        <f t="shared" si="8"/>
        <v>#N/A</v>
      </c>
      <c r="G168" t="str">
        <f>IF((ISERROR((VLOOKUP(B168,Calculation!C$2:C$933,1,FALSE)))),"not entered","")</f>
        <v/>
      </c>
    </row>
    <row r="169" spans="2:7">
      <c r="B169" s="72" t="s">
        <v>9</v>
      </c>
      <c r="C169" s="74" t="str">
        <f t="shared" ref="C169:C197" si="9">VLOOKUP(B169,name,3,FALSE)</f>
        <v xml:space="preserve"> </v>
      </c>
      <c r="D169" s="74" t="str">
        <f t="shared" ref="D169:D197" si="10">VLOOKUP(B169,name,2,FALSE)</f>
        <v xml:space="preserve"> </v>
      </c>
      <c r="E169" s="129">
        <v>1.1574074074074073E-5</v>
      </c>
      <c r="F169" s="75" t="e">
        <f t="shared" ref="F169:F197" si="11">(VLOOKUP(C169,C$4:E$5,3,FALSE))/(E169/10000)</f>
        <v>#N/A</v>
      </c>
      <c r="G169" t="str">
        <f>IF((ISERROR((VLOOKUP(B169,Calculation!C$2:C$933,1,FALSE)))),"not entered","")</f>
        <v/>
      </c>
    </row>
    <row r="170" spans="2:7">
      <c r="B170" s="72" t="s">
        <v>9</v>
      </c>
      <c r="C170" s="74" t="str">
        <f t="shared" si="9"/>
        <v xml:space="preserve"> </v>
      </c>
      <c r="D170" s="74" t="str">
        <f t="shared" si="10"/>
        <v xml:space="preserve"> </v>
      </c>
      <c r="E170" s="129">
        <v>1.1574074074074073E-5</v>
      </c>
      <c r="F170" s="75" t="e">
        <f t="shared" si="11"/>
        <v>#N/A</v>
      </c>
      <c r="G170" t="str">
        <f>IF((ISERROR((VLOOKUP(B170,Calculation!C$2:C$933,1,FALSE)))),"not entered","")</f>
        <v/>
      </c>
    </row>
    <row r="171" spans="2:7">
      <c r="B171" s="72" t="s">
        <v>9</v>
      </c>
      <c r="C171" s="74" t="str">
        <f t="shared" si="9"/>
        <v xml:space="preserve"> </v>
      </c>
      <c r="D171" s="74" t="str">
        <f t="shared" si="10"/>
        <v xml:space="preserve"> </v>
      </c>
      <c r="E171" s="129">
        <v>1.1574074074074073E-5</v>
      </c>
      <c r="F171" s="75" t="e">
        <f t="shared" si="11"/>
        <v>#N/A</v>
      </c>
      <c r="G171" t="str">
        <f>IF((ISERROR((VLOOKUP(B171,Calculation!C$2:C$933,1,FALSE)))),"not entered","")</f>
        <v/>
      </c>
    </row>
    <row r="172" spans="2:7">
      <c r="B172" s="72" t="s">
        <v>9</v>
      </c>
      <c r="C172" s="74" t="str">
        <f t="shared" si="9"/>
        <v xml:space="preserve"> </v>
      </c>
      <c r="D172" s="74" t="str">
        <f t="shared" si="10"/>
        <v xml:space="preserve"> </v>
      </c>
      <c r="E172" s="129">
        <v>1.1574074074074073E-5</v>
      </c>
      <c r="F172" s="75" t="e">
        <f t="shared" si="11"/>
        <v>#N/A</v>
      </c>
      <c r="G172" t="str">
        <f>IF((ISERROR((VLOOKUP(B172,Calculation!C$2:C$933,1,FALSE)))),"not entered","")</f>
        <v/>
      </c>
    </row>
    <row r="173" spans="2:7">
      <c r="B173" s="72" t="s">
        <v>9</v>
      </c>
      <c r="C173" s="74" t="str">
        <f t="shared" si="9"/>
        <v xml:space="preserve"> </v>
      </c>
      <c r="D173" s="74" t="str">
        <f t="shared" si="10"/>
        <v xml:space="preserve"> </v>
      </c>
      <c r="E173" s="129">
        <v>1.1574074074074073E-5</v>
      </c>
      <c r="F173" s="75" t="e">
        <f t="shared" si="11"/>
        <v>#N/A</v>
      </c>
      <c r="G173" t="str">
        <f>IF((ISERROR((VLOOKUP(B173,Calculation!C$2:C$933,1,FALSE)))),"not entered","")</f>
        <v/>
      </c>
    </row>
    <row r="174" spans="2:7">
      <c r="B174" s="72" t="s">
        <v>9</v>
      </c>
      <c r="C174" s="74" t="str">
        <f t="shared" si="9"/>
        <v xml:space="preserve"> </v>
      </c>
      <c r="D174" s="74" t="str">
        <f t="shared" si="10"/>
        <v xml:space="preserve"> </v>
      </c>
      <c r="E174" s="129">
        <v>1.1574074074074073E-5</v>
      </c>
      <c r="F174" s="75" t="e">
        <f t="shared" si="11"/>
        <v>#N/A</v>
      </c>
      <c r="G174" t="str">
        <f>IF((ISERROR((VLOOKUP(B174,Calculation!C$2:C$933,1,FALSE)))),"not entered","")</f>
        <v/>
      </c>
    </row>
    <row r="175" spans="2:7">
      <c r="B175" s="72" t="s">
        <v>9</v>
      </c>
      <c r="C175" s="74" t="str">
        <f t="shared" si="9"/>
        <v xml:space="preserve"> </v>
      </c>
      <c r="D175" s="74" t="str">
        <f t="shared" si="10"/>
        <v xml:space="preserve"> </v>
      </c>
      <c r="E175" s="129">
        <v>1.1574074074074073E-5</v>
      </c>
      <c r="F175" s="75" t="e">
        <f t="shared" si="11"/>
        <v>#N/A</v>
      </c>
      <c r="G175" t="str">
        <f>IF((ISERROR((VLOOKUP(B175,Calculation!C$2:C$933,1,FALSE)))),"not entered","")</f>
        <v/>
      </c>
    </row>
    <row r="176" spans="2:7">
      <c r="B176" s="72" t="s">
        <v>9</v>
      </c>
      <c r="C176" s="74" t="str">
        <f t="shared" si="9"/>
        <v xml:space="preserve"> </v>
      </c>
      <c r="D176" s="74" t="str">
        <f t="shared" si="10"/>
        <v xml:space="preserve"> </v>
      </c>
      <c r="E176" s="129">
        <v>1.1574074074074073E-5</v>
      </c>
      <c r="F176" s="75" t="e">
        <f t="shared" si="11"/>
        <v>#N/A</v>
      </c>
      <c r="G176" t="str">
        <f>IF((ISERROR((VLOOKUP(B176,Calculation!C$2:C$933,1,FALSE)))),"not entered","")</f>
        <v/>
      </c>
    </row>
    <row r="177" spans="2:7">
      <c r="B177" s="72" t="s">
        <v>9</v>
      </c>
      <c r="C177" s="74" t="str">
        <f t="shared" si="9"/>
        <v xml:space="preserve"> </v>
      </c>
      <c r="D177" s="74" t="str">
        <f t="shared" si="10"/>
        <v xml:space="preserve"> </v>
      </c>
      <c r="E177" s="129">
        <v>1.1574074074074073E-5</v>
      </c>
      <c r="F177" s="75" t="e">
        <f t="shared" si="11"/>
        <v>#N/A</v>
      </c>
      <c r="G177" t="str">
        <f>IF((ISERROR((VLOOKUP(B177,Calculation!C$2:C$933,1,FALSE)))),"not entered","")</f>
        <v/>
      </c>
    </row>
    <row r="178" spans="2:7">
      <c r="B178" s="72" t="s">
        <v>9</v>
      </c>
      <c r="C178" s="74" t="str">
        <f t="shared" si="9"/>
        <v xml:space="preserve"> </v>
      </c>
      <c r="D178" s="74" t="str">
        <f t="shared" si="10"/>
        <v xml:space="preserve"> </v>
      </c>
      <c r="E178" s="129">
        <v>1.1574074074074073E-5</v>
      </c>
      <c r="F178" s="75" t="e">
        <f t="shared" si="11"/>
        <v>#N/A</v>
      </c>
      <c r="G178" t="str">
        <f>IF((ISERROR((VLOOKUP(B178,Calculation!C$2:C$933,1,FALSE)))),"not entered","")</f>
        <v/>
      </c>
    </row>
    <row r="179" spans="2:7">
      <c r="B179" s="72" t="s">
        <v>9</v>
      </c>
      <c r="C179" s="74" t="str">
        <f t="shared" si="9"/>
        <v xml:space="preserve"> </v>
      </c>
      <c r="D179" s="74" t="str">
        <f t="shared" si="10"/>
        <v xml:space="preserve"> </v>
      </c>
      <c r="E179" s="129">
        <v>1.1574074074074073E-5</v>
      </c>
      <c r="F179" s="75" t="e">
        <f t="shared" si="11"/>
        <v>#N/A</v>
      </c>
      <c r="G179" t="str">
        <f>IF((ISERROR((VLOOKUP(B179,Calculation!C$2:C$933,1,FALSE)))),"not entered","")</f>
        <v/>
      </c>
    </row>
    <row r="180" spans="2:7">
      <c r="B180" s="72" t="s">
        <v>9</v>
      </c>
      <c r="C180" s="74" t="str">
        <f t="shared" si="9"/>
        <v xml:space="preserve"> </v>
      </c>
      <c r="D180" s="74" t="str">
        <f t="shared" si="10"/>
        <v xml:space="preserve"> </v>
      </c>
      <c r="E180" s="129">
        <v>1.1574074074074073E-5</v>
      </c>
      <c r="F180" s="75" t="e">
        <f t="shared" si="11"/>
        <v>#N/A</v>
      </c>
      <c r="G180" t="str">
        <f>IF((ISERROR((VLOOKUP(B180,Calculation!C$2:C$933,1,FALSE)))),"not entered","")</f>
        <v/>
      </c>
    </row>
    <row r="181" spans="2:7">
      <c r="B181" s="72" t="s">
        <v>9</v>
      </c>
      <c r="C181" s="74" t="str">
        <f t="shared" si="9"/>
        <v xml:space="preserve"> </v>
      </c>
      <c r="D181" s="74" t="str">
        <f t="shared" si="10"/>
        <v xml:space="preserve"> </v>
      </c>
      <c r="E181" s="129">
        <v>1.1574074074074073E-5</v>
      </c>
      <c r="F181" s="75" t="e">
        <f t="shared" si="11"/>
        <v>#N/A</v>
      </c>
      <c r="G181" t="str">
        <f>IF((ISERROR((VLOOKUP(B181,Calculation!C$2:C$933,1,FALSE)))),"not entered","")</f>
        <v/>
      </c>
    </row>
    <row r="182" spans="2:7">
      <c r="B182" s="72" t="s">
        <v>9</v>
      </c>
      <c r="C182" s="74" t="str">
        <f t="shared" si="9"/>
        <v xml:space="preserve"> </v>
      </c>
      <c r="D182" s="74" t="str">
        <f t="shared" si="10"/>
        <v xml:space="preserve"> </v>
      </c>
      <c r="E182" s="129">
        <v>1.1574074074074073E-5</v>
      </c>
      <c r="F182" s="75" t="e">
        <f t="shared" si="11"/>
        <v>#N/A</v>
      </c>
      <c r="G182" t="str">
        <f>IF((ISERROR((VLOOKUP(B182,Calculation!C$2:C$933,1,FALSE)))),"not entered","")</f>
        <v/>
      </c>
    </row>
    <row r="183" spans="2:7">
      <c r="B183" s="72" t="s">
        <v>9</v>
      </c>
      <c r="C183" s="74" t="str">
        <f t="shared" si="9"/>
        <v xml:space="preserve"> </v>
      </c>
      <c r="D183" s="74" t="str">
        <f t="shared" si="10"/>
        <v xml:space="preserve"> </v>
      </c>
      <c r="E183" s="129">
        <v>1.1574074074074073E-5</v>
      </c>
      <c r="F183" s="75" t="e">
        <f t="shared" si="11"/>
        <v>#N/A</v>
      </c>
      <c r="G183" t="str">
        <f>IF((ISERROR((VLOOKUP(B183,Calculation!C$2:C$933,1,FALSE)))),"not entered","")</f>
        <v/>
      </c>
    </row>
    <row r="184" spans="2:7">
      <c r="B184" s="72" t="s">
        <v>9</v>
      </c>
      <c r="C184" s="74" t="str">
        <f t="shared" si="9"/>
        <v xml:space="preserve"> </v>
      </c>
      <c r="D184" s="74" t="str">
        <f t="shared" si="10"/>
        <v xml:space="preserve"> </v>
      </c>
      <c r="E184" s="129">
        <v>1.1574074074074073E-5</v>
      </c>
      <c r="F184" s="75" t="e">
        <f t="shared" si="11"/>
        <v>#N/A</v>
      </c>
      <c r="G184" t="str">
        <f>IF((ISERROR((VLOOKUP(B184,Calculation!C$2:C$933,1,FALSE)))),"not entered","")</f>
        <v/>
      </c>
    </row>
    <row r="185" spans="2:7">
      <c r="B185" s="72" t="s">
        <v>9</v>
      </c>
      <c r="C185" s="74" t="str">
        <f t="shared" si="9"/>
        <v xml:space="preserve"> </v>
      </c>
      <c r="D185" s="74" t="str">
        <f t="shared" si="10"/>
        <v xml:space="preserve"> </v>
      </c>
      <c r="E185" s="129">
        <v>1.1574074074074073E-5</v>
      </c>
      <c r="F185" s="75" t="e">
        <f t="shared" si="11"/>
        <v>#N/A</v>
      </c>
      <c r="G185" t="str">
        <f>IF((ISERROR((VLOOKUP(B185,Calculation!C$2:C$933,1,FALSE)))),"not entered","")</f>
        <v/>
      </c>
    </row>
    <row r="186" spans="2:7">
      <c r="B186" s="72" t="s">
        <v>9</v>
      </c>
      <c r="C186" s="74" t="str">
        <f t="shared" si="9"/>
        <v xml:space="preserve"> </v>
      </c>
      <c r="D186" s="74" t="str">
        <f t="shared" si="10"/>
        <v xml:space="preserve"> </v>
      </c>
      <c r="E186" s="129">
        <v>1.1574074074074073E-5</v>
      </c>
      <c r="F186" s="75" t="e">
        <f t="shared" si="11"/>
        <v>#N/A</v>
      </c>
      <c r="G186" t="str">
        <f>IF((ISERROR((VLOOKUP(B186,Calculation!C$2:C$933,1,FALSE)))),"not entered","")</f>
        <v/>
      </c>
    </row>
    <row r="187" spans="2:7">
      <c r="B187" s="72" t="s">
        <v>9</v>
      </c>
      <c r="C187" s="74" t="str">
        <f t="shared" si="9"/>
        <v xml:space="preserve"> </v>
      </c>
      <c r="D187" s="74" t="str">
        <f t="shared" si="10"/>
        <v xml:space="preserve"> </v>
      </c>
      <c r="E187" s="129">
        <v>1.1574074074074073E-5</v>
      </c>
      <c r="F187" s="75" t="e">
        <f t="shared" si="11"/>
        <v>#N/A</v>
      </c>
      <c r="G187" t="str">
        <f>IF((ISERROR((VLOOKUP(B187,Calculation!C$2:C$933,1,FALSE)))),"not entered","")</f>
        <v/>
      </c>
    </row>
    <row r="188" spans="2:7">
      <c r="B188" s="72" t="s">
        <v>9</v>
      </c>
      <c r="C188" s="74" t="str">
        <f t="shared" si="9"/>
        <v xml:space="preserve"> </v>
      </c>
      <c r="D188" s="74" t="str">
        <f t="shared" si="10"/>
        <v xml:space="preserve"> </v>
      </c>
      <c r="E188" s="129">
        <v>1.1574074074074073E-5</v>
      </c>
      <c r="F188" s="75" t="e">
        <f t="shared" si="11"/>
        <v>#N/A</v>
      </c>
      <c r="G188" t="str">
        <f>IF((ISERROR((VLOOKUP(B188,Calculation!C$2:C$933,1,FALSE)))),"not entered","")</f>
        <v/>
      </c>
    </row>
    <row r="189" spans="2:7">
      <c r="B189" s="72" t="s">
        <v>9</v>
      </c>
      <c r="C189" s="74" t="str">
        <f t="shared" si="9"/>
        <v xml:space="preserve"> </v>
      </c>
      <c r="D189" s="74" t="str">
        <f t="shared" si="10"/>
        <v xml:space="preserve"> </v>
      </c>
      <c r="E189" s="129">
        <v>1.1574074074074073E-5</v>
      </c>
      <c r="F189" s="75" t="e">
        <f t="shared" si="11"/>
        <v>#N/A</v>
      </c>
      <c r="G189" t="str">
        <f>IF((ISERROR((VLOOKUP(B189,Calculation!C$2:C$933,1,FALSE)))),"not entered","")</f>
        <v/>
      </c>
    </row>
    <row r="190" spans="2:7">
      <c r="B190" s="72" t="s">
        <v>9</v>
      </c>
      <c r="C190" s="74" t="str">
        <f t="shared" si="9"/>
        <v xml:space="preserve"> </v>
      </c>
      <c r="D190" s="74" t="str">
        <f t="shared" si="10"/>
        <v xml:space="preserve"> </v>
      </c>
      <c r="E190" s="129">
        <v>1.1574074074074073E-5</v>
      </c>
      <c r="F190" s="75" t="e">
        <f t="shared" si="11"/>
        <v>#N/A</v>
      </c>
      <c r="G190" t="str">
        <f>IF((ISERROR((VLOOKUP(B190,Calculation!C$2:C$933,1,FALSE)))),"not entered","")</f>
        <v/>
      </c>
    </row>
    <row r="191" spans="2:7">
      <c r="B191" s="72" t="s">
        <v>9</v>
      </c>
      <c r="C191" s="74" t="str">
        <f t="shared" si="9"/>
        <v xml:space="preserve"> </v>
      </c>
      <c r="D191" s="74" t="str">
        <f t="shared" si="10"/>
        <v xml:space="preserve"> </v>
      </c>
      <c r="E191" s="129">
        <v>1.1574074074074073E-5</v>
      </c>
      <c r="F191" s="75" t="e">
        <f t="shared" si="11"/>
        <v>#N/A</v>
      </c>
      <c r="G191" t="str">
        <f>IF((ISERROR((VLOOKUP(B191,Calculation!C$2:C$933,1,FALSE)))),"not entered","")</f>
        <v/>
      </c>
    </row>
    <row r="192" spans="2:7">
      <c r="B192" s="72" t="s">
        <v>9</v>
      </c>
      <c r="C192" s="74" t="str">
        <f t="shared" si="9"/>
        <v xml:space="preserve"> </v>
      </c>
      <c r="D192" s="74" t="str">
        <f t="shared" si="10"/>
        <v xml:space="preserve"> </v>
      </c>
      <c r="E192" s="129">
        <v>1.1574074074074073E-5</v>
      </c>
      <c r="F192" s="75" t="e">
        <f t="shared" si="11"/>
        <v>#N/A</v>
      </c>
      <c r="G192" t="str">
        <f>IF((ISERROR((VLOOKUP(B192,Calculation!C$2:C$933,1,FALSE)))),"not entered","")</f>
        <v/>
      </c>
    </row>
    <row r="193" spans="2:7">
      <c r="B193" s="72" t="s">
        <v>9</v>
      </c>
      <c r="C193" s="74" t="str">
        <f t="shared" si="9"/>
        <v xml:space="preserve"> </v>
      </c>
      <c r="D193" s="74" t="str">
        <f t="shared" si="10"/>
        <v xml:space="preserve"> </v>
      </c>
      <c r="E193" s="129">
        <v>1.1574074074074073E-5</v>
      </c>
      <c r="F193" s="75" t="e">
        <f t="shared" si="11"/>
        <v>#N/A</v>
      </c>
      <c r="G193" t="str">
        <f>IF((ISERROR((VLOOKUP(B193,Calculation!C$2:C$933,1,FALSE)))),"not entered","")</f>
        <v/>
      </c>
    </row>
    <row r="194" spans="2:7">
      <c r="B194" s="72" t="s">
        <v>9</v>
      </c>
      <c r="C194" s="74" t="str">
        <f t="shared" si="9"/>
        <v xml:space="preserve"> </v>
      </c>
      <c r="D194" s="74" t="str">
        <f t="shared" si="10"/>
        <v xml:space="preserve"> </v>
      </c>
      <c r="E194" s="129">
        <v>1.1574074074074073E-5</v>
      </c>
      <c r="F194" s="75" t="e">
        <f t="shared" si="11"/>
        <v>#N/A</v>
      </c>
      <c r="G194" t="str">
        <f>IF((ISERROR((VLOOKUP(B194,Calculation!C$2:C$933,1,FALSE)))),"not entered","")</f>
        <v/>
      </c>
    </row>
    <row r="195" spans="2:7">
      <c r="B195" s="72" t="s">
        <v>9</v>
      </c>
      <c r="C195" s="74" t="str">
        <f t="shared" si="9"/>
        <v xml:space="preserve"> </v>
      </c>
      <c r="D195" s="74" t="str">
        <f t="shared" si="10"/>
        <v xml:space="preserve"> </v>
      </c>
      <c r="E195" s="129">
        <v>1.1574074074074073E-5</v>
      </c>
      <c r="F195" s="75" t="e">
        <f t="shared" si="11"/>
        <v>#N/A</v>
      </c>
      <c r="G195" t="str">
        <f>IF((ISERROR((VLOOKUP(B195,Calculation!C$2:C$933,1,FALSE)))),"not entered","")</f>
        <v/>
      </c>
    </row>
    <row r="196" spans="2:7">
      <c r="B196" s="72" t="s">
        <v>9</v>
      </c>
      <c r="C196" s="74" t="str">
        <f t="shared" si="9"/>
        <v xml:space="preserve"> </v>
      </c>
      <c r="D196" s="74" t="str">
        <f t="shared" si="10"/>
        <v xml:space="preserve"> </v>
      </c>
      <c r="E196" s="129">
        <v>1.1574074074074073E-5</v>
      </c>
      <c r="F196" s="75" t="e">
        <f t="shared" si="11"/>
        <v>#N/A</v>
      </c>
      <c r="G196" t="str">
        <f>IF((ISERROR((VLOOKUP(B196,Calculation!C$2:C$933,1,FALSE)))),"not entered","")</f>
        <v/>
      </c>
    </row>
    <row r="197" spans="2:7">
      <c r="B197" s="72" t="s">
        <v>9</v>
      </c>
      <c r="C197" s="74" t="str">
        <f t="shared" si="9"/>
        <v xml:space="preserve"> </v>
      </c>
      <c r="D197" s="74" t="str">
        <f t="shared" si="10"/>
        <v xml:space="preserve"> </v>
      </c>
      <c r="E197" s="129">
        <v>1.1574074074074073E-5</v>
      </c>
      <c r="F197" s="75" t="e">
        <f t="shared" si="11"/>
        <v>#N/A</v>
      </c>
      <c r="G197" t="str">
        <f>IF((ISERROR((VLOOKUP(B197,Calculation!C$2:C$933,1,FALSE)))),"not entered","")</f>
        <v/>
      </c>
    </row>
    <row r="198" spans="2:7">
      <c r="B198" s="72" t="s">
        <v>9</v>
      </c>
      <c r="C198" s="74" t="str">
        <f t="shared" ref="C198:C204" si="12">VLOOKUP(B198,name,3,FALSE)</f>
        <v xml:space="preserve"> </v>
      </c>
      <c r="D198" s="74" t="str">
        <f t="shared" ref="D198:D204" si="13">VLOOKUP(B198,name,2,FALSE)</f>
        <v xml:space="preserve"> </v>
      </c>
      <c r="E198" s="129">
        <v>1.1574074074074073E-5</v>
      </c>
      <c r="F198" s="75" t="e">
        <f t="shared" ref="F198:F204" si="14">(VLOOKUP(C198,C$4:E$5,3,FALSE))/(E198/10000)</f>
        <v>#N/A</v>
      </c>
      <c r="G198" t="str">
        <f>IF((ISERROR((VLOOKUP(B198,Calculation!C$2:C$933,1,FALSE)))),"not entered","")</f>
        <v/>
      </c>
    </row>
    <row r="199" spans="2:7">
      <c r="B199" s="72" t="s">
        <v>9</v>
      </c>
      <c r="C199" s="74" t="str">
        <f t="shared" si="12"/>
        <v xml:space="preserve"> </v>
      </c>
      <c r="D199" s="74" t="str">
        <f t="shared" si="13"/>
        <v xml:space="preserve"> </v>
      </c>
      <c r="E199" s="129">
        <v>1.1574074074074073E-5</v>
      </c>
      <c r="F199" s="75" t="e">
        <f t="shared" si="14"/>
        <v>#N/A</v>
      </c>
      <c r="G199" t="str">
        <f>IF((ISERROR((VLOOKUP(B199,Calculation!C$2:C$933,1,FALSE)))),"not entered","")</f>
        <v/>
      </c>
    </row>
    <row r="200" spans="2:7">
      <c r="B200" s="72" t="s">
        <v>9</v>
      </c>
      <c r="C200" s="74" t="str">
        <f t="shared" si="12"/>
        <v xml:space="preserve"> </v>
      </c>
      <c r="D200" s="74" t="str">
        <f t="shared" si="13"/>
        <v xml:space="preserve"> </v>
      </c>
      <c r="E200" s="129">
        <v>1.1574074074074073E-5</v>
      </c>
      <c r="F200" s="75" t="e">
        <f t="shared" si="14"/>
        <v>#N/A</v>
      </c>
      <c r="G200" t="str">
        <f>IF((ISERROR((VLOOKUP(B200,Calculation!C$2:C$933,1,FALSE)))),"not entered","")</f>
        <v/>
      </c>
    </row>
    <row r="201" spans="2:7">
      <c r="B201" s="72" t="s">
        <v>9</v>
      </c>
      <c r="C201" s="74" t="str">
        <f t="shared" si="12"/>
        <v xml:space="preserve"> </v>
      </c>
      <c r="D201" s="74" t="str">
        <f t="shared" si="13"/>
        <v xml:space="preserve"> </v>
      </c>
      <c r="E201" s="129">
        <v>1.1574074074074073E-5</v>
      </c>
      <c r="F201" s="75" t="e">
        <f t="shared" si="14"/>
        <v>#N/A</v>
      </c>
      <c r="G201" t="str">
        <f>IF((ISERROR((VLOOKUP(B201,Calculation!C$2:C$933,1,FALSE)))),"not entered","")</f>
        <v/>
      </c>
    </row>
    <row r="202" spans="2:7">
      <c r="B202" s="72" t="s">
        <v>9</v>
      </c>
      <c r="C202" s="74" t="str">
        <f t="shared" si="12"/>
        <v xml:space="preserve"> </v>
      </c>
      <c r="D202" s="74" t="str">
        <f t="shared" si="13"/>
        <v xml:space="preserve"> </v>
      </c>
      <c r="E202" s="129">
        <v>1.1574074074074073E-5</v>
      </c>
      <c r="F202" s="75" t="e">
        <f t="shared" si="14"/>
        <v>#N/A</v>
      </c>
      <c r="G202" t="str">
        <f>IF((ISERROR((VLOOKUP(B202,Calculation!C$2:C$933,1,FALSE)))),"not entered","")</f>
        <v/>
      </c>
    </row>
    <row r="203" spans="2:7">
      <c r="B203" s="72" t="s">
        <v>9</v>
      </c>
      <c r="C203" s="74" t="str">
        <f t="shared" si="12"/>
        <v xml:space="preserve"> </v>
      </c>
      <c r="D203" s="74" t="str">
        <f t="shared" si="13"/>
        <v xml:space="preserve"> </v>
      </c>
      <c r="E203" s="129">
        <v>1.1574074074074073E-5</v>
      </c>
      <c r="F203" s="75" t="e">
        <f t="shared" si="14"/>
        <v>#N/A</v>
      </c>
      <c r="G203" t="str">
        <f>IF((ISERROR((VLOOKUP(B203,Calculation!C$2:C$933,1,FALSE)))),"not entered","")</f>
        <v/>
      </c>
    </row>
    <row r="204" spans="2:7">
      <c r="B204" s="72" t="s">
        <v>9</v>
      </c>
      <c r="C204" s="74" t="str">
        <f t="shared" si="12"/>
        <v xml:space="preserve"> </v>
      </c>
      <c r="D204" s="74" t="str">
        <f t="shared" si="13"/>
        <v xml:space="preserve"> </v>
      </c>
      <c r="E204" s="129">
        <v>1.1574074074074073E-5</v>
      </c>
      <c r="F204" s="75" t="e">
        <f t="shared" si="14"/>
        <v>#N/A</v>
      </c>
      <c r="G204" t="str">
        <f>IF((ISERROR((VLOOKUP(B204,Calculation!C$2:C$933,1,FALSE)))),"not entered","")</f>
        <v/>
      </c>
    </row>
    <row r="205" spans="2:7" ht="13.5" thickBot="1">
      <c r="B205" s="76"/>
      <c r="C205" s="77"/>
      <c r="D205" s="77"/>
      <c r="E205" s="78"/>
      <c r="F205" s="7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</sheetData>
  <phoneticPr fontId="2" type="noConversion"/>
  <conditionalFormatting sqref="B1:B3 B169:B208">
    <cfRule type="cellIs" dxfId="52" priority="6" stopIfTrue="1" operator="equal">
      <formula>"x"</formula>
    </cfRule>
  </conditionalFormatting>
  <conditionalFormatting sqref="G4:G205">
    <cfRule type="cellIs" dxfId="51" priority="7" stopIfTrue="1" operator="equal">
      <formula>#N/A</formula>
    </cfRule>
  </conditionalFormatting>
  <conditionalFormatting sqref="B4:B6">
    <cfRule type="cellIs" dxfId="50" priority="2" stopIfTrue="1" operator="equal">
      <formula>"x"</formula>
    </cfRule>
  </conditionalFormatting>
  <conditionalFormatting sqref="B7:B168">
    <cfRule type="cellIs" dxfId="49" priority="1" stopIfTrue="1" operator="equal">
      <formula>"x"</formula>
    </cfRule>
  </conditionalFormatting>
  <pageMargins left="0.75" right="0.75" top="1" bottom="1" header="0.5" footer="0.5"/>
  <headerFooter alignWithMargins="0"/>
  <webPublishItems count="2">
    <webPublishItem id="24980" divId="teer league Standard_24980" sourceType="range" sourceRef="A1:F72" destinationFile="C:\A TEER\Web\TEER League 08\bedford.htm"/>
    <webPublishItem id="32311" divId="teer league Standard_32311" sourceType="range" sourceRef="A1:F80" destinationFile="C:\A TEER\Web\TEER League 09\bedford.htm"/>
  </webPublishItems>
</worksheet>
</file>

<file path=xl/worksheets/sheet9.xml><?xml version="1.0" encoding="utf-8"?>
<worksheet xmlns="http://schemas.openxmlformats.org/spreadsheetml/2006/main" xmlns:r="http://schemas.openxmlformats.org/officeDocument/2006/relationships">
  <dimension ref="B1:G183"/>
  <sheetViews>
    <sheetView workbookViewId="0">
      <selection activeCell="E6" sqref="E6:E100"/>
    </sheetView>
  </sheetViews>
  <sheetFormatPr defaultRowHeight="12.75"/>
  <cols>
    <col min="1" max="1" width="2.140625" customWidth="1"/>
    <col min="2" max="2" width="22.7109375" bestFit="1" customWidth="1"/>
    <col min="3" max="3" width="7.140625" bestFit="1" customWidth="1"/>
    <col min="4" max="4" width="36.1406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Races!A11</f>
        <v>Culford</v>
      </c>
      <c r="C2" s="57"/>
      <c r="D2" s="31"/>
      <c r="E2" s="32"/>
    </row>
    <row r="3" spans="2:7" ht="13.5" thickBot="1">
      <c r="B3" s="49" t="s">
        <v>2</v>
      </c>
      <c r="C3" s="58" t="s">
        <v>22</v>
      </c>
      <c r="D3" s="58" t="s">
        <v>21</v>
      </c>
      <c r="E3" s="50" t="s">
        <v>8</v>
      </c>
      <c r="F3" s="51" t="s">
        <v>4</v>
      </c>
    </row>
    <row r="4" spans="2:7">
      <c r="B4" s="128" t="s">
        <v>71</v>
      </c>
      <c r="C4" s="70" t="s">
        <v>90</v>
      </c>
      <c r="D4" s="70"/>
      <c r="E4" s="139">
        <v>4.0682870370370376E-2</v>
      </c>
      <c r="F4" s="71"/>
      <c r="G4" t="str">
        <f>IF((ISERROR((VLOOKUP(B4,Calculation!C$2:C$933,1,FALSE)))),"not entered","")</f>
        <v/>
      </c>
    </row>
    <row r="5" spans="2:7">
      <c r="B5" s="72" t="s">
        <v>71</v>
      </c>
      <c r="C5" s="73" t="s">
        <v>91</v>
      </c>
      <c r="D5" s="73"/>
      <c r="E5" s="129">
        <v>3.4814814814814812E-2</v>
      </c>
      <c r="F5" s="75"/>
      <c r="G5" t="str">
        <f>IF((ISERROR((VLOOKUP(B5,Calculation!C$2:C$933,1,FALSE)))),"not entered","")</f>
        <v/>
      </c>
    </row>
    <row r="6" spans="2:7">
      <c r="B6" s="159" t="s">
        <v>509</v>
      </c>
      <c r="C6" s="74" t="str">
        <f t="shared" ref="C6:C69" si="0">VLOOKUP(B6,name,3,FALSE)</f>
        <v>Male</v>
      </c>
      <c r="D6" s="74" t="str">
        <f t="shared" ref="D6:D69" si="1">VLOOKUP(B6,name,2,FALSE)</f>
        <v>East Essex Tri</v>
      </c>
      <c r="E6" s="129">
        <v>3.4814814814814819E-2</v>
      </c>
      <c r="F6" s="75">
        <f t="shared" ref="F6:F69" si="2">(VLOOKUP(C6,C$4:E$5,3,FALSE))/(E6/10000)</f>
        <v>9999.9999999999982</v>
      </c>
      <c r="G6" t="str">
        <f>IF((ISERROR((VLOOKUP(B6,Calculation!C$2:C$933,1,FALSE)))),"not entered","")</f>
        <v/>
      </c>
    </row>
    <row r="7" spans="2:7">
      <c r="B7" s="159" t="s">
        <v>185</v>
      </c>
      <c r="C7" s="74" t="str">
        <f t="shared" si="0"/>
        <v>Male</v>
      </c>
      <c r="D7" s="74" t="str">
        <f t="shared" si="1"/>
        <v>Born 2 Tri</v>
      </c>
      <c r="E7" s="129">
        <v>3.6319444444444446E-2</v>
      </c>
      <c r="F7" s="75">
        <f t="shared" si="2"/>
        <v>9585.7233906947095</v>
      </c>
      <c r="G7" t="str">
        <f>IF((ISERROR((VLOOKUP(B7,Calculation!C$2:C$933,1,FALSE)))),"not entered","")</f>
        <v/>
      </c>
    </row>
    <row r="8" spans="2:7">
      <c r="B8" s="159" t="s">
        <v>510</v>
      </c>
      <c r="C8" s="74" t="str">
        <f t="shared" si="0"/>
        <v>Male</v>
      </c>
      <c r="D8" s="74" t="str">
        <f t="shared" si="1"/>
        <v>Born2Tri</v>
      </c>
      <c r="E8" s="129">
        <v>3.6331018518518519E-2</v>
      </c>
      <c r="F8" s="75">
        <f t="shared" si="2"/>
        <v>9582.6696400127421</v>
      </c>
      <c r="G8" t="str">
        <f>IF((ISERROR((VLOOKUP(B8,Calculation!C$2:C$933,1,FALSE)))),"not entered","")</f>
        <v/>
      </c>
    </row>
    <row r="9" spans="2:7">
      <c r="B9" s="159" t="s">
        <v>801</v>
      </c>
      <c r="C9" s="74" t="str">
        <f t="shared" si="0"/>
        <v>Male</v>
      </c>
      <c r="D9" s="74" t="str">
        <f t="shared" si="1"/>
        <v>Walden Tri</v>
      </c>
      <c r="E9" s="129">
        <v>3.743055555555555E-2</v>
      </c>
      <c r="F9" s="75">
        <f t="shared" si="2"/>
        <v>9301.1750154607307</v>
      </c>
      <c r="G9" t="str">
        <f>IF((ISERROR((VLOOKUP(B9,Calculation!C$2:C$933,1,FALSE)))),"not entered","")</f>
        <v/>
      </c>
    </row>
    <row r="10" spans="2:7">
      <c r="B10" s="159" t="s">
        <v>192</v>
      </c>
      <c r="C10" s="74" t="str">
        <f t="shared" si="0"/>
        <v>Male</v>
      </c>
      <c r="D10" s="74" t="str">
        <f t="shared" si="1"/>
        <v>Tri-Anglia</v>
      </c>
      <c r="E10" s="129">
        <v>3.7546296296296293E-2</v>
      </c>
      <c r="F10" s="75">
        <f t="shared" si="2"/>
        <v>9272.5030826140555</v>
      </c>
      <c r="G10" t="str">
        <f>IF((ISERROR((VLOOKUP(B10,Calculation!C$2:C$933,1,FALSE)))),"not entered","")</f>
        <v/>
      </c>
    </row>
    <row r="11" spans="2:7">
      <c r="B11" s="159" t="s">
        <v>802</v>
      </c>
      <c r="C11" s="74" t="str">
        <f t="shared" si="0"/>
        <v>Male</v>
      </c>
      <c r="D11" s="74" t="str">
        <f t="shared" si="1"/>
        <v>West Suffolk Tri</v>
      </c>
      <c r="E11" s="129">
        <v>3.8622685185185184E-2</v>
      </c>
      <c r="F11" s="75">
        <f t="shared" si="2"/>
        <v>9014.0845070422529</v>
      </c>
      <c r="G11" t="str">
        <f>IF((ISERROR((VLOOKUP(B11,Calculation!C$2:C$933,1,FALSE)))),"not entered","")</f>
        <v/>
      </c>
    </row>
    <row r="12" spans="2:7">
      <c r="B12" s="159" t="s">
        <v>516</v>
      </c>
      <c r="C12" s="74" t="str">
        <f t="shared" si="0"/>
        <v>Male</v>
      </c>
      <c r="D12" s="74" t="str">
        <f t="shared" si="1"/>
        <v>Hadleigh Hares  AC</v>
      </c>
      <c r="E12" s="129">
        <v>3.8680555555555558E-2</v>
      </c>
      <c r="F12" s="75">
        <f t="shared" si="2"/>
        <v>9000.5984440454813</v>
      </c>
      <c r="G12" t="str">
        <f>IF((ISERROR((VLOOKUP(B12,Calculation!C$2:C$933,1,FALSE)))),"not entered","")</f>
        <v/>
      </c>
    </row>
    <row r="13" spans="2:7">
      <c r="B13" s="159" t="s">
        <v>803</v>
      </c>
      <c r="C13" s="74" t="str">
        <f t="shared" si="0"/>
        <v>Male</v>
      </c>
      <c r="D13" s="74" t="str">
        <f t="shared" si="1"/>
        <v>hadleigh hares ac</v>
      </c>
      <c r="E13" s="129">
        <v>3.9456018518518522E-2</v>
      </c>
      <c r="F13" s="75">
        <f t="shared" si="2"/>
        <v>8823.7019653857406</v>
      </c>
      <c r="G13" t="str">
        <f>IF((ISERROR((VLOOKUP(B13,Calculation!C$2:C$933,1,FALSE)))),"not entered","")</f>
        <v/>
      </c>
    </row>
    <row r="14" spans="2:7">
      <c r="B14" s="159" t="s">
        <v>519</v>
      </c>
      <c r="C14" s="74" t="str">
        <f t="shared" si="0"/>
        <v>Male</v>
      </c>
      <c r="D14" s="74" t="str">
        <f t="shared" si="1"/>
        <v>East Essex Triathlon Club</v>
      </c>
      <c r="E14" s="129">
        <v>3.9699074074074067E-2</v>
      </c>
      <c r="F14" s="75">
        <f t="shared" si="2"/>
        <v>8769.6793002915456</v>
      </c>
      <c r="G14" t="str">
        <f>IF((ISERROR((VLOOKUP(B14,Calculation!C$2:C$933,1,FALSE)))),"not entered","")</f>
        <v/>
      </c>
    </row>
    <row r="15" spans="2:7">
      <c r="B15" s="159" t="s">
        <v>804</v>
      </c>
      <c r="C15" s="74" t="str">
        <f t="shared" si="0"/>
        <v>Male</v>
      </c>
      <c r="D15" s="74" t="str">
        <f t="shared" si="1"/>
        <v>Tri-Anglia</v>
      </c>
      <c r="E15" s="129">
        <v>4.0219907407407406E-2</v>
      </c>
      <c r="F15" s="75">
        <f t="shared" si="2"/>
        <v>8656.1151079136671</v>
      </c>
      <c r="G15" t="str">
        <f>IF((ISERROR((VLOOKUP(B15,Calculation!C$2:C$933,1,FALSE)))),"not entered","")</f>
        <v/>
      </c>
    </row>
    <row r="16" spans="2:7">
      <c r="B16" s="159" t="s">
        <v>805</v>
      </c>
      <c r="C16" s="74" t="str">
        <f t="shared" si="0"/>
        <v>Male</v>
      </c>
      <c r="D16" s="74" t="str">
        <f t="shared" si="1"/>
        <v>East Essex Tri</v>
      </c>
      <c r="E16" s="129">
        <v>4.0428240740740737E-2</v>
      </c>
      <c r="F16" s="75">
        <f t="shared" si="2"/>
        <v>8611.5087317492143</v>
      </c>
      <c r="G16" t="str">
        <f>IF((ISERROR((VLOOKUP(B16,Calculation!C$2:C$933,1,FALSE)))),"not entered","")</f>
        <v/>
      </c>
    </row>
    <row r="17" spans="2:7">
      <c r="B17" s="159" t="s">
        <v>479</v>
      </c>
      <c r="C17" s="74" t="str">
        <f t="shared" si="0"/>
        <v>Female</v>
      </c>
      <c r="D17" s="74" t="str">
        <f t="shared" si="1"/>
        <v>Newmarket Cycling &amp;amp; T</v>
      </c>
      <c r="E17" s="129">
        <v>4.0682870370370369E-2</v>
      </c>
      <c r="F17" s="75">
        <f t="shared" si="2"/>
        <v>10000</v>
      </c>
      <c r="G17" t="str">
        <f>IF((ISERROR((VLOOKUP(B17,Calculation!C$2:C$933,1,FALSE)))),"not entered","")</f>
        <v/>
      </c>
    </row>
    <row r="18" spans="2:7">
      <c r="B18" s="159" t="s">
        <v>454</v>
      </c>
      <c r="C18" s="74" t="str">
        <f t="shared" si="0"/>
        <v>Male</v>
      </c>
      <c r="D18" s="74" t="str">
        <f t="shared" si="1"/>
        <v>West Suffolk Wheelers &amp; Tri</v>
      </c>
      <c r="E18" s="129">
        <v>4.071759259259259E-2</v>
      </c>
      <c r="F18" s="75">
        <f t="shared" si="2"/>
        <v>8550.3126776577592</v>
      </c>
      <c r="G18" t="str">
        <f>IF((ISERROR((VLOOKUP(B18,Calculation!C$2:C$933,1,FALSE)))),"not entered","")</f>
        <v/>
      </c>
    </row>
    <row r="19" spans="2:7">
      <c r="B19" s="159" t="s">
        <v>806</v>
      </c>
      <c r="C19" s="74" t="str">
        <f t="shared" si="0"/>
        <v>Male</v>
      </c>
      <c r="D19" s="74" t="str">
        <f t="shared" si="1"/>
        <v>west suffolk wheelers&amp;tri</v>
      </c>
      <c r="E19" s="129">
        <v>4.0960648148148149E-2</v>
      </c>
      <c r="F19" s="75">
        <f t="shared" si="2"/>
        <v>8499.5761514552141</v>
      </c>
      <c r="G19" t="str">
        <f>IF((ISERROR((VLOOKUP(B19,Calculation!C$2:C$933,1,FALSE)))),"not entered","")</f>
        <v/>
      </c>
    </row>
    <row r="20" spans="2:7">
      <c r="B20" s="159" t="s">
        <v>240</v>
      </c>
      <c r="C20" s="74" t="str">
        <f t="shared" si="0"/>
        <v>Male</v>
      </c>
      <c r="D20" s="74" t="str">
        <f t="shared" si="1"/>
        <v>Ipswich Tri</v>
      </c>
      <c r="E20" s="129">
        <v>4.1053240740740744E-2</v>
      </c>
      <c r="F20" s="75">
        <f t="shared" si="2"/>
        <v>8480.4059768818715</v>
      </c>
      <c r="G20" t="str">
        <f>IF((ISERROR((VLOOKUP(B20,Calculation!C$2:C$933,1,FALSE)))),"not entered","")</f>
        <v/>
      </c>
    </row>
    <row r="21" spans="2:7">
      <c r="B21" s="159" t="s">
        <v>659</v>
      </c>
      <c r="C21" s="74" t="str">
        <f t="shared" si="0"/>
        <v>Male</v>
      </c>
      <c r="D21" s="74" t="str">
        <f t="shared" si="1"/>
        <v>Cambridge Triathlon Club</v>
      </c>
      <c r="E21" s="129">
        <v>4.1111111111111112E-2</v>
      </c>
      <c r="F21" s="75">
        <f t="shared" si="2"/>
        <v>8468.4684684684689</v>
      </c>
      <c r="G21" t="str">
        <f>IF((ISERROR((VLOOKUP(B21,Calculation!C$2:C$933,1,FALSE)))),"not entered","")</f>
        <v/>
      </c>
    </row>
    <row r="22" spans="2:7">
      <c r="B22" s="159" t="s">
        <v>532</v>
      </c>
      <c r="C22" s="74" t="str">
        <f t="shared" si="0"/>
        <v>Male</v>
      </c>
      <c r="D22" s="74" t="str">
        <f t="shared" si="1"/>
        <v>Born2Tri</v>
      </c>
      <c r="E22" s="129">
        <v>4.1122685185185186E-2</v>
      </c>
      <c r="F22" s="75">
        <f t="shared" si="2"/>
        <v>8466.084998592738</v>
      </c>
      <c r="G22" t="str">
        <f>IF((ISERROR((VLOOKUP(B22,Calculation!C$2:C$933,1,FALSE)))),"not entered","")</f>
        <v/>
      </c>
    </row>
    <row r="23" spans="2:7">
      <c r="B23" s="159" t="s">
        <v>807</v>
      </c>
      <c r="C23" s="74" t="str">
        <f t="shared" si="0"/>
        <v>Male</v>
      </c>
      <c r="D23" s="74" t="str">
        <f t="shared" si="1"/>
        <v>West Suffolk Tri</v>
      </c>
      <c r="E23" s="129">
        <v>4.1365740740740745E-2</v>
      </c>
      <c r="F23" s="75">
        <f t="shared" si="2"/>
        <v>8416.3402350307751</v>
      </c>
      <c r="G23" t="str">
        <f>IF((ISERROR((VLOOKUP(B23,Calculation!C$2:C$933,1,FALSE)))),"not entered","")</f>
        <v/>
      </c>
    </row>
    <row r="24" spans="2:7">
      <c r="B24" s="159" t="s">
        <v>526</v>
      </c>
      <c r="C24" s="74" t="str">
        <f t="shared" si="0"/>
        <v>Male</v>
      </c>
      <c r="D24" s="74" t="str">
        <f t="shared" si="1"/>
        <v>Born2Tri</v>
      </c>
      <c r="E24" s="129">
        <v>4.1365740740740745E-2</v>
      </c>
      <c r="F24" s="75">
        <f t="shared" si="2"/>
        <v>8416.3402350307751</v>
      </c>
      <c r="G24" t="str">
        <f>IF((ISERROR((VLOOKUP(B24,Calculation!C$2:C$933,1,FALSE)))),"not entered","")</f>
        <v/>
      </c>
    </row>
    <row r="25" spans="2:7">
      <c r="B25" s="159" t="s">
        <v>808</v>
      </c>
      <c r="C25" s="74" t="str">
        <f t="shared" si="0"/>
        <v>Male</v>
      </c>
      <c r="D25" s="74" t="str">
        <f t="shared" si="1"/>
        <v>Newmarket Tri</v>
      </c>
      <c r="E25" s="129">
        <v>4.1504629629629627E-2</v>
      </c>
      <c r="F25" s="75">
        <f t="shared" si="2"/>
        <v>8388.1762409369767</v>
      </c>
      <c r="G25" t="str">
        <f>IF((ISERROR((VLOOKUP(B25,Calculation!C$2:C$933,1,FALSE)))),"not entered","")</f>
        <v/>
      </c>
    </row>
    <row r="26" spans="2:7">
      <c r="B26" s="159" t="s">
        <v>523</v>
      </c>
      <c r="C26" s="74" t="str">
        <f t="shared" si="0"/>
        <v>Male</v>
      </c>
      <c r="D26" s="74" t="str">
        <f t="shared" si="1"/>
        <v>Hadleigh Hares  AC</v>
      </c>
      <c r="E26" s="129">
        <v>4.1550925925925929E-2</v>
      </c>
      <c r="F26" s="75">
        <f t="shared" si="2"/>
        <v>8378.8300835654572</v>
      </c>
      <c r="G26" t="str">
        <f>IF((ISERROR((VLOOKUP(B26,Calculation!C$2:C$933,1,FALSE)))),"not entered","")</f>
        <v/>
      </c>
    </row>
    <row r="27" spans="2:7">
      <c r="B27" s="159" t="s">
        <v>809</v>
      </c>
      <c r="C27" s="74" t="str">
        <f t="shared" si="0"/>
        <v>Male</v>
      </c>
      <c r="D27" s="74" t="str">
        <f t="shared" si="1"/>
        <v>West Suffolk Tri</v>
      </c>
      <c r="E27" s="129">
        <v>4.1736111111111113E-2</v>
      </c>
      <c r="F27" s="75">
        <f t="shared" si="2"/>
        <v>8341.6528008874084</v>
      </c>
      <c r="G27" t="str">
        <f>IF((ISERROR((VLOOKUP(B27,Calculation!C$2:C$933,1,FALSE)))),"not entered","")</f>
        <v/>
      </c>
    </row>
    <row r="28" spans="2:7">
      <c r="B28" s="159" t="s">
        <v>810</v>
      </c>
      <c r="C28" s="74" t="str">
        <f t="shared" si="0"/>
        <v>Female</v>
      </c>
      <c r="D28" s="74" t="str">
        <f t="shared" si="1"/>
        <v>Tri Sport Epping</v>
      </c>
      <c r="E28" s="129">
        <v>4.2337962962962966E-2</v>
      </c>
      <c r="F28" s="75">
        <f t="shared" si="2"/>
        <v>9609.0759978130136</v>
      </c>
      <c r="G28" t="str">
        <f>IF((ISERROR((VLOOKUP(B28,Calculation!C$2:C$933,1,FALSE)))),"not entered","")</f>
        <v/>
      </c>
    </row>
    <row r="29" spans="2:7">
      <c r="B29" s="159" t="s">
        <v>811</v>
      </c>
      <c r="C29" s="74" t="str">
        <f t="shared" si="0"/>
        <v>Female</v>
      </c>
      <c r="D29" s="74" t="str">
        <f t="shared" si="1"/>
        <v>west suffolk wheelers&amp;tri</v>
      </c>
      <c r="E29" s="129">
        <v>4.2488425925925923E-2</v>
      </c>
      <c r="F29" s="75">
        <f t="shared" si="2"/>
        <v>9575.0476709343529</v>
      </c>
      <c r="G29" t="str">
        <f>IF((ISERROR((VLOOKUP(B29,Calculation!C$2:C$933,1,FALSE)))),"not entered","")</f>
        <v/>
      </c>
    </row>
    <row r="30" spans="2:7">
      <c r="B30" s="159" t="s">
        <v>812</v>
      </c>
      <c r="C30" s="74" t="str">
        <f t="shared" si="0"/>
        <v>Male</v>
      </c>
      <c r="D30" s="74" t="str">
        <f t="shared" si="1"/>
        <v>Newmarket Tri</v>
      </c>
      <c r="E30" s="129">
        <v>4.2500000000000003E-2</v>
      </c>
      <c r="F30" s="75">
        <f t="shared" si="2"/>
        <v>8191.7211328976027</v>
      </c>
      <c r="G30" t="str">
        <f>IF((ISERROR((VLOOKUP(B30,Calculation!C$2:C$933,1,FALSE)))),"not entered","")</f>
        <v/>
      </c>
    </row>
    <row r="31" spans="2:7">
      <c r="B31" s="159" t="s">
        <v>813</v>
      </c>
      <c r="C31" s="74" t="str">
        <f t="shared" si="0"/>
        <v>Male</v>
      </c>
      <c r="D31" s="74" t="str">
        <f t="shared" si="1"/>
        <v>West Suffolk Tri</v>
      </c>
      <c r="E31" s="129">
        <v>4.2511574074074077E-2</v>
      </c>
      <c r="F31" s="75">
        <f t="shared" si="2"/>
        <v>8189.4908793901432</v>
      </c>
      <c r="G31" t="str">
        <f>IF((ISERROR((VLOOKUP(B31,Calculation!C$2:C$933,1,FALSE)))),"not entered","")</f>
        <v/>
      </c>
    </row>
    <row r="32" spans="2:7">
      <c r="B32" s="159" t="s">
        <v>675</v>
      </c>
      <c r="C32" s="74" t="str">
        <f t="shared" si="0"/>
        <v>Male</v>
      </c>
      <c r="D32" s="74" t="str">
        <f t="shared" si="1"/>
        <v>Walden TRI</v>
      </c>
      <c r="E32" s="129">
        <v>4.2708333333333327E-2</v>
      </c>
      <c r="F32" s="75">
        <f t="shared" si="2"/>
        <v>8151.7615176151776</v>
      </c>
      <c r="G32" t="str">
        <f>IF((ISERROR((VLOOKUP(B32,Calculation!C$2:C$933,1,FALSE)))),"not entered","")</f>
        <v/>
      </c>
    </row>
    <row r="33" spans="2:7">
      <c r="B33" s="159" t="s">
        <v>410</v>
      </c>
      <c r="C33" s="74" t="str">
        <f t="shared" si="0"/>
        <v>Female</v>
      </c>
      <c r="D33" s="74" t="str">
        <f t="shared" si="1"/>
        <v>East Essex Triathlon Club</v>
      </c>
      <c r="E33" s="129">
        <v>4.3159722222222224E-2</v>
      </c>
      <c r="F33" s="75">
        <f t="shared" si="2"/>
        <v>9426.1196031107538</v>
      </c>
      <c r="G33" t="str">
        <f>IF((ISERROR((VLOOKUP(B33,Calculation!C$2:C$933,1,FALSE)))),"not entered","")</f>
        <v/>
      </c>
    </row>
    <row r="34" spans="2:7">
      <c r="B34" s="159" t="s">
        <v>814</v>
      </c>
      <c r="C34" s="74" t="str">
        <f t="shared" si="0"/>
        <v>Male</v>
      </c>
      <c r="D34" s="74" t="str">
        <f t="shared" si="1"/>
        <v>Hadleigh Hares</v>
      </c>
      <c r="E34" s="129">
        <v>4.341435185185185E-2</v>
      </c>
      <c r="F34" s="75">
        <f t="shared" si="2"/>
        <v>8019.1948813649697</v>
      </c>
      <c r="G34" t="str">
        <f>IF((ISERROR((VLOOKUP(B34,Calculation!C$2:C$933,1,FALSE)))),"not entered","")</f>
        <v/>
      </c>
    </row>
    <row r="35" spans="2:7">
      <c r="B35" s="159" t="s">
        <v>248</v>
      </c>
      <c r="C35" s="74" t="str">
        <f t="shared" si="0"/>
        <v>Male</v>
      </c>
      <c r="D35" s="74" t="str">
        <f t="shared" si="1"/>
        <v>Ipswich Tri</v>
      </c>
      <c r="E35" s="129">
        <v>4.3657407407407402E-2</v>
      </c>
      <c r="F35" s="75">
        <f t="shared" si="2"/>
        <v>7974.5493107104994</v>
      </c>
      <c r="G35" t="str">
        <f>IF((ISERROR((VLOOKUP(B35,Calculation!C$2:C$933,1,FALSE)))),"not entered","")</f>
        <v/>
      </c>
    </row>
    <row r="36" spans="2:7">
      <c r="B36" s="159" t="s">
        <v>815</v>
      </c>
      <c r="C36" s="74" t="str">
        <f t="shared" si="0"/>
        <v>Male</v>
      </c>
      <c r="D36" s="74" t="str">
        <f t="shared" si="1"/>
        <v>53-12</v>
      </c>
      <c r="E36" s="129">
        <v>4.3692129629629629E-2</v>
      </c>
      <c r="F36" s="75">
        <f t="shared" si="2"/>
        <v>7968.2119205298013</v>
      </c>
      <c r="G36" t="str">
        <f>IF((ISERROR((VLOOKUP(B36,Calculation!C$2:C$933,1,FALSE)))),"not entered","")</f>
        <v/>
      </c>
    </row>
    <row r="37" spans="2:7">
      <c r="B37" s="159" t="s">
        <v>816</v>
      </c>
      <c r="C37" s="74" t="str">
        <f t="shared" si="0"/>
        <v>Male</v>
      </c>
      <c r="D37" s="74" t="str">
        <f t="shared" si="1"/>
        <v>Born 2 Tri</v>
      </c>
      <c r="E37" s="129">
        <v>4.3692129629629629E-2</v>
      </c>
      <c r="F37" s="75">
        <f t="shared" si="2"/>
        <v>7968.2119205298013</v>
      </c>
      <c r="G37" t="str">
        <f>IF((ISERROR((VLOOKUP(B37,Calculation!C$2:C$933,1,FALSE)))),"not entered","")</f>
        <v/>
      </c>
    </row>
    <row r="38" spans="2:7">
      <c r="B38" s="159" t="s">
        <v>817</v>
      </c>
      <c r="C38" s="74" t="str">
        <f t="shared" si="0"/>
        <v>Female</v>
      </c>
      <c r="D38" s="74" t="str">
        <f t="shared" si="1"/>
        <v>53-12</v>
      </c>
      <c r="E38" s="129">
        <v>4.372685185185185E-2</v>
      </c>
      <c r="F38" s="75">
        <f t="shared" si="2"/>
        <v>9303.8644785600864</v>
      </c>
      <c r="G38" t="str">
        <f>IF((ISERROR((VLOOKUP(B38,Calculation!C$2:C$933,1,FALSE)))),"not entered","")</f>
        <v/>
      </c>
    </row>
    <row r="39" spans="2:7">
      <c r="B39" s="159" t="s">
        <v>818</v>
      </c>
      <c r="C39" s="74" t="str">
        <f t="shared" si="0"/>
        <v>Male</v>
      </c>
      <c r="D39" s="74" t="str">
        <f t="shared" si="1"/>
        <v>Hadleigh Hares</v>
      </c>
      <c r="E39" s="129">
        <v>4.3935185185185188E-2</v>
      </c>
      <c r="F39" s="75">
        <f t="shared" si="2"/>
        <v>7924.1306638566903</v>
      </c>
      <c r="G39" t="str">
        <f>IF((ISERROR((VLOOKUP(B39,Calculation!C$2:C$933,1,FALSE)))),"not entered","")</f>
        <v/>
      </c>
    </row>
    <row r="40" spans="2:7">
      <c r="B40" s="159" t="s">
        <v>547</v>
      </c>
      <c r="C40" s="74" t="str">
        <f t="shared" si="0"/>
        <v>Male</v>
      </c>
      <c r="D40" s="74" t="str">
        <f t="shared" si="1"/>
        <v>East Essex Triathlon Club</v>
      </c>
      <c r="E40" s="129">
        <v>4.403935185185185E-2</v>
      </c>
      <c r="F40" s="75">
        <f t="shared" si="2"/>
        <v>7905.3876478318007</v>
      </c>
      <c r="G40" t="str">
        <f>IF((ISERROR((VLOOKUP(B40,Calculation!C$2:C$933,1,FALSE)))),"not entered","")</f>
        <v/>
      </c>
    </row>
    <row r="41" spans="2:7">
      <c r="B41" s="159" t="s">
        <v>819</v>
      </c>
      <c r="C41" s="74" t="str">
        <f t="shared" si="0"/>
        <v>Male</v>
      </c>
      <c r="D41" s="74" t="str">
        <f t="shared" si="1"/>
        <v>Newmarket Tri</v>
      </c>
      <c r="E41" s="129">
        <v>4.4074074074074071E-2</v>
      </c>
      <c r="F41" s="75">
        <f t="shared" si="2"/>
        <v>7899.1596638655456</v>
      </c>
      <c r="G41" t="str">
        <f>IF((ISERROR((VLOOKUP(B41,Calculation!C$2:C$933,1,FALSE)))),"not entered","")</f>
        <v/>
      </c>
    </row>
    <row r="42" spans="2:7">
      <c r="B42" s="159" t="s">
        <v>820</v>
      </c>
      <c r="C42" s="74" t="str">
        <f t="shared" si="0"/>
        <v>Male</v>
      </c>
      <c r="D42" s="74" t="str">
        <f t="shared" si="1"/>
        <v>Newmarket Tri</v>
      </c>
      <c r="E42" s="129">
        <v>4.4120370370370372E-2</v>
      </c>
      <c r="F42" s="75">
        <f t="shared" si="2"/>
        <v>7890.8709338929684</v>
      </c>
      <c r="G42" t="str">
        <f>IF((ISERROR((VLOOKUP(B42,Calculation!C$2:C$933,1,FALSE)))),"not entered","")</f>
        <v/>
      </c>
    </row>
    <row r="43" spans="2:7">
      <c r="B43" s="159" t="s">
        <v>821</v>
      </c>
      <c r="C43" s="74" t="str">
        <f t="shared" si="0"/>
        <v>Male</v>
      </c>
      <c r="D43" s="74" t="str">
        <f t="shared" si="1"/>
        <v>Stowmarket Striders</v>
      </c>
      <c r="E43" s="129">
        <v>4.4398148148148152E-2</v>
      </c>
      <c r="F43" s="75">
        <f t="shared" si="2"/>
        <v>7841.5015641293003</v>
      </c>
      <c r="G43" t="str">
        <f>IF((ISERROR((VLOOKUP(B43,Calculation!C$2:C$933,1,FALSE)))),"not entered","")</f>
        <v/>
      </c>
    </row>
    <row r="44" spans="2:7">
      <c r="B44" s="159" t="s">
        <v>822</v>
      </c>
      <c r="C44" s="74" t="str">
        <f t="shared" si="0"/>
        <v>Male</v>
      </c>
      <c r="D44" s="74" t="str">
        <f t="shared" si="1"/>
        <v>Tri-Anglia</v>
      </c>
      <c r="E44" s="129">
        <v>4.4467592592592593E-2</v>
      </c>
      <c r="F44" s="75">
        <f t="shared" si="2"/>
        <v>7829.2555960437267</v>
      </c>
      <c r="G44" t="str">
        <f>IF((ISERROR((VLOOKUP(B44,Calculation!C$2:C$933,1,FALSE)))),"not entered","")</f>
        <v/>
      </c>
    </row>
    <row r="45" spans="2:7">
      <c r="B45" s="159" t="s">
        <v>546</v>
      </c>
      <c r="C45" s="74" t="str">
        <f t="shared" si="0"/>
        <v>Male</v>
      </c>
      <c r="D45" s="74" t="str">
        <f t="shared" si="1"/>
        <v>Born2Tri</v>
      </c>
      <c r="E45" s="129">
        <v>4.449074074074074E-2</v>
      </c>
      <c r="F45" s="75">
        <f t="shared" si="2"/>
        <v>7825.1821019771069</v>
      </c>
      <c r="G45" t="str">
        <f>IF((ISERROR((VLOOKUP(B45,Calculation!C$2:C$933,1,FALSE)))),"not entered","")</f>
        <v/>
      </c>
    </row>
    <row r="46" spans="2:7">
      <c r="B46" s="159" t="s">
        <v>823</v>
      </c>
      <c r="C46" s="74" t="str">
        <f t="shared" si="0"/>
        <v>Male</v>
      </c>
      <c r="D46" s="74" t="str">
        <f t="shared" si="1"/>
        <v>Tri-Anglia</v>
      </c>
      <c r="E46" s="129">
        <v>4.4884259259259263E-2</v>
      </c>
      <c r="F46" s="75">
        <f t="shared" si="2"/>
        <v>7756.5755544094882</v>
      </c>
      <c r="G46" t="str">
        <f>IF((ISERROR((VLOOKUP(B46,Calculation!C$2:C$933,1,FALSE)))),"not entered","")</f>
        <v/>
      </c>
    </row>
    <row r="47" spans="2:7">
      <c r="B47" s="159" t="s">
        <v>824</v>
      </c>
      <c r="C47" s="74" t="str">
        <f t="shared" si="0"/>
        <v>Male</v>
      </c>
      <c r="D47" s="74" t="str">
        <f t="shared" si="1"/>
        <v>Born 2 Tri</v>
      </c>
      <c r="E47" s="129">
        <v>4.4988425925925925E-2</v>
      </c>
      <c r="F47" s="75">
        <f t="shared" si="2"/>
        <v>7738.6158991510165</v>
      </c>
      <c r="G47" t="str">
        <f>IF((ISERROR((VLOOKUP(B47,Calculation!C$2:C$933,1,FALSE)))),"not entered","")</f>
        <v/>
      </c>
    </row>
    <row r="48" spans="2:7">
      <c r="B48" s="159" t="s">
        <v>825</v>
      </c>
      <c r="C48" s="74" t="str">
        <f t="shared" si="0"/>
        <v>Male</v>
      </c>
      <c r="D48" s="74" t="str">
        <f t="shared" si="1"/>
        <v>West Suffolk Tri</v>
      </c>
      <c r="E48" s="129">
        <v>4.5115740740740741E-2</v>
      </c>
      <c r="F48" s="75">
        <f t="shared" si="2"/>
        <v>7716.7778347870699</v>
      </c>
      <c r="G48" t="str">
        <f>IF((ISERROR((VLOOKUP(B48,Calculation!C$2:C$933,1,FALSE)))),"not entered","")</f>
        <v/>
      </c>
    </row>
    <row r="49" spans="2:7">
      <c r="B49" s="159" t="s">
        <v>826</v>
      </c>
      <c r="C49" s="74" t="str">
        <f t="shared" si="0"/>
        <v>Female</v>
      </c>
      <c r="D49" s="74" t="str">
        <f t="shared" si="1"/>
        <v>Blackwater Tri</v>
      </c>
      <c r="E49" s="129">
        <v>4.5439814814814815E-2</v>
      </c>
      <c r="F49" s="75">
        <f t="shared" si="2"/>
        <v>8953.1329597554777</v>
      </c>
      <c r="G49" t="str">
        <f>IF((ISERROR((VLOOKUP(B49,Calculation!C$2:C$933,1,FALSE)))),"not entered","")</f>
        <v/>
      </c>
    </row>
    <row r="50" spans="2:7">
      <c r="B50" s="159" t="s">
        <v>552</v>
      </c>
      <c r="C50" s="74" t="str">
        <f t="shared" si="0"/>
        <v>Male</v>
      </c>
      <c r="D50" s="74" t="str">
        <f t="shared" si="1"/>
        <v>East Essex Triathlon Club</v>
      </c>
      <c r="E50" s="129">
        <v>4.553240740740741E-2</v>
      </c>
      <c r="F50" s="75">
        <f t="shared" si="2"/>
        <v>7646.1616675139794</v>
      </c>
      <c r="G50" t="str">
        <f>IF((ISERROR((VLOOKUP(B50,Calculation!C$2:C$933,1,FALSE)))),"not entered","")</f>
        <v/>
      </c>
    </row>
    <row r="51" spans="2:7">
      <c r="B51" s="159" t="s">
        <v>827</v>
      </c>
      <c r="C51" s="74" t="str">
        <f t="shared" si="0"/>
        <v>Male</v>
      </c>
      <c r="D51" s="74" t="str">
        <f t="shared" si="1"/>
        <v>Born 2 Tri</v>
      </c>
      <c r="E51" s="129">
        <v>4.5578703703703705E-2</v>
      </c>
      <c r="F51" s="75">
        <f t="shared" si="2"/>
        <v>7638.3951244286436</v>
      </c>
      <c r="G51" t="str">
        <f>IF((ISERROR((VLOOKUP(B51,Calculation!C$2:C$933,1,FALSE)))),"not entered","")</f>
        <v/>
      </c>
    </row>
    <row r="52" spans="2:7">
      <c r="B52" s="159" t="s">
        <v>828</v>
      </c>
      <c r="C52" s="74" t="str">
        <f t="shared" si="0"/>
        <v>Male</v>
      </c>
      <c r="D52" s="74" t="str">
        <f t="shared" si="1"/>
        <v>Blackwater Tri</v>
      </c>
      <c r="E52" s="129">
        <v>4.5578703703703705E-2</v>
      </c>
      <c r="F52" s="75">
        <f t="shared" si="2"/>
        <v>7638.3951244286436</v>
      </c>
      <c r="G52" t="str">
        <f>IF((ISERROR((VLOOKUP(B52,Calculation!C$2:C$933,1,FALSE)))),"not entered","")</f>
        <v/>
      </c>
    </row>
    <row r="53" spans="2:7">
      <c r="B53" s="159" t="s">
        <v>829</v>
      </c>
      <c r="C53" s="74" t="str">
        <f t="shared" si="0"/>
        <v>Female</v>
      </c>
      <c r="D53" s="74" t="str">
        <f t="shared" si="1"/>
        <v>Born 2 Tri</v>
      </c>
      <c r="E53" s="129">
        <v>4.5578703703703705E-2</v>
      </c>
      <c r="F53" s="75">
        <f t="shared" si="2"/>
        <v>8925.8506856272234</v>
      </c>
      <c r="G53" t="str">
        <f>IF((ISERROR((VLOOKUP(B53,Calculation!C$2:C$933,1,FALSE)))),"not entered","")</f>
        <v/>
      </c>
    </row>
    <row r="54" spans="2:7">
      <c r="B54" s="159" t="s">
        <v>830</v>
      </c>
      <c r="C54" s="74" t="str">
        <f t="shared" si="0"/>
        <v>Male</v>
      </c>
      <c r="D54" s="74" t="str">
        <f t="shared" si="1"/>
        <v>West Suffolk Tri</v>
      </c>
      <c r="E54" s="129">
        <v>4.5763888888888889E-2</v>
      </c>
      <c r="F54" s="75">
        <f t="shared" si="2"/>
        <v>7607.486090035407</v>
      </c>
      <c r="G54" t="str">
        <f>IF((ISERROR((VLOOKUP(B54,Calculation!C$2:C$933,1,FALSE)))),"not entered","")</f>
        <v/>
      </c>
    </row>
    <row r="55" spans="2:7">
      <c r="B55" s="159" t="s">
        <v>831</v>
      </c>
      <c r="C55" s="74" t="str">
        <f t="shared" si="0"/>
        <v>Female</v>
      </c>
      <c r="D55" s="74" t="str">
        <f t="shared" si="1"/>
        <v>Ely Tri Club</v>
      </c>
      <c r="E55" s="129">
        <v>4.6006944444444448E-2</v>
      </c>
      <c r="F55" s="75">
        <f t="shared" si="2"/>
        <v>8842.7672955974849</v>
      </c>
      <c r="G55" t="str">
        <f>IF((ISERROR((VLOOKUP(B55,Calculation!C$2:C$933,1,FALSE)))),"not entered","")</f>
        <v/>
      </c>
    </row>
    <row r="56" spans="2:7">
      <c r="B56" s="159" t="s">
        <v>832</v>
      </c>
      <c r="C56" s="74" t="str">
        <f t="shared" si="0"/>
        <v>Female</v>
      </c>
      <c r="D56" s="74" t="str">
        <f t="shared" si="1"/>
        <v>Newmarket Tri</v>
      </c>
      <c r="E56" s="129">
        <v>4.6018518518518514E-2</v>
      </c>
      <c r="F56" s="75">
        <f t="shared" si="2"/>
        <v>8840.5432595573457</v>
      </c>
      <c r="G56" t="str">
        <f>IF((ISERROR((VLOOKUP(B56,Calculation!C$2:C$933,1,FALSE)))),"not entered","")</f>
        <v/>
      </c>
    </row>
    <row r="57" spans="2:7">
      <c r="B57" s="159" t="s">
        <v>833</v>
      </c>
      <c r="C57" s="74" t="str">
        <f t="shared" si="0"/>
        <v>Female</v>
      </c>
      <c r="D57" s="74" t="str">
        <f t="shared" si="1"/>
        <v>Tri-Anglia</v>
      </c>
      <c r="E57" s="129">
        <v>4.6030092592592588E-2</v>
      </c>
      <c r="F57" s="75">
        <f t="shared" si="2"/>
        <v>8838.3203419663096</v>
      </c>
      <c r="G57" t="str">
        <f>IF((ISERROR((VLOOKUP(B57,Calculation!C$2:C$933,1,FALSE)))),"not entered","")</f>
        <v/>
      </c>
    </row>
    <row r="58" spans="2:7">
      <c r="B58" s="159" t="s">
        <v>834</v>
      </c>
      <c r="C58" s="74" t="str">
        <f t="shared" si="0"/>
        <v>Male</v>
      </c>
      <c r="D58" s="74" t="str">
        <f t="shared" si="1"/>
        <v>West Suffolk Tri</v>
      </c>
      <c r="E58" s="129">
        <v>4.6585648148148147E-2</v>
      </c>
      <c r="F58" s="75">
        <f t="shared" si="2"/>
        <v>7473.2919254658382</v>
      </c>
      <c r="G58" t="str">
        <f>IF((ISERROR((VLOOKUP(B58,Calculation!C$2:C$933,1,FALSE)))),"not entered","")</f>
        <v/>
      </c>
    </row>
    <row r="59" spans="2:7">
      <c r="B59" s="159" t="s">
        <v>244</v>
      </c>
      <c r="C59" s="74" t="str">
        <f t="shared" si="0"/>
        <v>Male</v>
      </c>
      <c r="D59" s="74" t="str">
        <f t="shared" si="1"/>
        <v>Tri-Anglia</v>
      </c>
      <c r="E59" s="129">
        <v>4.6840277777777779E-2</v>
      </c>
      <c r="F59" s="75">
        <f t="shared" si="2"/>
        <v>7432.6661724734367</v>
      </c>
      <c r="G59" t="str">
        <f>IF((ISERROR((VLOOKUP(B59,Calculation!C$2:C$933,1,FALSE)))),"not entered","")</f>
        <v/>
      </c>
    </row>
    <row r="60" spans="2:7">
      <c r="B60" s="159" t="s">
        <v>687</v>
      </c>
      <c r="C60" s="74" t="str">
        <f t="shared" si="0"/>
        <v>Male</v>
      </c>
      <c r="D60" s="74" t="str">
        <f t="shared" si="1"/>
        <v>Cambridge Triathlon Club</v>
      </c>
      <c r="E60" s="129">
        <v>4.6886574074074074E-2</v>
      </c>
      <c r="F60" s="75">
        <f t="shared" si="2"/>
        <v>7425.3270797333989</v>
      </c>
      <c r="G60" t="str">
        <f>IF((ISERROR((VLOOKUP(B60,Calculation!C$2:C$933,1,FALSE)))),"not entered","")</f>
        <v/>
      </c>
    </row>
    <row r="61" spans="2:7">
      <c r="B61" s="159" t="s">
        <v>485</v>
      </c>
      <c r="C61" s="74" t="str">
        <f t="shared" si="0"/>
        <v>Female</v>
      </c>
      <c r="D61" s="74" t="str">
        <f t="shared" si="1"/>
        <v>Born2Tri</v>
      </c>
      <c r="E61" s="129">
        <v>4.7129629629629632E-2</v>
      </c>
      <c r="F61" s="75">
        <f t="shared" si="2"/>
        <v>8632.121807465619</v>
      </c>
      <c r="G61" t="str">
        <f>IF((ISERROR((VLOOKUP(B61,Calculation!C$2:C$933,1,FALSE)))),"not entered","")</f>
        <v/>
      </c>
    </row>
    <row r="62" spans="2:7">
      <c r="B62" s="159" t="s">
        <v>835</v>
      </c>
      <c r="C62" s="74" t="str">
        <f t="shared" si="0"/>
        <v>Male</v>
      </c>
      <c r="D62" s="74" t="str">
        <f t="shared" si="1"/>
        <v>Great Bentley RC</v>
      </c>
      <c r="E62" s="129">
        <v>4.7164351851851853E-2</v>
      </c>
      <c r="F62" s="75">
        <f t="shared" si="2"/>
        <v>7381.5950920245386</v>
      </c>
      <c r="G62" t="str">
        <f>IF((ISERROR((VLOOKUP(B62,Calculation!C$2:C$933,1,FALSE)))),"not entered","")</f>
        <v/>
      </c>
    </row>
    <row r="63" spans="2:7">
      <c r="B63" s="159" t="s">
        <v>836</v>
      </c>
      <c r="C63" s="74" t="str">
        <f t="shared" si="0"/>
        <v>Male</v>
      </c>
      <c r="D63" s="74" t="str">
        <f t="shared" si="1"/>
        <v>West Suffolk Tri</v>
      </c>
      <c r="E63" s="129">
        <v>4.71875E-2</v>
      </c>
      <c r="F63" s="75">
        <f t="shared" si="2"/>
        <v>7377.9740004905561</v>
      </c>
      <c r="G63" t="str">
        <f>IF((ISERROR((VLOOKUP(B63,Calculation!C$2:C$933,1,FALSE)))),"not entered","")</f>
        <v/>
      </c>
    </row>
    <row r="64" spans="2:7">
      <c r="B64" s="159" t="s">
        <v>837</v>
      </c>
      <c r="C64" s="74" t="str">
        <f t="shared" si="0"/>
        <v>Male</v>
      </c>
      <c r="D64" s="74" t="str">
        <f t="shared" si="1"/>
        <v>Great Bentley RC</v>
      </c>
      <c r="E64" s="129">
        <v>4.7210648148148147E-2</v>
      </c>
      <c r="F64" s="75">
        <f t="shared" si="2"/>
        <v>7374.3564599166466</v>
      </c>
      <c r="G64" t="str">
        <f>IF((ISERROR((VLOOKUP(B64,Calculation!C$2:C$933,1,FALSE)))),"not entered","")</f>
        <v/>
      </c>
    </row>
    <row r="65" spans="2:7">
      <c r="B65" s="159" t="s">
        <v>562</v>
      </c>
      <c r="C65" s="74" t="str">
        <f t="shared" si="0"/>
        <v>Male</v>
      </c>
      <c r="D65" s="74" t="str">
        <f t="shared" si="1"/>
        <v>Tri Anglia</v>
      </c>
      <c r="E65" s="129">
        <v>4.760416666666667E-2</v>
      </c>
      <c r="F65" s="75">
        <f t="shared" si="2"/>
        <v>7313.3965475322138</v>
      </c>
      <c r="G65" t="str">
        <f>IF((ISERROR((VLOOKUP(B65,Calculation!C$2:C$933,1,FALSE)))),"not entered","")</f>
        <v/>
      </c>
    </row>
    <row r="66" spans="2:7">
      <c r="B66" s="159" t="s">
        <v>232</v>
      </c>
      <c r="C66" s="74" t="str">
        <f t="shared" si="0"/>
        <v>Female</v>
      </c>
      <c r="D66" s="74" t="str">
        <f t="shared" si="1"/>
        <v>Tri-Anglia</v>
      </c>
      <c r="E66" s="129">
        <v>4.7870370370370369E-2</v>
      </c>
      <c r="F66" s="75">
        <f t="shared" si="2"/>
        <v>8498.5493230174088</v>
      </c>
      <c r="G66" t="str">
        <f>IF((ISERROR((VLOOKUP(B66,Calculation!C$2:C$933,1,FALSE)))),"not entered","")</f>
        <v/>
      </c>
    </row>
    <row r="67" spans="2:7">
      <c r="B67" s="159" t="s">
        <v>838</v>
      </c>
      <c r="C67" s="74" t="str">
        <f t="shared" si="0"/>
        <v>Female</v>
      </c>
      <c r="D67" s="74" t="str">
        <f t="shared" si="1"/>
        <v>Hadleigh Hares</v>
      </c>
      <c r="E67" s="129">
        <v>4.7893518518518523E-2</v>
      </c>
      <c r="F67" s="75">
        <f t="shared" si="2"/>
        <v>8494.4417593040125</v>
      </c>
      <c r="G67" t="str">
        <f>IF((ISERROR((VLOOKUP(B67,Calculation!C$2:C$933,1,FALSE)))),"not entered","")</f>
        <v/>
      </c>
    </row>
    <row r="68" spans="2:7">
      <c r="B68" s="159" t="s">
        <v>839</v>
      </c>
      <c r="C68" s="74" t="str">
        <f t="shared" si="0"/>
        <v>Female</v>
      </c>
      <c r="D68" s="74" t="str">
        <f t="shared" si="1"/>
        <v>West Suffolk Tri</v>
      </c>
      <c r="E68" s="129">
        <v>4.8206018518518523E-2</v>
      </c>
      <c r="F68" s="75">
        <f t="shared" si="2"/>
        <v>8439.3757503001198</v>
      </c>
      <c r="G68" t="str">
        <f>IF((ISERROR((VLOOKUP(B68,Calculation!C$2:C$933,1,FALSE)))),"not entered","")</f>
        <v/>
      </c>
    </row>
    <row r="69" spans="2:7">
      <c r="B69" s="159" t="s">
        <v>840</v>
      </c>
      <c r="C69" s="74" t="str">
        <f t="shared" si="0"/>
        <v>Female</v>
      </c>
      <c r="D69" s="74" t="str">
        <f t="shared" si="1"/>
        <v>Hadleigh Hares</v>
      </c>
      <c r="E69" s="129">
        <v>4.8333333333333332E-2</v>
      </c>
      <c r="F69" s="75">
        <f t="shared" si="2"/>
        <v>8417.1455938697327</v>
      </c>
      <c r="G69" t="str">
        <f>IF((ISERROR((VLOOKUP(B69,Calculation!C$2:C$933,1,FALSE)))),"not entered","")</f>
        <v/>
      </c>
    </row>
    <row r="70" spans="2:7">
      <c r="B70" s="159" t="s">
        <v>841</v>
      </c>
      <c r="C70" s="74" t="str">
        <f t="shared" ref="C70:C133" si="3">VLOOKUP(B70,name,3,FALSE)</f>
        <v>Female</v>
      </c>
      <c r="D70" s="74" t="str">
        <f t="shared" ref="D70:D133" si="4">VLOOKUP(B70,name,2,FALSE)</f>
        <v>Tri-Anglia</v>
      </c>
      <c r="E70" s="129">
        <v>4.8344907407407406E-2</v>
      </c>
      <c r="F70" s="75">
        <f t="shared" ref="F70:F133" si="5">(VLOOKUP(C70,C$4:E$5,3,FALSE))/(E70/10000)</f>
        <v>8415.1304764184842</v>
      </c>
      <c r="G70" t="str">
        <f>IF((ISERROR((VLOOKUP(B70,Calculation!C$2:C$933,1,FALSE)))),"not entered","")</f>
        <v/>
      </c>
    </row>
    <row r="71" spans="2:7">
      <c r="B71" s="159" t="s">
        <v>842</v>
      </c>
      <c r="C71" s="74" t="str">
        <f t="shared" si="3"/>
        <v>Male</v>
      </c>
      <c r="D71" s="74" t="str">
        <f t="shared" si="4"/>
        <v>West Suffolk Tri</v>
      </c>
      <c r="E71" s="129">
        <v>4.8611111111111112E-2</v>
      </c>
      <c r="F71" s="75">
        <f t="shared" si="5"/>
        <v>7161.9047619047615</v>
      </c>
      <c r="G71" t="str">
        <f>IF((ISERROR((VLOOKUP(B71,Calculation!C$2:C$933,1,FALSE)))),"not entered","")</f>
        <v/>
      </c>
    </row>
    <row r="72" spans="2:7">
      <c r="B72" s="159" t="s">
        <v>843</v>
      </c>
      <c r="C72" s="74" t="str">
        <f t="shared" si="3"/>
        <v>Male</v>
      </c>
      <c r="D72" s="74" t="str">
        <f t="shared" si="4"/>
        <v>Born 2 Tri</v>
      </c>
      <c r="E72" s="129">
        <v>4.8657407407407406E-2</v>
      </c>
      <c r="F72" s="75">
        <f t="shared" si="5"/>
        <v>7155.0903901046622</v>
      </c>
      <c r="G72" t="str">
        <f>IF((ISERROR((VLOOKUP(B72,Calculation!C$2:C$933,1,FALSE)))),"not entered","")</f>
        <v/>
      </c>
    </row>
    <row r="73" spans="2:7">
      <c r="B73" s="159" t="s">
        <v>844</v>
      </c>
      <c r="C73" s="74" t="str">
        <f t="shared" si="3"/>
        <v>Male</v>
      </c>
      <c r="D73" s="74" t="str">
        <f t="shared" si="4"/>
        <v>Great Bentley RC</v>
      </c>
      <c r="E73" s="129">
        <v>4.8692129629629627E-2</v>
      </c>
      <c r="F73" s="75">
        <f t="shared" si="5"/>
        <v>7149.9881150463507</v>
      </c>
      <c r="G73" t="str">
        <f>IF((ISERROR((VLOOKUP(B73,Calculation!C$2:C$933,1,FALSE)))),"not entered","")</f>
        <v/>
      </c>
    </row>
    <row r="74" spans="2:7">
      <c r="B74" s="159" t="s">
        <v>845</v>
      </c>
      <c r="C74" s="74" t="str">
        <f t="shared" si="3"/>
        <v>Male</v>
      </c>
      <c r="D74" s="74" t="str">
        <f t="shared" si="4"/>
        <v>West Suffolk Tri</v>
      </c>
      <c r="E74" s="129">
        <v>4.9317129629629634E-2</v>
      </c>
      <c r="F74" s="75">
        <f t="shared" si="5"/>
        <v>7059.3757333959147</v>
      </c>
      <c r="G74" t="str">
        <f>IF((ISERROR((VLOOKUP(B74,Calculation!C$2:C$933,1,FALSE)))),"not entered","")</f>
        <v/>
      </c>
    </row>
    <row r="75" spans="2:7">
      <c r="B75" s="159" t="s">
        <v>253</v>
      </c>
      <c r="C75" s="74" t="str">
        <f t="shared" si="3"/>
        <v>Female</v>
      </c>
      <c r="D75" s="74" t="str">
        <f t="shared" si="4"/>
        <v>Tri-Anglia</v>
      </c>
      <c r="E75" s="129">
        <v>4.9641203703703701E-2</v>
      </c>
      <c r="F75" s="75">
        <f t="shared" si="5"/>
        <v>8195.3835392865494</v>
      </c>
      <c r="G75" t="str">
        <f>IF((ISERROR((VLOOKUP(B75,Calculation!C$2:C$933,1,FALSE)))),"not entered","")</f>
        <v/>
      </c>
    </row>
    <row r="76" spans="2:7">
      <c r="B76" s="159" t="s">
        <v>468</v>
      </c>
      <c r="C76" s="74" t="str">
        <f t="shared" si="3"/>
        <v>Female</v>
      </c>
      <c r="D76" s="74" t="str">
        <f t="shared" si="4"/>
        <v>West Suffolk Wheelers &amp; Tri</v>
      </c>
      <c r="E76" s="129">
        <v>4.9722222222222223E-2</v>
      </c>
      <c r="F76" s="75">
        <f t="shared" si="5"/>
        <v>8182.0297951582879</v>
      </c>
      <c r="G76" t="str">
        <f>IF((ISERROR((VLOOKUP(B76,Calculation!C$2:C$933,1,FALSE)))),"not entered","")</f>
        <v/>
      </c>
    </row>
    <row r="77" spans="2:7">
      <c r="B77" s="159" t="s">
        <v>846</v>
      </c>
      <c r="C77" s="74" t="str">
        <f t="shared" si="3"/>
        <v>Male</v>
      </c>
      <c r="D77" s="74" t="str">
        <f t="shared" si="4"/>
        <v>Born 2 Tri</v>
      </c>
      <c r="E77" s="129">
        <v>5.0069444444444444E-2</v>
      </c>
      <c r="F77" s="75">
        <f t="shared" si="5"/>
        <v>6953.3055940822933</v>
      </c>
      <c r="G77" t="str">
        <f>IF((ISERROR((VLOOKUP(B77,Calculation!C$2:C$933,1,FALSE)))),"not entered","")</f>
        <v/>
      </c>
    </row>
    <row r="78" spans="2:7">
      <c r="B78" s="159" t="s">
        <v>432</v>
      </c>
      <c r="C78" s="74" t="str">
        <f t="shared" si="3"/>
        <v>Male</v>
      </c>
      <c r="D78" s="74" t="str">
        <f t="shared" si="4"/>
        <v>West Suffolk Wheelers &amp; Tri</v>
      </c>
      <c r="E78" s="129">
        <v>5.0405092592592592E-2</v>
      </c>
      <c r="F78" s="75">
        <f t="shared" si="5"/>
        <v>6907.003444316877</v>
      </c>
      <c r="G78" t="str">
        <f>IF((ISERROR((VLOOKUP(B78,Calculation!C$2:C$933,1,FALSE)))),"not entered","")</f>
        <v/>
      </c>
    </row>
    <row r="79" spans="2:7">
      <c r="B79" s="159" t="s">
        <v>847</v>
      </c>
      <c r="C79" s="74" t="str">
        <f t="shared" si="3"/>
        <v>Female</v>
      </c>
      <c r="D79" s="74" t="str">
        <f t="shared" si="4"/>
        <v>Blackwater Tri</v>
      </c>
      <c r="E79" s="129">
        <v>5.061342592592593E-2</v>
      </c>
      <c r="F79" s="75">
        <f t="shared" si="5"/>
        <v>8037.9602103818888</v>
      </c>
      <c r="G79" t="str">
        <f>IF((ISERROR((VLOOKUP(B79,Calculation!C$2:C$933,1,FALSE)))),"not entered","")</f>
        <v/>
      </c>
    </row>
    <row r="80" spans="2:7">
      <c r="B80" s="159" t="s">
        <v>848</v>
      </c>
      <c r="C80" s="74" t="str">
        <f t="shared" si="3"/>
        <v>Female</v>
      </c>
      <c r="D80" s="74" t="str">
        <f t="shared" si="4"/>
        <v>Walden Tri</v>
      </c>
      <c r="E80" s="129">
        <v>5.0625000000000003E-2</v>
      </c>
      <c r="F80" s="75">
        <f t="shared" si="5"/>
        <v>8036.122542295383</v>
      </c>
      <c r="G80" t="str">
        <f>IF((ISERROR((VLOOKUP(B80,Calculation!C$2:C$933,1,FALSE)))),"not entered","")</f>
        <v/>
      </c>
    </row>
    <row r="81" spans="2:7">
      <c r="B81" s="159" t="s">
        <v>849</v>
      </c>
      <c r="C81" s="74" t="str">
        <f t="shared" si="3"/>
        <v>Female</v>
      </c>
      <c r="D81" s="74" t="str">
        <f t="shared" si="4"/>
        <v>Blackwater Tri</v>
      </c>
      <c r="E81" s="129">
        <v>5.063657407407407E-2</v>
      </c>
      <c r="F81" s="75">
        <f t="shared" si="5"/>
        <v>8034.2857142857156</v>
      </c>
      <c r="G81" t="str">
        <f>IF((ISERROR((VLOOKUP(B81,Calculation!C$2:C$933,1,FALSE)))),"not entered","")</f>
        <v/>
      </c>
    </row>
    <row r="82" spans="2:7">
      <c r="B82" s="159" t="s">
        <v>494</v>
      </c>
      <c r="C82" s="74" t="str">
        <f t="shared" si="3"/>
        <v>Female</v>
      </c>
      <c r="D82" s="74" t="str">
        <f t="shared" si="4"/>
        <v>Born2Tri</v>
      </c>
      <c r="E82" s="129">
        <v>5.0995370370370365E-2</v>
      </c>
      <c r="F82" s="75">
        <f t="shared" si="5"/>
        <v>7977.7576032682728</v>
      </c>
      <c r="G82" t="str">
        <f>IF((ISERROR((VLOOKUP(B82,Calculation!C$2:C$933,1,FALSE)))),"not entered","")</f>
        <v/>
      </c>
    </row>
    <row r="83" spans="2:7">
      <c r="B83" s="159" t="s">
        <v>850</v>
      </c>
      <c r="C83" s="74" t="str">
        <f t="shared" si="3"/>
        <v>Female</v>
      </c>
      <c r="D83" s="74" t="str">
        <f t="shared" si="4"/>
        <v>Ipswich Tri</v>
      </c>
      <c r="E83" s="129">
        <v>5.1145833333333335E-2</v>
      </c>
      <c r="F83" s="75">
        <f t="shared" si="5"/>
        <v>7954.2883005204803</v>
      </c>
      <c r="G83" t="str">
        <f>IF((ISERROR((VLOOKUP(B83,Calculation!C$2:C$933,1,FALSE)))),"not entered","")</f>
        <v/>
      </c>
    </row>
    <row r="84" spans="2:7">
      <c r="B84" s="159" t="s">
        <v>851</v>
      </c>
      <c r="C84" s="74" t="str">
        <f t="shared" si="3"/>
        <v>Female</v>
      </c>
      <c r="D84" s="74" t="str">
        <f t="shared" si="4"/>
        <v>Newmarket Tri</v>
      </c>
      <c r="E84" s="129">
        <v>5.136574074074074E-2</v>
      </c>
      <c r="F84" s="75">
        <f t="shared" si="5"/>
        <v>7920.2343397927007</v>
      </c>
      <c r="G84" t="str">
        <f>IF((ISERROR((VLOOKUP(B84,Calculation!C$2:C$933,1,FALSE)))),"not entered","")</f>
        <v/>
      </c>
    </row>
    <row r="85" spans="2:7">
      <c r="B85" s="159" t="s">
        <v>852</v>
      </c>
      <c r="C85" s="74" t="str">
        <f t="shared" si="3"/>
        <v>Male</v>
      </c>
      <c r="D85" s="74" t="str">
        <f t="shared" si="4"/>
        <v>Ipswich Tri</v>
      </c>
      <c r="E85" s="129">
        <v>5.1782407407407409E-2</v>
      </c>
      <c r="F85" s="75">
        <f t="shared" si="5"/>
        <v>6723.290120697362</v>
      </c>
      <c r="G85" t="str">
        <f>IF((ISERROR((VLOOKUP(B85,Calculation!C$2:C$933,1,FALSE)))),"not entered","")</f>
        <v/>
      </c>
    </row>
    <row r="86" spans="2:7">
      <c r="B86" s="159" t="s">
        <v>853</v>
      </c>
      <c r="C86" s="74" t="str">
        <f t="shared" si="3"/>
        <v>Female</v>
      </c>
      <c r="D86" s="74" t="str">
        <f t="shared" si="4"/>
        <v>Born 2 Tri</v>
      </c>
      <c r="E86" s="129">
        <v>5.1793981481481483E-2</v>
      </c>
      <c r="F86" s="75">
        <f t="shared" si="5"/>
        <v>7854.7486033519563</v>
      </c>
      <c r="G86" t="str">
        <f>IF((ISERROR((VLOOKUP(B86,Calculation!C$2:C$933,1,FALSE)))),"not entered","")</f>
        <v/>
      </c>
    </row>
    <row r="87" spans="2:7">
      <c r="B87" s="159" t="s">
        <v>854</v>
      </c>
      <c r="C87" s="74" t="str">
        <f t="shared" si="3"/>
        <v>Male</v>
      </c>
      <c r="D87" s="74" t="str">
        <f t="shared" si="4"/>
        <v>Tri-Anglia</v>
      </c>
      <c r="E87" s="129">
        <v>5.1828703703703703E-2</v>
      </c>
      <c r="F87" s="75">
        <f t="shared" si="5"/>
        <v>6717.2845020098257</v>
      </c>
      <c r="G87" t="str">
        <f>IF((ISERROR((VLOOKUP(B87,Calculation!C$2:C$933,1,FALSE)))),"not entered","")</f>
        <v/>
      </c>
    </row>
    <row r="88" spans="2:7">
      <c r="B88" s="159" t="s">
        <v>506</v>
      </c>
      <c r="C88" s="74" t="str">
        <f t="shared" si="3"/>
        <v>Female</v>
      </c>
      <c r="D88" s="74" t="str">
        <f t="shared" si="4"/>
        <v>Newmarket Cycling &amp;amp; T</v>
      </c>
      <c r="E88" s="129">
        <v>5.2488425925925924E-2</v>
      </c>
      <c r="F88" s="75">
        <f t="shared" si="5"/>
        <v>7750.8269018743122</v>
      </c>
      <c r="G88" t="str">
        <f>IF((ISERROR((VLOOKUP(B88,Calculation!C$2:C$933,1,FALSE)))),"not entered","")</f>
        <v/>
      </c>
    </row>
    <row r="89" spans="2:7">
      <c r="B89" s="159" t="s">
        <v>473</v>
      </c>
      <c r="C89" s="74" t="str">
        <f t="shared" si="3"/>
        <v>Female</v>
      </c>
      <c r="D89" s="74" t="str">
        <f t="shared" si="4"/>
        <v>Great Bentley</v>
      </c>
      <c r="E89" s="129">
        <v>5.2673611111111109E-2</v>
      </c>
      <c r="F89" s="75">
        <f t="shared" si="5"/>
        <v>7723.577235772359</v>
      </c>
      <c r="G89" t="str">
        <f>IF((ISERROR((VLOOKUP(B89,Calculation!C$2:C$933,1,FALSE)))),"not entered","")</f>
        <v/>
      </c>
    </row>
    <row r="90" spans="2:7">
      <c r="B90" s="159" t="s">
        <v>855</v>
      </c>
      <c r="C90" s="74" t="str">
        <f t="shared" si="3"/>
        <v>Male</v>
      </c>
      <c r="D90" s="74" t="str">
        <f t="shared" si="4"/>
        <v>Ipswich Tri</v>
      </c>
      <c r="E90" s="129">
        <v>5.3298611111111116E-2</v>
      </c>
      <c r="F90" s="75">
        <f t="shared" si="5"/>
        <v>6532.0304017372409</v>
      </c>
      <c r="G90" t="str">
        <f>IF((ISERROR((VLOOKUP(B90,Calculation!C$2:C$933,1,FALSE)))),"not entered","")</f>
        <v/>
      </c>
    </row>
    <row r="91" spans="2:7">
      <c r="B91" s="159" t="s">
        <v>856</v>
      </c>
      <c r="C91" s="74" t="str">
        <f t="shared" si="3"/>
        <v>Female</v>
      </c>
      <c r="D91" s="74" t="str">
        <f t="shared" si="4"/>
        <v>Hadleigh Hares</v>
      </c>
      <c r="E91" s="129">
        <v>5.3657407407407404E-2</v>
      </c>
      <c r="F91" s="75">
        <f t="shared" si="5"/>
        <v>7581.9672131147554</v>
      </c>
      <c r="G91" t="str">
        <f>IF((ISERROR((VLOOKUP(B91,Calculation!C$2:C$933,1,FALSE)))),"not entered","")</f>
        <v/>
      </c>
    </row>
    <row r="92" spans="2:7">
      <c r="B92" s="159" t="s">
        <v>857</v>
      </c>
      <c r="C92" s="74" t="str">
        <f t="shared" si="3"/>
        <v>Female</v>
      </c>
      <c r="D92" s="74" t="str">
        <f t="shared" si="4"/>
        <v>Hadleigh Hares</v>
      </c>
      <c r="E92" s="129">
        <v>5.3773148148148153E-2</v>
      </c>
      <c r="F92" s="75">
        <f t="shared" si="5"/>
        <v>7565.6478691347402</v>
      </c>
      <c r="G92" t="str">
        <f>IF((ISERROR((VLOOKUP(B92,Calculation!C$2:C$933,1,FALSE)))),"not entered","")</f>
        <v/>
      </c>
    </row>
    <row r="93" spans="2:7">
      <c r="B93" s="159" t="s">
        <v>858</v>
      </c>
      <c r="C93" s="74" t="str">
        <f t="shared" si="3"/>
        <v>Male</v>
      </c>
      <c r="D93" s="74" t="str">
        <f t="shared" si="4"/>
        <v>Blackwater Tri</v>
      </c>
      <c r="E93" s="129">
        <v>5.4571759259259257E-2</v>
      </c>
      <c r="F93" s="75">
        <f t="shared" si="5"/>
        <v>6379.6394485683986</v>
      </c>
      <c r="G93" t="str">
        <f>IF((ISERROR((VLOOKUP(B93,Calculation!C$2:C$933,1,FALSE)))),"not entered","")</f>
        <v/>
      </c>
    </row>
    <row r="94" spans="2:7">
      <c r="B94" s="159" t="s">
        <v>859</v>
      </c>
      <c r="C94" s="74" t="str">
        <f t="shared" si="3"/>
        <v>Female</v>
      </c>
      <c r="D94" s="74" t="str">
        <f t="shared" si="4"/>
        <v>Tri-Anglia</v>
      </c>
      <c r="E94" s="129">
        <v>5.4756944444444448E-2</v>
      </c>
      <c r="F94" s="75">
        <f t="shared" si="5"/>
        <v>7429.7188755020088</v>
      </c>
      <c r="G94" t="str">
        <f>IF((ISERROR((VLOOKUP(B94,Calculation!C$2:C$933,1,FALSE)))),"not entered","")</f>
        <v/>
      </c>
    </row>
    <row r="95" spans="2:7">
      <c r="B95" s="159" t="s">
        <v>860</v>
      </c>
      <c r="C95" s="74" t="str">
        <f t="shared" si="3"/>
        <v>Male</v>
      </c>
      <c r="D95" s="74" t="str">
        <f t="shared" si="4"/>
        <v>Great Bentley RC</v>
      </c>
      <c r="E95" s="129">
        <v>5.7604166666666672E-2</v>
      </c>
      <c r="F95" s="75">
        <f t="shared" si="5"/>
        <v>6043.8014868394603</v>
      </c>
      <c r="G95" t="str">
        <f>IF((ISERROR((VLOOKUP(B95,Calculation!C$2:C$933,1,FALSE)))),"not entered","")</f>
        <v/>
      </c>
    </row>
    <row r="96" spans="2:7">
      <c r="B96" s="159" t="s">
        <v>861</v>
      </c>
      <c r="C96" s="74" t="str">
        <f t="shared" si="3"/>
        <v>Male</v>
      </c>
      <c r="D96" s="74" t="str">
        <f t="shared" si="4"/>
        <v>Tri-Anglia</v>
      </c>
      <c r="E96" s="129">
        <v>5.7928240740740738E-2</v>
      </c>
      <c r="F96" s="75">
        <f t="shared" si="5"/>
        <v>6009.9900099900096</v>
      </c>
      <c r="G96" t="str">
        <f>IF((ISERROR((VLOOKUP(B96,Calculation!C$2:C$933,1,FALSE)))),"not entered","")</f>
        <v/>
      </c>
    </row>
    <row r="97" spans="2:7">
      <c r="B97" s="159" t="s">
        <v>862</v>
      </c>
      <c r="C97" s="74" t="str">
        <f t="shared" si="3"/>
        <v>Male</v>
      </c>
      <c r="D97" s="74" t="str">
        <f t="shared" si="4"/>
        <v>Tri-Anglia</v>
      </c>
      <c r="E97" s="129">
        <v>5.8159722222222217E-2</v>
      </c>
      <c r="F97" s="75">
        <f t="shared" si="5"/>
        <v>5986.0696517412935</v>
      </c>
      <c r="G97" t="str">
        <f>IF((ISERROR((VLOOKUP(B97,Calculation!C$2:C$933,1,FALSE)))),"not entered","")</f>
        <v/>
      </c>
    </row>
    <row r="98" spans="2:7">
      <c r="B98" s="159" t="s">
        <v>863</v>
      </c>
      <c r="C98" s="74" t="str">
        <f t="shared" si="3"/>
        <v>Male</v>
      </c>
      <c r="D98" s="74" t="str">
        <f t="shared" si="4"/>
        <v>Walden Tri</v>
      </c>
      <c r="E98" s="129">
        <v>5.9884259259259255E-2</v>
      </c>
      <c r="F98" s="75">
        <f t="shared" si="5"/>
        <v>5813.6838036335521</v>
      </c>
      <c r="G98" t="str">
        <f>IF((ISERROR((VLOOKUP(B98,Calculation!C$2:C$933,1,FALSE)))),"not entered","")</f>
        <v/>
      </c>
    </row>
    <row r="99" spans="2:7">
      <c r="B99" s="159" t="s">
        <v>864</v>
      </c>
      <c r="C99" s="74" t="str">
        <f t="shared" si="3"/>
        <v>Female</v>
      </c>
      <c r="D99" s="74" t="str">
        <f t="shared" si="4"/>
        <v>Ipswich Tri</v>
      </c>
      <c r="E99" s="129">
        <v>6.3703703703703707E-2</v>
      </c>
      <c r="F99" s="75">
        <f t="shared" si="5"/>
        <v>6386.2645348837214</v>
      </c>
      <c r="G99" t="str">
        <f>IF((ISERROR((VLOOKUP(B99,Calculation!C$2:C$933,1,FALSE)))),"not entered","")</f>
        <v/>
      </c>
    </row>
    <row r="100" spans="2:7">
      <c r="B100" s="159" t="s">
        <v>453</v>
      </c>
      <c r="C100" s="74" t="str">
        <f t="shared" si="3"/>
        <v>Male</v>
      </c>
      <c r="D100" s="74" t="str">
        <f t="shared" si="4"/>
        <v>Tri-Anglia Tri Club</v>
      </c>
      <c r="E100" s="129">
        <v>0.10056712962962962</v>
      </c>
      <c r="F100" s="75">
        <f t="shared" si="5"/>
        <v>3461.8483139601799</v>
      </c>
      <c r="G100" t="str">
        <f>IF((ISERROR((VLOOKUP(B100,Calculation!C$2:C$933,1,FALSE)))),"not entered","")</f>
        <v/>
      </c>
    </row>
    <row r="101" spans="2:7">
      <c r="B101" s="159" t="s">
        <v>9</v>
      </c>
      <c r="C101" s="74" t="str">
        <f t="shared" si="3"/>
        <v xml:space="preserve"> </v>
      </c>
      <c r="D101" s="74" t="str">
        <f t="shared" si="4"/>
        <v xml:space="preserve"> </v>
      </c>
      <c r="E101" s="129">
        <v>0</v>
      </c>
      <c r="F101" s="75" t="e">
        <f t="shared" si="5"/>
        <v>#N/A</v>
      </c>
      <c r="G101" t="str">
        <f>IF((ISERROR((VLOOKUP(B101,Calculation!C$2:C$933,1,FALSE)))),"not entered","")</f>
        <v/>
      </c>
    </row>
    <row r="102" spans="2:7">
      <c r="B102" s="159" t="s">
        <v>9</v>
      </c>
      <c r="C102" s="74" t="str">
        <f t="shared" si="3"/>
        <v xml:space="preserve"> </v>
      </c>
      <c r="D102" s="74" t="str">
        <f t="shared" si="4"/>
        <v xml:space="preserve"> </v>
      </c>
      <c r="E102" s="129">
        <v>0</v>
      </c>
      <c r="F102" s="75" t="e">
        <f t="shared" si="5"/>
        <v>#N/A</v>
      </c>
      <c r="G102" t="str">
        <f>IF((ISERROR((VLOOKUP(B102,Calculation!C$2:C$933,1,FALSE)))),"not entered","")</f>
        <v/>
      </c>
    </row>
    <row r="103" spans="2:7">
      <c r="B103" s="159" t="s">
        <v>9</v>
      </c>
      <c r="C103" s="74" t="str">
        <f t="shared" si="3"/>
        <v xml:space="preserve"> </v>
      </c>
      <c r="D103" s="74" t="str">
        <f t="shared" si="4"/>
        <v xml:space="preserve"> </v>
      </c>
      <c r="E103" s="129">
        <v>0</v>
      </c>
      <c r="F103" s="75" t="e">
        <f t="shared" si="5"/>
        <v>#N/A</v>
      </c>
      <c r="G103" t="str">
        <f>IF((ISERROR((VLOOKUP(B103,Calculation!C$2:C$933,1,FALSE)))),"not entered","")</f>
        <v/>
      </c>
    </row>
    <row r="104" spans="2:7">
      <c r="B104" s="159" t="s">
        <v>9</v>
      </c>
      <c r="C104" s="74" t="str">
        <f t="shared" si="3"/>
        <v xml:space="preserve"> </v>
      </c>
      <c r="D104" s="74" t="str">
        <f t="shared" si="4"/>
        <v xml:space="preserve"> </v>
      </c>
      <c r="E104" s="129">
        <v>0</v>
      </c>
      <c r="F104" s="75" t="e">
        <f t="shared" si="5"/>
        <v>#N/A</v>
      </c>
      <c r="G104" t="str">
        <f>IF((ISERROR((VLOOKUP(B104,Calculation!C$2:C$933,1,FALSE)))),"not entered","")</f>
        <v/>
      </c>
    </row>
    <row r="105" spans="2:7">
      <c r="B105" s="159" t="s">
        <v>9</v>
      </c>
      <c r="C105" s="74" t="str">
        <f t="shared" si="3"/>
        <v xml:space="preserve"> </v>
      </c>
      <c r="D105" s="74" t="str">
        <f t="shared" si="4"/>
        <v xml:space="preserve"> </v>
      </c>
      <c r="E105" s="129">
        <v>0</v>
      </c>
      <c r="F105" s="75" t="e">
        <f t="shared" si="5"/>
        <v>#N/A</v>
      </c>
      <c r="G105" t="str">
        <f>IF((ISERROR((VLOOKUP(B105,Calculation!C$2:C$933,1,FALSE)))),"not entered","")</f>
        <v/>
      </c>
    </row>
    <row r="106" spans="2:7">
      <c r="B106" s="159" t="s">
        <v>9</v>
      </c>
      <c r="C106" s="74" t="str">
        <f t="shared" si="3"/>
        <v xml:space="preserve"> </v>
      </c>
      <c r="D106" s="74" t="str">
        <f t="shared" si="4"/>
        <v xml:space="preserve"> </v>
      </c>
      <c r="E106" s="129">
        <v>0</v>
      </c>
      <c r="F106" s="75" t="e">
        <f t="shared" si="5"/>
        <v>#N/A</v>
      </c>
      <c r="G106" t="str">
        <f>IF((ISERROR((VLOOKUP(B106,Calculation!C$2:C$933,1,FALSE)))),"not entered","")</f>
        <v/>
      </c>
    </row>
    <row r="107" spans="2:7">
      <c r="B107" s="159" t="s">
        <v>9</v>
      </c>
      <c r="C107" s="74" t="str">
        <f t="shared" si="3"/>
        <v xml:space="preserve"> </v>
      </c>
      <c r="D107" s="74" t="str">
        <f t="shared" si="4"/>
        <v xml:space="preserve"> </v>
      </c>
      <c r="E107" s="129">
        <v>0</v>
      </c>
      <c r="F107" s="75" t="e">
        <f t="shared" si="5"/>
        <v>#N/A</v>
      </c>
      <c r="G107" t="str">
        <f>IF((ISERROR((VLOOKUP(B107,Calculation!C$2:C$933,1,FALSE)))),"not entered","")</f>
        <v/>
      </c>
    </row>
    <row r="108" spans="2:7">
      <c r="B108" s="159" t="s">
        <v>9</v>
      </c>
      <c r="C108" s="74" t="str">
        <f t="shared" si="3"/>
        <v xml:space="preserve"> </v>
      </c>
      <c r="D108" s="74" t="str">
        <f t="shared" si="4"/>
        <v xml:space="preserve"> </v>
      </c>
      <c r="E108" s="129">
        <v>0</v>
      </c>
      <c r="F108" s="75" t="e">
        <f t="shared" si="5"/>
        <v>#N/A</v>
      </c>
      <c r="G108" t="str">
        <f>IF((ISERROR((VLOOKUP(B108,Calculation!C$2:C$933,1,FALSE)))),"not entered","")</f>
        <v/>
      </c>
    </row>
    <row r="109" spans="2:7">
      <c r="B109" s="159" t="s">
        <v>9</v>
      </c>
      <c r="C109" s="74" t="str">
        <f t="shared" si="3"/>
        <v xml:space="preserve"> </v>
      </c>
      <c r="D109" s="74" t="str">
        <f t="shared" si="4"/>
        <v xml:space="preserve"> </v>
      </c>
      <c r="E109" s="129">
        <v>0</v>
      </c>
      <c r="F109" s="75" t="e">
        <f t="shared" si="5"/>
        <v>#N/A</v>
      </c>
      <c r="G109" t="str">
        <f>IF((ISERROR((VLOOKUP(B109,Calculation!C$2:C$933,1,FALSE)))),"not entered","")</f>
        <v/>
      </c>
    </row>
    <row r="110" spans="2:7">
      <c r="B110" s="159" t="s">
        <v>9</v>
      </c>
      <c r="C110" s="74" t="str">
        <f t="shared" si="3"/>
        <v xml:space="preserve"> </v>
      </c>
      <c r="D110" s="74" t="str">
        <f t="shared" si="4"/>
        <v xml:space="preserve"> </v>
      </c>
      <c r="E110" s="129">
        <v>0</v>
      </c>
      <c r="F110" s="75" t="e">
        <f t="shared" si="5"/>
        <v>#N/A</v>
      </c>
      <c r="G110" t="str">
        <f>IF((ISERROR((VLOOKUP(B110,Calculation!C$2:C$933,1,FALSE)))),"not entered","")</f>
        <v/>
      </c>
    </row>
    <row r="111" spans="2:7">
      <c r="B111" s="159" t="s">
        <v>9</v>
      </c>
      <c r="C111" s="74" t="str">
        <f t="shared" si="3"/>
        <v xml:space="preserve"> </v>
      </c>
      <c r="D111" s="74" t="str">
        <f t="shared" si="4"/>
        <v xml:space="preserve"> </v>
      </c>
      <c r="E111" s="129">
        <v>0</v>
      </c>
      <c r="F111" s="75" t="e">
        <f t="shared" si="5"/>
        <v>#N/A</v>
      </c>
      <c r="G111" t="str">
        <f>IF((ISERROR((VLOOKUP(B111,Calculation!C$2:C$933,1,FALSE)))),"not entered","")</f>
        <v/>
      </c>
    </row>
    <row r="112" spans="2:7">
      <c r="B112" s="159" t="s">
        <v>9</v>
      </c>
      <c r="C112" s="74" t="str">
        <f t="shared" si="3"/>
        <v xml:space="preserve"> </v>
      </c>
      <c r="D112" s="74" t="str">
        <f t="shared" si="4"/>
        <v xml:space="preserve"> </v>
      </c>
      <c r="E112" s="129">
        <v>0</v>
      </c>
      <c r="F112" s="75" t="e">
        <f t="shared" si="5"/>
        <v>#N/A</v>
      </c>
      <c r="G112" t="str">
        <f>IF((ISERROR((VLOOKUP(B112,Calculation!C$2:C$933,1,FALSE)))),"not entered","")</f>
        <v/>
      </c>
    </row>
    <row r="113" spans="2:7">
      <c r="B113" s="159" t="s">
        <v>9</v>
      </c>
      <c r="C113" s="74" t="str">
        <f t="shared" si="3"/>
        <v xml:space="preserve"> </v>
      </c>
      <c r="D113" s="74" t="str">
        <f t="shared" si="4"/>
        <v xml:space="preserve"> </v>
      </c>
      <c r="E113" s="129">
        <v>0</v>
      </c>
      <c r="F113" s="75" t="e">
        <f t="shared" si="5"/>
        <v>#N/A</v>
      </c>
      <c r="G113" t="str">
        <f>IF((ISERROR((VLOOKUP(B113,Calculation!C$2:C$933,1,FALSE)))),"not entered","")</f>
        <v/>
      </c>
    </row>
    <row r="114" spans="2:7">
      <c r="B114" s="159" t="s">
        <v>9</v>
      </c>
      <c r="C114" s="74" t="str">
        <f t="shared" si="3"/>
        <v xml:space="preserve"> </v>
      </c>
      <c r="D114" s="74" t="str">
        <f t="shared" si="4"/>
        <v xml:space="preserve"> </v>
      </c>
      <c r="E114" s="129">
        <v>0</v>
      </c>
      <c r="F114" s="75" t="e">
        <f t="shared" si="5"/>
        <v>#N/A</v>
      </c>
      <c r="G114" t="str">
        <f>IF((ISERROR((VLOOKUP(B114,Calculation!C$2:C$933,1,FALSE)))),"not entered","")</f>
        <v/>
      </c>
    </row>
    <row r="115" spans="2:7">
      <c r="B115" s="159" t="s">
        <v>9</v>
      </c>
      <c r="C115" s="74" t="str">
        <f t="shared" si="3"/>
        <v xml:space="preserve"> </v>
      </c>
      <c r="D115" s="74" t="str">
        <f t="shared" si="4"/>
        <v xml:space="preserve"> </v>
      </c>
      <c r="E115" s="129">
        <v>0</v>
      </c>
      <c r="F115" s="75" t="e">
        <f t="shared" si="5"/>
        <v>#N/A</v>
      </c>
      <c r="G115" t="str">
        <f>IF((ISERROR((VLOOKUP(B115,Calculation!C$2:C$933,1,FALSE)))),"not entered","")</f>
        <v/>
      </c>
    </row>
    <row r="116" spans="2:7">
      <c r="B116" s="159" t="s">
        <v>9</v>
      </c>
      <c r="C116" s="74" t="str">
        <f t="shared" si="3"/>
        <v xml:space="preserve"> </v>
      </c>
      <c r="D116" s="74" t="str">
        <f t="shared" si="4"/>
        <v xml:space="preserve"> </v>
      </c>
      <c r="E116" s="129">
        <v>0</v>
      </c>
      <c r="F116" s="75" t="e">
        <f t="shared" si="5"/>
        <v>#N/A</v>
      </c>
      <c r="G116" t="str">
        <f>IF((ISERROR((VLOOKUP(B116,Calculation!C$2:C$933,1,FALSE)))),"not entered","")</f>
        <v/>
      </c>
    </row>
    <row r="117" spans="2:7">
      <c r="B117" s="159" t="s">
        <v>9</v>
      </c>
      <c r="C117" s="74" t="str">
        <f t="shared" si="3"/>
        <v xml:space="preserve"> </v>
      </c>
      <c r="D117" s="74" t="str">
        <f t="shared" si="4"/>
        <v xml:space="preserve"> </v>
      </c>
      <c r="E117" s="129">
        <v>0</v>
      </c>
      <c r="F117" s="75" t="e">
        <f t="shared" si="5"/>
        <v>#N/A</v>
      </c>
      <c r="G117" t="str">
        <f>IF((ISERROR((VLOOKUP(B117,Calculation!C$2:C$933,1,FALSE)))),"not entered","")</f>
        <v/>
      </c>
    </row>
    <row r="118" spans="2:7">
      <c r="B118" s="159" t="s">
        <v>9</v>
      </c>
      <c r="C118" s="74" t="str">
        <f t="shared" si="3"/>
        <v xml:space="preserve"> </v>
      </c>
      <c r="D118" s="74" t="str">
        <f t="shared" si="4"/>
        <v xml:space="preserve"> </v>
      </c>
      <c r="E118" s="129">
        <v>0</v>
      </c>
      <c r="F118" s="75" t="e">
        <f t="shared" si="5"/>
        <v>#N/A</v>
      </c>
      <c r="G118" t="str">
        <f>IF((ISERROR((VLOOKUP(B118,Calculation!C$2:C$933,1,FALSE)))),"not entered","")</f>
        <v/>
      </c>
    </row>
    <row r="119" spans="2:7">
      <c r="B119" s="159" t="s">
        <v>9</v>
      </c>
      <c r="C119" s="74" t="str">
        <f t="shared" si="3"/>
        <v xml:space="preserve"> </v>
      </c>
      <c r="D119" s="74" t="str">
        <f t="shared" si="4"/>
        <v xml:space="preserve"> </v>
      </c>
      <c r="E119" s="129">
        <v>0</v>
      </c>
      <c r="F119" s="75" t="e">
        <f t="shared" si="5"/>
        <v>#N/A</v>
      </c>
      <c r="G119" t="str">
        <f>IF((ISERROR((VLOOKUP(B119,Calculation!C$2:C$933,1,FALSE)))),"not entered","")</f>
        <v/>
      </c>
    </row>
    <row r="120" spans="2:7">
      <c r="B120" s="159" t="s">
        <v>9</v>
      </c>
      <c r="C120" s="74" t="str">
        <f t="shared" si="3"/>
        <v xml:space="preserve"> </v>
      </c>
      <c r="D120" s="74" t="str">
        <f t="shared" si="4"/>
        <v xml:space="preserve"> </v>
      </c>
      <c r="E120" s="129">
        <v>0</v>
      </c>
      <c r="F120" s="75" t="e">
        <f t="shared" si="5"/>
        <v>#N/A</v>
      </c>
      <c r="G120" t="str">
        <f>IF((ISERROR((VLOOKUP(B120,Calculation!C$2:C$933,1,FALSE)))),"not entered","")</f>
        <v/>
      </c>
    </row>
    <row r="121" spans="2:7">
      <c r="B121" s="159" t="s">
        <v>9</v>
      </c>
      <c r="C121" s="74" t="str">
        <f t="shared" si="3"/>
        <v xml:space="preserve"> </v>
      </c>
      <c r="D121" s="74" t="str">
        <f t="shared" si="4"/>
        <v xml:space="preserve"> </v>
      </c>
      <c r="E121" s="129">
        <v>0</v>
      </c>
      <c r="F121" s="75" t="e">
        <f t="shared" si="5"/>
        <v>#N/A</v>
      </c>
      <c r="G121" t="str">
        <f>IF((ISERROR((VLOOKUP(B121,Calculation!C$2:C$933,1,FALSE)))),"not entered","")</f>
        <v/>
      </c>
    </row>
    <row r="122" spans="2:7">
      <c r="B122" s="159" t="s">
        <v>9</v>
      </c>
      <c r="C122" s="74" t="str">
        <f t="shared" si="3"/>
        <v xml:space="preserve"> </v>
      </c>
      <c r="D122" s="74" t="str">
        <f t="shared" si="4"/>
        <v xml:space="preserve"> </v>
      </c>
      <c r="E122" s="129">
        <v>0</v>
      </c>
      <c r="F122" s="75" t="e">
        <f t="shared" si="5"/>
        <v>#N/A</v>
      </c>
      <c r="G122" t="str">
        <f>IF((ISERROR((VLOOKUP(B122,Calculation!C$2:C$933,1,FALSE)))),"not entered","")</f>
        <v/>
      </c>
    </row>
    <row r="123" spans="2:7">
      <c r="B123" s="159" t="s">
        <v>9</v>
      </c>
      <c r="C123" s="74" t="str">
        <f t="shared" si="3"/>
        <v xml:space="preserve"> </v>
      </c>
      <c r="D123" s="74" t="str">
        <f t="shared" si="4"/>
        <v xml:space="preserve"> </v>
      </c>
      <c r="E123" s="129">
        <v>0</v>
      </c>
      <c r="F123" s="75" t="e">
        <f t="shared" si="5"/>
        <v>#N/A</v>
      </c>
      <c r="G123" t="str">
        <f>IF((ISERROR((VLOOKUP(B123,Calculation!C$2:C$933,1,FALSE)))),"not entered","")</f>
        <v/>
      </c>
    </row>
    <row r="124" spans="2:7">
      <c r="B124" s="159" t="s">
        <v>9</v>
      </c>
      <c r="C124" s="74" t="str">
        <f t="shared" si="3"/>
        <v xml:space="preserve"> </v>
      </c>
      <c r="D124" s="74" t="str">
        <f t="shared" si="4"/>
        <v xml:space="preserve"> </v>
      </c>
      <c r="E124" s="129">
        <v>0</v>
      </c>
      <c r="F124" s="75" t="e">
        <f t="shared" si="5"/>
        <v>#N/A</v>
      </c>
      <c r="G124" t="str">
        <f>IF((ISERROR((VLOOKUP(B124,Calculation!C$2:C$933,1,FALSE)))),"not entered","")</f>
        <v/>
      </c>
    </row>
    <row r="125" spans="2:7">
      <c r="B125" s="159" t="s">
        <v>9</v>
      </c>
      <c r="C125" s="74" t="str">
        <f t="shared" si="3"/>
        <v xml:space="preserve"> </v>
      </c>
      <c r="D125" s="74" t="str">
        <f t="shared" si="4"/>
        <v xml:space="preserve"> </v>
      </c>
      <c r="E125" s="129">
        <v>0</v>
      </c>
      <c r="F125" s="75" t="e">
        <f t="shared" si="5"/>
        <v>#N/A</v>
      </c>
      <c r="G125" t="str">
        <f>IF((ISERROR((VLOOKUP(B125,Calculation!C$2:C$933,1,FALSE)))),"not entered","")</f>
        <v/>
      </c>
    </row>
    <row r="126" spans="2:7">
      <c r="B126" s="159" t="s">
        <v>9</v>
      </c>
      <c r="C126" s="74" t="str">
        <f t="shared" si="3"/>
        <v xml:space="preserve"> </v>
      </c>
      <c r="D126" s="74" t="str">
        <f t="shared" si="4"/>
        <v xml:space="preserve"> </v>
      </c>
      <c r="E126" s="129">
        <v>0</v>
      </c>
      <c r="F126" s="75" t="e">
        <f t="shared" si="5"/>
        <v>#N/A</v>
      </c>
      <c r="G126" t="str">
        <f>IF((ISERROR((VLOOKUP(B126,Calculation!C$2:C$933,1,FALSE)))),"not entered","")</f>
        <v/>
      </c>
    </row>
    <row r="127" spans="2:7">
      <c r="B127" s="159" t="s">
        <v>9</v>
      </c>
      <c r="C127" s="74" t="str">
        <f t="shared" si="3"/>
        <v xml:space="preserve"> </v>
      </c>
      <c r="D127" s="74" t="str">
        <f t="shared" si="4"/>
        <v xml:space="preserve"> </v>
      </c>
      <c r="E127" s="129">
        <v>0</v>
      </c>
      <c r="F127" s="75" t="e">
        <f t="shared" si="5"/>
        <v>#N/A</v>
      </c>
      <c r="G127" t="str">
        <f>IF((ISERROR((VLOOKUP(B127,Calculation!C$2:C$933,1,FALSE)))),"not entered","")</f>
        <v/>
      </c>
    </row>
    <row r="128" spans="2:7">
      <c r="B128" s="159" t="s">
        <v>9</v>
      </c>
      <c r="C128" s="74" t="str">
        <f t="shared" si="3"/>
        <v xml:space="preserve"> </v>
      </c>
      <c r="D128" s="74" t="str">
        <f t="shared" si="4"/>
        <v xml:space="preserve"> </v>
      </c>
      <c r="E128" s="129">
        <v>0</v>
      </c>
      <c r="F128" s="75" t="e">
        <f t="shared" si="5"/>
        <v>#N/A</v>
      </c>
      <c r="G128" t="str">
        <f>IF((ISERROR((VLOOKUP(B128,Calculation!C$2:C$933,1,FALSE)))),"not entered","")</f>
        <v/>
      </c>
    </row>
    <row r="129" spans="2:7">
      <c r="B129" s="159" t="s">
        <v>9</v>
      </c>
      <c r="C129" s="74" t="str">
        <f t="shared" si="3"/>
        <v xml:space="preserve"> </v>
      </c>
      <c r="D129" s="74" t="str">
        <f t="shared" si="4"/>
        <v xml:space="preserve"> </v>
      </c>
      <c r="E129" s="129">
        <v>0</v>
      </c>
      <c r="F129" s="75" t="e">
        <f t="shared" si="5"/>
        <v>#N/A</v>
      </c>
      <c r="G129" t="str">
        <f>IF((ISERROR((VLOOKUP(B129,Calculation!C$2:C$933,1,FALSE)))),"not entered","")</f>
        <v/>
      </c>
    </row>
    <row r="130" spans="2:7">
      <c r="B130" s="159" t="s">
        <v>9</v>
      </c>
      <c r="C130" s="74" t="str">
        <f t="shared" si="3"/>
        <v xml:space="preserve"> </v>
      </c>
      <c r="D130" s="74" t="str">
        <f t="shared" si="4"/>
        <v xml:space="preserve"> </v>
      </c>
      <c r="E130" s="129">
        <v>0</v>
      </c>
      <c r="F130" s="75" t="e">
        <f t="shared" si="5"/>
        <v>#N/A</v>
      </c>
      <c r="G130" t="str">
        <f>IF((ISERROR((VLOOKUP(B130,Calculation!C$2:C$933,1,FALSE)))),"not entered","")</f>
        <v/>
      </c>
    </row>
    <row r="131" spans="2:7">
      <c r="B131" s="159" t="s">
        <v>9</v>
      </c>
      <c r="C131" s="74" t="str">
        <f t="shared" si="3"/>
        <v xml:space="preserve"> </v>
      </c>
      <c r="D131" s="74" t="str">
        <f t="shared" si="4"/>
        <v xml:space="preserve"> </v>
      </c>
      <c r="E131" s="129">
        <v>0</v>
      </c>
      <c r="F131" s="75" t="e">
        <f t="shared" si="5"/>
        <v>#N/A</v>
      </c>
      <c r="G131" t="str">
        <f>IF((ISERROR((VLOOKUP(B131,Calculation!C$2:C$933,1,FALSE)))),"not entered","")</f>
        <v/>
      </c>
    </row>
    <row r="132" spans="2:7">
      <c r="B132" s="159" t="s">
        <v>9</v>
      </c>
      <c r="C132" s="74" t="str">
        <f t="shared" si="3"/>
        <v xml:space="preserve"> </v>
      </c>
      <c r="D132" s="74" t="str">
        <f t="shared" si="4"/>
        <v xml:space="preserve"> </v>
      </c>
      <c r="E132" s="129">
        <v>0</v>
      </c>
      <c r="F132" s="75" t="e">
        <f t="shared" si="5"/>
        <v>#N/A</v>
      </c>
      <c r="G132" t="str">
        <f>IF((ISERROR((VLOOKUP(B132,Calculation!C$2:C$933,1,FALSE)))),"not entered","")</f>
        <v/>
      </c>
    </row>
    <row r="133" spans="2:7">
      <c r="B133" s="159" t="s">
        <v>9</v>
      </c>
      <c r="C133" s="74" t="str">
        <f t="shared" si="3"/>
        <v xml:space="preserve"> </v>
      </c>
      <c r="D133" s="74" t="str">
        <f t="shared" si="4"/>
        <v xml:space="preserve"> </v>
      </c>
      <c r="E133" s="129">
        <v>0</v>
      </c>
      <c r="F133" s="75" t="e">
        <f t="shared" si="5"/>
        <v>#N/A</v>
      </c>
      <c r="G133" t="str">
        <f>IF((ISERROR((VLOOKUP(B133,Calculation!C$2:C$933,1,FALSE)))),"not entered","")</f>
        <v/>
      </c>
    </row>
    <row r="134" spans="2:7">
      <c r="B134" s="159" t="s">
        <v>9</v>
      </c>
      <c r="C134" s="74" t="str">
        <f t="shared" ref="C134:C168" si="6">VLOOKUP(B134,name,3,FALSE)</f>
        <v xml:space="preserve"> </v>
      </c>
      <c r="D134" s="74" t="str">
        <f t="shared" ref="D134:D168" si="7">VLOOKUP(B134,name,2,FALSE)</f>
        <v xml:space="preserve"> </v>
      </c>
      <c r="E134" s="129">
        <v>0</v>
      </c>
      <c r="F134" s="75" t="e">
        <f t="shared" ref="F134:F168" si="8">(VLOOKUP(C134,C$4:E$5,3,FALSE))/(E134/10000)</f>
        <v>#N/A</v>
      </c>
      <c r="G134" t="str">
        <f>IF((ISERROR((VLOOKUP(B134,Calculation!C$2:C$933,1,FALSE)))),"not entered","")</f>
        <v/>
      </c>
    </row>
    <row r="135" spans="2:7">
      <c r="B135" s="159" t="s">
        <v>9</v>
      </c>
      <c r="C135" s="74" t="str">
        <f t="shared" si="6"/>
        <v xml:space="preserve"> </v>
      </c>
      <c r="D135" s="74" t="str">
        <f t="shared" si="7"/>
        <v xml:space="preserve"> </v>
      </c>
      <c r="E135" s="129">
        <v>0</v>
      </c>
      <c r="F135" s="75" t="e">
        <f t="shared" si="8"/>
        <v>#N/A</v>
      </c>
      <c r="G135" t="str">
        <f>IF((ISERROR((VLOOKUP(B135,Calculation!C$2:C$933,1,FALSE)))),"not entered","")</f>
        <v/>
      </c>
    </row>
    <row r="136" spans="2:7">
      <c r="B136" s="159" t="s">
        <v>9</v>
      </c>
      <c r="C136" s="74" t="str">
        <f t="shared" si="6"/>
        <v xml:space="preserve"> </v>
      </c>
      <c r="D136" s="74" t="str">
        <f t="shared" si="7"/>
        <v xml:space="preserve"> </v>
      </c>
      <c r="E136" s="129">
        <v>0</v>
      </c>
      <c r="F136" s="75" t="e">
        <f t="shared" si="8"/>
        <v>#N/A</v>
      </c>
      <c r="G136" t="str">
        <f>IF((ISERROR((VLOOKUP(B136,Calculation!C$2:C$933,1,FALSE)))),"not entered","")</f>
        <v/>
      </c>
    </row>
    <row r="137" spans="2:7">
      <c r="B137" s="159" t="s">
        <v>9</v>
      </c>
      <c r="C137" s="74" t="str">
        <f t="shared" si="6"/>
        <v xml:space="preserve"> </v>
      </c>
      <c r="D137" s="74" t="str">
        <f t="shared" si="7"/>
        <v xml:space="preserve"> </v>
      </c>
      <c r="E137" s="129">
        <v>0</v>
      </c>
      <c r="F137" s="75" t="e">
        <f t="shared" si="8"/>
        <v>#N/A</v>
      </c>
      <c r="G137" t="str">
        <f>IF((ISERROR((VLOOKUP(B137,Calculation!C$2:C$933,1,FALSE)))),"not entered","")</f>
        <v/>
      </c>
    </row>
    <row r="138" spans="2:7">
      <c r="B138" s="159" t="s">
        <v>9</v>
      </c>
      <c r="C138" s="74" t="str">
        <f t="shared" si="6"/>
        <v xml:space="preserve"> </v>
      </c>
      <c r="D138" s="74" t="str">
        <f t="shared" si="7"/>
        <v xml:space="preserve"> </v>
      </c>
      <c r="E138" s="129">
        <v>0</v>
      </c>
      <c r="F138" s="75" t="e">
        <f t="shared" si="8"/>
        <v>#N/A</v>
      </c>
      <c r="G138" t="str">
        <f>IF((ISERROR((VLOOKUP(B138,Calculation!C$2:C$933,1,FALSE)))),"not entered","")</f>
        <v/>
      </c>
    </row>
    <row r="139" spans="2:7">
      <c r="B139" s="159" t="s">
        <v>9</v>
      </c>
      <c r="C139" s="74" t="str">
        <f t="shared" si="6"/>
        <v xml:space="preserve"> </v>
      </c>
      <c r="D139" s="74" t="str">
        <f t="shared" si="7"/>
        <v xml:space="preserve"> </v>
      </c>
      <c r="E139" s="129">
        <v>0</v>
      </c>
      <c r="F139" s="75" t="e">
        <f t="shared" si="8"/>
        <v>#N/A</v>
      </c>
      <c r="G139" t="str">
        <f>IF((ISERROR((VLOOKUP(B139,Calculation!C$2:C$933,1,FALSE)))),"not entered","")</f>
        <v/>
      </c>
    </row>
    <row r="140" spans="2:7">
      <c r="B140" s="159" t="s">
        <v>9</v>
      </c>
      <c r="C140" s="74" t="str">
        <f t="shared" si="6"/>
        <v xml:space="preserve"> </v>
      </c>
      <c r="D140" s="74" t="str">
        <f t="shared" si="7"/>
        <v xml:space="preserve"> </v>
      </c>
      <c r="E140" s="129">
        <v>0</v>
      </c>
      <c r="F140" s="75" t="e">
        <f t="shared" si="8"/>
        <v>#N/A</v>
      </c>
      <c r="G140" t="str">
        <f>IF((ISERROR((VLOOKUP(B140,Calculation!C$2:C$933,1,FALSE)))),"not entered","")</f>
        <v/>
      </c>
    </row>
    <row r="141" spans="2:7">
      <c r="B141" s="159" t="s">
        <v>9</v>
      </c>
      <c r="C141" s="74" t="str">
        <f t="shared" si="6"/>
        <v xml:space="preserve"> </v>
      </c>
      <c r="D141" s="74" t="str">
        <f t="shared" si="7"/>
        <v xml:space="preserve"> </v>
      </c>
      <c r="E141" s="129">
        <v>0</v>
      </c>
      <c r="F141" s="75" t="e">
        <f t="shared" si="8"/>
        <v>#N/A</v>
      </c>
      <c r="G141" t="str">
        <f>IF((ISERROR((VLOOKUP(B141,Calculation!C$2:C$933,1,FALSE)))),"not entered","")</f>
        <v/>
      </c>
    </row>
    <row r="142" spans="2:7">
      <c r="B142" s="159" t="s">
        <v>9</v>
      </c>
      <c r="C142" s="74" t="str">
        <f t="shared" si="6"/>
        <v xml:space="preserve"> </v>
      </c>
      <c r="D142" s="74" t="str">
        <f t="shared" si="7"/>
        <v xml:space="preserve"> </v>
      </c>
      <c r="E142" s="129">
        <v>0</v>
      </c>
      <c r="F142" s="75" t="e">
        <f t="shared" si="8"/>
        <v>#N/A</v>
      </c>
      <c r="G142" t="str">
        <f>IF((ISERROR((VLOOKUP(B142,Calculation!C$2:C$933,1,FALSE)))),"not entered","")</f>
        <v/>
      </c>
    </row>
    <row r="143" spans="2:7">
      <c r="B143" s="159" t="s">
        <v>9</v>
      </c>
      <c r="C143" s="74" t="str">
        <f t="shared" si="6"/>
        <v xml:space="preserve"> </v>
      </c>
      <c r="D143" s="74" t="str">
        <f t="shared" si="7"/>
        <v xml:space="preserve"> </v>
      </c>
      <c r="E143" s="129">
        <v>0</v>
      </c>
      <c r="F143" s="75" t="e">
        <f t="shared" si="8"/>
        <v>#N/A</v>
      </c>
      <c r="G143" t="str">
        <f>IF((ISERROR((VLOOKUP(B143,Calculation!C$2:C$933,1,FALSE)))),"not entered","")</f>
        <v/>
      </c>
    </row>
    <row r="144" spans="2:7">
      <c r="B144" s="159" t="s">
        <v>9</v>
      </c>
      <c r="C144" s="74" t="str">
        <f t="shared" si="6"/>
        <v xml:space="preserve"> </v>
      </c>
      <c r="D144" s="74" t="str">
        <f t="shared" si="7"/>
        <v xml:space="preserve"> </v>
      </c>
      <c r="E144" s="129">
        <v>0</v>
      </c>
      <c r="F144" s="75" t="e">
        <f t="shared" si="8"/>
        <v>#N/A</v>
      </c>
      <c r="G144" t="str">
        <f>IF((ISERROR((VLOOKUP(B144,Calculation!C$2:C$933,1,FALSE)))),"not entered","")</f>
        <v/>
      </c>
    </row>
    <row r="145" spans="2:7">
      <c r="B145" s="159" t="s">
        <v>9</v>
      </c>
      <c r="C145" s="74" t="str">
        <f t="shared" si="6"/>
        <v xml:space="preserve"> </v>
      </c>
      <c r="D145" s="74" t="str">
        <f t="shared" si="7"/>
        <v xml:space="preserve"> </v>
      </c>
      <c r="E145" s="129">
        <v>0</v>
      </c>
      <c r="F145" s="75" t="e">
        <f t="shared" si="8"/>
        <v>#N/A</v>
      </c>
      <c r="G145" t="str">
        <f>IF((ISERROR((VLOOKUP(B145,Calculation!C$2:C$933,1,FALSE)))),"not entered","")</f>
        <v/>
      </c>
    </row>
    <row r="146" spans="2:7">
      <c r="B146" s="159" t="s">
        <v>9</v>
      </c>
      <c r="C146" s="74" t="str">
        <f t="shared" si="6"/>
        <v xml:space="preserve"> </v>
      </c>
      <c r="D146" s="74" t="str">
        <f t="shared" si="7"/>
        <v xml:space="preserve"> </v>
      </c>
      <c r="E146" s="129">
        <v>0</v>
      </c>
      <c r="F146" s="75" t="e">
        <f t="shared" si="8"/>
        <v>#N/A</v>
      </c>
      <c r="G146" t="str">
        <f>IF((ISERROR((VLOOKUP(B146,Calculation!C$2:C$933,1,FALSE)))),"not entered","")</f>
        <v/>
      </c>
    </row>
    <row r="147" spans="2:7">
      <c r="B147" s="159" t="s">
        <v>9</v>
      </c>
      <c r="C147" s="74" t="str">
        <f t="shared" si="6"/>
        <v xml:space="preserve"> </v>
      </c>
      <c r="D147" s="74" t="str">
        <f t="shared" si="7"/>
        <v xml:space="preserve"> </v>
      </c>
      <c r="E147" s="129">
        <v>0</v>
      </c>
      <c r="F147" s="75" t="e">
        <f t="shared" si="8"/>
        <v>#N/A</v>
      </c>
      <c r="G147" t="str">
        <f>IF((ISERROR((VLOOKUP(B147,Calculation!C$2:C$933,1,FALSE)))),"not entered","")</f>
        <v/>
      </c>
    </row>
    <row r="148" spans="2:7">
      <c r="B148" s="159" t="s">
        <v>9</v>
      </c>
      <c r="C148" s="74" t="str">
        <f t="shared" si="6"/>
        <v xml:space="preserve"> </v>
      </c>
      <c r="D148" s="74" t="str">
        <f t="shared" si="7"/>
        <v xml:space="preserve"> </v>
      </c>
      <c r="E148" s="129">
        <v>0</v>
      </c>
      <c r="F148" s="75" t="e">
        <f t="shared" si="8"/>
        <v>#N/A</v>
      </c>
      <c r="G148" t="str">
        <f>IF((ISERROR((VLOOKUP(B148,Calculation!C$2:C$933,1,FALSE)))),"not entered","")</f>
        <v/>
      </c>
    </row>
    <row r="149" spans="2:7">
      <c r="B149" s="159" t="s">
        <v>9</v>
      </c>
      <c r="C149" s="74" t="str">
        <f t="shared" si="6"/>
        <v xml:space="preserve"> </v>
      </c>
      <c r="D149" s="74" t="str">
        <f t="shared" si="7"/>
        <v xml:space="preserve"> </v>
      </c>
      <c r="E149" s="129">
        <v>0</v>
      </c>
      <c r="F149" s="75" t="e">
        <f t="shared" si="8"/>
        <v>#N/A</v>
      </c>
      <c r="G149" t="str">
        <f>IF((ISERROR((VLOOKUP(B149,Calculation!C$2:C$933,1,FALSE)))),"not entered","")</f>
        <v/>
      </c>
    </row>
    <row r="150" spans="2:7">
      <c r="B150" s="159" t="s">
        <v>9</v>
      </c>
      <c r="C150" s="74" t="str">
        <f t="shared" si="6"/>
        <v xml:space="preserve"> </v>
      </c>
      <c r="D150" s="74" t="str">
        <f t="shared" si="7"/>
        <v xml:space="preserve"> </v>
      </c>
      <c r="E150" s="129">
        <v>0</v>
      </c>
      <c r="F150" s="75" t="e">
        <f t="shared" si="8"/>
        <v>#N/A</v>
      </c>
      <c r="G150" t="str">
        <f>IF((ISERROR((VLOOKUP(B150,Calculation!C$2:C$933,1,FALSE)))),"not entered","")</f>
        <v/>
      </c>
    </row>
    <row r="151" spans="2:7">
      <c r="B151" s="159" t="s">
        <v>9</v>
      </c>
      <c r="C151" s="74" t="str">
        <f t="shared" si="6"/>
        <v xml:space="preserve"> </v>
      </c>
      <c r="D151" s="74" t="str">
        <f t="shared" si="7"/>
        <v xml:space="preserve"> </v>
      </c>
      <c r="E151" s="129">
        <v>0</v>
      </c>
      <c r="F151" s="75" t="e">
        <f t="shared" si="8"/>
        <v>#N/A</v>
      </c>
      <c r="G151" t="str">
        <f>IF((ISERROR((VLOOKUP(B151,Calculation!C$2:C$933,1,FALSE)))),"not entered","")</f>
        <v/>
      </c>
    </row>
    <row r="152" spans="2:7">
      <c r="B152" s="159" t="s">
        <v>9</v>
      </c>
      <c r="C152" s="74" t="str">
        <f t="shared" si="6"/>
        <v xml:space="preserve"> </v>
      </c>
      <c r="D152" s="74" t="str">
        <f t="shared" si="7"/>
        <v xml:space="preserve"> </v>
      </c>
      <c r="E152" s="129">
        <v>0</v>
      </c>
      <c r="F152" s="75" t="e">
        <f t="shared" si="8"/>
        <v>#N/A</v>
      </c>
      <c r="G152" t="str">
        <f>IF((ISERROR((VLOOKUP(B152,Calculation!C$2:C$933,1,FALSE)))),"not entered","")</f>
        <v/>
      </c>
    </row>
    <row r="153" spans="2:7">
      <c r="B153" s="159" t="s">
        <v>9</v>
      </c>
      <c r="C153" s="74" t="str">
        <f t="shared" si="6"/>
        <v xml:space="preserve"> </v>
      </c>
      <c r="D153" s="74" t="str">
        <f t="shared" si="7"/>
        <v xml:space="preserve"> </v>
      </c>
      <c r="E153" s="129">
        <v>0</v>
      </c>
      <c r="F153" s="75" t="e">
        <f t="shared" si="8"/>
        <v>#N/A</v>
      </c>
      <c r="G153" t="str">
        <f>IF((ISERROR((VLOOKUP(B153,Calculation!C$2:C$933,1,FALSE)))),"not entered","")</f>
        <v/>
      </c>
    </row>
    <row r="154" spans="2:7">
      <c r="B154" s="159" t="s">
        <v>9</v>
      </c>
      <c r="C154" s="74" t="str">
        <f t="shared" si="6"/>
        <v xml:space="preserve"> </v>
      </c>
      <c r="D154" s="74" t="str">
        <f t="shared" si="7"/>
        <v xml:space="preserve"> </v>
      </c>
      <c r="E154" s="129">
        <v>0</v>
      </c>
      <c r="F154" s="75" t="e">
        <f t="shared" si="8"/>
        <v>#N/A</v>
      </c>
      <c r="G154" t="str">
        <f>IF((ISERROR((VLOOKUP(B154,Calculation!C$2:C$933,1,FALSE)))),"not entered","")</f>
        <v/>
      </c>
    </row>
    <row r="155" spans="2:7">
      <c r="B155" s="159" t="s">
        <v>9</v>
      </c>
      <c r="C155" s="74" t="str">
        <f t="shared" si="6"/>
        <v xml:space="preserve"> </v>
      </c>
      <c r="D155" s="74" t="str">
        <f t="shared" si="7"/>
        <v xml:space="preserve"> </v>
      </c>
      <c r="E155" s="129">
        <v>0</v>
      </c>
      <c r="F155" s="75" t="e">
        <f t="shared" si="8"/>
        <v>#N/A</v>
      </c>
      <c r="G155" t="str">
        <f>IF((ISERROR((VLOOKUP(B155,Calculation!C$2:C$933,1,FALSE)))),"not entered","")</f>
        <v/>
      </c>
    </row>
    <row r="156" spans="2:7">
      <c r="B156" s="159" t="s">
        <v>9</v>
      </c>
      <c r="C156" s="74" t="str">
        <f t="shared" si="6"/>
        <v xml:space="preserve"> </v>
      </c>
      <c r="D156" s="74" t="str">
        <f t="shared" si="7"/>
        <v xml:space="preserve"> </v>
      </c>
      <c r="E156" s="129">
        <v>0</v>
      </c>
      <c r="F156" s="75" t="e">
        <f t="shared" si="8"/>
        <v>#N/A</v>
      </c>
      <c r="G156" t="str">
        <f>IF((ISERROR((VLOOKUP(B156,Calculation!C$2:C$933,1,FALSE)))),"not entered","")</f>
        <v/>
      </c>
    </row>
    <row r="157" spans="2:7">
      <c r="B157" s="159" t="s">
        <v>9</v>
      </c>
      <c r="C157" s="74" t="str">
        <f t="shared" si="6"/>
        <v xml:space="preserve"> </v>
      </c>
      <c r="D157" s="74" t="str">
        <f t="shared" si="7"/>
        <v xml:space="preserve"> </v>
      </c>
      <c r="E157" s="129">
        <v>0</v>
      </c>
      <c r="F157" s="75" t="e">
        <f t="shared" si="8"/>
        <v>#N/A</v>
      </c>
      <c r="G157" t="str">
        <f>IF((ISERROR((VLOOKUP(B157,Calculation!C$2:C$933,1,FALSE)))),"not entered","")</f>
        <v/>
      </c>
    </row>
    <row r="158" spans="2:7">
      <c r="B158" s="159" t="s">
        <v>9</v>
      </c>
      <c r="C158" s="74" t="str">
        <f t="shared" si="6"/>
        <v xml:space="preserve"> </v>
      </c>
      <c r="D158" s="74" t="str">
        <f t="shared" si="7"/>
        <v xml:space="preserve"> </v>
      </c>
      <c r="E158" s="129">
        <v>0</v>
      </c>
      <c r="F158" s="75" t="e">
        <f t="shared" si="8"/>
        <v>#N/A</v>
      </c>
      <c r="G158" t="str">
        <f>IF((ISERROR((VLOOKUP(B158,Calculation!C$2:C$933,1,FALSE)))),"not entered","")</f>
        <v/>
      </c>
    </row>
    <row r="159" spans="2:7">
      <c r="B159" s="159" t="s">
        <v>9</v>
      </c>
      <c r="C159" s="74" t="str">
        <f t="shared" si="6"/>
        <v xml:space="preserve"> </v>
      </c>
      <c r="D159" s="74" t="str">
        <f t="shared" si="7"/>
        <v xml:space="preserve"> </v>
      </c>
      <c r="E159" s="129">
        <v>0</v>
      </c>
      <c r="F159" s="75" t="e">
        <f t="shared" si="8"/>
        <v>#N/A</v>
      </c>
      <c r="G159" t="str">
        <f>IF((ISERROR((VLOOKUP(B159,Calculation!C$2:C$933,1,FALSE)))),"not entered","")</f>
        <v/>
      </c>
    </row>
    <row r="160" spans="2:7">
      <c r="B160" s="159" t="s">
        <v>9</v>
      </c>
      <c r="C160" s="74" t="str">
        <f t="shared" si="6"/>
        <v xml:space="preserve"> </v>
      </c>
      <c r="D160" s="74" t="str">
        <f t="shared" si="7"/>
        <v xml:space="preserve"> </v>
      </c>
      <c r="E160" s="129">
        <v>0</v>
      </c>
      <c r="F160" s="75" t="e">
        <f t="shared" si="8"/>
        <v>#N/A</v>
      </c>
      <c r="G160" t="str">
        <f>IF((ISERROR((VLOOKUP(B160,Calculation!C$2:C$933,1,FALSE)))),"not entered","")</f>
        <v/>
      </c>
    </row>
    <row r="161" spans="2:7">
      <c r="B161" s="159" t="s">
        <v>9</v>
      </c>
      <c r="C161" s="74" t="str">
        <f t="shared" si="6"/>
        <v xml:space="preserve"> </v>
      </c>
      <c r="D161" s="74" t="str">
        <f t="shared" si="7"/>
        <v xml:space="preserve"> </v>
      </c>
      <c r="E161" s="129">
        <v>0</v>
      </c>
      <c r="F161" s="75" t="e">
        <f t="shared" si="8"/>
        <v>#N/A</v>
      </c>
      <c r="G161" t="str">
        <f>IF((ISERROR((VLOOKUP(B161,Calculation!C$2:C$933,1,FALSE)))),"not entered","")</f>
        <v/>
      </c>
    </row>
    <row r="162" spans="2:7">
      <c r="B162" s="159" t="s">
        <v>9</v>
      </c>
      <c r="C162" s="74" t="str">
        <f t="shared" si="6"/>
        <v xml:space="preserve"> </v>
      </c>
      <c r="D162" s="74" t="str">
        <f t="shared" si="7"/>
        <v xml:space="preserve"> </v>
      </c>
      <c r="E162" s="129">
        <v>0</v>
      </c>
      <c r="F162" s="75" t="e">
        <f t="shared" si="8"/>
        <v>#N/A</v>
      </c>
      <c r="G162" t="str">
        <f>IF((ISERROR((VLOOKUP(B162,Calculation!C$2:C$933,1,FALSE)))),"not entered","")</f>
        <v/>
      </c>
    </row>
    <row r="163" spans="2:7">
      <c r="B163" s="159" t="s">
        <v>9</v>
      </c>
      <c r="C163" s="74" t="str">
        <f t="shared" si="6"/>
        <v xml:space="preserve"> </v>
      </c>
      <c r="D163" s="74" t="str">
        <f t="shared" si="7"/>
        <v xml:space="preserve"> </v>
      </c>
      <c r="E163" s="129">
        <v>0</v>
      </c>
      <c r="F163" s="75" t="e">
        <f t="shared" si="8"/>
        <v>#N/A</v>
      </c>
      <c r="G163" t="str">
        <f>IF((ISERROR((VLOOKUP(B163,Calculation!C$2:C$933,1,FALSE)))),"not entered","")</f>
        <v/>
      </c>
    </row>
    <row r="164" spans="2:7">
      <c r="B164" s="159" t="s">
        <v>9</v>
      </c>
      <c r="C164" s="74" t="str">
        <f t="shared" si="6"/>
        <v xml:space="preserve"> </v>
      </c>
      <c r="D164" s="74" t="str">
        <f t="shared" si="7"/>
        <v xml:space="preserve"> </v>
      </c>
      <c r="E164" s="129">
        <v>0</v>
      </c>
      <c r="F164" s="75" t="e">
        <f t="shared" si="8"/>
        <v>#N/A</v>
      </c>
      <c r="G164" t="str">
        <f>IF((ISERROR((VLOOKUP(B164,Calculation!C$2:C$933,1,FALSE)))),"not entered","")</f>
        <v/>
      </c>
    </row>
    <row r="165" spans="2:7">
      <c r="B165" s="159" t="s">
        <v>9</v>
      </c>
      <c r="C165" s="74" t="str">
        <f t="shared" si="6"/>
        <v xml:space="preserve"> </v>
      </c>
      <c r="D165" s="74" t="str">
        <f t="shared" si="7"/>
        <v xml:space="preserve"> </v>
      </c>
      <c r="E165" s="129">
        <v>0</v>
      </c>
      <c r="F165" s="75" t="e">
        <f t="shared" si="8"/>
        <v>#N/A</v>
      </c>
      <c r="G165" t="str">
        <f>IF((ISERROR((VLOOKUP(B165,Calculation!C$2:C$933,1,FALSE)))),"not entered","")</f>
        <v/>
      </c>
    </row>
    <row r="166" spans="2:7">
      <c r="B166" s="159" t="s">
        <v>9</v>
      </c>
      <c r="C166" s="74" t="str">
        <f t="shared" si="6"/>
        <v xml:space="preserve"> </v>
      </c>
      <c r="D166" s="74" t="str">
        <f t="shared" si="7"/>
        <v xml:space="preserve"> </v>
      </c>
      <c r="E166" s="129">
        <v>0</v>
      </c>
      <c r="F166" s="75" t="e">
        <f t="shared" si="8"/>
        <v>#N/A</v>
      </c>
      <c r="G166" t="str">
        <f>IF((ISERROR((VLOOKUP(B166,Calculation!C$2:C$933,1,FALSE)))),"not entered","")</f>
        <v/>
      </c>
    </row>
    <row r="167" spans="2:7">
      <c r="B167" s="159" t="s">
        <v>9</v>
      </c>
      <c r="C167" s="74" t="str">
        <f t="shared" si="6"/>
        <v xml:space="preserve"> </v>
      </c>
      <c r="D167" s="74" t="str">
        <f t="shared" si="7"/>
        <v xml:space="preserve"> </v>
      </c>
      <c r="E167" s="129">
        <v>0</v>
      </c>
      <c r="F167" s="75" t="e">
        <f t="shared" si="8"/>
        <v>#N/A</v>
      </c>
      <c r="G167" t="str">
        <f>IF((ISERROR((VLOOKUP(B167,Calculation!C$2:C$933,1,FALSE)))),"not entered","")</f>
        <v/>
      </c>
    </row>
    <row r="168" spans="2:7">
      <c r="B168" s="159" t="s">
        <v>9</v>
      </c>
      <c r="C168" s="74" t="str">
        <f t="shared" si="6"/>
        <v xml:space="preserve"> </v>
      </c>
      <c r="D168" s="74" t="str">
        <f t="shared" si="7"/>
        <v xml:space="preserve"> </v>
      </c>
      <c r="E168" s="129">
        <v>0</v>
      </c>
      <c r="F168" s="75" t="e">
        <f t="shared" si="8"/>
        <v>#N/A</v>
      </c>
      <c r="G168" t="str">
        <f>IF((ISERROR((VLOOKUP(B168,Calculation!C$2:C$933,1,FALSE)))),"not entered","")</f>
        <v/>
      </c>
    </row>
    <row r="169" spans="2:7">
      <c r="B169" s="72" t="s">
        <v>9</v>
      </c>
      <c r="C169" s="74" t="str">
        <f>VLOOKUP(B169,name,3,FALSE)</f>
        <v xml:space="preserve"> </v>
      </c>
      <c r="D169" s="74" t="str">
        <f>VLOOKUP(B169,name,2,FALSE)</f>
        <v xml:space="preserve"> </v>
      </c>
      <c r="E169" s="129">
        <v>1.1574074074074073E-5</v>
      </c>
      <c r="F169" s="75" t="e">
        <f>(VLOOKUP(C169,C$4:E$5,3,FALSE))/(E169/10000)</f>
        <v>#N/A</v>
      </c>
      <c r="G169" t="str">
        <f>IF((ISERROR((VLOOKUP(B169,Calculation!C$2:C$933,1,FALSE)))),"not entered","")</f>
        <v/>
      </c>
    </row>
    <row r="170" spans="2:7">
      <c r="B170" s="72" t="s">
        <v>9</v>
      </c>
      <c r="C170" s="74" t="str">
        <f>VLOOKUP(B170,name,3,FALSE)</f>
        <v xml:space="preserve"> </v>
      </c>
      <c r="D170" s="74" t="str">
        <f>VLOOKUP(B170,name,2,FALSE)</f>
        <v xml:space="preserve"> </v>
      </c>
      <c r="E170" s="129">
        <v>1.1574074074074073E-5</v>
      </c>
      <c r="F170" s="75" t="e">
        <f>(VLOOKUP(C170,C$4:E$5,3,FALSE))/(E170/10000)</f>
        <v>#N/A</v>
      </c>
      <c r="G170" t="str">
        <f>IF((ISERROR((VLOOKUP(B170,Calculation!C$2:C$933,1,FALSE)))),"not entered","")</f>
        <v/>
      </c>
    </row>
    <row r="171" spans="2:7">
      <c r="B171" s="72" t="s">
        <v>9</v>
      </c>
      <c r="C171" s="74" t="str">
        <f>VLOOKUP(B171,name,3,FALSE)</f>
        <v xml:space="preserve"> </v>
      </c>
      <c r="D171" s="74" t="str">
        <f>VLOOKUP(B171,name,2,FALSE)</f>
        <v xml:space="preserve"> </v>
      </c>
      <c r="E171" s="129">
        <v>1.1574074074074073E-5</v>
      </c>
      <c r="F171" s="75" t="e">
        <f>(VLOOKUP(C171,C$4:E$5,3,FALSE))/(E171/10000)</f>
        <v>#N/A</v>
      </c>
      <c r="G171" t="str">
        <f>IF((ISERROR((VLOOKUP(B171,Calculation!C$2:C$933,1,FALSE)))),"not entered","")</f>
        <v/>
      </c>
    </row>
    <row r="172" spans="2:7">
      <c r="B172" s="72" t="s">
        <v>9</v>
      </c>
      <c r="C172" s="74" t="str">
        <f>VLOOKUP(B172,name,3,FALSE)</f>
        <v xml:space="preserve"> </v>
      </c>
      <c r="D172" s="74" t="str">
        <f>VLOOKUP(B172,name,2,FALSE)</f>
        <v xml:space="preserve"> </v>
      </c>
      <c r="E172" s="129">
        <v>1.1574074074074073E-5</v>
      </c>
      <c r="F172" s="75" t="e">
        <f>(VLOOKUP(C172,C$4:E$5,3,FALSE))/(E172/10000)</f>
        <v>#N/A</v>
      </c>
      <c r="G172" t="str">
        <f>IF((ISERROR((VLOOKUP(B172,Calculation!C$2:C$933,1,FALSE)))),"not entered","")</f>
        <v/>
      </c>
    </row>
    <row r="173" spans="2:7">
      <c r="B173" s="72" t="s">
        <v>9</v>
      </c>
      <c r="C173" s="74" t="str">
        <f t="shared" ref="C173:C179" si="9">VLOOKUP(B173,name,3,FALSE)</f>
        <v xml:space="preserve"> </v>
      </c>
      <c r="D173" s="74" t="str">
        <f t="shared" ref="D173:D179" si="10">VLOOKUP(B173,name,2,FALSE)</f>
        <v xml:space="preserve"> </v>
      </c>
      <c r="E173" s="129">
        <v>1.1574074074074073E-5</v>
      </c>
      <c r="F173" s="75" t="e">
        <f t="shared" ref="F173:F179" si="11">(VLOOKUP(C173,C$4:E$5,3,FALSE))/(E173/10000)</f>
        <v>#N/A</v>
      </c>
      <c r="G173" t="str">
        <f>IF((ISERROR((VLOOKUP(B173,Calculation!C$2:C$933,1,FALSE)))),"not entered","")</f>
        <v/>
      </c>
    </row>
    <row r="174" spans="2:7">
      <c r="B174" s="72" t="s">
        <v>9</v>
      </c>
      <c r="C174" s="74" t="str">
        <f t="shared" si="9"/>
        <v xml:space="preserve"> </v>
      </c>
      <c r="D174" s="74" t="str">
        <f t="shared" si="10"/>
        <v xml:space="preserve"> </v>
      </c>
      <c r="E174" s="129">
        <v>1.1574074074074073E-5</v>
      </c>
      <c r="F174" s="75" t="e">
        <f t="shared" si="11"/>
        <v>#N/A</v>
      </c>
      <c r="G174" t="str">
        <f>IF((ISERROR((VLOOKUP(B174,Calculation!C$2:C$933,1,FALSE)))),"not entered","")</f>
        <v/>
      </c>
    </row>
    <row r="175" spans="2:7">
      <c r="B175" s="72" t="s">
        <v>9</v>
      </c>
      <c r="C175" s="74" t="str">
        <f t="shared" si="9"/>
        <v xml:space="preserve"> </v>
      </c>
      <c r="D175" s="74" t="str">
        <f t="shared" si="10"/>
        <v xml:space="preserve"> </v>
      </c>
      <c r="E175" s="129">
        <v>1.1574074074074073E-5</v>
      </c>
      <c r="F175" s="75" t="e">
        <f t="shared" si="11"/>
        <v>#N/A</v>
      </c>
      <c r="G175" t="str">
        <f>IF((ISERROR((VLOOKUP(B175,Calculation!C$2:C$933,1,FALSE)))),"not entered","")</f>
        <v/>
      </c>
    </row>
    <row r="176" spans="2:7">
      <c r="B176" s="72" t="s">
        <v>9</v>
      </c>
      <c r="C176" s="74" t="str">
        <f t="shared" si="9"/>
        <v xml:space="preserve"> </v>
      </c>
      <c r="D176" s="74" t="str">
        <f t="shared" si="10"/>
        <v xml:space="preserve"> </v>
      </c>
      <c r="E176" s="129">
        <v>1.1574074074074073E-5</v>
      </c>
      <c r="F176" s="75" t="e">
        <f t="shared" si="11"/>
        <v>#N/A</v>
      </c>
      <c r="G176" t="str">
        <f>IF((ISERROR((VLOOKUP(B176,Calculation!C$2:C$933,1,FALSE)))),"not entered","")</f>
        <v/>
      </c>
    </row>
    <row r="177" spans="2:7">
      <c r="B177" s="72" t="s">
        <v>9</v>
      </c>
      <c r="C177" s="74" t="str">
        <f t="shared" si="9"/>
        <v xml:space="preserve"> </v>
      </c>
      <c r="D177" s="74" t="str">
        <f t="shared" si="10"/>
        <v xml:space="preserve"> </v>
      </c>
      <c r="E177" s="129">
        <v>1.1574074074074073E-5</v>
      </c>
      <c r="F177" s="75" t="e">
        <f t="shared" si="11"/>
        <v>#N/A</v>
      </c>
      <c r="G177" t="str">
        <f>IF((ISERROR((VLOOKUP(B177,Calculation!C$2:C$933,1,FALSE)))),"not entered","")</f>
        <v/>
      </c>
    </row>
    <row r="178" spans="2:7">
      <c r="B178" s="72" t="s">
        <v>9</v>
      </c>
      <c r="C178" s="74" t="str">
        <f t="shared" si="9"/>
        <v xml:space="preserve"> </v>
      </c>
      <c r="D178" s="74" t="str">
        <f t="shared" si="10"/>
        <v xml:space="preserve"> </v>
      </c>
      <c r="E178" s="129">
        <v>1.1574074074074073E-5</v>
      </c>
      <c r="F178" s="75" t="e">
        <f t="shared" si="11"/>
        <v>#N/A</v>
      </c>
      <c r="G178" t="str">
        <f>IF((ISERROR((VLOOKUP(B178,Calculation!C$2:C$933,1,FALSE)))),"not entered","")</f>
        <v/>
      </c>
    </row>
    <row r="179" spans="2:7">
      <c r="B179" s="72" t="s">
        <v>9</v>
      </c>
      <c r="C179" s="74" t="str">
        <f t="shared" si="9"/>
        <v xml:space="preserve"> </v>
      </c>
      <c r="D179" s="74" t="str">
        <f t="shared" si="10"/>
        <v xml:space="preserve"> </v>
      </c>
      <c r="E179" s="129">
        <v>1.1574074074074073E-5</v>
      </c>
      <c r="F179" s="75" t="e">
        <f t="shared" si="11"/>
        <v>#N/A</v>
      </c>
      <c r="G179" t="str">
        <f>IF((ISERROR((VLOOKUP(B179,Calculation!C$2:C$933,1,FALSE)))),"not entered","")</f>
        <v/>
      </c>
    </row>
    <row r="180" spans="2:7" ht="13.5" thickBot="1">
      <c r="B180" s="76"/>
      <c r="C180" s="77"/>
      <c r="D180" s="77"/>
      <c r="E180" s="78"/>
      <c r="F180" s="79"/>
    </row>
    <row r="181" spans="2:7">
      <c r="B181" s="30"/>
      <c r="C181" s="57"/>
      <c r="D181" s="57"/>
      <c r="E181" s="31"/>
      <c r="F181" s="32"/>
    </row>
    <row r="182" spans="2:7">
      <c r="B182" s="30"/>
      <c r="C182" s="57"/>
      <c r="D182" s="57"/>
      <c r="E182" s="31"/>
      <c r="F182" s="32"/>
    </row>
    <row r="183" spans="2:7">
      <c r="B183" s="30"/>
      <c r="C183" s="57"/>
      <c r="D183" s="57"/>
      <c r="E183" s="31"/>
      <c r="F183" s="32"/>
    </row>
  </sheetData>
  <phoneticPr fontId="2" type="noConversion"/>
  <conditionalFormatting sqref="B1:B3 B169:B183">
    <cfRule type="cellIs" dxfId="48" priority="5" stopIfTrue="1" operator="equal">
      <formula>"x"</formula>
    </cfRule>
  </conditionalFormatting>
  <conditionalFormatting sqref="G4:G180">
    <cfRule type="cellIs" dxfId="47" priority="6" stopIfTrue="1" operator="equal">
      <formula>#N/A</formula>
    </cfRule>
  </conditionalFormatting>
  <conditionalFormatting sqref="B4:B6">
    <cfRule type="cellIs" dxfId="46" priority="2" stopIfTrue="1" operator="equal">
      <formula>"x"</formula>
    </cfRule>
  </conditionalFormatting>
  <conditionalFormatting sqref="B7:B168">
    <cfRule type="cellIs" dxfId="45" priority="1" stopIfTrue="1" operator="equal">
      <formula>"x"</formula>
    </cfRule>
  </conditionalFormatting>
  <pageMargins left="0.75" right="0.75" top="1" bottom="1" header="0.5" footer="0.5"/>
  <headerFooter alignWithMargins="0"/>
  <webPublishItems count="2">
    <webPublishItem id="21330" divId="teer league Adult_21330" sourceType="range" sourceRef="A1:F24" destinationFile="C:\A TEER\Web\TEER League 10\stalban.htm"/>
    <webPublishItem id="32615" divId="teer league Standard_32615" sourceType="range" sourceRef="A1:F41" destinationFile="C:\A TEER\Web\TEER League 08\clacton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68</vt:i4>
      </vt:variant>
    </vt:vector>
  </HeadingPairs>
  <TitlesOfParts>
    <vt:vector size="91" baseType="lpstr">
      <vt:lpstr>Races</vt:lpstr>
      <vt:lpstr>League</vt:lpstr>
      <vt:lpstr>Calculation</vt:lpstr>
      <vt:lpstr>Tri 1</vt:lpstr>
      <vt:lpstr>Tri 2</vt:lpstr>
      <vt:lpstr>Tri 3</vt:lpstr>
      <vt:lpstr>Tri 4</vt:lpstr>
      <vt:lpstr>Tri 5</vt:lpstr>
      <vt:lpstr>Tri 6</vt:lpstr>
      <vt:lpstr>Tri 7</vt:lpstr>
      <vt:lpstr>Tri 8</vt:lpstr>
      <vt:lpstr>Tri 9</vt:lpstr>
      <vt:lpstr>Tri 10</vt:lpstr>
      <vt:lpstr>Tri 11</vt:lpstr>
      <vt:lpstr>Dua 1</vt:lpstr>
      <vt:lpstr>Dua 2</vt:lpstr>
      <vt:lpstr>Dua 3</vt:lpstr>
      <vt:lpstr>Dua 4</vt:lpstr>
      <vt:lpstr>Aqua 1</vt:lpstr>
      <vt:lpstr>Aqua2</vt:lpstr>
      <vt:lpstr>Aqua3</vt:lpstr>
      <vt:lpstr>Aqua4</vt:lpstr>
      <vt:lpstr>Last Year</vt:lpstr>
      <vt:lpstr>_dua1</vt:lpstr>
      <vt:lpstr>_dua2</vt:lpstr>
      <vt:lpstr>_dua3</vt:lpstr>
      <vt:lpstr>_dua4</vt:lpstr>
      <vt:lpstr>_tri1</vt:lpstr>
      <vt:lpstr>_tri10</vt:lpstr>
      <vt:lpstr>_tri11</vt:lpstr>
      <vt:lpstr>_tri2</vt:lpstr>
      <vt:lpstr>_tri3</vt:lpstr>
      <vt:lpstr>_tri4</vt:lpstr>
      <vt:lpstr>_tri5</vt:lpstr>
      <vt:lpstr>_tri6</vt:lpstr>
      <vt:lpstr>_tri7</vt:lpstr>
      <vt:lpstr>_tri8</vt:lpstr>
      <vt:lpstr>_tri9</vt:lpstr>
      <vt:lpstr>aqua1</vt:lpstr>
      <vt:lpstr>Aqua1head</vt:lpstr>
      <vt:lpstr>aqua2</vt:lpstr>
      <vt:lpstr>Aqua2head</vt:lpstr>
      <vt:lpstr>aqua3</vt:lpstr>
      <vt:lpstr>Aqua3head</vt:lpstr>
      <vt:lpstr>aqua4</vt:lpstr>
      <vt:lpstr>Aqua4head</vt:lpstr>
      <vt:lpstr>Dua1head</vt:lpstr>
      <vt:lpstr>Dua2head</vt:lpstr>
      <vt:lpstr>Dua3head</vt:lpstr>
      <vt:lpstr>Dua4head</vt:lpstr>
      <vt:lpstr>Female_Open</vt:lpstr>
      <vt:lpstr>Female_Vet</vt:lpstr>
      <vt:lpstr>MainLeague</vt:lpstr>
      <vt:lpstr>Male_Open</vt:lpstr>
      <vt:lpstr>Male_Vet</vt:lpstr>
      <vt:lpstr>name</vt:lpstr>
      <vt:lpstr>'Dua 1'!Print_Area</vt:lpstr>
      <vt:lpstr>League!Print_Area</vt:lpstr>
      <vt:lpstr>race1</vt:lpstr>
      <vt:lpstr>Race1head</vt:lpstr>
      <vt:lpstr>race2</vt:lpstr>
      <vt:lpstr>Race2head</vt:lpstr>
      <vt:lpstr>race3</vt:lpstr>
      <vt:lpstr>Race3head</vt:lpstr>
      <vt:lpstr>race4</vt:lpstr>
      <vt:lpstr>Race4head</vt:lpstr>
      <vt:lpstr>sprint1</vt:lpstr>
      <vt:lpstr>Sprint1head</vt:lpstr>
      <vt:lpstr>sprint2</vt:lpstr>
      <vt:lpstr>Sprint2head</vt:lpstr>
      <vt:lpstr>sprint3</vt:lpstr>
      <vt:lpstr>Sprint3head</vt:lpstr>
      <vt:lpstr>sprint4</vt:lpstr>
      <vt:lpstr>Sprint4head</vt:lpstr>
      <vt:lpstr>sprint5</vt:lpstr>
      <vt:lpstr>Sprint5head</vt:lpstr>
      <vt:lpstr>sprint6</vt:lpstr>
      <vt:lpstr>Sprint6head</vt:lpstr>
      <vt:lpstr>sprint7</vt:lpstr>
      <vt:lpstr>Sprint7head</vt:lpstr>
      <vt:lpstr>Tri10head</vt:lpstr>
      <vt:lpstr>Tri11head</vt:lpstr>
      <vt:lpstr>Tri1head</vt:lpstr>
      <vt:lpstr>Tri2head</vt:lpstr>
      <vt:lpstr>Tri3head</vt:lpstr>
      <vt:lpstr>Tri4head</vt:lpstr>
      <vt:lpstr>Tri5head</vt:lpstr>
      <vt:lpstr>Tri6head</vt:lpstr>
      <vt:lpstr>Tri7head</vt:lpstr>
      <vt:lpstr>Tri8head</vt:lpstr>
      <vt:lpstr>Tri9head</vt:lpstr>
    </vt:vector>
  </TitlesOfParts>
  <Company>Bank Of England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Fuller</dc:creator>
  <cp:lastModifiedBy>frank</cp:lastModifiedBy>
  <cp:lastPrinted>2008-09-28T15:33:44Z</cp:lastPrinted>
  <dcterms:created xsi:type="dcterms:W3CDTF">2004-12-13T17:41:10Z</dcterms:created>
  <dcterms:modified xsi:type="dcterms:W3CDTF">2011-11-22T14:44:49Z</dcterms:modified>
</cp:coreProperties>
</file>