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10" windowWidth="10455" windowHeight="7455" activeTab="1"/>
  </bookViews>
  <sheets>
    <sheet name="Races" sheetId="6" r:id="rId1"/>
    <sheet name="League" sheetId="26" r:id="rId2"/>
    <sheet name="Calculation" sheetId="3" r:id="rId3"/>
    <sheet name="Dua 1" sheetId="2" r:id="rId4"/>
    <sheet name="Dua 2" sheetId="9" r:id="rId5"/>
    <sheet name="Dua 3" sheetId="8" r:id="rId6"/>
    <sheet name="Dua 4" sheetId="7" r:id="rId7"/>
    <sheet name="Tri 1" sheetId="18" r:id="rId8"/>
    <sheet name="Tri 2" sheetId="17" r:id="rId9"/>
    <sheet name="Tri 3" sheetId="16" r:id="rId10"/>
    <sheet name="Tri 4" sheetId="15" r:id="rId11"/>
    <sheet name="Tri 5" sheetId="14" r:id="rId12"/>
    <sheet name="Tri 6" sheetId="13" r:id="rId13"/>
    <sheet name="Tri 7" sheetId="12" r:id="rId14"/>
    <sheet name="Tri 8" sheetId="11" r:id="rId15"/>
    <sheet name="Tri 9" sheetId="10" r:id="rId16"/>
    <sheet name="Tri 10" sheetId="25" r:id="rId17"/>
    <sheet name="Tri 11" sheetId="24" r:id="rId18"/>
    <sheet name="Tri 12" sheetId="27" r:id="rId19"/>
    <sheet name="Tri 13" sheetId="28" r:id="rId20"/>
    <sheet name="Aqua 1" sheetId="23" r:id="rId21"/>
    <sheet name="Aqua2" sheetId="22" r:id="rId22"/>
    <sheet name="Aqua3" sheetId="21" r:id="rId23"/>
    <sheet name="Aqua4" sheetId="20" r:id="rId24"/>
  </sheets>
  <externalReferences>
    <externalReference r:id="rId25"/>
  </externalReferences>
  <definedNames>
    <definedName name="_dua1">'Dua 1'!$B$4:$F$185</definedName>
    <definedName name="_dua2">'Dua 2'!$B$4:$F$318</definedName>
    <definedName name="_dua3">'Dua 3'!$B$4:$F$319</definedName>
    <definedName name="_dua4">'Dua 4'!$B$4:$F$319</definedName>
    <definedName name="_tri1">'Tri 1'!$B$4:$F$316</definedName>
    <definedName name="_tri10">'Tri 10'!$B$4:$F$206</definedName>
    <definedName name="_tri11">'Tri 11'!$B$4:$F$203</definedName>
    <definedName name="_Tri12">'Tri 12'!$B$4:$F$199</definedName>
    <definedName name="_tri13">'Tri 13'!$B$4:$F$198</definedName>
    <definedName name="_tri2">'Tri 2'!$B$4:$F$203</definedName>
    <definedName name="_tri3">'Tri 3'!$B$4:$F$208</definedName>
    <definedName name="_tri4">'Tri 4'!$B$4:$F$208</definedName>
    <definedName name="_tri5">'Tri 5'!$B$4:$F$189</definedName>
    <definedName name="_tri6">'Tri 6'!$B$4:$F$205</definedName>
    <definedName name="_tri7">'Tri 7'!$B$3:$F$205</definedName>
    <definedName name="_tri8">'Tri 8'!$B$3:$F$206</definedName>
    <definedName name="_tri9">'Tri 9'!$B$4:$F$208</definedName>
    <definedName name="aqua1">'Aqua 1'!$B$4:$F$318</definedName>
    <definedName name="Aqua1head">'Aqua 1'!$B$2</definedName>
    <definedName name="aqua2">Aqua2!$B$4:$F$316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Calculation!$C$3:$E$140</definedName>
    <definedName name="_xlnm.Print_Area" localSheetId="3">'Dua 1'!$A$1:$F$186</definedName>
    <definedName name="_xlnm.Print_Area" localSheetId="1">League!$A$1:$M$26</definedName>
    <definedName name="race1">'Dua 1'!$B$4:$F$185</definedName>
    <definedName name="Race1head">'Dua 1'!$B$2</definedName>
    <definedName name="race2">'Dua 2'!$B$4:$E$318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10'!$B$4:$E$206</definedName>
    <definedName name="Sprint2head">'Tri 10'!$B$2</definedName>
    <definedName name="sprint3">'Tri 11'!$B$4:$E$203</definedName>
    <definedName name="Sprint3head">'Tri 11'!$B$2</definedName>
    <definedName name="sprint4">'Aqua 1'!$B$4:$E$318</definedName>
    <definedName name="Sprint4head">'Aqua 1'!$B$2</definedName>
    <definedName name="sprint5">Aqua2!$B$4:$E$316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45621"/>
  <fileRecoveryPr autoRecover="0"/>
</workbook>
</file>

<file path=xl/calcChain.xml><?xml version="1.0" encoding="utf-8"?>
<calcChain xmlns="http://schemas.openxmlformats.org/spreadsheetml/2006/main">
  <c r="AH111" i="3" l="1"/>
  <c r="AD111" i="3"/>
  <c r="AB111" i="3"/>
  <c r="AA111" i="3"/>
  <c r="Z111" i="3"/>
  <c r="Y111" i="3"/>
  <c r="AE111" i="3" s="1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AF111" i="3" s="1"/>
  <c r="F111" i="3"/>
  <c r="AI110" i="3"/>
  <c r="AE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AG110" i="3" s="1"/>
  <c r="J110" i="3"/>
  <c r="I110" i="3"/>
  <c r="H110" i="3"/>
  <c r="AH110" i="3" s="1"/>
  <c r="AH109" i="3"/>
  <c r="AD109" i="3"/>
  <c r="AB109" i="3"/>
  <c r="AA109" i="3"/>
  <c r="Z109" i="3"/>
  <c r="AE109" i="3" s="1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AF109" i="3" s="1"/>
  <c r="I109" i="3"/>
  <c r="H109" i="3"/>
  <c r="F109" i="3"/>
  <c r="AI108" i="3"/>
  <c r="AE108" i="3"/>
  <c r="AB108" i="3"/>
  <c r="AA108" i="3"/>
  <c r="Z108" i="3"/>
  <c r="Y108" i="3"/>
  <c r="X108" i="3"/>
  <c r="W108" i="3"/>
  <c r="V108" i="3"/>
  <c r="U108" i="3"/>
  <c r="AD108" i="3" s="1"/>
  <c r="T108" i="3"/>
  <c r="S108" i="3"/>
  <c r="R108" i="3"/>
  <c r="Q108" i="3"/>
  <c r="P108" i="3"/>
  <c r="O108" i="3"/>
  <c r="N108" i="3"/>
  <c r="M108" i="3"/>
  <c r="L108" i="3"/>
  <c r="K108" i="3"/>
  <c r="J108" i="3"/>
  <c r="I108" i="3"/>
  <c r="AC108" i="3" s="1"/>
  <c r="AJ108" i="3" s="1"/>
  <c r="H108" i="3"/>
  <c r="AF108" i="3" s="1"/>
  <c r="AH107" i="3"/>
  <c r="AD107" i="3"/>
  <c r="AB107" i="3"/>
  <c r="AA107" i="3"/>
  <c r="Z107" i="3"/>
  <c r="Y107" i="3"/>
  <c r="AE107" i="3" s="1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AF107" i="3" s="1"/>
  <c r="F107" i="3"/>
  <c r="AI106" i="3"/>
  <c r="AE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AG106" i="3" s="1"/>
  <c r="J106" i="3"/>
  <c r="I106" i="3"/>
  <c r="H106" i="3"/>
  <c r="AH106" i="3" s="1"/>
  <c r="AH105" i="3"/>
  <c r="AD105" i="3"/>
  <c r="AB105" i="3"/>
  <c r="AA105" i="3"/>
  <c r="Z105" i="3"/>
  <c r="AE105" i="3" s="1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AF105" i="3" s="1"/>
  <c r="I105" i="3"/>
  <c r="H105" i="3"/>
  <c r="F105" i="3"/>
  <c r="AI104" i="3"/>
  <c r="AE104" i="3"/>
  <c r="AB104" i="3"/>
  <c r="AA104" i="3"/>
  <c r="Z104" i="3"/>
  <c r="Y104" i="3"/>
  <c r="X104" i="3"/>
  <c r="W104" i="3"/>
  <c r="V104" i="3"/>
  <c r="U104" i="3"/>
  <c r="AD104" i="3" s="1"/>
  <c r="T104" i="3"/>
  <c r="S104" i="3"/>
  <c r="R104" i="3"/>
  <c r="Q104" i="3"/>
  <c r="P104" i="3"/>
  <c r="O104" i="3"/>
  <c r="N104" i="3"/>
  <c r="M104" i="3"/>
  <c r="L104" i="3"/>
  <c r="K104" i="3"/>
  <c r="J104" i="3"/>
  <c r="I104" i="3"/>
  <c r="AC104" i="3" s="1"/>
  <c r="AJ104" i="3" s="1"/>
  <c r="H104" i="3"/>
  <c r="AF104" i="3" s="1"/>
  <c r="AH103" i="3"/>
  <c r="AD103" i="3"/>
  <c r="AB103" i="3"/>
  <c r="AA103" i="3"/>
  <c r="Z103" i="3"/>
  <c r="Y103" i="3"/>
  <c r="AE103" i="3" s="1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AF103" i="3" s="1"/>
  <c r="F103" i="3"/>
  <c r="AI102" i="3"/>
  <c r="AE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AG102" i="3" s="1"/>
  <c r="J102" i="3"/>
  <c r="I102" i="3"/>
  <c r="H102" i="3"/>
  <c r="AH102" i="3" s="1"/>
  <c r="AH101" i="3"/>
  <c r="AD101" i="3"/>
  <c r="AB101" i="3"/>
  <c r="AA101" i="3"/>
  <c r="Z101" i="3"/>
  <c r="AE101" i="3" s="1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AF101" i="3" s="1"/>
  <c r="I101" i="3"/>
  <c r="H101" i="3"/>
  <c r="F101" i="3"/>
  <c r="AI100" i="3"/>
  <c r="AE100" i="3"/>
  <c r="AB100" i="3"/>
  <c r="AA100" i="3"/>
  <c r="Z100" i="3"/>
  <c r="Y100" i="3"/>
  <c r="X100" i="3"/>
  <c r="W100" i="3"/>
  <c r="V100" i="3"/>
  <c r="U100" i="3"/>
  <c r="AD100" i="3" s="1"/>
  <c r="T100" i="3"/>
  <c r="S100" i="3"/>
  <c r="R100" i="3"/>
  <c r="Q100" i="3"/>
  <c r="P100" i="3"/>
  <c r="O100" i="3"/>
  <c r="N100" i="3"/>
  <c r="M100" i="3"/>
  <c r="L100" i="3"/>
  <c r="K100" i="3"/>
  <c r="J100" i="3"/>
  <c r="I100" i="3"/>
  <c r="AC100" i="3" s="1"/>
  <c r="AJ100" i="3" s="1"/>
  <c r="H100" i="3"/>
  <c r="AF100" i="3" s="1"/>
  <c r="AH99" i="3"/>
  <c r="AD99" i="3"/>
  <c r="AB99" i="3"/>
  <c r="AA99" i="3"/>
  <c r="Z99" i="3"/>
  <c r="Y99" i="3"/>
  <c r="AE99" i="3" s="1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AF99" i="3" s="1"/>
  <c r="F99" i="3"/>
  <c r="AI98" i="3"/>
  <c r="AE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AG98" i="3" s="1"/>
  <c r="J98" i="3"/>
  <c r="I98" i="3"/>
  <c r="H98" i="3"/>
  <c r="AH98" i="3" s="1"/>
  <c r="AH97" i="3"/>
  <c r="AD97" i="3"/>
  <c r="AB97" i="3"/>
  <c r="AA97" i="3"/>
  <c r="Z97" i="3"/>
  <c r="AE97" i="3" s="1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AF97" i="3" s="1"/>
  <c r="I97" i="3"/>
  <c r="H97" i="3"/>
  <c r="F97" i="3"/>
  <c r="AI96" i="3"/>
  <c r="AE96" i="3"/>
  <c r="AB96" i="3"/>
  <c r="AA96" i="3"/>
  <c r="Z96" i="3"/>
  <c r="Y96" i="3"/>
  <c r="X96" i="3"/>
  <c r="W96" i="3"/>
  <c r="V96" i="3"/>
  <c r="U96" i="3"/>
  <c r="AD96" i="3" s="1"/>
  <c r="T96" i="3"/>
  <c r="S96" i="3"/>
  <c r="R96" i="3"/>
  <c r="Q96" i="3"/>
  <c r="P96" i="3"/>
  <c r="O96" i="3"/>
  <c r="N96" i="3"/>
  <c r="M96" i="3"/>
  <c r="L96" i="3"/>
  <c r="K96" i="3"/>
  <c r="J96" i="3"/>
  <c r="I96" i="3"/>
  <c r="AC96" i="3" s="1"/>
  <c r="AJ96" i="3" s="1"/>
  <c r="H96" i="3"/>
  <c r="AF96" i="3" s="1"/>
  <c r="AH95" i="3"/>
  <c r="AD95" i="3"/>
  <c r="AB95" i="3"/>
  <c r="AA95" i="3"/>
  <c r="Z95" i="3"/>
  <c r="Y95" i="3"/>
  <c r="AE95" i="3" s="1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AF95" i="3" s="1"/>
  <c r="F95" i="3"/>
  <c r="AI94" i="3"/>
  <c r="AE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AG94" i="3" s="1"/>
  <c r="J94" i="3"/>
  <c r="I94" i="3"/>
  <c r="H94" i="3"/>
  <c r="AH94" i="3" s="1"/>
  <c r="AH93" i="3"/>
  <c r="AD93" i="3"/>
  <c r="AB93" i="3"/>
  <c r="AA93" i="3"/>
  <c r="Z93" i="3"/>
  <c r="AE93" i="3" s="1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AF93" i="3" s="1"/>
  <c r="I93" i="3"/>
  <c r="H93" i="3"/>
  <c r="F93" i="3"/>
  <c r="AI92" i="3"/>
  <c r="AE92" i="3"/>
  <c r="AB92" i="3"/>
  <c r="AA92" i="3"/>
  <c r="Z92" i="3"/>
  <c r="Y92" i="3"/>
  <c r="X92" i="3"/>
  <c r="W92" i="3"/>
  <c r="V92" i="3"/>
  <c r="U92" i="3"/>
  <c r="AD92" i="3" s="1"/>
  <c r="T92" i="3"/>
  <c r="S92" i="3"/>
  <c r="R92" i="3"/>
  <c r="Q92" i="3"/>
  <c r="P92" i="3"/>
  <c r="O92" i="3"/>
  <c r="N92" i="3"/>
  <c r="M92" i="3"/>
  <c r="L92" i="3"/>
  <c r="K92" i="3"/>
  <c r="J92" i="3"/>
  <c r="I92" i="3"/>
  <c r="AC92" i="3" s="1"/>
  <c r="AJ92" i="3" s="1"/>
  <c r="H92" i="3"/>
  <c r="AF92" i="3" s="1"/>
  <c r="AH91" i="3"/>
  <c r="AD91" i="3"/>
  <c r="AB91" i="3"/>
  <c r="AA91" i="3"/>
  <c r="Z91" i="3"/>
  <c r="Y91" i="3"/>
  <c r="AE91" i="3" s="1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AF91" i="3" s="1"/>
  <c r="F91" i="3"/>
  <c r="AI90" i="3"/>
  <c r="AE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AG90" i="3" s="1"/>
  <c r="J90" i="3"/>
  <c r="I90" i="3"/>
  <c r="H90" i="3"/>
  <c r="AH90" i="3" s="1"/>
  <c r="AH89" i="3"/>
  <c r="AD89" i="3"/>
  <c r="AB89" i="3"/>
  <c r="AA89" i="3"/>
  <c r="Z89" i="3"/>
  <c r="AE89" i="3" s="1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AF89" i="3" s="1"/>
  <c r="I89" i="3"/>
  <c r="H89" i="3"/>
  <c r="F89" i="3"/>
  <c r="AI88" i="3"/>
  <c r="AE88" i="3"/>
  <c r="AB88" i="3"/>
  <c r="AA88" i="3"/>
  <c r="Z88" i="3"/>
  <c r="Y88" i="3"/>
  <c r="X88" i="3"/>
  <c r="W88" i="3"/>
  <c r="V88" i="3"/>
  <c r="U88" i="3"/>
  <c r="AD88" i="3" s="1"/>
  <c r="T88" i="3"/>
  <c r="S88" i="3"/>
  <c r="R88" i="3"/>
  <c r="Q88" i="3"/>
  <c r="P88" i="3"/>
  <c r="O88" i="3"/>
  <c r="N88" i="3"/>
  <c r="M88" i="3"/>
  <c r="L88" i="3"/>
  <c r="K88" i="3"/>
  <c r="J88" i="3"/>
  <c r="I88" i="3"/>
  <c r="AC88" i="3" s="1"/>
  <c r="AJ88" i="3" s="1"/>
  <c r="H88" i="3"/>
  <c r="AF88" i="3" s="1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AF122" i="3" s="1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AF118" i="3" s="1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AB116" i="3"/>
  <c r="AA116" i="3"/>
  <c r="AE116" i="3" s="1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I116" i="3" s="1"/>
  <c r="H116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I112" i="3" s="1"/>
  <c r="H112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D16" i="14"/>
  <c r="C16" i="14"/>
  <c r="D15" i="14"/>
  <c r="C15" i="14"/>
  <c r="F15" i="14" s="1"/>
  <c r="D14" i="14"/>
  <c r="C14" i="14"/>
  <c r="F14" i="14" s="1"/>
  <c r="D13" i="14"/>
  <c r="C13" i="14"/>
  <c r="F13" i="14" s="1"/>
  <c r="D12" i="14"/>
  <c r="C12" i="14"/>
  <c r="F12" i="14" s="1"/>
  <c r="D11" i="14"/>
  <c r="C11" i="14"/>
  <c r="F11" i="14" s="1"/>
  <c r="D10" i="14"/>
  <c r="C10" i="14"/>
  <c r="F10" i="14" s="1"/>
  <c r="D9" i="14"/>
  <c r="C9" i="14"/>
  <c r="F9" i="14" s="1"/>
  <c r="D8" i="14"/>
  <c r="C8" i="14"/>
  <c r="F8" i="14" s="1"/>
  <c r="D7" i="14"/>
  <c r="C7" i="14"/>
  <c r="F7" i="14" s="1"/>
  <c r="D6" i="14"/>
  <c r="C6" i="14"/>
  <c r="F6" i="14" s="1"/>
  <c r="C17" i="8"/>
  <c r="D17" i="8"/>
  <c r="C18" i="8"/>
  <c r="D18" i="8"/>
  <c r="F6" i="8"/>
  <c r="F7" i="8"/>
  <c r="F8" i="8"/>
  <c r="F9" i="8"/>
  <c r="F10" i="8"/>
  <c r="F11" i="8"/>
  <c r="F12" i="8"/>
  <c r="F13" i="8"/>
  <c r="F14" i="8"/>
  <c r="F15" i="8"/>
  <c r="F16" i="8"/>
  <c r="F16" i="14"/>
  <c r="AK92" i="3" l="1"/>
  <c r="B92" i="3" s="1"/>
  <c r="F124" i="3"/>
  <c r="AD124" i="3"/>
  <c r="AE124" i="3"/>
  <c r="AG125" i="3"/>
  <c r="AE126" i="3"/>
  <c r="AE112" i="3"/>
  <c r="AF114" i="3"/>
  <c r="AD119" i="3"/>
  <c r="AE119" i="3"/>
  <c r="AF120" i="3"/>
  <c r="AD123" i="3"/>
  <c r="AE123" i="3"/>
  <c r="AF112" i="3"/>
  <c r="AI113" i="3"/>
  <c r="AD113" i="3"/>
  <c r="AE113" i="3"/>
  <c r="AD114" i="3"/>
  <c r="AE114" i="3"/>
  <c r="AG114" i="3"/>
  <c r="AG88" i="3"/>
  <c r="AK88" i="3" s="1"/>
  <c r="B88" i="3" s="1"/>
  <c r="AI89" i="3"/>
  <c r="AK89" i="3" s="1"/>
  <c r="B89" i="3" s="1"/>
  <c r="AG89" i="3"/>
  <c r="G89" i="3" s="1"/>
  <c r="AC89" i="3"/>
  <c r="AJ89" i="3" s="1"/>
  <c r="F90" i="3"/>
  <c r="AD90" i="3"/>
  <c r="AC90" i="3"/>
  <c r="AG92" i="3"/>
  <c r="G92" i="3" s="1"/>
  <c r="AI93" i="3"/>
  <c r="AG93" i="3"/>
  <c r="G93" i="3" s="1"/>
  <c r="AC93" i="3"/>
  <c r="AJ93" i="3" s="1"/>
  <c r="F94" i="3"/>
  <c r="AD94" i="3"/>
  <c r="AC94" i="3"/>
  <c r="AG96" i="3"/>
  <c r="G96" i="3" s="1"/>
  <c r="AI97" i="3"/>
  <c r="AG97" i="3"/>
  <c r="G97" i="3" s="1"/>
  <c r="AC97" i="3"/>
  <c r="AJ97" i="3" s="1"/>
  <c r="F98" i="3"/>
  <c r="AD98" i="3"/>
  <c r="AC98" i="3"/>
  <c r="AG100" i="3"/>
  <c r="AK100" i="3" s="1"/>
  <c r="B100" i="3" s="1"/>
  <c r="AI101" i="3"/>
  <c r="AG101" i="3"/>
  <c r="G101" i="3" s="1"/>
  <c r="AC101" i="3"/>
  <c r="AJ101" i="3" s="1"/>
  <c r="F102" i="3"/>
  <c r="AD102" i="3"/>
  <c r="AC102" i="3"/>
  <c r="AG104" i="3"/>
  <c r="AK104" i="3" s="1"/>
  <c r="B104" i="3" s="1"/>
  <c r="AI105" i="3"/>
  <c r="G105" i="3" s="1"/>
  <c r="AG105" i="3"/>
  <c r="AK105" i="3" s="1"/>
  <c r="B105" i="3" s="1"/>
  <c r="AC105" i="3"/>
  <c r="AJ105" i="3" s="1"/>
  <c r="F106" i="3"/>
  <c r="AD106" i="3"/>
  <c r="AC106" i="3"/>
  <c r="AG108" i="3"/>
  <c r="AK108" i="3" s="1"/>
  <c r="B108" i="3" s="1"/>
  <c r="AI109" i="3"/>
  <c r="G109" i="3" s="1"/>
  <c r="AG109" i="3"/>
  <c r="AC109" i="3"/>
  <c r="AJ109" i="3" s="1"/>
  <c r="F110" i="3"/>
  <c r="AD110" i="3"/>
  <c r="AC110" i="3"/>
  <c r="F127" i="3"/>
  <c r="AH128" i="3"/>
  <c r="AG113" i="3"/>
  <c r="AF116" i="3"/>
  <c r="AD117" i="3"/>
  <c r="AE117" i="3"/>
  <c r="AG91" i="3"/>
  <c r="AK91" i="3" s="1"/>
  <c r="B91" i="3" s="1"/>
  <c r="AC91" i="3"/>
  <c r="AJ91" i="3" s="1"/>
  <c r="AI91" i="3"/>
  <c r="AG95" i="3"/>
  <c r="G95" i="3" s="1"/>
  <c r="AC95" i="3"/>
  <c r="AJ95" i="3" s="1"/>
  <c r="AK95" i="3" s="1"/>
  <c r="B95" i="3" s="1"/>
  <c r="AI95" i="3"/>
  <c r="AG99" i="3"/>
  <c r="AC99" i="3"/>
  <c r="AJ99" i="3" s="1"/>
  <c r="AI99" i="3"/>
  <c r="AK99" i="3" s="1"/>
  <c r="B99" i="3" s="1"/>
  <c r="AG103" i="3"/>
  <c r="AK103" i="3" s="1"/>
  <c r="B103" i="3" s="1"/>
  <c r="AC103" i="3"/>
  <c r="AJ103" i="3" s="1"/>
  <c r="AI103" i="3"/>
  <c r="G103" i="3" s="1"/>
  <c r="AG107" i="3"/>
  <c r="AK107" i="3" s="1"/>
  <c r="B107" i="3" s="1"/>
  <c r="AC107" i="3"/>
  <c r="AJ107" i="3" s="1"/>
  <c r="AI107" i="3"/>
  <c r="AG111" i="3"/>
  <c r="G111" i="3" s="1"/>
  <c r="AC111" i="3"/>
  <c r="AJ111" i="3" s="1"/>
  <c r="AK111" i="3" s="1"/>
  <c r="B111" i="3" s="1"/>
  <c r="AI111" i="3"/>
  <c r="AG117" i="3"/>
  <c r="AD120" i="3"/>
  <c r="AG121" i="3"/>
  <c r="F88" i="3"/>
  <c r="AH88" i="3"/>
  <c r="AF90" i="3"/>
  <c r="F92" i="3"/>
  <c r="AH92" i="3"/>
  <c r="AF94" i="3"/>
  <c r="F96" i="3"/>
  <c r="AH96" i="3"/>
  <c r="AK96" i="3" s="1"/>
  <c r="B96" i="3" s="1"/>
  <c r="AF98" i="3"/>
  <c r="F100" i="3"/>
  <c r="AH100" i="3"/>
  <c r="AF102" i="3"/>
  <c r="F104" i="3"/>
  <c r="AH104" i="3"/>
  <c r="AF106" i="3"/>
  <c r="F108" i="3"/>
  <c r="AH108" i="3"/>
  <c r="AF110" i="3"/>
  <c r="AH118" i="3"/>
  <c r="AD118" i="3"/>
  <c r="AE118" i="3"/>
  <c r="AG119" i="3"/>
  <c r="AI120" i="3"/>
  <c r="AE120" i="3"/>
  <c r="AI121" i="3"/>
  <c r="AD121" i="3"/>
  <c r="AE121" i="3"/>
  <c r="AH122" i="3"/>
  <c r="AD122" i="3"/>
  <c r="AE122" i="3"/>
  <c r="AG123" i="3"/>
  <c r="AG115" i="3"/>
  <c r="AC115" i="3"/>
  <c r="AI115" i="3"/>
  <c r="AH115" i="3"/>
  <c r="F115" i="3"/>
  <c r="AD112" i="3"/>
  <c r="AH114" i="3"/>
  <c r="F114" i="3"/>
  <c r="AI114" i="3"/>
  <c r="AC114" i="3"/>
  <c r="AD115" i="3"/>
  <c r="AE115" i="3"/>
  <c r="AF115" i="3"/>
  <c r="AD116" i="3"/>
  <c r="AH113" i="3"/>
  <c r="AI117" i="3"/>
  <c r="AH117" i="3"/>
  <c r="F113" i="3"/>
  <c r="F117" i="3"/>
  <c r="AH121" i="3"/>
  <c r="AD125" i="3"/>
  <c r="AI126" i="3"/>
  <c r="AD126" i="3"/>
  <c r="AE129" i="3"/>
  <c r="AC112" i="3"/>
  <c r="AG112" i="3"/>
  <c r="AF113" i="3"/>
  <c r="AC116" i="3"/>
  <c r="AJ116" i="3" s="1"/>
  <c r="AG116" i="3"/>
  <c r="G116" i="3" s="1"/>
  <c r="AF117" i="3"/>
  <c r="AI118" i="3"/>
  <c r="F119" i="3"/>
  <c r="AH119" i="3"/>
  <c r="AC120" i="3"/>
  <c r="AG120" i="3"/>
  <c r="AF121" i="3"/>
  <c r="AI122" i="3"/>
  <c r="F123" i="3"/>
  <c r="AH123" i="3"/>
  <c r="F56" i="3"/>
  <c r="AH124" i="3"/>
  <c r="AI127" i="3"/>
  <c r="AD129" i="3"/>
  <c r="F112" i="3"/>
  <c r="AH112" i="3"/>
  <c r="AC113" i="3"/>
  <c r="AJ113" i="3" s="1"/>
  <c r="F116" i="3"/>
  <c r="AH116" i="3"/>
  <c r="AC117" i="3"/>
  <c r="AJ117" i="3" s="1"/>
  <c r="AI119" i="3"/>
  <c r="F120" i="3"/>
  <c r="AH120" i="3"/>
  <c r="AC121" i="3"/>
  <c r="AJ121" i="3" s="1"/>
  <c r="AI123" i="3"/>
  <c r="AC118" i="3"/>
  <c r="AG118" i="3"/>
  <c r="AF119" i="3"/>
  <c r="F121" i="3"/>
  <c r="AC122" i="3"/>
  <c r="AG122" i="3"/>
  <c r="AF123" i="3"/>
  <c r="AE125" i="3"/>
  <c r="AF126" i="3"/>
  <c r="AD127" i="3"/>
  <c r="AE127" i="3"/>
  <c r="F128" i="3"/>
  <c r="AD128" i="3"/>
  <c r="AE128" i="3"/>
  <c r="AG129" i="3"/>
  <c r="F118" i="3"/>
  <c r="AC119" i="3"/>
  <c r="F122" i="3"/>
  <c r="AC123" i="3"/>
  <c r="AJ123" i="3" s="1"/>
  <c r="AI51" i="3"/>
  <c r="AE51" i="3"/>
  <c r="AF54" i="3"/>
  <c r="AE54" i="3"/>
  <c r="AE55" i="3"/>
  <c r="AD58" i="3"/>
  <c r="AI61" i="3"/>
  <c r="AD62" i="3"/>
  <c r="AI63" i="3"/>
  <c r="F66" i="3"/>
  <c r="AE66" i="3"/>
  <c r="AH67" i="3"/>
  <c r="AI124" i="3"/>
  <c r="F125" i="3"/>
  <c r="AH125" i="3"/>
  <c r="AC126" i="3"/>
  <c r="AG126" i="3"/>
  <c r="AF127" i="3"/>
  <c r="AI128" i="3"/>
  <c r="F129" i="3"/>
  <c r="AH129" i="3"/>
  <c r="AF124" i="3"/>
  <c r="AI125" i="3"/>
  <c r="F126" i="3"/>
  <c r="AH126" i="3"/>
  <c r="AC127" i="3"/>
  <c r="AG127" i="3"/>
  <c r="AF128" i="3"/>
  <c r="AI129" i="3"/>
  <c r="AC124" i="3"/>
  <c r="AG124" i="3"/>
  <c r="AF125" i="3"/>
  <c r="AH127" i="3"/>
  <c r="AC128" i="3"/>
  <c r="AG128" i="3"/>
  <c r="AF129" i="3"/>
  <c r="AC125" i="3"/>
  <c r="AC129" i="3"/>
  <c r="F50" i="3"/>
  <c r="AE53" i="3"/>
  <c r="AG55" i="3"/>
  <c r="AD56" i="3"/>
  <c r="AF57" i="3"/>
  <c r="AH60" i="3"/>
  <c r="AD60" i="3"/>
  <c r="AE60" i="3"/>
  <c r="AD50" i="3"/>
  <c r="AI53" i="3"/>
  <c r="AD54" i="3"/>
  <c r="AI55" i="3"/>
  <c r="AE57" i="3"/>
  <c r="F58" i="3"/>
  <c r="AE61" i="3"/>
  <c r="AG63" i="3"/>
  <c r="AH52" i="3"/>
  <c r="AD52" i="3"/>
  <c r="AE52" i="3"/>
  <c r="AH56" i="3"/>
  <c r="AI59" i="3"/>
  <c r="AE59" i="3"/>
  <c r="AF62" i="3"/>
  <c r="AE62" i="3"/>
  <c r="AE63" i="3"/>
  <c r="AE65" i="3"/>
  <c r="F43" i="3"/>
  <c r="F31" i="3"/>
  <c r="AD31" i="3"/>
  <c r="AE31" i="3"/>
  <c r="AG32" i="3"/>
  <c r="AE33" i="3"/>
  <c r="AD38" i="3"/>
  <c r="AE38" i="3"/>
  <c r="F39" i="3"/>
  <c r="AD39" i="3"/>
  <c r="AE39" i="3"/>
  <c r="AG40" i="3"/>
  <c r="AF50" i="3"/>
  <c r="AE50" i="3"/>
  <c r="AH50" i="3"/>
  <c r="AG51" i="3"/>
  <c r="F52" i="3"/>
  <c r="AF53" i="3"/>
  <c r="AE56" i="3"/>
  <c r="AI57" i="3"/>
  <c r="AF58" i="3"/>
  <c r="AE58" i="3"/>
  <c r="AH58" i="3"/>
  <c r="AG59" i="3"/>
  <c r="F60" i="3"/>
  <c r="AF61" i="3"/>
  <c r="AI65" i="3"/>
  <c r="AD65" i="3"/>
  <c r="AE68" i="3"/>
  <c r="AH51" i="3"/>
  <c r="AF52" i="3"/>
  <c r="AC53" i="3"/>
  <c r="AD53" i="3"/>
  <c r="AH59" i="3"/>
  <c r="AF60" i="3"/>
  <c r="AC61" i="3"/>
  <c r="AD61" i="3"/>
  <c r="AI66" i="3"/>
  <c r="AD68" i="3"/>
  <c r="AH54" i="3"/>
  <c r="AH62" i="3"/>
  <c r="F34" i="3"/>
  <c r="AH35" i="3"/>
  <c r="F54" i="3"/>
  <c r="AH55" i="3"/>
  <c r="AF56" i="3"/>
  <c r="AC57" i="3"/>
  <c r="AD57" i="3"/>
  <c r="F62" i="3"/>
  <c r="AH63" i="3"/>
  <c r="AE64" i="3"/>
  <c r="AF65" i="3"/>
  <c r="AD66" i="3"/>
  <c r="F67" i="3"/>
  <c r="AD67" i="3"/>
  <c r="AE67" i="3"/>
  <c r="AG68" i="3"/>
  <c r="AD32" i="3"/>
  <c r="AI33" i="3"/>
  <c r="AD33" i="3"/>
  <c r="AE36" i="3"/>
  <c r="AF37" i="3"/>
  <c r="AD64" i="3"/>
  <c r="AI38" i="3"/>
  <c r="F38" i="3"/>
  <c r="AD40" i="3"/>
  <c r="AI50" i="3"/>
  <c r="AG50" i="3"/>
  <c r="AC50" i="3"/>
  <c r="F51" i="3"/>
  <c r="AD51" i="3"/>
  <c r="AC51" i="3"/>
  <c r="AG53" i="3"/>
  <c r="AI54" i="3"/>
  <c r="AG54" i="3"/>
  <c r="AC54" i="3"/>
  <c r="F55" i="3"/>
  <c r="AD55" i="3"/>
  <c r="AC55" i="3"/>
  <c r="AG57" i="3"/>
  <c r="AI58" i="3"/>
  <c r="AG58" i="3"/>
  <c r="AC58" i="3"/>
  <c r="F59" i="3"/>
  <c r="AD59" i="3"/>
  <c r="AC59" i="3"/>
  <c r="AG61" i="3"/>
  <c r="AI62" i="3"/>
  <c r="AG62" i="3"/>
  <c r="AC62" i="3"/>
  <c r="F63" i="3"/>
  <c r="AD63" i="3"/>
  <c r="AC63" i="3"/>
  <c r="AG64" i="3"/>
  <c r="AC64" i="3"/>
  <c r="AF64" i="3"/>
  <c r="AI64" i="3"/>
  <c r="AH64" i="3"/>
  <c r="F64" i="3"/>
  <c r="AG52" i="3"/>
  <c r="AC52" i="3"/>
  <c r="AI52" i="3"/>
  <c r="AG56" i="3"/>
  <c r="AC56" i="3"/>
  <c r="AI56" i="3"/>
  <c r="AG60" i="3"/>
  <c r="AC60" i="3"/>
  <c r="AI60" i="3"/>
  <c r="AC65" i="3"/>
  <c r="AG65" i="3"/>
  <c r="AF66" i="3"/>
  <c r="AI67" i="3"/>
  <c r="F68" i="3"/>
  <c r="AH68" i="3"/>
  <c r="AD41" i="3"/>
  <c r="AG42" i="3"/>
  <c r="AD42" i="3"/>
  <c r="AE45" i="3"/>
  <c r="AH31" i="3"/>
  <c r="AI34" i="3"/>
  <c r="AD36" i="3"/>
  <c r="AI37" i="3"/>
  <c r="AD37" i="3"/>
  <c r="AE37" i="3"/>
  <c r="AE40" i="3"/>
  <c r="AF51" i="3"/>
  <c r="F53" i="3"/>
  <c r="AH53" i="3"/>
  <c r="AF55" i="3"/>
  <c r="F57" i="3"/>
  <c r="AH57" i="3"/>
  <c r="AF59" i="3"/>
  <c r="F61" i="3"/>
  <c r="AH61" i="3"/>
  <c r="AF63" i="3"/>
  <c r="F65" i="3"/>
  <c r="AH65" i="3"/>
  <c r="AC66" i="3"/>
  <c r="AG66" i="3"/>
  <c r="AF67" i="3"/>
  <c r="AI68" i="3"/>
  <c r="AH66" i="3"/>
  <c r="AC67" i="3"/>
  <c r="AG67" i="3"/>
  <c r="AF68" i="3"/>
  <c r="AE32" i="3"/>
  <c r="AF33" i="3"/>
  <c r="AD34" i="3"/>
  <c r="AE34" i="3"/>
  <c r="F35" i="3"/>
  <c r="AD35" i="3"/>
  <c r="AE35" i="3"/>
  <c r="AG36" i="3"/>
  <c r="AH39" i="3"/>
  <c r="AC68" i="3"/>
  <c r="AG41" i="3"/>
  <c r="AI42" i="3"/>
  <c r="AE42" i="3"/>
  <c r="AF44" i="3"/>
  <c r="AI31" i="3"/>
  <c r="F32" i="3"/>
  <c r="AH32" i="3"/>
  <c r="AC33" i="3"/>
  <c r="AG33" i="3"/>
  <c r="AF34" i="3"/>
  <c r="AI35" i="3"/>
  <c r="F36" i="3"/>
  <c r="AH36" i="3"/>
  <c r="AC37" i="3"/>
  <c r="AG37" i="3"/>
  <c r="AF38" i="3"/>
  <c r="AI39" i="3"/>
  <c r="F40" i="3"/>
  <c r="AH40" i="3"/>
  <c r="AE41" i="3"/>
  <c r="AF42" i="3"/>
  <c r="AH43" i="3"/>
  <c r="AD43" i="3"/>
  <c r="AE43" i="3"/>
  <c r="AH44" i="3"/>
  <c r="AD44" i="3"/>
  <c r="AE44" i="3"/>
  <c r="AG45" i="3"/>
  <c r="AF31" i="3"/>
  <c r="AI32" i="3"/>
  <c r="F33" i="3"/>
  <c r="AH33" i="3"/>
  <c r="AC34" i="3"/>
  <c r="AG34" i="3"/>
  <c r="AF35" i="3"/>
  <c r="AI36" i="3"/>
  <c r="F37" i="3"/>
  <c r="AH37" i="3"/>
  <c r="AC38" i="3"/>
  <c r="AG38" i="3"/>
  <c r="AF39" i="3"/>
  <c r="AI40" i="3"/>
  <c r="AC31" i="3"/>
  <c r="AG31" i="3"/>
  <c r="AF32" i="3"/>
  <c r="AH34" i="3"/>
  <c r="AC35" i="3"/>
  <c r="AG35" i="3"/>
  <c r="AF36" i="3"/>
  <c r="AH38" i="3"/>
  <c r="AC39" i="3"/>
  <c r="AG39" i="3"/>
  <c r="AF40" i="3"/>
  <c r="AI48" i="3"/>
  <c r="AD48" i="3"/>
  <c r="AE48" i="3"/>
  <c r="AI49" i="3"/>
  <c r="AI43" i="3"/>
  <c r="AD45" i="3"/>
  <c r="AC32" i="3"/>
  <c r="AC36" i="3"/>
  <c r="AC40" i="3"/>
  <c r="F41" i="3"/>
  <c r="AH41" i="3"/>
  <c r="AC42" i="3"/>
  <c r="AF43" i="3"/>
  <c r="AI44" i="3"/>
  <c r="F45" i="3"/>
  <c r="AH45" i="3"/>
  <c r="AF48" i="3"/>
  <c r="AI41" i="3"/>
  <c r="F42" i="3"/>
  <c r="AH42" i="3"/>
  <c r="AC43" i="3"/>
  <c r="AG43" i="3"/>
  <c r="AI45" i="3"/>
  <c r="AF41" i="3"/>
  <c r="AC44" i="3"/>
  <c r="AG44" i="3"/>
  <c r="AF45" i="3"/>
  <c r="AD49" i="3"/>
  <c r="AE49" i="3"/>
  <c r="AC41" i="3"/>
  <c r="F44" i="3"/>
  <c r="AC45" i="3"/>
  <c r="AC48" i="3"/>
  <c r="AG48" i="3"/>
  <c r="AF49" i="3"/>
  <c r="F48" i="3"/>
  <c r="AH48" i="3"/>
  <c r="AC49" i="3"/>
  <c r="AG49" i="3"/>
  <c r="F49" i="3"/>
  <c r="AH49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AK102" i="3" l="1"/>
  <c r="B102" i="3" s="1"/>
  <c r="AK116" i="3"/>
  <c r="B116" i="3" s="1"/>
  <c r="G106" i="3"/>
  <c r="AK106" i="3"/>
  <c r="B106" i="3" s="1"/>
  <c r="AJ62" i="3"/>
  <c r="AJ59" i="3"/>
  <c r="AK59" i="3" s="1"/>
  <c r="B59" i="3" s="1"/>
  <c r="AJ124" i="3"/>
  <c r="G124" i="3" s="1"/>
  <c r="AJ119" i="3"/>
  <c r="AK119" i="3" s="1"/>
  <c r="B119" i="3" s="1"/>
  <c r="AJ122" i="3"/>
  <c r="AJ118" i="3"/>
  <c r="AK118" i="3" s="1"/>
  <c r="B118" i="3" s="1"/>
  <c r="AK114" i="3"/>
  <c r="B114" i="3" s="1"/>
  <c r="G108" i="3"/>
  <c r="G104" i="3"/>
  <c r="G100" i="3"/>
  <c r="G88" i="3"/>
  <c r="G107" i="3"/>
  <c r="G91" i="3"/>
  <c r="AK101" i="3"/>
  <c r="B101" i="3" s="1"/>
  <c r="AK97" i="3"/>
  <c r="B97" i="3" s="1"/>
  <c r="AK93" i="3"/>
  <c r="B93" i="3" s="1"/>
  <c r="G99" i="3"/>
  <c r="AK109" i="3"/>
  <c r="B109" i="3" s="1"/>
  <c r="AK122" i="3"/>
  <c r="B122" i="3" s="1"/>
  <c r="AK90" i="3"/>
  <c r="B90" i="3" s="1"/>
  <c r="AJ125" i="3"/>
  <c r="G125" i="3" s="1"/>
  <c r="AJ120" i="3"/>
  <c r="G120" i="3" s="1"/>
  <c r="AJ114" i="3"/>
  <c r="G98" i="3"/>
  <c r="AJ110" i="3"/>
  <c r="G110" i="3" s="1"/>
  <c r="AJ106" i="3"/>
  <c r="AJ102" i="3"/>
  <c r="G102" i="3" s="1"/>
  <c r="AJ98" i="3"/>
  <c r="AK98" i="3" s="1"/>
  <c r="B98" i="3" s="1"/>
  <c r="AJ94" i="3"/>
  <c r="G94" i="3" s="1"/>
  <c r="AJ90" i="3"/>
  <c r="G90" i="3" s="1"/>
  <c r="G121" i="3"/>
  <c r="AK121" i="3"/>
  <c r="B121" i="3" s="1"/>
  <c r="G118" i="3"/>
  <c r="AJ115" i="3"/>
  <c r="G115" i="3" s="1"/>
  <c r="AJ66" i="3"/>
  <c r="G66" i="3" s="1"/>
  <c r="AJ128" i="3"/>
  <c r="AJ127" i="3"/>
  <c r="G127" i="3" s="1"/>
  <c r="G113" i="3"/>
  <c r="AK113" i="3"/>
  <c r="B113" i="3" s="1"/>
  <c r="G117" i="3"/>
  <c r="AK117" i="3"/>
  <c r="B117" i="3" s="1"/>
  <c r="G122" i="3"/>
  <c r="AK115" i="3"/>
  <c r="B115" i="3" s="1"/>
  <c r="G114" i="3"/>
  <c r="AJ129" i="3"/>
  <c r="AK129" i="3" s="1"/>
  <c r="B129" i="3" s="1"/>
  <c r="AJ126" i="3"/>
  <c r="G126" i="3" s="1"/>
  <c r="AK123" i="3"/>
  <c r="B123" i="3" s="1"/>
  <c r="G123" i="3"/>
  <c r="AJ112" i="3"/>
  <c r="G112" i="3" s="1"/>
  <c r="AK124" i="3"/>
  <c r="B124" i="3" s="1"/>
  <c r="G129" i="3"/>
  <c r="AK125" i="3"/>
  <c r="B125" i="3" s="1"/>
  <c r="AK128" i="3"/>
  <c r="B128" i="3" s="1"/>
  <c r="G128" i="3"/>
  <c r="AK126" i="3"/>
  <c r="B126" i="3" s="1"/>
  <c r="AJ54" i="3"/>
  <c r="G54" i="3" s="1"/>
  <c r="AJ61" i="3"/>
  <c r="AK61" i="3" s="1"/>
  <c r="B61" i="3" s="1"/>
  <c r="AJ53" i="3"/>
  <c r="G53" i="3" s="1"/>
  <c r="AJ44" i="3"/>
  <c r="G44" i="3" s="1"/>
  <c r="AJ40" i="3"/>
  <c r="G40" i="3" s="1"/>
  <c r="AJ65" i="3"/>
  <c r="AK65" i="3" s="1"/>
  <c r="B65" i="3" s="1"/>
  <c r="AJ52" i="3"/>
  <c r="G52" i="3" s="1"/>
  <c r="AJ63" i="3"/>
  <c r="G63" i="3" s="1"/>
  <c r="AJ50" i="3"/>
  <c r="G50" i="3" s="1"/>
  <c r="G65" i="3"/>
  <c r="AJ33" i="3"/>
  <c r="G33" i="3" s="1"/>
  <c r="AJ60" i="3"/>
  <c r="AK60" i="3" s="1"/>
  <c r="B60" i="3" s="1"/>
  <c r="AJ58" i="3"/>
  <c r="G58" i="3" s="1"/>
  <c r="AJ32" i="3"/>
  <c r="AK32" i="3" s="1"/>
  <c r="B32" i="3" s="1"/>
  <c r="AJ68" i="3"/>
  <c r="AK68" i="3" s="1"/>
  <c r="B68" i="3" s="1"/>
  <c r="AJ67" i="3"/>
  <c r="AK67" i="3" s="1"/>
  <c r="B67" i="3" s="1"/>
  <c r="AJ56" i="3"/>
  <c r="AK56" i="3" s="1"/>
  <c r="B56" i="3" s="1"/>
  <c r="AJ51" i="3"/>
  <c r="AK51" i="3" s="1"/>
  <c r="B51" i="3" s="1"/>
  <c r="G62" i="3"/>
  <c r="AJ57" i="3"/>
  <c r="G57" i="3" s="1"/>
  <c r="AJ39" i="3"/>
  <c r="G39" i="3" s="1"/>
  <c r="AJ31" i="3"/>
  <c r="G31" i="3" s="1"/>
  <c r="AJ38" i="3"/>
  <c r="G38" i="3" s="1"/>
  <c r="AJ64" i="3"/>
  <c r="AK64" i="3" s="1"/>
  <c r="B64" i="3" s="1"/>
  <c r="AJ55" i="3"/>
  <c r="G55" i="3" s="1"/>
  <c r="AK66" i="3"/>
  <c r="B66" i="3" s="1"/>
  <c r="AJ41" i="3"/>
  <c r="AK41" i="3" s="1"/>
  <c r="B41" i="3" s="1"/>
  <c r="AJ35" i="3"/>
  <c r="AK35" i="3" s="1"/>
  <c r="B35" i="3" s="1"/>
  <c r="AJ37" i="3"/>
  <c r="G37" i="3" s="1"/>
  <c r="AK54" i="3"/>
  <c r="B54" i="3" s="1"/>
  <c r="AK62" i="3"/>
  <c r="B62" i="3" s="1"/>
  <c r="AJ36" i="3"/>
  <c r="G36" i="3" s="1"/>
  <c r="AJ34" i="3"/>
  <c r="AK34" i="3" s="1"/>
  <c r="B34" i="3" s="1"/>
  <c r="G59" i="3"/>
  <c r="AJ45" i="3"/>
  <c r="G45" i="3" s="1"/>
  <c r="AJ42" i="3"/>
  <c r="AK42" i="3" s="1"/>
  <c r="B42" i="3" s="1"/>
  <c r="AJ48" i="3"/>
  <c r="AK48" i="3" s="1"/>
  <c r="B48" i="3" s="1"/>
  <c r="AJ43" i="3"/>
  <c r="G43" i="3" s="1"/>
  <c r="AK36" i="3"/>
  <c r="B36" i="3" s="1"/>
  <c r="AJ49" i="3"/>
  <c r="G49" i="3" s="1"/>
  <c r="AF132" i="3"/>
  <c r="AI133" i="3"/>
  <c r="AE133" i="3"/>
  <c r="F130" i="3"/>
  <c r="F134" i="3"/>
  <c r="AD30" i="3"/>
  <c r="AH46" i="3"/>
  <c r="AG130" i="3"/>
  <c r="AD134" i="3"/>
  <c r="AE134" i="3"/>
  <c r="AF131" i="3"/>
  <c r="AE30" i="3"/>
  <c r="AI134" i="3"/>
  <c r="AI130" i="3"/>
  <c r="AD130" i="3"/>
  <c r="AE130" i="3"/>
  <c r="AD131" i="3"/>
  <c r="AE131" i="3"/>
  <c r="AG131" i="3"/>
  <c r="AG134" i="3"/>
  <c r="AD46" i="3"/>
  <c r="AG47" i="3"/>
  <c r="F131" i="3"/>
  <c r="AH131" i="3"/>
  <c r="AC131" i="3"/>
  <c r="AD132" i="3"/>
  <c r="AE132" i="3"/>
  <c r="AD133" i="3"/>
  <c r="AI132" i="3"/>
  <c r="AG132" i="3"/>
  <c r="AC132" i="3"/>
  <c r="AH132" i="3"/>
  <c r="F132" i="3"/>
  <c r="AH133" i="3"/>
  <c r="AH130" i="3"/>
  <c r="AH134" i="3"/>
  <c r="AF133" i="3"/>
  <c r="AF130" i="3"/>
  <c r="AI131" i="3"/>
  <c r="AC133" i="3"/>
  <c r="AG133" i="3"/>
  <c r="AF134" i="3"/>
  <c r="AI30" i="3"/>
  <c r="AI46" i="3"/>
  <c r="AE46" i="3"/>
  <c r="AH47" i="3"/>
  <c r="AD47" i="3"/>
  <c r="AE47" i="3"/>
  <c r="AC130" i="3"/>
  <c r="F133" i="3"/>
  <c r="AC134" i="3"/>
  <c r="F47" i="3"/>
  <c r="AC30" i="3"/>
  <c r="AG30" i="3"/>
  <c r="AF46" i="3"/>
  <c r="AI47" i="3"/>
  <c r="F30" i="3"/>
  <c r="AH30" i="3"/>
  <c r="AC46" i="3"/>
  <c r="AG46" i="3"/>
  <c r="AF47" i="3"/>
  <c r="AF30" i="3"/>
  <c r="F46" i="3"/>
  <c r="AC47" i="3"/>
  <c r="F6" i="13"/>
  <c r="AK127" i="3" l="1"/>
  <c r="B127" i="3" s="1"/>
  <c r="G119" i="3"/>
  <c r="AK110" i="3"/>
  <c r="B110" i="3" s="1"/>
  <c r="AK94" i="3"/>
  <c r="B94" i="3" s="1"/>
  <c r="AK120" i="3"/>
  <c r="B120" i="3" s="1"/>
  <c r="AK112" i="3"/>
  <c r="B112" i="3" s="1"/>
  <c r="AK39" i="3"/>
  <c r="B39" i="3" s="1"/>
  <c r="G51" i="3"/>
  <c r="AK40" i="3"/>
  <c r="B40" i="3" s="1"/>
  <c r="G68" i="3"/>
  <c r="AK53" i="3"/>
  <c r="B53" i="3" s="1"/>
  <c r="G35" i="3"/>
  <c r="AK58" i="3"/>
  <c r="B58" i="3" s="1"/>
  <c r="G61" i="3"/>
  <c r="G32" i="3"/>
  <c r="AK63" i="3"/>
  <c r="B63" i="3" s="1"/>
  <c r="G34" i="3"/>
  <c r="AK57" i="3"/>
  <c r="B57" i="3" s="1"/>
  <c r="G41" i="3"/>
  <c r="AK38" i="3"/>
  <c r="B38" i="3" s="1"/>
  <c r="AK44" i="3"/>
  <c r="B44" i="3" s="1"/>
  <c r="AK33" i="3"/>
  <c r="B33" i="3" s="1"/>
  <c r="G67" i="3"/>
  <c r="AK52" i="3"/>
  <c r="B52" i="3" s="1"/>
  <c r="AK55" i="3"/>
  <c r="B55" i="3" s="1"/>
  <c r="AK50" i="3"/>
  <c r="B50" i="3" s="1"/>
  <c r="G60" i="3"/>
  <c r="AK37" i="3"/>
  <c r="B37" i="3" s="1"/>
  <c r="G48" i="3"/>
  <c r="AK31" i="3"/>
  <c r="B31" i="3" s="1"/>
  <c r="G64" i="3"/>
  <c r="G56" i="3"/>
  <c r="AK45" i="3"/>
  <c r="B45" i="3" s="1"/>
  <c r="AK49" i="3"/>
  <c r="B49" i="3" s="1"/>
  <c r="AK43" i="3"/>
  <c r="B43" i="3" s="1"/>
  <c r="G42" i="3"/>
  <c r="AJ30" i="3"/>
  <c r="G30" i="3" s="1"/>
  <c r="AJ134" i="3"/>
  <c r="AK134" i="3" s="1"/>
  <c r="B134" i="3" s="1"/>
  <c r="AJ131" i="3"/>
  <c r="G131" i="3" s="1"/>
  <c r="AJ130" i="3"/>
  <c r="G130" i="3" s="1"/>
  <c r="AJ132" i="3"/>
  <c r="AK132" i="3" s="1"/>
  <c r="B132" i="3" s="1"/>
  <c r="AJ47" i="3"/>
  <c r="AK47" i="3" s="1"/>
  <c r="B47" i="3" s="1"/>
  <c r="AJ46" i="3"/>
  <c r="G46" i="3" s="1"/>
  <c r="AJ133" i="3"/>
  <c r="G133" i="3" s="1"/>
  <c r="B2" i="21"/>
  <c r="AK30" i="3" l="1"/>
  <c r="B30" i="3" s="1"/>
  <c r="AK130" i="3"/>
  <c r="B130" i="3" s="1"/>
  <c r="G134" i="3"/>
  <c r="AK131" i="3"/>
  <c r="B131" i="3" s="1"/>
  <c r="G47" i="3"/>
  <c r="AK46" i="3"/>
  <c r="B46" i="3" s="1"/>
  <c r="AK133" i="3"/>
  <c r="B133" i="3" s="1"/>
  <c r="G132" i="3"/>
  <c r="D20" i="23"/>
  <c r="C20" i="23"/>
  <c r="F20" i="23" s="1"/>
  <c r="D19" i="23"/>
  <c r="C19" i="23"/>
  <c r="F19" i="23" s="1"/>
  <c r="D18" i="23"/>
  <c r="C18" i="23"/>
  <c r="F18" i="23" s="1"/>
  <c r="D17" i="23"/>
  <c r="C17" i="23"/>
  <c r="F17" i="23" s="1"/>
  <c r="D16" i="23"/>
  <c r="C16" i="23"/>
  <c r="F16" i="23" s="1"/>
  <c r="D15" i="23"/>
  <c r="C15" i="23"/>
  <c r="F15" i="23" s="1"/>
  <c r="D14" i="23"/>
  <c r="C14" i="23"/>
  <c r="F14" i="23" s="1"/>
  <c r="F13" i="23"/>
  <c r="F12" i="23"/>
  <c r="F11" i="23"/>
  <c r="F10" i="23"/>
  <c r="F9" i="23"/>
  <c r="F8" i="23"/>
  <c r="F7" i="23"/>
  <c r="F6" i="23"/>
  <c r="D193" i="22" l="1"/>
  <c r="C193" i="22"/>
  <c r="F193" i="22" s="1"/>
  <c r="D192" i="22"/>
  <c r="C192" i="22"/>
  <c r="F192" i="22" s="1"/>
  <c r="D191" i="22"/>
  <c r="C191" i="22"/>
  <c r="F191" i="22" s="1"/>
  <c r="D190" i="22"/>
  <c r="C190" i="22"/>
  <c r="F190" i="22" s="1"/>
  <c r="D189" i="22"/>
  <c r="C189" i="22"/>
  <c r="F189" i="22" s="1"/>
  <c r="D188" i="22"/>
  <c r="C188" i="22"/>
  <c r="F188" i="22" s="1"/>
  <c r="D187" i="22"/>
  <c r="C187" i="22"/>
  <c r="F187" i="22" s="1"/>
  <c r="D186" i="22"/>
  <c r="C186" i="22"/>
  <c r="F186" i="22" s="1"/>
  <c r="D185" i="22"/>
  <c r="C185" i="22"/>
  <c r="F185" i="22" s="1"/>
  <c r="D184" i="22"/>
  <c r="C184" i="22"/>
  <c r="F184" i="22" s="1"/>
  <c r="D183" i="22"/>
  <c r="C183" i="22"/>
  <c r="F183" i="22" s="1"/>
  <c r="D182" i="22"/>
  <c r="C182" i="22"/>
  <c r="F182" i="22" s="1"/>
  <c r="D181" i="22"/>
  <c r="C181" i="22"/>
  <c r="F181" i="22" s="1"/>
  <c r="D180" i="22"/>
  <c r="C180" i="22"/>
  <c r="F180" i="22" s="1"/>
  <c r="D179" i="22"/>
  <c r="C179" i="22"/>
  <c r="F179" i="22" s="1"/>
  <c r="D178" i="22"/>
  <c r="C178" i="22"/>
  <c r="F178" i="22" s="1"/>
  <c r="D177" i="22"/>
  <c r="C177" i="22"/>
  <c r="F177" i="22" s="1"/>
  <c r="D176" i="22"/>
  <c r="C176" i="22"/>
  <c r="F176" i="22" s="1"/>
  <c r="D175" i="22"/>
  <c r="C175" i="22"/>
  <c r="F175" i="22" s="1"/>
  <c r="D174" i="22"/>
  <c r="C174" i="22"/>
  <c r="F174" i="22" s="1"/>
  <c r="D173" i="22"/>
  <c r="C173" i="22"/>
  <c r="F173" i="22" s="1"/>
  <c r="D172" i="22"/>
  <c r="C172" i="22"/>
  <c r="F172" i="22" s="1"/>
  <c r="D171" i="22"/>
  <c r="C171" i="22"/>
  <c r="F171" i="22" s="1"/>
  <c r="D170" i="22"/>
  <c r="C170" i="22"/>
  <c r="F170" i="22" s="1"/>
  <c r="D169" i="22"/>
  <c r="C169" i="22"/>
  <c r="F169" i="22" s="1"/>
  <c r="D168" i="22"/>
  <c r="C168" i="22"/>
  <c r="F168" i="22" s="1"/>
  <c r="D167" i="22"/>
  <c r="C167" i="22"/>
  <c r="F167" i="22" s="1"/>
  <c r="D166" i="22"/>
  <c r="C166" i="22"/>
  <c r="F166" i="22" s="1"/>
  <c r="D165" i="22"/>
  <c r="C165" i="22"/>
  <c r="F165" i="22" s="1"/>
  <c r="D164" i="22"/>
  <c r="C164" i="22"/>
  <c r="F164" i="22" s="1"/>
  <c r="D163" i="22"/>
  <c r="C163" i="22"/>
  <c r="F163" i="22" s="1"/>
  <c r="D162" i="22"/>
  <c r="C162" i="22"/>
  <c r="F162" i="22" s="1"/>
  <c r="D161" i="22"/>
  <c r="C161" i="22"/>
  <c r="F161" i="22" s="1"/>
  <c r="D160" i="22"/>
  <c r="C160" i="22"/>
  <c r="F160" i="22" s="1"/>
  <c r="D159" i="22"/>
  <c r="C159" i="22"/>
  <c r="F159" i="22" s="1"/>
  <c r="D158" i="22"/>
  <c r="C158" i="22"/>
  <c r="F158" i="22" s="1"/>
  <c r="D157" i="22"/>
  <c r="C157" i="22"/>
  <c r="F157" i="22" s="1"/>
  <c r="D156" i="22"/>
  <c r="C156" i="22"/>
  <c r="F156" i="22" s="1"/>
  <c r="D155" i="22"/>
  <c r="C155" i="22"/>
  <c r="F155" i="22" s="1"/>
  <c r="D154" i="22"/>
  <c r="C154" i="22"/>
  <c r="F154" i="22" s="1"/>
  <c r="D153" i="22"/>
  <c r="C153" i="22"/>
  <c r="F153" i="22" s="1"/>
  <c r="D152" i="22"/>
  <c r="C152" i="22"/>
  <c r="F152" i="22" s="1"/>
  <c r="D151" i="22"/>
  <c r="C151" i="22"/>
  <c r="F151" i="22" s="1"/>
  <c r="D150" i="22"/>
  <c r="C150" i="22"/>
  <c r="F150" i="22" s="1"/>
  <c r="D149" i="22"/>
  <c r="C149" i="22"/>
  <c r="F149" i="22" s="1"/>
  <c r="D148" i="22"/>
  <c r="C148" i="22"/>
  <c r="F148" i="22" s="1"/>
  <c r="D147" i="22"/>
  <c r="C147" i="22"/>
  <c r="F147" i="22" s="1"/>
  <c r="D146" i="22"/>
  <c r="C146" i="22"/>
  <c r="F146" i="22" s="1"/>
  <c r="D145" i="22"/>
  <c r="C145" i="22"/>
  <c r="F145" i="22" s="1"/>
  <c r="D144" i="22"/>
  <c r="C144" i="22"/>
  <c r="F144" i="22" s="1"/>
  <c r="D143" i="22"/>
  <c r="C143" i="22"/>
  <c r="F143" i="22" s="1"/>
  <c r="D142" i="22"/>
  <c r="C142" i="22"/>
  <c r="F142" i="22" s="1"/>
  <c r="D141" i="22"/>
  <c r="C141" i="22"/>
  <c r="F141" i="22" s="1"/>
  <c r="D140" i="22"/>
  <c r="C140" i="22"/>
  <c r="F140" i="22" s="1"/>
  <c r="D139" i="22"/>
  <c r="C139" i="22"/>
  <c r="F139" i="22" s="1"/>
  <c r="D138" i="22"/>
  <c r="C138" i="22"/>
  <c r="F138" i="22" s="1"/>
  <c r="D137" i="22"/>
  <c r="C137" i="22"/>
  <c r="F137" i="22" s="1"/>
  <c r="D136" i="22"/>
  <c r="C136" i="22"/>
  <c r="F136" i="22" s="1"/>
  <c r="D135" i="22"/>
  <c r="C135" i="22"/>
  <c r="F135" i="22" s="1"/>
  <c r="D134" i="22"/>
  <c r="C134" i="22"/>
  <c r="F134" i="22" s="1"/>
  <c r="D133" i="22"/>
  <c r="C133" i="22"/>
  <c r="F133" i="22" s="1"/>
  <c r="D132" i="22"/>
  <c r="C132" i="22"/>
  <c r="F132" i="22" s="1"/>
  <c r="D131" i="22"/>
  <c r="C131" i="22"/>
  <c r="F131" i="22" s="1"/>
  <c r="D130" i="22"/>
  <c r="C130" i="22"/>
  <c r="F130" i="22" s="1"/>
  <c r="D129" i="22"/>
  <c r="C129" i="22"/>
  <c r="F129" i="22" s="1"/>
  <c r="D128" i="22"/>
  <c r="C128" i="22"/>
  <c r="F128" i="22" s="1"/>
  <c r="D127" i="22"/>
  <c r="C127" i="22"/>
  <c r="F127" i="22" s="1"/>
  <c r="D126" i="22"/>
  <c r="C126" i="22"/>
  <c r="F126" i="22" s="1"/>
  <c r="D125" i="22"/>
  <c r="C125" i="22"/>
  <c r="F125" i="22" s="1"/>
  <c r="D124" i="22"/>
  <c r="C124" i="22"/>
  <c r="F124" i="22" s="1"/>
  <c r="D123" i="22"/>
  <c r="C123" i="22"/>
  <c r="F123" i="22" s="1"/>
  <c r="D122" i="22"/>
  <c r="C122" i="22"/>
  <c r="F122" i="22" s="1"/>
  <c r="D121" i="22"/>
  <c r="C121" i="22"/>
  <c r="F121" i="22" s="1"/>
  <c r="D120" i="22"/>
  <c r="C120" i="22"/>
  <c r="F120" i="22" s="1"/>
  <c r="D119" i="22"/>
  <c r="C119" i="22"/>
  <c r="F119" i="22" s="1"/>
  <c r="D118" i="22"/>
  <c r="C118" i="22"/>
  <c r="F118" i="22" s="1"/>
  <c r="D117" i="22"/>
  <c r="C117" i="22"/>
  <c r="F117" i="22" s="1"/>
  <c r="D116" i="22"/>
  <c r="C116" i="22"/>
  <c r="F116" i="22" s="1"/>
  <c r="D115" i="22"/>
  <c r="C115" i="22"/>
  <c r="F115" i="22" s="1"/>
  <c r="D114" i="22"/>
  <c r="C114" i="22"/>
  <c r="F114" i="22" s="1"/>
  <c r="D113" i="22"/>
  <c r="C113" i="22"/>
  <c r="F113" i="22" s="1"/>
  <c r="D112" i="22"/>
  <c r="C112" i="22"/>
  <c r="F112" i="22" s="1"/>
  <c r="D111" i="22"/>
  <c r="C111" i="22"/>
  <c r="F111" i="22" s="1"/>
  <c r="D110" i="22"/>
  <c r="C110" i="22"/>
  <c r="F110" i="22" s="1"/>
  <c r="D109" i="22"/>
  <c r="C109" i="22"/>
  <c r="F109" i="22" s="1"/>
  <c r="D108" i="22"/>
  <c r="C108" i="22"/>
  <c r="F108" i="22" s="1"/>
  <c r="D107" i="22"/>
  <c r="C107" i="22"/>
  <c r="F107" i="22" s="1"/>
  <c r="D106" i="22"/>
  <c r="C106" i="22"/>
  <c r="F106" i="22" s="1"/>
  <c r="D105" i="22"/>
  <c r="C105" i="22"/>
  <c r="F105" i="22" s="1"/>
  <c r="D104" i="22"/>
  <c r="C104" i="22"/>
  <c r="F104" i="22" s="1"/>
  <c r="D103" i="22"/>
  <c r="C103" i="22"/>
  <c r="F103" i="22" s="1"/>
  <c r="D102" i="22"/>
  <c r="C102" i="22"/>
  <c r="F102" i="22" s="1"/>
  <c r="D101" i="22"/>
  <c r="C101" i="22"/>
  <c r="F101" i="22" s="1"/>
  <c r="D100" i="22"/>
  <c r="C100" i="22"/>
  <c r="F100" i="22" s="1"/>
  <c r="D99" i="22"/>
  <c r="C99" i="22"/>
  <c r="F99" i="22" s="1"/>
  <c r="D98" i="22"/>
  <c r="C98" i="22"/>
  <c r="F98" i="22" s="1"/>
  <c r="D97" i="22"/>
  <c r="C97" i="22"/>
  <c r="F97" i="22" s="1"/>
  <c r="D96" i="22"/>
  <c r="C96" i="22"/>
  <c r="F96" i="22" s="1"/>
  <c r="D95" i="22"/>
  <c r="C95" i="22"/>
  <c r="F95" i="22" s="1"/>
  <c r="D94" i="22"/>
  <c r="C94" i="22"/>
  <c r="F94" i="22" s="1"/>
  <c r="D93" i="22"/>
  <c r="C93" i="22"/>
  <c r="F93" i="22" s="1"/>
  <c r="D92" i="22"/>
  <c r="C92" i="22"/>
  <c r="F92" i="22" s="1"/>
  <c r="D91" i="22"/>
  <c r="C91" i="22"/>
  <c r="F91" i="22" s="1"/>
  <c r="D90" i="22"/>
  <c r="C90" i="22"/>
  <c r="F90" i="22" s="1"/>
  <c r="D89" i="22"/>
  <c r="C89" i="22"/>
  <c r="F89" i="22" s="1"/>
  <c r="D88" i="22"/>
  <c r="C88" i="22"/>
  <c r="F88" i="22" s="1"/>
  <c r="D87" i="22"/>
  <c r="C87" i="22"/>
  <c r="F87" i="22" s="1"/>
  <c r="D86" i="22"/>
  <c r="C86" i="22"/>
  <c r="F86" i="22" s="1"/>
  <c r="D85" i="22"/>
  <c r="C85" i="22"/>
  <c r="F85" i="22" s="1"/>
  <c r="D84" i="22"/>
  <c r="C84" i="22"/>
  <c r="F84" i="22" s="1"/>
  <c r="D83" i="22"/>
  <c r="C83" i="22"/>
  <c r="F83" i="22" s="1"/>
  <c r="D82" i="22"/>
  <c r="C82" i="22"/>
  <c r="F82" i="22" s="1"/>
  <c r="D81" i="22"/>
  <c r="C81" i="22"/>
  <c r="F81" i="22" s="1"/>
  <c r="D80" i="22"/>
  <c r="C80" i="22"/>
  <c r="F80" i="22" s="1"/>
  <c r="D79" i="22"/>
  <c r="C79" i="22"/>
  <c r="F79" i="22" s="1"/>
  <c r="D78" i="22"/>
  <c r="C78" i="22"/>
  <c r="F78" i="22" s="1"/>
  <c r="D77" i="22"/>
  <c r="C77" i="22"/>
  <c r="F77" i="22" s="1"/>
  <c r="D76" i="22"/>
  <c r="C76" i="22"/>
  <c r="F76" i="22" s="1"/>
  <c r="D75" i="22"/>
  <c r="C75" i="22"/>
  <c r="F75" i="22" s="1"/>
  <c r="D74" i="22"/>
  <c r="C74" i="22"/>
  <c r="F74" i="22" s="1"/>
  <c r="D73" i="22"/>
  <c r="C73" i="22"/>
  <c r="F73" i="22" s="1"/>
  <c r="D72" i="22"/>
  <c r="C72" i="22"/>
  <c r="F72" i="22" s="1"/>
  <c r="D71" i="22"/>
  <c r="C71" i="22"/>
  <c r="F71" i="22" s="1"/>
  <c r="D70" i="22"/>
  <c r="C70" i="22"/>
  <c r="F70" i="22" s="1"/>
  <c r="D69" i="22"/>
  <c r="C69" i="22"/>
  <c r="F69" i="22" s="1"/>
  <c r="D68" i="22"/>
  <c r="C68" i="22"/>
  <c r="F68" i="22" s="1"/>
  <c r="D67" i="22"/>
  <c r="C67" i="22"/>
  <c r="F67" i="22" s="1"/>
  <c r="D66" i="22"/>
  <c r="C66" i="22"/>
  <c r="F66" i="22" s="1"/>
  <c r="D65" i="22"/>
  <c r="C65" i="22"/>
  <c r="F65" i="22" s="1"/>
  <c r="D64" i="22"/>
  <c r="C64" i="22"/>
  <c r="F64" i="22" s="1"/>
  <c r="D63" i="22"/>
  <c r="C63" i="22"/>
  <c r="F63" i="22" s="1"/>
  <c r="D62" i="22"/>
  <c r="C62" i="22"/>
  <c r="F62" i="22" s="1"/>
  <c r="D61" i="22"/>
  <c r="C61" i="22"/>
  <c r="F61" i="22" s="1"/>
  <c r="D60" i="22"/>
  <c r="C60" i="22"/>
  <c r="F60" i="22" s="1"/>
  <c r="D59" i="22"/>
  <c r="C59" i="22"/>
  <c r="F59" i="22" s="1"/>
  <c r="D58" i="22"/>
  <c r="C58" i="22"/>
  <c r="F58" i="22" s="1"/>
  <c r="D57" i="22"/>
  <c r="C57" i="22"/>
  <c r="F57" i="22" s="1"/>
  <c r="D56" i="22"/>
  <c r="C56" i="22"/>
  <c r="F56" i="22" s="1"/>
  <c r="D55" i="22"/>
  <c r="C55" i="22"/>
  <c r="F55" i="22" s="1"/>
  <c r="D54" i="22"/>
  <c r="C54" i="22"/>
  <c r="F54" i="22" s="1"/>
  <c r="D53" i="22"/>
  <c r="C53" i="22"/>
  <c r="F53" i="22" s="1"/>
  <c r="D52" i="22"/>
  <c r="C52" i="22"/>
  <c r="F52" i="22" s="1"/>
  <c r="D51" i="22"/>
  <c r="C51" i="22"/>
  <c r="F51" i="22" s="1"/>
  <c r="D50" i="22"/>
  <c r="C50" i="22"/>
  <c r="F50" i="22" s="1"/>
  <c r="D49" i="22"/>
  <c r="C49" i="22"/>
  <c r="F49" i="22" s="1"/>
  <c r="D48" i="22"/>
  <c r="C48" i="22"/>
  <c r="F48" i="22" s="1"/>
  <c r="D47" i="22"/>
  <c r="C47" i="22"/>
  <c r="F47" i="22" s="1"/>
  <c r="D46" i="22"/>
  <c r="C46" i="22"/>
  <c r="F46" i="22" s="1"/>
  <c r="D45" i="22"/>
  <c r="C45" i="22"/>
  <c r="F45" i="22" s="1"/>
  <c r="D44" i="22"/>
  <c r="C44" i="22"/>
  <c r="F44" i="22" s="1"/>
  <c r="D43" i="22"/>
  <c r="C43" i="22"/>
  <c r="F43" i="22" s="1"/>
  <c r="D42" i="22"/>
  <c r="C42" i="22"/>
  <c r="F42" i="22" s="1"/>
  <c r="D41" i="22"/>
  <c r="C41" i="22"/>
  <c r="F41" i="22" s="1"/>
  <c r="D40" i="22"/>
  <c r="C40" i="22"/>
  <c r="F40" i="22" s="1"/>
  <c r="D39" i="22"/>
  <c r="C39" i="22"/>
  <c r="F39" i="22" s="1"/>
  <c r="D38" i="22"/>
  <c r="C38" i="22"/>
  <c r="F38" i="22" s="1"/>
  <c r="D37" i="22"/>
  <c r="C37" i="22"/>
  <c r="F37" i="22" s="1"/>
  <c r="D36" i="22"/>
  <c r="C36" i="22"/>
  <c r="F36" i="22" s="1"/>
  <c r="D35" i="22"/>
  <c r="C35" i="22"/>
  <c r="F35" i="22" s="1"/>
  <c r="D34" i="22"/>
  <c r="C34" i="22"/>
  <c r="F34" i="22" s="1"/>
  <c r="D33" i="22"/>
  <c r="C33" i="22"/>
  <c r="F33" i="22" s="1"/>
  <c r="D32" i="22"/>
  <c r="C32" i="22"/>
  <c r="F32" i="22" s="1"/>
  <c r="D31" i="22"/>
  <c r="C31" i="22"/>
  <c r="F31" i="22" s="1"/>
  <c r="D30" i="22"/>
  <c r="C30" i="22"/>
  <c r="F30" i="22" s="1"/>
  <c r="D29" i="22"/>
  <c r="C29" i="22"/>
  <c r="F29" i="22" s="1"/>
  <c r="D28" i="22"/>
  <c r="C28" i="22"/>
  <c r="F28" i="22" s="1"/>
  <c r="D27" i="22"/>
  <c r="C27" i="22"/>
  <c r="F27" i="22" s="1"/>
  <c r="D26" i="22"/>
  <c r="C26" i="22"/>
  <c r="F26" i="22" s="1"/>
  <c r="D25" i="22"/>
  <c r="C25" i="22"/>
  <c r="F25" i="22" s="1"/>
  <c r="D24" i="22"/>
  <c r="C24" i="22"/>
  <c r="F24" i="22" s="1"/>
  <c r="D23" i="22"/>
  <c r="C23" i="22"/>
  <c r="F23" i="22" s="1"/>
  <c r="D22" i="22"/>
  <c r="C22" i="22"/>
  <c r="F22" i="22" s="1"/>
  <c r="D21" i="22"/>
  <c r="C21" i="22"/>
  <c r="F21" i="22" s="1"/>
  <c r="D64" i="23"/>
  <c r="C64" i="23"/>
  <c r="F64" i="23" s="1"/>
  <c r="D63" i="23"/>
  <c r="C63" i="23"/>
  <c r="F63" i="23" s="1"/>
  <c r="D62" i="23"/>
  <c r="C62" i="23"/>
  <c r="F62" i="23" s="1"/>
  <c r="D61" i="23"/>
  <c r="C61" i="23"/>
  <c r="F61" i="23" s="1"/>
  <c r="D60" i="23"/>
  <c r="C60" i="23"/>
  <c r="F60" i="23" s="1"/>
  <c r="D59" i="23"/>
  <c r="C59" i="23"/>
  <c r="F59" i="23" s="1"/>
  <c r="D58" i="23"/>
  <c r="C58" i="23"/>
  <c r="F58" i="23" s="1"/>
  <c r="D57" i="23"/>
  <c r="C57" i="23"/>
  <c r="F57" i="23" s="1"/>
  <c r="D56" i="23"/>
  <c r="C56" i="23"/>
  <c r="F56" i="23" s="1"/>
  <c r="D55" i="23"/>
  <c r="C55" i="23"/>
  <c r="F55" i="23" s="1"/>
  <c r="D54" i="23"/>
  <c r="C54" i="23"/>
  <c r="F54" i="23" s="1"/>
  <c r="D53" i="23"/>
  <c r="C53" i="23"/>
  <c r="F53" i="23" s="1"/>
  <c r="D52" i="23"/>
  <c r="C52" i="23"/>
  <c r="F52" i="23" s="1"/>
  <c r="D51" i="23"/>
  <c r="C51" i="23"/>
  <c r="F51" i="23" s="1"/>
  <c r="D50" i="23"/>
  <c r="C50" i="23"/>
  <c r="F50" i="23" s="1"/>
  <c r="D49" i="23"/>
  <c r="C49" i="23"/>
  <c r="F49" i="23" s="1"/>
  <c r="D48" i="23"/>
  <c r="C48" i="23"/>
  <c r="F48" i="23" s="1"/>
  <c r="D47" i="23"/>
  <c r="C47" i="23"/>
  <c r="F47" i="23" s="1"/>
  <c r="D46" i="23"/>
  <c r="C46" i="23"/>
  <c r="F46" i="23" s="1"/>
  <c r="D45" i="23"/>
  <c r="C45" i="23"/>
  <c r="F45" i="23" s="1"/>
  <c r="D44" i="23"/>
  <c r="C44" i="23"/>
  <c r="F44" i="23" s="1"/>
  <c r="D43" i="23"/>
  <c r="C43" i="23"/>
  <c r="F43" i="23" s="1"/>
  <c r="D42" i="23"/>
  <c r="C42" i="23"/>
  <c r="F42" i="23" s="1"/>
  <c r="D41" i="23"/>
  <c r="C41" i="23"/>
  <c r="F41" i="23" s="1"/>
  <c r="D40" i="23"/>
  <c r="C40" i="23"/>
  <c r="F40" i="23" s="1"/>
  <c r="D39" i="23"/>
  <c r="C39" i="23"/>
  <c r="F39" i="23" s="1"/>
  <c r="D38" i="23"/>
  <c r="C38" i="23"/>
  <c r="F38" i="23" s="1"/>
  <c r="D37" i="23"/>
  <c r="C37" i="23"/>
  <c r="F37" i="23" s="1"/>
  <c r="D36" i="23"/>
  <c r="C36" i="23"/>
  <c r="F36" i="23" s="1"/>
  <c r="D35" i="23"/>
  <c r="C35" i="23"/>
  <c r="F35" i="23" s="1"/>
  <c r="D34" i="23"/>
  <c r="C34" i="23"/>
  <c r="F34" i="23" s="1"/>
  <c r="D33" i="23"/>
  <c r="C33" i="23"/>
  <c r="F33" i="23" s="1"/>
  <c r="D32" i="23"/>
  <c r="C32" i="23"/>
  <c r="F32" i="23" s="1"/>
  <c r="D31" i="23"/>
  <c r="C31" i="23"/>
  <c r="F31" i="23" s="1"/>
  <c r="D30" i="23"/>
  <c r="C30" i="23"/>
  <c r="F30" i="23" s="1"/>
  <c r="D29" i="23"/>
  <c r="C29" i="23"/>
  <c r="F29" i="23" s="1"/>
  <c r="D28" i="23"/>
  <c r="C28" i="23"/>
  <c r="F28" i="23" s="1"/>
  <c r="D27" i="23"/>
  <c r="C27" i="23"/>
  <c r="F27" i="23" s="1"/>
  <c r="D26" i="23"/>
  <c r="C26" i="23"/>
  <c r="F26" i="23" s="1"/>
  <c r="D25" i="23"/>
  <c r="C25" i="23"/>
  <c r="F25" i="23" s="1"/>
  <c r="D24" i="23"/>
  <c r="C24" i="23"/>
  <c r="F24" i="23" s="1"/>
  <c r="D23" i="23"/>
  <c r="C23" i="23"/>
  <c r="F23" i="23" s="1"/>
  <c r="D22" i="23"/>
  <c r="C22" i="23"/>
  <c r="F22" i="23" s="1"/>
  <c r="D21" i="23"/>
  <c r="C21" i="23"/>
  <c r="F21" i="23" s="1"/>
  <c r="D152" i="10"/>
  <c r="C152" i="10"/>
  <c r="F152" i="10" s="1"/>
  <c r="D151" i="10"/>
  <c r="C151" i="10"/>
  <c r="F151" i="10" s="1"/>
  <c r="D150" i="10"/>
  <c r="C150" i="10"/>
  <c r="F150" i="10" s="1"/>
  <c r="D149" i="10"/>
  <c r="C149" i="10"/>
  <c r="F149" i="10" s="1"/>
  <c r="D148" i="10"/>
  <c r="C148" i="10"/>
  <c r="F148" i="10" s="1"/>
  <c r="D147" i="10"/>
  <c r="C147" i="10"/>
  <c r="F147" i="10" s="1"/>
  <c r="D146" i="10"/>
  <c r="C146" i="10"/>
  <c r="F146" i="10" s="1"/>
  <c r="D145" i="10"/>
  <c r="C145" i="10"/>
  <c r="F145" i="10" s="1"/>
  <c r="D144" i="10"/>
  <c r="C144" i="10"/>
  <c r="F144" i="10" s="1"/>
  <c r="D143" i="10"/>
  <c r="C143" i="10"/>
  <c r="F143" i="10" s="1"/>
  <c r="D142" i="10"/>
  <c r="C142" i="10"/>
  <c r="F142" i="10" s="1"/>
  <c r="D141" i="10"/>
  <c r="C141" i="10"/>
  <c r="F141" i="10" s="1"/>
  <c r="D140" i="10"/>
  <c r="C140" i="10"/>
  <c r="F140" i="10" s="1"/>
  <c r="D139" i="10"/>
  <c r="C139" i="10"/>
  <c r="F139" i="10" s="1"/>
  <c r="D138" i="10"/>
  <c r="C138" i="10"/>
  <c r="F138" i="10" s="1"/>
  <c r="D137" i="10"/>
  <c r="C137" i="10"/>
  <c r="F137" i="10" s="1"/>
  <c r="D136" i="10"/>
  <c r="C136" i="10"/>
  <c r="F136" i="10" s="1"/>
  <c r="D135" i="10"/>
  <c r="C135" i="10"/>
  <c r="F135" i="10" s="1"/>
  <c r="D134" i="10"/>
  <c r="C134" i="10"/>
  <c r="F134" i="10" s="1"/>
  <c r="D133" i="10"/>
  <c r="C133" i="10"/>
  <c r="F133" i="10" s="1"/>
  <c r="D132" i="10"/>
  <c r="C132" i="10"/>
  <c r="F132" i="10" s="1"/>
  <c r="D131" i="10"/>
  <c r="C131" i="10"/>
  <c r="F131" i="10" s="1"/>
  <c r="D130" i="10"/>
  <c r="C130" i="10"/>
  <c r="F130" i="10" s="1"/>
  <c r="D129" i="10"/>
  <c r="C129" i="10"/>
  <c r="F129" i="10" s="1"/>
  <c r="D128" i="10"/>
  <c r="C128" i="10"/>
  <c r="F128" i="10" s="1"/>
  <c r="D127" i="10"/>
  <c r="C127" i="10"/>
  <c r="F127" i="10" s="1"/>
  <c r="D126" i="10"/>
  <c r="C126" i="10"/>
  <c r="F126" i="10" s="1"/>
  <c r="D125" i="10"/>
  <c r="C125" i="10"/>
  <c r="F125" i="10" s="1"/>
  <c r="D124" i="10"/>
  <c r="C124" i="10"/>
  <c r="F124" i="10" s="1"/>
  <c r="D123" i="10"/>
  <c r="C123" i="10"/>
  <c r="F123" i="10" s="1"/>
  <c r="D122" i="10"/>
  <c r="C122" i="10"/>
  <c r="F122" i="10" s="1"/>
  <c r="D121" i="10"/>
  <c r="C121" i="10"/>
  <c r="F121" i="10" s="1"/>
  <c r="D120" i="10"/>
  <c r="C120" i="10"/>
  <c r="F120" i="10" s="1"/>
  <c r="D119" i="10"/>
  <c r="C119" i="10"/>
  <c r="F119" i="10" s="1"/>
  <c r="D118" i="10"/>
  <c r="C118" i="10"/>
  <c r="F118" i="10" s="1"/>
  <c r="D117" i="10"/>
  <c r="C117" i="10"/>
  <c r="F117" i="10" s="1"/>
  <c r="D116" i="10"/>
  <c r="C116" i="10"/>
  <c r="F116" i="10" s="1"/>
  <c r="D115" i="10"/>
  <c r="C115" i="10"/>
  <c r="F115" i="10" s="1"/>
  <c r="D114" i="10"/>
  <c r="C114" i="10"/>
  <c r="F114" i="10" s="1"/>
  <c r="D113" i="10"/>
  <c r="C113" i="10"/>
  <c r="F113" i="10" s="1"/>
  <c r="D112" i="10"/>
  <c r="C112" i="10"/>
  <c r="F112" i="10" s="1"/>
  <c r="D111" i="10"/>
  <c r="C111" i="10"/>
  <c r="F111" i="10" s="1"/>
  <c r="D110" i="10"/>
  <c r="C110" i="10"/>
  <c r="F110" i="10" s="1"/>
  <c r="D109" i="10"/>
  <c r="C109" i="10"/>
  <c r="F109" i="10" s="1"/>
  <c r="D108" i="10"/>
  <c r="C108" i="10"/>
  <c r="F108" i="10" s="1"/>
  <c r="D107" i="10"/>
  <c r="C107" i="10"/>
  <c r="F107" i="10" s="1"/>
  <c r="D106" i="10"/>
  <c r="C106" i="10"/>
  <c r="F106" i="10" s="1"/>
  <c r="D105" i="10"/>
  <c r="C105" i="10"/>
  <c r="F105" i="10" s="1"/>
  <c r="D104" i="10"/>
  <c r="C104" i="10"/>
  <c r="F104" i="10" s="1"/>
  <c r="D103" i="10"/>
  <c r="C103" i="10"/>
  <c r="F103" i="10" s="1"/>
  <c r="D102" i="10"/>
  <c r="C102" i="10"/>
  <c r="F102" i="10" s="1"/>
  <c r="D101" i="10"/>
  <c r="C101" i="10"/>
  <c r="F101" i="10" s="1"/>
  <c r="D100" i="10"/>
  <c r="C100" i="10"/>
  <c r="F100" i="10" s="1"/>
  <c r="D99" i="10"/>
  <c r="C99" i="10"/>
  <c r="F99" i="10" s="1"/>
  <c r="D98" i="10"/>
  <c r="C98" i="10"/>
  <c r="F98" i="10" s="1"/>
  <c r="D97" i="10"/>
  <c r="C97" i="10"/>
  <c r="F97" i="10" s="1"/>
  <c r="D96" i="10"/>
  <c r="C96" i="10"/>
  <c r="F96" i="10" s="1"/>
  <c r="D95" i="10"/>
  <c r="C95" i="10"/>
  <c r="F95" i="10" s="1"/>
  <c r="D94" i="10"/>
  <c r="C94" i="10"/>
  <c r="F94" i="10" s="1"/>
  <c r="D93" i="10"/>
  <c r="C93" i="10"/>
  <c r="F93" i="10" s="1"/>
  <c r="D92" i="10"/>
  <c r="C92" i="10"/>
  <c r="F92" i="10" s="1"/>
  <c r="D91" i="10"/>
  <c r="C91" i="10"/>
  <c r="F91" i="10" s="1"/>
  <c r="D90" i="10"/>
  <c r="C90" i="10"/>
  <c r="F90" i="10" s="1"/>
  <c r="D89" i="10"/>
  <c r="C89" i="10"/>
  <c r="F89" i="10" s="1"/>
  <c r="D88" i="10"/>
  <c r="C88" i="10"/>
  <c r="F88" i="10" s="1"/>
  <c r="D87" i="10"/>
  <c r="C87" i="10"/>
  <c r="F87" i="10" s="1"/>
  <c r="D86" i="10"/>
  <c r="C86" i="10"/>
  <c r="F86" i="10" s="1"/>
  <c r="D85" i="10"/>
  <c r="C85" i="10"/>
  <c r="F85" i="10" s="1"/>
  <c r="D84" i="10"/>
  <c r="C84" i="10"/>
  <c r="F84" i="10" s="1"/>
  <c r="D83" i="10"/>
  <c r="C83" i="10"/>
  <c r="F83" i="10" s="1"/>
  <c r="D82" i="10"/>
  <c r="C82" i="10"/>
  <c r="F82" i="10" s="1"/>
  <c r="D81" i="10"/>
  <c r="C81" i="10"/>
  <c r="F81" i="10" s="1"/>
  <c r="D80" i="10"/>
  <c r="C80" i="10"/>
  <c r="F80" i="10" s="1"/>
  <c r="D79" i="10"/>
  <c r="C79" i="10"/>
  <c r="F79" i="10" s="1"/>
  <c r="D78" i="10"/>
  <c r="C78" i="10"/>
  <c r="F78" i="10" s="1"/>
  <c r="D77" i="10"/>
  <c r="C77" i="10"/>
  <c r="F77" i="10" s="1"/>
  <c r="D76" i="10"/>
  <c r="C76" i="10"/>
  <c r="F76" i="10" s="1"/>
  <c r="D75" i="10"/>
  <c r="C75" i="10"/>
  <c r="F75" i="10" s="1"/>
  <c r="D74" i="10"/>
  <c r="C74" i="10"/>
  <c r="F74" i="10" s="1"/>
  <c r="D73" i="10"/>
  <c r="C73" i="10"/>
  <c r="F73" i="10" s="1"/>
  <c r="D72" i="10"/>
  <c r="C72" i="10"/>
  <c r="F72" i="10" s="1"/>
  <c r="D71" i="10"/>
  <c r="C71" i="10"/>
  <c r="F71" i="10" s="1"/>
  <c r="D70" i="10"/>
  <c r="C70" i="10"/>
  <c r="F70" i="10" s="1"/>
  <c r="D69" i="10"/>
  <c r="C69" i="10"/>
  <c r="F69" i="10" s="1"/>
  <c r="D68" i="10"/>
  <c r="C68" i="10"/>
  <c r="F68" i="10" s="1"/>
  <c r="D67" i="10"/>
  <c r="C67" i="10"/>
  <c r="F67" i="10" s="1"/>
  <c r="D66" i="10"/>
  <c r="C66" i="10"/>
  <c r="F66" i="10" s="1"/>
  <c r="D65" i="10"/>
  <c r="C65" i="10"/>
  <c r="F65" i="10" s="1"/>
  <c r="D64" i="10"/>
  <c r="C64" i="10"/>
  <c r="F64" i="10" s="1"/>
  <c r="D63" i="10"/>
  <c r="C63" i="10"/>
  <c r="F63" i="10" s="1"/>
  <c r="D62" i="10"/>
  <c r="C62" i="10"/>
  <c r="F62" i="10" s="1"/>
  <c r="D61" i="10"/>
  <c r="C61" i="10"/>
  <c r="F61" i="10" s="1"/>
  <c r="D60" i="10"/>
  <c r="C60" i="10"/>
  <c r="F60" i="10" s="1"/>
  <c r="D59" i="10"/>
  <c r="C59" i="10"/>
  <c r="F59" i="10" s="1"/>
  <c r="D58" i="10"/>
  <c r="C58" i="10"/>
  <c r="F58" i="10" s="1"/>
  <c r="D57" i="10"/>
  <c r="C57" i="10"/>
  <c r="F57" i="10" s="1"/>
  <c r="D56" i="10"/>
  <c r="C56" i="10"/>
  <c r="F56" i="10" s="1"/>
  <c r="D55" i="10"/>
  <c r="C55" i="10"/>
  <c r="F55" i="10" s="1"/>
  <c r="D54" i="10"/>
  <c r="C54" i="10"/>
  <c r="F54" i="10" s="1"/>
  <c r="D53" i="10"/>
  <c r="C53" i="10"/>
  <c r="F53" i="10" s="1"/>
  <c r="D52" i="10"/>
  <c r="C52" i="10"/>
  <c r="F52" i="10" s="1"/>
  <c r="D51" i="10"/>
  <c r="C51" i="10"/>
  <c r="F51" i="10" s="1"/>
  <c r="D50" i="10"/>
  <c r="C50" i="10"/>
  <c r="F50" i="10" s="1"/>
  <c r="D49" i="10"/>
  <c r="C49" i="10"/>
  <c r="F49" i="10" s="1"/>
  <c r="D48" i="10"/>
  <c r="C48" i="10"/>
  <c r="F48" i="10" s="1"/>
  <c r="D47" i="10"/>
  <c r="C47" i="10"/>
  <c r="F47" i="10" s="1"/>
  <c r="D46" i="10"/>
  <c r="C46" i="10"/>
  <c r="F46" i="10" s="1"/>
  <c r="D45" i="10"/>
  <c r="C45" i="10"/>
  <c r="F45" i="10" s="1"/>
  <c r="D44" i="10"/>
  <c r="C44" i="10"/>
  <c r="F44" i="10" s="1"/>
  <c r="D43" i="10"/>
  <c r="C43" i="10"/>
  <c r="F43" i="10" s="1"/>
  <c r="D42" i="10"/>
  <c r="C42" i="10"/>
  <c r="F42" i="10" s="1"/>
  <c r="D41" i="10"/>
  <c r="C41" i="10"/>
  <c r="F41" i="10" s="1"/>
  <c r="D40" i="10"/>
  <c r="C40" i="10"/>
  <c r="F40" i="10" s="1"/>
  <c r="D39" i="10"/>
  <c r="C39" i="10"/>
  <c r="F39" i="10" s="1"/>
  <c r="D38" i="10"/>
  <c r="C38" i="10"/>
  <c r="F38" i="10" s="1"/>
  <c r="D37" i="10"/>
  <c r="C37" i="10"/>
  <c r="F37" i="10" s="1"/>
  <c r="D36" i="10"/>
  <c r="C36" i="10"/>
  <c r="F36" i="10" s="1"/>
  <c r="D35" i="10"/>
  <c r="C35" i="10"/>
  <c r="F35" i="10" s="1"/>
  <c r="D34" i="10"/>
  <c r="C34" i="10"/>
  <c r="F34" i="10" s="1"/>
  <c r="D33" i="10"/>
  <c r="C33" i="10"/>
  <c r="F33" i="10" s="1"/>
  <c r="D32" i="10"/>
  <c r="C32" i="10"/>
  <c r="F32" i="10" s="1"/>
  <c r="D31" i="10"/>
  <c r="C31" i="10"/>
  <c r="F31" i="10" s="1"/>
  <c r="D30" i="10"/>
  <c r="C30" i="10"/>
  <c r="F30" i="10" s="1"/>
  <c r="D29" i="10"/>
  <c r="C29" i="10"/>
  <c r="F29" i="10" s="1"/>
  <c r="D28" i="10"/>
  <c r="C28" i="10"/>
  <c r="F28" i="10" s="1"/>
  <c r="F27" i="10"/>
  <c r="F26" i="10"/>
  <c r="F25" i="10"/>
  <c r="F24" i="10"/>
  <c r="P17" i="3" s="1"/>
  <c r="F23" i="10"/>
  <c r="F22" i="10"/>
  <c r="P24" i="3" s="1"/>
  <c r="F21" i="10"/>
  <c r="P7" i="3" s="1"/>
  <c r="F20" i="10"/>
  <c r="F19" i="10"/>
  <c r="F18" i="10"/>
  <c r="F17" i="10"/>
  <c r="F16" i="10"/>
  <c r="P4" i="3" s="1"/>
  <c r="F15" i="10"/>
  <c r="F14" i="10"/>
  <c r="P76" i="3" s="1"/>
  <c r="F13" i="10"/>
  <c r="P75" i="3" s="1"/>
  <c r="F12" i="10"/>
  <c r="F11" i="10"/>
  <c r="F10" i="10"/>
  <c r="F9" i="10"/>
  <c r="F8" i="10"/>
  <c r="P74" i="3" s="1"/>
  <c r="F7" i="10"/>
  <c r="F6" i="10"/>
  <c r="P71" i="3" s="1"/>
  <c r="D152" i="11"/>
  <c r="C152" i="11"/>
  <c r="F152" i="11" s="1"/>
  <c r="D151" i="11"/>
  <c r="C151" i="11"/>
  <c r="F151" i="11" s="1"/>
  <c r="D150" i="11"/>
  <c r="C150" i="11"/>
  <c r="F150" i="11" s="1"/>
  <c r="D149" i="11"/>
  <c r="C149" i="11"/>
  <c r="F149" i="11" s="1"/>
  <c r="D148" i="11"/>
  <c r="C148" i="11"/>
  <c r="F148" i="11" s="1"/>
  <c r="D147" i="11"/>
  <c r="C147" i="11"/>
  <c r="F147" i="11" s="1"/>
  <c r="D146" i="11"/>
  <c r="C146" i="11"/>
  <c r="F146" i="11" s="1"/>
  <c r="D145" i="11"/>
  <c r="C145" i="11"/>
  <c r="F145" i="11" s="1"/>
  <c r="D144" i="11"/>
  <c r="C144" i="11"/>
  <c r="F144" i="11" s="1"/>
  <c r="D143" i="11"/>
  <c r="C143" i="11"/>
  <c r="F143" i="11" s="1"/>
  <c r="D142" i="11"/>
  <c r="C142" i="11"/>
  <c r="F142" i="11" s="1"/>
  <c r="D141" i="11"/>
  <c r="C141" i="11"/>
  <c r="F141" i="11" s="1"/>
  <c r="D140" i="11"/>
  <c r="C140" i="11"/>
  <c r="F140" i="11" s="1"/>
  <c r="D139" i="11"/>
  <c r="C139" i="11"/>
  <c r="F139" i="11" s="1"/>
  <c r="D138" i="11"/>
  <c r="C138" i="11"/>
  <c r="F138" i="11" s="1"/>
  <c r="D137" i="11"/>
  <c r="C137" i="11"/>
  <c r="F137" i="11" s="1"/>
  <c r="D136" i="11"/>
  <c r="C136" i="11"/>
  <c r="F136" i="11" s="1"/>
  <c r="D135" i="11"/>
  <c r="C135" i="11"/>
  <c r="F135" i="11" s="1"/>
  <c r="D134" i="11"/>
  <c r="C134" i="11"/>
  <c r="F134" i="11" s="1"/>
  <c r="D133" i="11"/>
  <c r="C133" i="11"/>
  <c r="F133" i="11" s="1"/>
  <c r="D132" i="11"/>
  <c r="C132" i="11"/>
  <c r="F132" i="11" s="1"/>
  <c r="D131" i="11"/>
  <c r="C131" i="11"/>
  <c r="F131" i="11" s="1"/>
  <c r="D130" i="11"/>
  <c r="C130" i="11"/>
  <c r="F130" i="11" s="1"/>
  <c r="D129" i="11"/>
  <c r="C129" i="11"/>
  <c r="F129" i="11" s="1"/>
  <c r="D128" i="11"/>
  <c r="C128" i="11"/>
  <c r="F128" i="11" s="1"/>
  <c r="D127" i="11"/>
  <c r="C127" i="11"/>
  <c r="F127" i="11" s="1"/>
  <c r="D126" i="11"/>
  <c r="C126" i="11"/>
  <c r="F126" i="11" s="1"/>
  <c r="D125" i="11"/>
  <c r="C125" i="11"/>
  <c r="F125" i="11" s="1"/>
  <c r="D124" i="11"/>
  <c r="C124" i="11"/>
  <c r="F124" i="11" s="1"/>
  <c r="D123" i="11"/>
  <c r="C123" i="11"/>
  <c r="F123" i="11" s="1"/>
  <c r="D122" i="11"/>
  <c r="C122" i="11"/>
  <c r="F122" i="11" s="1"/>
  <c r="D121" i="11"/>
  <c r="C121" i="11"/>
  <c r="F121" i="11" s="1"/>
  <c r="D120" i="11"/>
  <c r="C120" i="11"/>
  <c r="F120" i="11" s="1"/>
  <c r="D119" i="11"/>
  <c r="C119" i="11"/>
  <c r="F119" i="11" s="1"/>
  <c r="D118" i="11"/>
  <c r="C118" i="11"/>
  <c r="F118" i="11" s="1"/>
  <c r="D117" i="11"/>
  <c r="C117" i="11"/>
  <c r="F117" i="11" s="1"/>
  <c r="D116" i="11"/>
  <c r="C116" i="11"/>
  <c r="F116" i="11" s="1"/>
  <c r="D115" i="11"/>
  <c r="C115" i="11"/>
  <c r="F115" i="11" s="1"/>
  <c r="D114" i="11"/>
  <c r="C114" i="11"/>
  <c r="F114" i="11" s="1"/>
  <c r="D113" i="11"/>
  <c r="C113" i="11"/>
  <c r="F113" i="11" s="1"/>
  <c r="D112" i="11"/>
  <c r="C112" i="11"/>
  <c r="F112" i="11" s="1"/>
  <c r="D111" i="11"/>
  <c r="C111" i="11"/>
  <c r="F111" i="11" s="1"/>
  <c r="D110" i="11"/>
  <c r="C110" i="11"/>
  <c r="F110" i="11" s="1"/>
  <c r="D109" i="11"/>
  <c r="C109" i="11"/>
  <c r="F109" i="11" s="1"/>
  <c r="D108" i="11"/>
  <c r="C108" i="11"/>
  <c r="F108" i="11" s="1"/>
  <c r="D107" i="11"/>
  <c r="C107" i="11"/>
  <c r="F107" i="11" s="1"/>
  <c r="D106" i="11"/>
  <c r="C106" i="11"/>
  <c r="F106" i="11" s="1"/>
  <c r="D105" i="11"/>
  <c r="C105" i="11"/>
  <c r="F105" i="11" s="1"/>
  <c r="D104" i="11"/>
  <c r="C104" i="11"/>
  <c r="F104" i="11" s="1"/>
  <c r="D103" i="11"/>
  <c r="C103" i="11"/>
  <c r="F103" i="11" s="1"/>
  <c r="D102" i="11"/>
  <c r="C102" i="11"/>
  <c r="F102" i="11" s="1"/>
  <c r="D101" i="11"/>
  <c r="C101" i="11"/>
  <c r="F101" i="11" s="1"/>
  <c r="D100" i="11"/>
  <c r="C100" i="11"/>
  <c r="F100" i="11" s="1"/>
  <c r="D99" i="11"/>
  <c r="C99" i="11"/>
  <c r="F99" i="11" s="1"/>
  <c r="D98" i="11"/>
  <c r="C98" i="11"/>
  <c r="F98" i="11" s="1"/>
  <c r="D97" i="11"/>
  <c r="C97" i="11"/>
  <c r="F97" i="11" s="1"/>
  <c r="D96" i="11"/>
  <c r="C96" i="11"/>
  <c r="F96" i="11" s="1"/>
  <c r="D95" i="11"/>
  <c r="C95" i="11"/>
  <c r="F95" i="11" s="1"/>
  <c r="D94" i="11"/>
  <c r="C94" i="11"/>
  <c r="F94" i="11" s="1"/>
  <c r="D93" i="11"/>
  <c r="C93" i="11"/>
  <c r="F93" i="11" s="1"/>
  <c r="D92" i="11"/>
  <c r="C92" i="11"/>
  <c r="F92" i="11" s="1"/>
  <c r="D91" i="11"/>
  <c r="C91" i="11"/>
  <c r="F91" i="11" s="1"/>
  <c r="D90" i="11"/>
  <c r="C90" i="11"/>
  <c r="F90" i="11" s="1"/>
  <c r="D89" i="11"/>
  <c r="C89" i="11"/>
  <c r="F89" i="11" s="1"/>
  <c r="D88" i="11"/>
  <c r="C88" i="11"/>
  <c r="F88" i="11" s="1"/>
  <c r="D87" i="11"/>
  <c r="C87" i="11"/>
  <c r="F87" i="11" s="1"/>
  <c r="D86" i="11"/>
  <c r="C86" i="11"/>
  <c r="F86" i="11" s="1"/>
  <c r="D85" i="11"/>
  <c r="C85" i="11"/>
  <c r="F85" i="11" s="1"/>
  <c r="D84" i="11"/>
  <c r="C84" i="11"/>
  <c r="F84" i="11" s="1"/>
  <c r="D83" i="11"/>
  <c r="C83" i="11"/>
  <c r="F83" i="11" s="1"/>
  <c r="D82" i="11"/>
  <c r="C82" i="11"/>
  <c r="F82" i="11" s="1"/>
  <c r="D81" i="11"/>
  <c r="C81" i="11"/>
  <c r="F81" i="11" s="1"/>
  <c r="D80" i="11"/>
  <c r="C80" i="11"/>
  <c r="F80" i="11" s="1"/>
  <c r="D79" i="11"/>
  <c r="C79" i="11"/>
  <c r="F79" i="11" s="1"/>
  <c r="D78" i="11"/>
  <c r="C78" i="11"/>
  <c r="F78" i="11" s="1"/>
  <c r="D77" i="11"/>
  <c r="C77" i="11"/>
  <c r="F77" i="11" s="1"/>
  <c r="D76" i="11"/>
  <c r="C76" i="11"/>
  <c r="F76" i="11" s="1"/>
  <c r="D75" i="11"/>
  <c r="C75" i="11"/>
  <c r="F75" i="11" s="1"/>
  <c r="D74" i="11"/>
  <c r="C74" i="11"/>
  <c r="F74" i="11" s="1"/>
  <c r="D73" i="11"/>
  <c r="C73" i="11"/>
  <c r="F73" i="11" s="1"/>
  <c r="D72" i="11"/>
  <c r="C72" i="11"/>
  <c r="F72" i="11" s="1"/>
  <c r="D71" i="11"/>
  <c r="C71" i="11"/>
  <c r="F71" i="11" s="1"/>
  <c r="D70" i="11"/>
  <c r="C70" i="11"/>
  <c r="F70" i="11" s="1"/>
  <c r="D69" i="11"/>
  <c r="C69" i="11"/>
  <c r="F69" i="11" s="1"/>
  <c r="D68" i="11"/>
  <c r="C68" i="11"/>
  <c r="F68" i="11" s="1"/>
  <c r="D67" i="11"/>
  <c r="C67" i="11"/>
  <c r="F67" i="11" s="1"/>
  <c r="D66" i="11"/>
  <c r="C66" i="11"/>
  <c r="F66" i="11" s="1"/>
  <c r="D65" i="11"/>
  <c r="C65" i="11"/>
  <c r="F65" i="11" s="1"/>
  <c r="D64" i="11"/>
  <c r="C64" i="11"/>
  <c r="F64" i="11" s="1"/>
  <c r="D63" i="11"/>
  <c r="C63" i="11"/>
  <c r="F63" i="11" s="1"/>
  <c r="D62" i="11"/>
  <c r="C62" i="11"/>
  <c r="F62" i="11" s="1"/>
  <c r="D61" i="11"/>
  <c r="C61" i="11"/>
  <c r="F61" i="11" s="1"/>
  <c r="D60" i="11"/>
  <c r="C60" i="11"/>
  <c r="F60" i="11" s="1"/>
  <c r="D59" i="11"/>
  <c r="C59" i="11"/>
  <c r="F59" i="11" s="1"/>
  <c r="D58" i="11"/>
  <c r="C58" i="11"/>
  <c r="F58" i="11" s="1"/>
  <c r="D57" i="11"/>
  <c r="C57" i="11"/>
  <c r="F57" i="11" s="1"/>
  <c r="D56" i="11"/>
  <c r="C56" i="11"/>
  <c r="F56" i="11" s="1"/>
  <c r="D55" i="11"/>
  <c r="C55" i="11"/>
  <c r="F55" i="11" s="1"/>
  <c r="D54" i="11"/>
  <c r="C54" i="11"/>
  <c r="F54" i="11" s="1"/>
  <c r="D53" i="11"/>
  <c r="C53" i="11"/>
  <c r="F53" i="11" s="1"/>
  <c r="D52" i="11"/>
  <c r="C52" i="11"/>
  <c r="F52" i="11" s="1"/>
  <c r="D51" i="11"/>
  <c r="C51" i="11"/>
  <c r="F51" i="11" s="1"/>
  <c r="D50" i="11"/>
  <c r="C50" i="11"/>
  <c r="F50" i="11" s="1"/>
  <c r="D49" i="11"/>
  <c r="C49" i="11"/>
  <c r="F49" i="11" s="1"/>
  <c r="D48" i="11"/>
  <c r="C48" i="11"/>
  <c r="F48" i="11" s="1"/>
  <c r="D47" i="11"/>
  <c r="C47" i="11"/>
  <c r="F47" i="11" s="1"/>
  <c r="D46" i="11"/>
  <c r="C46" i="11"/>
  <c r="F46" i="11" s="1"/>
  <c r="D45" i="11"/>
  <c r="C45" i="11"/>
  <c r="F45" i="11" s="1"/>
  <c r="D44" i="11"/>
  <c r="C44" i="11"/>
  <c r="F44" i="11" s="1"/>
  <c r="D43" i="11"/>
  <c r="C43" i="11"/>
  <c r="F43" i="11" s="1"/>
  <c r="D42" i="11"/>
  <c r="C42" i="11"/>
  <c r="F42" i="11" s="1"/>
  <c r="D41" i="11"/>
  <c r="C41" i="11"/>
  <c r="F41" i="11" s="1"/>
  <c r="D40" i="11"/>
  <c r="C40" i="11"/>
  <c r="F40" i="11" s="1"/>
  <c r="D39" i="11"/>
  <c r="C39" i="11"/>
  <c r="F39" i="11" s="1"/>
  <c r="D38" i="11"/>
  <c r="C38" i="11"/>
  <c r="F38" i="11" s="1"/>
  <c r="D37" i="11"/>
  <c r="C37" i="11"/>
  <c r="F37" i="11" s="1"/>
  <c r="D36" i="11"/>
  <c r="C36" i="11"/>
  <c r="F36" i="11" s="1"/>
  <c r="D35" i="11"/>
  <c r="C35" i="11"/>
  <c r="F35" i="11" s="1"/>
  <c r="D34" i="11"/>
  <c r="C34" i="11"/>
  <c r="F34" i="11" s="1"/>
  <c r="D33" i="11"/>
  <c r="C33" i="11"/>
  <c r="F33" i="11" s="1"/>
  <c r="D32" i="11"/>
  <c r="C32" i="11"/>
  <c r="F32" i="11" s="1"/>
  <c r="D31" i="11"/>
  <c r="C31" i="11"/>
  <c r="F31" i="11" s="1"/>
  <c r="D30" i="11"/>
  <c r="C30" i="11"/>
  <c r="F30" i="11" s="1"/>
  <c r="D29" i="11"/>
  <c r="C29" i="11"/>
  <c r="F29" i="11" s="1"/>
  <c r="D28" i="11"/>
  <c r="C28" i="11"/>
  <c r="F28" i="11" s="1"/>
  <c r="D27" i="11"/>
  <c r="C27" i="11"/>
  <c r="F27" i="11" s="1"/>
  <c r="D26" i="11"/>
  <c r="C26" i="11"/>
  <c r="F26" i="11" s="1"/>
  <c r="D25" i="11"/>
  <c r="C25" i="11"/>
  <c r="F25" i="11" s="1"/>
  <c r="D24" i="11"/>
  <c r="C24" i="11"/>
  <c r="F24" i="11" s="1"/>
  <c r="F23" i="11"/>
  <c r="F22" i="11"/>
  <c r="F21" i="11"/>
  <c r="F20" i="11"/>
  <c r="F19" i="11"/>
  <c r="O12" i="3" s="1"/>
  <c r="F18" i="11"/>
  <c r="F17" i="11"/>
  <c r="F16" i="11"/>
  <c r="O11" i="3" s="1"/>
  <c r="F15" i="11"/>
  <c r="F14" i="11"/>
  <c r="F13" i="11"/>
  <c r="F12" i="11"/>
  <c r="O72" i="3" s="1"/>
  <c r="F11" i="11"/>
  <c r="F10" i="11"/>
  <c r="F9" i="11"/>
  <c r="F8" i="11"/>
  <c r="O73" i="3" s="1"/>
  <c r="F7" i="11"/>
  <c r="F6" i="11"/>
  <c r="D152" i="12"/>
  <c r="C152" i="12"/>
  <c r="F152" i="12" s="1"/>
  <c r="D151" i="12"/>
  <c r="C151" i="12"/>
  <c r="F151" i="12" s="1"/>
  <c r="D150" i="12"/>
  <c r="C150" i="12"/>
  <c r="F150" i="12" s="1"/>
  <c r="D149" i="12"/>
  <c r="C149" i="12"/>
  <c r="F149" i="12" s="1"/>
  <c r="D148" i="12"/>
  <c r="C148" i="12"/>
  <c r="F148" i="12" s="1"/>
  <c r="D147" i="12"/>
  <c r="C147" i="12"/>
  <c r="F147" i="12" s="1"/>
  <c r="D146" i="12"/>
  <c r="C146" i="12"/>
  <c r="F146" i="12" s="1"/>
  <c r="D145" i="12"/>
  <c r="C145" i="12"/>
  <c r="F145" i="12" s="1"/>
  <c r="D144" i="12"/>
  <c r="C144" i="12"/>
  <c r="F144" i="12" s="1"/>
  <c r="D143" i="12"/>
  <c r="C143" i="12"/>
  <c r="F143" i="12" s="1"/>
  <c r="D142" i="12"/>
  <c r="C142" i="12"/>
  <c r="F142" i="12" s="1"/>
  <c r="D141" i="12"/>
  <c r="C141" i="12"/>
  <c r="F141" i="12" s="1"/>
  <c r="D140" i="12"/>
  <c r="C140" i="12"/>
  <c r="F140" i="12" s="1"/>
  <c r="D139" i="12"/>
  <c r="C139" i="12"/>
  <c r="F139" i="12" s="1"/>
  <c r="D138" i="12"/>
  <c r="C138" i="12"/>
  <c r="F138" i="12" s="1"/>
  <c r="D137" i="12"/>
  <c r="C137" i="12"/>
  <c r="F137" i="12" s="1"/>
  <c r="D136" i="12"/>
  <c r="C136" i="12"/>
  <c r="F136" i="12" s="1"/>
  <c r="D135" i="12"/>
  <c r="C135" i="12"/>
  <c r="F135" i="12" s="1"/>
  <c r="D134" i="12"/>
  <c r="C134" i="12"/>
  <c r="F134" i="12" s="1"/>
  <c r="D133" i="12"/>
  <c r="C133" i="12"/>
  <c r="F133" i="12" s="1"/>
  <c r="D132" i="12"/>
  <c r="C132" i="12"/>
  <c r="F132" i="12" s="1"/>
  <c r="D131" i="12"/>
  <c r="C131" i="12"/>
  <c r="F131" i="12" s="1"/>
  <c r="D130" i="12"/>
  <c r="C130" i="12"/>
  <c r="F130" i="12" s="1"/>
  <c r="D129" i="12"/>
  <c r="C129" i="12"/>
  <c r="F129" i="12" s="1"/>
  <c r="D128" i="12"/>
  <c r="C128" i="12"/>
  <c r="F128" i="12" s="1"/>
  <c r="D127" i="12"/>
  <c r="C127" i="12"/>
  <c r="F127" i="12" s="1"/>
  <c r="D126" i="12"/>
  <c r="C126" i="12"/>
  <c r="F126" i="12" s="1"/>
  <c r="D125" i="12"/>
  <c r="C125" i="12"/>
  <c r="F125" i="12" s="1"/>
  <c r="D124" i="12"/>
  <c r="C124" i="12"/>
  <c r="F124" i="12" s="1"/>
  <c r="D123" i="12"/>
  <c r="C123" i="12"/>
  <c r="F123" i="12" s="1"/>
  <c r="D122" i="12"/>
  <c r="C122" i="12"/>
  <c r="F122" i="12" s="1"/>
  <c r="D121" i="12"/>
  <c r="C121" i="12"/>
  <c r="F121" i="12" s="1"/>
  <c r="D120" i="12"/>
  <c r="C120" i="12"/>
  <c r="F120" i="12" s="1"/>
  <c r="D119" i="12"/>
  <c r="C119" i="12"/>
  <c r="F119" i="12" s="1"/>
  <c r="D118" i="12"/>
  <c r="C118" i="12"/>
  <c r="F118" i="12" s="1"/>
  <c r="D117" i="12"/>
  <c r="C117" i="12"/>
  <c r="F117" i="12" s="1"/>
  <c r="D116" i="12"/>
  <c r="C116" i="12"/>
  <c r="F116" i="12" s="1"/>
  <c r="D115" i="12"/>
  <c r="C115" i="12"/>
  <c r="F115" i="12" s="1"/>
  <c r="D114" i="12"/>
  <c r="C114" i="12"/>
  <c r="F114" i="12" s="1"/>
  <c r="D113" i="12"/>
  <c r="C113" i="12"/>
  <c r="F113" i="12" s="1"/>
  <c r="D112" i="12"/>
  <c r="C112" i="12"/>
  <c r="F112" i="12" s="1"/>
  <c r="D111" i="12"/>
  <c r="C111" i="12"/>
  <c r="F111" i="12" s="1"/>
  <c r="D110" i="12"/>
  <c r="C110" i="12"/>
  <c r="F110" i="12" s="1"/>
  <c r="D109" i="12"/>
  <c r="C109" i="12"/>
  <c r="F109" i="12" s="1"/>
  <c r="D108" i="12"/>
  <c r="C108" i="12"/>
  <c r="F108" i="12" s="1"/>
  <c r="D107" i="12"/>
  <c r="C107" i="12"/>
  <c r="F107" i="12" s="1"/>
  <c r="D106" i="12"/>
  <c r="C106" i="12"/>
  <c r="F106" i="12" s="1"/>
  <c r="D105" i="12"/>
  <c r="C105" i="12"/>
  <c r="F105" i="12" s="1"/>
  <c r="D104" i="12"/>
  <c r="C104" i="12"/>
  <c r="F104" i="12" s="1"/>
  <c r="D103" i="12"/>
  <c r="C103" i="12"/>
  <c r="F103" i="12" s="1"/>
  <c r="D102" i="12"/>
  <c r="C102" i="12"/>
  <c r="F102" i="12" s="1"/>
  <c r="D101" i="12"/>
  <c r="C101" i="12"/>
  <c r="F101" i="12" s="1"/>
  <c r="D100" i="12"/>
  <c r="C100" i="12"/>
  <c r="F100" i="12" s="1"/>
  <c r="D99" i="12"/>
  <c r="C99" i="12"/>
  <c r="F99" i="12" s="1"/>
  <c r="D98" i="12"/>
  <c r="C98" i="12"/>
  <c r="F98" i="12" s="1"/>
  <c r="D97" i="12"/>
  <c r="C97" i="12"/>
  <c r="F97" i="12" s="1"/>
  <c r="D96" i="12"/>
  <c r="C96" i="12"/>
  <c r="F96" i="12" s="1"/>
  <c r="D95" i="12"/>
  <c r="C95" i="12"/>
  <c r="F95" i="12" s="1"/>
  <c r="D94" i="12"/>
  <c r="C94" i="12"/>
  <c r="F94" i="12" s="1"/>
  <c r="D93" i="12"/>
  <c r="C93" i="12"/>
  <c r="F93" i="12" s="1"/>
  <c r="D92" i="12"/>
  <c r="C92" i="12"/>
  <c r="F92" i="12" s="1"/>
  <c r="D91" i="12"/>
  <c r="C91" i="12"/>
  <c r="F91" i="12" s="1"/>
  <c r="D90" i="12"/>
  <c r="C90" i="12"/>
  <c r="F90" i="12" s="1"/>
  <c r="D89" i="12"/>
  <c r="C89" i="12"/>
  <c r="F89" i="12" s="1"/>
  <c r="D88" i="12"/>
  <c r="C88" i="12"/>
  <c r="F88" i="12" s="1"/>
  <c r="D87" i="12"/>
  <c r="C87" i="12"/>
  <c r="F87" i="12" s="1"/>
  <c r="D86" i="12"/>
  <c r="C86" i="12"/>
  <c r="F86" i="12" s="1"/>
  <c r="D85" i="12"/>
  <c r="C85" i="12"/>
  <c r="F85" i="12" s="1"/>
  <c r="D84" i="12"/>
  <c r="C84" i="12"/>
  <c r="F84" i="12" s="1"/>
  <c r="D83" i="12"/>
  <c r="C83" i="12"/>
  <c r="F83" i="12" s="1"/>
  <c r="D82" i="12"/>
  <c r="C82" i="12"/>
  <c r="F82" i="12" s="1"/>
  <c r="D81" i="12"/>
  <c r="C81" i="12"/>
  <c r="F81" i="12" s="1"/>
  <c r="D80" i="12"/>
  <c r="C80" i="12"/>
  <c r="F80" i="12" s="1"/>
  <c r="D79" i="12"/>
  <c r="C79" i="12"/>
  <c r="F79" i="12" s="1"/>
  <c r="D78" i="12"/>
  <c r="C78" i="12"/>
  <c r="F78" i="12" s="1"/>
  <c r="D77" i="12"/>
  <c r="C77" i="12"/>
  <c r="F77" i="12" s="1"/>
  <c r="D76" i="12"/>
  <c r="C76" i="12"/>
  <c r="F76" i="12" s="1"/>
  <c r="D75" i="12"/>
  <c r="C75" i="12"/>
  <c r="F75" i="12" s="1"/>
  <c r="D74" i="12"/>
  <c r="C74" i="12"/>
  <c r="F74" i="12" s="1"/>
  <c r="D73" i="12"/>
  <c r="C73" i="12"/>
  <c r="F73" i="12" s="1"/>
  <c r="D72" i="12"/>
  <c r="C72" i="12"/>
  <c r="F72" i="12" s="1"/>
  <c r="D71" i="12"/>
  <c r="C71" i="12"/>
  <c r="F71" i="12" s="1"/>
  <c r="D70" i="12"/>
  <c r="C70" i="12"/>
  <c r="F70" i="12" s="1"/>
  <c r="D69" i="12"/>
  <c r="C69" i="12"/>
  <c r="F69" i="12" s="1"/>
  <c r="D68" i="12"/>
  <c r="C68" i="12"/>
  <c r="F68" i="12" s="1"/>
  <c r="D67" i="12"/>
  <c r="C67" i="12"/>
  <c r="F67" i="12" s="1"/>
  <c r="D66" i="12"/>
  <c r="C66" i="12"/>
  <c r="F66" i="12" s="1"/>
  <c r="D65" i="12"/>
  <c r="C65" i="12"/>
  <c r="F65" i="12" s="1"/>
  <c r="D64" i="12"/>
  <c r="C64" i="12"/>
  <c r="F64" i="12" s="1"/>
  <c r="D63" i="12"/>
  <c r="C63" i="12"/>
  <c r="F63" i="12" s="1"/>
  <c r="D62" i="12"/>
  <c r="C62" i="12"/>
  <c r="F62" i="12" s="1"/>
  <c r="D61" i="12"/>
  <c r="C61" i="12"/>
  <c r="F61" i="12" s="1"/>
  <c r="D60" i="12"/>
  <c r="C60" i="12"/>
  <c r="F60" i="12" s="1"/>
  <c r="D59" i="12"/>
  <c r="C59" i="12"/>
  <c r="F59" i="12" s="1"/>
  <c r="D58" i="12"/>
  <c r="C58" i="12"/>
  <c r="F58" i="12" s="1"/>
  <c r="D57" i="12"/>
  <c r="C57" i="12"/>
  <c r="F57" i="12" s="1"/>
  <c r="D56" i="12"/>
  <c r="C56" i="12"/>
  <c r="F56" i="12" s="1"/>
  <c r="D55" i="12"/>
  <c r="C55" i="12"/>
  <c r="F55" i="12" s="1"/>
  <c r="D54" i="12"/>
  <c r="C54" i="12"/>
  <c r="F54" i="12" s="1"/>
  <c r="D53" i="12"/>
  <c r="C53" i="12"/>
  <c r="F53" i="12" s="1"/>
  <c r="D52" i="12"/>
  <c r="C52" i="12"/>
  <c r="F52" i="12" s="1"/>
  <c r="D51" i="12"/>
  <c r="C51" i="12"/>
  <c r="F51" i="12" s="1"/>
  <c r="D50" i="12"/>
  <c r="C50" i="12"/>
  <c r="F50" i="12" s="1"/>
  <c r="D49" i="12"/>
  <c r="C49" i="12"/>
  <c r="F49" i="12" s="1"/>
  <c r="D48" i="12"/>
  <c r="C48" i="12"/>
  <c r="F48" i="12" s="1"/>
  <c r="D47" i="12"/>
  <c r="C47" i="12"/>
  <c r="F47" i="12" s="1"/>
  <c r="D46" i="12"/>
  <c r="C46" i="12"/>
  <c r="F46" i="12" s="1"/>
  <c r="D45" i="12"/>
  <c r="C45" i="12"/>
  <c r="F45" i="12" s="1"/>
  <c r="D44" i="12"/>
  <c r="C44" i="12"/>
  <c r="F44" i="12" s="1"/>
  <c r="D43" i="12"/>
  <c r="C43" i="12"/>
  <c r="F43" i="12" s="1"/>
  <c r="D42" i="12"/>
  <c r="C42" i="12"/>
  <c r="F42" i="12" s="1"/>
  <c r="D41" i="12"/>
  <c r="C41" i="12"/>
  <c r="F41" i="12" s="1"/>
  <c r="D40" i="12"/>
  <c r="C40" i="12"/>
  <c r="F40" i="12" s="1"/>
  <c r="D39" i="12"/>
  <c r="C39" i="12"/>
  <c r="F39" i="12" s="1"/>
  <c r="D38" i="12"/>
  <c r="C38" i="12"/>
  <c r="F38" i="12" s="1"/>
  <c r="D37" i="12"/>
  <c r="C37" i="12"/>
  <c r="F37" i="12" s="1"/>
  <c r="D36" i="12"/>
  <c r="C36" i="12"/>
  <c r="F36" i="12" s="1"/>
  <c r="D35" i="12"/>
  <c r="C35" i="12"/>
  <c r="F35" i="12" s="1"/>
  <c r="D34" i="12"/>
  <c r="C34" i="12"/>
  <c r="F34" i="12" s="1"/>
  <c r="D33" i="12"/>
  <c r="C33" i="12"/>
  <c r="F33" i="12" s="1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N11" i="3" s="1"/>
  <c r="F19" i="12"/>
  <c r="F18" i="12"/>
  <c r="F17" i="12"/>
  <c r="F16" i="12"/>
  <c r="F15" i="12"/>
  <c r="F14" i="12"/>
  <c r="F13" i="12"/>
  <c r="F12" i="12"/>
  <c r="N72" i="3" s="1"/>
  <c r="F11" i="12"/>
  <c r="F10" i="12"/>
  <c r="F9" i="12"/>
  <c r="F8" i="12"/>
  <c r="F7" i="12"/>
  <c r="N71" i="3" s="1"/>
  <c r="F6" i="12"/>
  <c r="D152" i="13"/>
  <c r="C152" i="13"/>
  <c r="F152" i="13" s="1"/>
  <c r="D151" i="13"/>
  <c r="C151" i="13"/>
  <c r="F151" i="13" s="1"/>
  <c r="D150" i="13"/>
  <c r="C150" i="13"/>
  <c r="F150" i="13" s="1"/>
  <c r="D149" i="13"/>
  <c r="C149" i="13"/>
  <c r="F149" i="13" s="1"/>
  <c r="D148" i="13"/>
  <c r="C148" i="13"/>
  <c r="F148" i="13" s="1"/>
  <c r="D147" i="13"/>
  <c r="C147" i="13"/>
  <c r="F147" i="13" s="1"/>
  <c r="D146" i="13"/>
  <c r="C146" i="13"/>
  <c r="F146" i="13" s="1"/>
  <c r="D145" i="13"/>
  <c r="C145" i="13"/>
  <c r="F145" i="13" s="1"/>
  <c r="D144" i="13"/>
  <c r="C144" i="13"/>
  <c r="F144" i="13" s="1"/>
  <c r="D143" i="13"/>
  <c r="C143" i="13"/>
  <c r="F143" i="13" s="1"/>
  <c r="D142" i="13"/>
  <c r="C142" i="13"/>
  <c r="F142" i="13" s="1"/>
  <c r="D141" i="13"/>
  <c r="C141" i="13"/>
  <c r="F141" i="13" s="1"/>
  <c r="D140" i="13"/>
  <c r="C140" i="13"/>
  <c r="F140" i="13" s="1"/>
  <c r="D139" i="13"/>
  <c r="C139" i="13"/>
  <c r="F139" i="13" s="1"/>
  <c r="D138" i="13"/>
  <c r="C138" i="13"/>
  <c r="F138" i="13" s="1"/>
  <c r="D137" i="13"/>
  <c r="C137" i="13"/>
  <c r="F137" i="13" s="1"/>
  <c r="D136" i="13"/>
  <c r="C136" i="13"/>
  <c r="F136" i="13" s="1"/>
  <c r="D135" i="13"/>
  <c r="C135" i="13"/>
  <c r="F135" i="13" s="1"/>
  <c r="D134" i="13"/>
  <c r="C134" i="13"/>
  <c r="F134" i="13" s="1"/>
  <c r="D133" i="13"/>
  <c r="C133" i="13"/>
  <c r="F133" i="13" s="1"/>
  <c r="D132" i="13"/>
  <c r="C132" i="13"/>
  <c r="F132" i="13" s="1"/>
  <c r="D131" i="13"/>
  <c r="C131" i="13"/>
  <c r="F131" i="13" s="1"/>
  <c r="D130" i="13"/>
  <c r="C130" i="13"/>
  <c r="F130" i="13" s="1"/>
  <c r="D129" i="13"/>
  <c r="C129" i="13"/>
  <c r="F129" i="13" s="1"/>
  <c r="D128" i="13"/>
  <c r="C128" i="13"/>
  <c r="F128" i="13" s="1"/>
  <c r="D127" i="13"/>
  <c r="C127" i="13"/>
  <c r="F127" i="13" s="1"/>
  <c r="D126" i="13"/>
  <c r="C126" i="13"/>
  <c r="F126" i="13" s="1"/>
  <c r="D125" i="13"/>
  <c r="C125" i="13"/>
  <c r="F125" i="13" s="1"/>
  <c r="D124" i="13"/>
  <c r="C124" i="13"/>
  <c r="F124" i="13" s="1"/>
  <c r="D123" i="13"/>
  <c r="C123" i="13"/>
  <c r="F123" i="13" s="1"/>
  <c r="D122" i="13"/>
  <c r="C122" i="13"/>
  <c r="F122" i="13" s="1"/>
  <c r="D121" i="13"/>
  <c r="C121" i="13"/>
  <c r="F121" i="13" s="1"/>
  <c r="D120" i="13"/>
  <c r="C120" i="13"/>
  <c r="F120" i="13" s="1"/>
  <c r="D119" i="13"/>
  <c r="C119" i="13"/>
  <c r="F119" i="13" s="1"/>
  <c r="D118" i="13"/>
  <c r="C118" i="13"/>
  <c r="F118" i="13" s="1"/>
  <c r="D117" i="13"/>
  <c r="C117" i="13"/>
  <c r="F117" i="13" s="1"/>
  <c r="D116" i="13"/>
  <c r="C116" i="13"/>
  <c r="F116" i="13" s="1"/>
  <c r="D115" i="13"/>
  <c r="C115" i="13"/>
  <c r="F115" i="13" s="1"/>
  <c r="D114" i="13"/>
  <c r="C114" i="13"/>
  <c r="F114" i="13" s="1"/>
  <c r="D113" i="13"/>
  <c r="C113" i="13"/>
  <c r="F113" i="13" s="1"/>
  <c r="D112" i="13"/>
  <c r="C112" i="13"/>
  <c r="F112" i="13" s="1"/>
  <c r="D111" i="13"/>
  <c r="C111" i="13"/>
  <c r="F111" i="13" s="1"/>
  <c r="D110" i="13"/>
  <c r="C110" i="13"/>
  <c r="F110" i="13" s="1"/>
  <c r="D109" i="13"/>
  <c r="C109" i="13"/>
  <c r="F109" i="13" s="1"/>
  <c r="D108" i="13"/>
  <c r="C108" i="13"/>
  <c r="F108" i="13" s="1"/>
  <c r="D107" i="13"/>
  <c r="C107" i="13"/>
  <c r="F107" i="13" s="1"/>
  <c r="D106" i="13"/>
  <c r="C106" i="13"/>
  <c r="F106" i="13" s="1"/>
  <c r="D105" i="13"/>
  <c r="C105" i="13"/>
  <c r="F105" i="13" s="1"/>
  <c r="D104" i="13"/>
  <c r="C104" i="13"/>
  <c r="F104" i="13" s="1"/>
  <c r="D103" i="13"/>
  <c r="C103" i="13"/>
  <c r="F103" i="13" s="1"/>
  <c r="D102" i="13"/>
  <c r="C102" i="13"/>
  <c r="F102" i="13" s="1"/>
  <c r="D101" i="13"/>
  <c r="C101" i="13"/>
  <c r="F101" i="13" s="1"/>
  <c r="D100" i="13"/>
  <c r="C100" i="13"/>
  <c r="F100" i="13" s="1"/>
  <c r="D99" i="13"/>
  <c r="C99" i="13"/>
  <c r="F99" i="13" s="1"/>
  <c r="D98" i="13"/>
  <c r="C98" i="13"/>
  <c r="F98" i="13" s="1"/>
  <c r="D97" i="13"/>
  <c r="C97" i="13"/>
  <c r="F97" i="13" s="1"/>
  <c r="D96" i="13"/>
  <c r="C96" i="13"/>
  <c r="F96" i="13" s="1"/>
  <c r="D95" i="13"/>
  <c r="C95" i="13"/>
  <c r="F95" i="13" s="1"/>
  <c r="D94" i="13"/>
  <c r="C94" i="13"/>
  <c r="F94" i="13" s="1"/>
  <c r="D93" i="13"/>
  <c r="C93" i="13"/>
  <c r="F93" i="13" s="1"/>
  <c r="D92" i="13"/>
  <c r="C92" i="13"/>
  <c r="F92" i="13" s="1"/>
  <c r="D91" i="13"/>
  <c r="C91" i="13"/>
  <c r="F91" i="13" s="1"/>
  <c r="D90" i="13"/>
  <c r="C90" i="13"/>
  <c r="F90" i="13" s="1"/>
  <c r="D89" i="13"/>
  <c r="C89" i="13"/>
  <c r="F89" i="13" s="1"/>
  <c r="D88" i="13"/>
  <c r="C88" i="13"/>
  <c r="F88" i="13" s="1"/>
  <c r="D87" i="13"/>
  <c r="C87" i="13"/>
  <c r="F87" i="13" s="1"/>
  <c r="D86" i="13"/>
  <c r="C86" i="13"/>
  <c r="F86" i="13" s="1"/>
  <c r="D85" i="13"/>
  <c r="C85" i="13"/>
  <c r="F85" i="13" s="1"/>
  <c r="D84" i="13"/>
  <c r="C84" i="13"/>
  <c r="F84" i="13" s="1"/>
  <c r="D83" i="13"/>
  <c r="C83" i="13"/>
  <c r="F83" i="13" s="1"/>
  <c r="D82" i="13"/>
  <c r="C82" i="13"/>
  <c r="F82" i="13" s="1"/>
  <c r="D81" i="13"/>
  <c r="C81" i="13"/>
  <c r="F81" i="13" s="1"/>
  <c r="D80" i="13"/>
  <c r="C80" i="13"/>
  <c r="F80" i="13" s="1"/>
  <c r="D79" i="13"/>
  <c r="C79" i="13"/>
  <c r="F79" i="13" s="1"/>
  <c r="D78" i="13"/>
  <c r="C78" i="13"/>
  <c r="F78" i="13" s="1"/>
  <c r="D77" i="13"/>
  <c r="C77" i="13"/>
  <c r="F77" i="13" s="1"/>
  <c r="D76" i="13"/>
  <c r="C76" i="13"/>
  <c r="F76" i="13" s="1"/>
  <c r="D75" i="13"/>
  <c r="C75" i="13"/>
  <c r="F75" i="13" s="1"/>
  <c r="D74" i="13"/>
  <c r="C74" i="13"/>
  <c r="F74" i="13" s="1"/>
  <c r="D73" i="13"/>
  <c r="C73" i="13"/>
  <c r="F73" i="13" s="1"/>
  <c r="D72" i="13"/>
  <c r="C72" i="13"/>
  <c r="F72" i="13" s="1"/>
  <c r="D71" i="13"/>
  <c r="C71" i="13"/>
  <c r="F71" i="13" s="1"/>
  <c r="D70" i="13"/>
  <c r="C70" i="13"/>
  <c r="F70" i="13" s="1"/>
  <c r="D69" i="13"/>
  <c r="C69" i="13"/>
  <c r="F69" i="13" s="1"/>
  <c r="D68" i="13"/>
  <c r="C68" i="13"/>
  <c r="F68" i="13" s="1"/>
  <c r="D67" i="13"/>
  <c r="C67" i="13"/>
  <c r="F67" i="13" s="1"/>
  <c r="D66" i="13"/>
  <c r="C66" i="13"/>
  <c r="F66" i="13" s="1"/>
  <c r="D65" i="13"/>
  <c r="C65" i="13"/>
  <c r="F65" i="13" s="1"/>
  <c r="D64" i="13"/>
  <c r="C64" i="13"/>
  <c r="F64" i="13" s="1"/>
  <c r="D63" i="13"/>
  <c r="C63" i="13"/>
  <c r="F63" i="13" s="1"/>
  <c r="D62" i="13"/>
  <c r="C62" i="13"/>
  <c r="F62" i="13" s="1"/>
  <c r="D61" i="13"/>
  <c r="C61" i="13"/>
  <c r="F61" i="13" s="1"/>
  <c r="D60" i="13"/>
  <c r="C60" i="13"/>
  <c r="F60" i="13" s="1"/>
  <c r="D59" i="13"/>
  <c r="C59" i="13"/>
  <c r="F59" i="13" s="1"/>
  <c r="D58" i="13"/>
  <c r="C58" i="13"/>
  <c r="F58" i="13" s="1"/>
  <c r="D57" i="13"/>
  <c r="C57" i="13"/>
  <c r="F57" i="13" s="1"/>
  <c r="D56" i="13"/>
  <c r="C56" i="13"/>
  <c r="F56" i="13" s="1"/>
  <c r="D55" i="13"/>
  <c r="C55" i="13"/>
  <c r="F55" i="13" s="1"/>
  <c r="D54" i="13"/>
  <c r="C54" i="13"/>
  <c r="F54" i="13" s="1"/>
  <c r="D53" i="13"/>
  <c r="C53" i="13"/>
  <c r="F53" i="13" s="1"/>
  <c r="D52" i="13"/>
  <c r="C52" i="13"/>
  <c r="F52" i="13" s="1"/>
  <c r="D51" i="13"/>
  <c r="C51" i="13"/>
  <c r="F51" i="13" s="1"/>
  <c r="D50" i="13"/>
  <c r="C50" i="13"/>
  <c r="F50" i="13" s="1"/>
  <c r="D49" i="13"/>
  <c r="C49" i="13"/>
  <c r="F49" i="13" s="1"/>
  <c r="D48" i="13"/>
  <c r="C48" i="13"/>
  <c r="F48" i="13" s="1"/>
  <c r="D47" i="13"/>
  <c r="C47" i="13"/>
  <c r="F47" i="13" s="1"/>
  <c r="D46" i="13"/>
  <c r="C46" i="13"/>
  <c r="F46" i="13" s="1"/>
  <c r="D45" i="13"/>
  <c r="C45" i="13"/>
  <c r="F45" i="13" s="1"/>
  <c r="D44" i="13"/>
  <c r="C44" i="13"/>
  <c r="F44" i="13" s="1"/>
  <c r="D43" i="13"/>
  <c r="C43" i="13"/>
  <c r="F43" i="13" s="1"/>
  <c r="D42" i="13"/>
  <c r="C42" i="13"/>
  <c r="F42" i="13" s="1"/>
  <c r="D41" i="13"/>
  <c r="C41" i="13"/>
  <c r="F41" i="13" s="1"/>
  <c r="D40" i="13"/>
  <c r="C40" i="13"/>
  <c r="F40" i="13" s="1"/>
  <c r="D39" i="13"/>
  <c r="C39" i="13"/>
  <c r="F39" i="13" s="1"/>
  <c r="D38" i="13"/>
  <c r="C38" i="13"/>
  <c r="F38" i="13" s="1"/>
  <c r="D37" i="13"/>
  <c r="C37" i="13"/>
  <c r="F37" i="13" s="1"/>
  <c r="D36" i="13"/>
  <c r="C36" i="13"/>
  <c r="F36" i="13" s="1"/>
  <c r="D35" i="13"/>
  <c r="C35" i="13"/>
  <c r="F35" i="13" s="1"/>
  <c r="D34" i="13"/>
  <c r="C34" i="13"/>
  <c r="F34" i="13" s="1"/>
  <c r="D33" i="13"/>
  <c r="C33" i="13"/>
  <c r="F33" i="13" s="1"/>
  <c r="D32" i="13"/>
  <c r="C32" i="13"/>
  <c r="F32" i="13" s="1"/>
  <c r="D31" i="13"/>
  <c r="C31" i="13"/>
  <c r="F31" i="13" s="1"/>
  <c r="D30" i="13"/>
  <c r="C30" i="13"/>
  <c r="F30" i="13" s="1"/>
  <c r="D29" i="13"/>
  <c r="C29" i="13"/>
  <c r="F29" i="13" s="1"/>
  <c r="D28" i="13"/>
  <c r="C28" i="13"/>
  <c r="F28" i="13" s="1"/>
  <c r="D27" i="13"/>
  <c r="C27" i="13"/>
  <c r="F27" i="13" s="1"/>
  <c r="D26" i="13"/>
  <c r="C26" i="13"/>
  <c r="F26" i="13" s="1"/>
  <c r="D25" i="13"/>
  <c r="C25" i="13"/>
  <c r="F25" i="13" s="1"/>
  <c r="D24" i="13"/>
  <c r="C24" i="13"/>
  <c r="F24" i="13" s="1"/>
  <c r="D23" i="13"/>
  <c r="C23" i="13"/>
  <c r="F23" i="13" s="1"/>
  <c r="D22" i="13"/>
  <c r="C22" i="13"/>
  <c r="F22" i="13" s="1"/>
  <c r="D21" i="13"/>
  <c r="C21" i="13"/>
  <c r="F21" i="13" s="1"/>
  <c r="D20" i="13"/>
  <c r="C20" i="13"/>
  <c r="F20" i="13" s="1"/>
  <c r="D19" i="13"/>
  <c r="C19" i="13"/>
  <c r="F19" i="13" s="1"/>
  <c r="D18" i="13"/>
  <c r="C18" i="13"/>
  <c r="F18" i="13" s="1"/>
  <c r="D17" i="13"/>
  <c r="C17" i="13"/>
  <c r="F17" i="13" s="1"/>
  <c r="F16" i="13"/>
  <c r="M8" i="3" s="1"/>
  <c r="F15" i="13"/>
  <c r="M9" i="3" s="1"/>
  <c r="F14" i="13"/>
  <c r="M5" i="3" s="1"/>
  <c r="F13" i="13"/>
  <c r="F12" i="13"/>
  <c r="F11" i="13"/>
  <c r="F10" i="13"/>
  <c r="M78" i="3" s="1"/>
  <c r="F9" i="13"/>
  <c r="F8" i="13"/>
  <c r="M77" i="3" s="1"/>
  <c r="F7" i="13"/>
  <c r="M82" i="3" s="1"/>
  <c r="M74" i="3"/>
  <c r="D152" i="14"/>
  <c r="C152" i="14"/>
  <c r="F152" i="14" s="1"/>
  <c r="D151" i="14"/>
  <c r="C151" i="14"/>
  <c r="F151" i="14" s="1"/>
  <c r="D150" i="14"/>
  <c r="C150" i="14"/>
  <c r="F150" i="14" s="1"/>
  <c r="D149" i="14"/>
  <c r="C149" i="14"/>
  <c r="F149" i="14" s="1"/>
  <c r="D148" i="14"/>
  <c r="C148" i="14"/>
  <c r="F148" i="14" s="1"/>
  <c r="D147" i="14"/>
  <c r="C147" i="14"/>
  <c r="F147" i="14" s="1"/>
  <c r="D146" i="14"/>
  <c r="C146" i="14"/>
  <c r="F146" i="14" s="1"/>
  <c r="D145" i="14"/>
  <c r="C145" i="14"/>
  <c r="F145" i="14" s="1"/>
  <c r="D144" i="14"/>
  <c r="C144" i="14"/>
  <c r="F144" i="14" s="1"/>
  <c r="D143" i="14"/>
  <c r="C143" i="14"/>
  <c r="F143" i="14" s="1"/>
  <c r="D142" i="14"/>
  <c r="C142" i="14"/>
  <c r="F142" i="14" s="1"/>
  <c r="D141" i="14"/>
  <c r="C141" i="14"/>
  <c r="F141" i="14" s="1"/>
  <c r="D140" i="14"/>
  <c r="C140" i="14"/>
  <c r="F140" i="14" s="1"/>
  <c r="D139" i="14"/>
  <c r="C139" i="14"/>
  <c r="F139" i="14" s="1"/>
  <c r="D138" i="14"/>
  <c r="C138" i="14"/>
  <c r="F138" i="14" s="1"/>
  <c r="D137" i="14"/>
  <c r="C137" i="14"/>
  <c r="F137" i="14" s="1"/>
  <c r="D136" i="14"/>
  <c r="C136" i="14"/>
  <c r="F136" i="14" s="1"/>
  <c r="D135" i="14"/>
  <c r="C135" i="14"/>
  <c r="F135" i="14" s="1"/>
  <c r="D134" i="14"/>
  <c r="C134" i="14"/>
  <c r="F134" i="14" s="1"/>
  <c r="D133" i="14"/>
  <c r="C133" i="14"/>
  <c r="F133" i="14" s="1"/>
  <c r="D132" i="14"/>
  <c r="C132" i="14"/>
  <c r="F132" i="14" s="1"/>
  <c r="D131" i="14"/>
  <c r="C131" i="14"/>
  <c r="F131" i="14" s="1"/>
  <c r="D130" i="14"/>
  <c r="C130" i="14"/>
  <c r="F130" i="14" s="1"/>
  <c r="D129" i="14"/>
  <c r="C129" i="14"/>
  <c r="F129" i="14" s="1"/>
  <c r="D128" i="14"/>
  <c r="C128" i="14"/>
  <c r="F128" i="14" s="1"/>
  <c r="D127" i="14"/>
  <c r="C127" i="14"/>
  <c r="F127" i="14" s="1"/>
  <c r="D126" i="14"/>
  <c r="C126" i="14"/>
  <c r="F126" i="14" s="1"/>
  <c r="D125" i="14"/>
  <c r="C125" i="14"/>
  <c r="F125" i="14" s="1"/>
  <c r="D124" i="14"/>
  <c r="C124" i="14"/>
  <c r="F124" i="14" s="1"/>
  <c r="D123" i="14"/>
  <c r="C123" i="14"/>
  <c r="F123" i="14" s="1"/>
  <c r="D122" i="14"/>
  <c r="C122" i="14"/>
  <c r="F122" i="14" s="1"/>
  <c r="D121" i="14"/>
  <c r="C121" i="14"/>
  <c r="F121" i="14" s="1"/>
  <c r="D120" i="14"/>
  <c r="C120" i="14"/>
  <c r="F120" i="14" s="1"/>
  <c r="D119" i="14"/>
  <c r="C119" i="14"/>
  <c r="F119" i="14" s="1"/>
  <c r="D118" i="14"/>
  <c r="C118" i="14"/>
  <c r="F118" i="14" s="1"/>
  <c r="D117" i="14"/>
  <c r="C117" i="14"/>
  <c r="F117" i="14" s="1"/>
  <c r="D116" i="14"/>
  <c r="C116" i="14"/>
  <c r="F116" i="14" s="1"/>
  <c r="D115" i="14"/>
  <c r="C115" i="14"/>
  <c r="F115" i="14" s="1"/>
  <c r="D114" i="14"/>
  <c r="C114" i="14"/>
  <c r="F114" i="14" s="1"/>
  <c r="D113" i="14"/>
  <c r="C113" i="14"/>
  <c r="F113" i="14" s="1"/>
  <c r="D112" i="14"/>
  <c r="C112" i="14"/>
  <c r="F112" i="14" s="1"/>
  <c r="D111" i="14"/>
  <c r="C111" i="14"/>
  <c r="F111" i="14" s="1"/>
  <c r="D110" i="14"/>
  <c r="C110" i="14"/>
  <c r="F110" i="14" s="1"/>
  <c r="D109" i="14"/>
  <c r="C109" i="14"/>
  <c r="F109" i="14" s="1"/>
  <c r="D108" i="14"/>
  <c r="C108" i="14"/>
  <c r="F108" i="14" s="1"/>
  <c r="D107" i="14"/>
  <c r="C107" i="14"/>
  <c r="F107" i="14" s="1"/>
  <c r="D106" i="14"/>
  <c r="C106" i="14"/>
  <c r="F106" i="14" s="1"/>
  <c r="D105" i="14"/>
  <c r="C105" i="14"/>
  <c r="F105" i="14" s="1"/>
  <c r="D104" i="14"/>
  <c r="C104" i="14"/>
  <c r="F104" i="14" s="1"/>
  <c r="D103" i="14"/>
  <c r="C103" i="14"/>
  <c r="F103" i="14" s="1"/>
  <c r="D102" i="14"/>
  <c r="C102" i="14"/>
  <c r="F102" i="14" s="1"/>
  <c r="D101" i="14"/>
  <c r="C101" i="14"/>
  <c r="F101" i="14" s="1"/>
  <c r="D100" i="14"/>
  <c r="C100" i="14"/>
  <c r="F100" i="14" s="1"/>
  <c r="D99" i="14"/>
  <c r="C99" i="14"/>
  <c r="F99" i="14" s="1"/>
  <c r="D98" i="14"/>
  <c r="C98" i="14"/>
  <c r="F98" i="14" s="1"/>
  <c r="D97" i="14"/>
  <c r="C97" i="14"/>
  <c r="F97" i="14" s="1"/>
  <c r="D96" i="14"/>
  <c r="C96" i="14"/>
  <c r="F96" i="14" s="1"/>
  <c r="D95" i="14"/>
  <c r="C95" i="14"/>
  <c r="F95" i="14" s="1"/>
  <c r="D94" i="14"/>
  <c r="C94" i="14"/>
  <c r="F94" i="14" s="1"/>
  <c r="D93" i="14"/>
  <c r="C93" i="14"/>
  <c r="F93" i="14" s="1"/>
  <c r="D92" i="14"/>
  <c r="C92" i="14"/>
  <c r="F92" i="14" s="1"/>
  <c r="D91" i="14"/>
  <c r="C91" i="14"/>
  <c r="F91" i="14" s="1"/>
  <c r="D90" i="14"/>
  <c r="C90" i="14"/>
  <c r="F90" i="14" s="1"/>
  <c r="D89" i="14"/>
  <c r="C89" i="14"/>
  <c r="F89" i="14" s="1"/>
  <c r="D88" i="14"/>
  <c r="C88" i="14"/>
  <c r="F88" i="14" s="1"/>
  <c r="D87" i="14"/>
  <c r="C87" i="14"/>
  <c r="F87" i="14" s="1"/>
  <c r="D86" i="14"/>
  <c r="C86" i="14"/>
  <c r="F86" i="14" s="1"/>
  <c r="D85" i="14"/>
  <c r="C85" i="14"/>
  <c r="F85" i="14" s="1"/>
  <c r="D84" i="14"/>
  <c r="C84" i="14"/>
  <c r="F84" i="14" s="1"/>
  <c r="D83" i="14"/>
  <c r="C83" i="14"/>
  <c r="F83" i="14" s="1"/>
  <c r="D82" i="14"/>
  <c r="C82" i="14"/>
  <c r="F82" i="14" s="1"/>
  <c r="D81" i="14"/>
  <c r="C81" i="14"/>
  <c r="F81" i="14" s="1"/>
  <c r="D80" i="14"/>
  <c r="C80" i="14"/>
  <c r="F80" i="14" s="1"/>
  <c r="D79" i="14"/>
  <c r="C79" i="14"/>
  <c r="F79" i="14" s="1"/>
  <c r="D78" i="14"/>
  <c r="C78" i="14"/>
  <c r="F78" i="14" s="1"/>
  <c r="D77" i="14"/>
  <c r="C77" i="14"/>
  <c r="F77" i="14" s="1"/>
  <c r="D76" i="14"/>
  <c r="C76" i="14"/>
  <c r="F76" i="14" s="1"/>
  <c r="D75" i="14"/>
  <c r="C75" i="14"/>
  <c r="F75" i="14" s="1"/>
  <c r="D74" i="14"/>
  <c r="C74" i="14"/>
  <c r="F74" i="14" s="1"/>
  <c r="D73" i="14"/>
  <c r="C73" i="14"/>
  <c r="F73" i="14" s="1"/>
  <c r="D72" i="14"/>
  <c r="C72" i="14"/>
  <c r="F72" i="14" s="1"/>
  <c r="D71" i="14"/>
  <c r="C71" i="14"/>
  <c r="F71" i="14" s="1"/>
  <c r="D70" i="14"/>
  <c r="C70" i="14"/>
  <c r="F70" i="14" s="1"/>
  <c r="D69" i="14"/>
  <c r="C69" i="14"/>
  <c r="F69" i="14" s="1"/>
  <c r="D68" i="14"/>
  <c r="C68" i="14"/>
  <c r="F68" i="14" s="1"/>
  <c r="D67" i="14"/>
  <c r="C67" i="14"/>
  <c r="F67" i="14" s="1"/>
  <c r="D66" i="14"/>
  <c r="C66" i="14"/>
  <c r="F66" i="14" s="1"/>
  <c r="D65" i="14"/>
  <c r="C65" i="14"/>
  <c r="F65" i="14" s="1"/>
  <c r="D64" i="14"/>
  <c r="C64" i="14"/>
  <c r="F64" i="14" s="1"/>
  <c r="D63" i="14"/>
  <c r="C63" i="14"/>
  <c r="F63" i="14" s="1"/>
  <c r="D62" i="14"/>
  <c r="C62" i="14"/>
  <c r="F62" i="14" s="1"/>
  <c r="D61" i="14"/>
  <c r="C61" i="14"/>
  <c r="F61" i="14" s="1"/>
  <c r="D60" i="14"/>
  <c r="C60" i="14"/>
  <c r="F60" i="14" s="1"/>
  <c r="D59" i="14"/>
  <c r="C59" i="14"/>
  <c r="F59" i="14" s="1"/>
  <c r="D58" i="14"/>
  <c r="C58" i="14"/>
  <c r="F58" i="14" s="1"/>
  <c r="D57" i="14"/>
  <c r="C57" i="14"/>
  <c r="F57" i="14" s="1"/>
  <c r="D56" i="14"/>
  <c r="C56" i="14"/>
  <c r="F56" i="14" s="1"/>
  <c r="D55" i="14"/>
  <c r="C55" i="14"/>
  <c r="F55" i="14" s="1"/>
  <c r="D54" i="14"/>
  <c r="C54" i="14"/>
  <c r="F54" i="14" s="1"/>
  <c r="D53" i="14"/>
  <c r="C53" i="14"/>
  <c r="F53" i="14" s="1"/>
  <c r="D52" i="14"/>
  <c r="C52" i="14"/>
  <c r="F52" i="14" s="1"/>
  <c r="D51" i="14"/>
  <c r="C51" i="14"/>
  <c r="F51" i="14" s="1"/>
  <c r="D50" i="14"/>
  <c r="C50" i="14"/>
  <c r="F50" i="14" s="1"/>
  <c r="D49" i="14"/>
  <c r="C49" i="14"/>
  <c r="F49" i="14" s="1"/>
  <c r="D48" i="14"/>
  <c r="C48" i="14"/>
  <c r="F48" i="14" s="1"/>
  <c r="D47" i="14"/>
  <c r="C47" i="14"/>
  <c r="F47" i="14" s="1"/>
  <c r="D46" i="14"/>
  <c r="C46" i="14"/>
  <c r="F46" i="14" s="1"/>
  <c r="D45" i="14"/>
  <c r="C45" i="14"/>
  <c r="F45" i="14" s="1"/>
  <c r="D44" i="14"/>
  <c r="C44" i="14"/>
  <c r="F44" i="14" s="1"/>
  <c r="D43" i="14"/>
  <c r="C43" i="14"/>
  <c r="F43" i="14" s="1"/>
  <c r="D42" i="14"/>
  <c r="C42" i="14"/>
  <c r="F42" i="14" s="1"/>
  <c r="D41" i="14"/>
  <c r="C41" i="14"/>
  <c r="F41" i="14" s="1"/>
  <c r="D40" i="14"/>
  <c r="C40" i="14"/>
  <c r="F40" i="14" s="1"/>
  <c r="D39" i="14"/>
  <c r="C39" i="14"/>
  <c r="F39" i="14" s="1"/>
  <c r="D38" i="14"/>
  <c r="C38" i="14"/>
  <c r="F38" i="14" s="1"/>
  <c r="D37" i="14"/>
  <c r="C37" i="14"/>
  <c r="F37" i="14" s="1"/>
  <c r="D36" i="14"/>
  <c r="C36" i="14"/>
  <c r="F36" i="14" s="1"/>
  <c r="D35" i="14"/>
  <c r="C35" i="14"/>
  <c r="F35" i="14" s="1"/>
  <c r="D34" i="14"/>
  <c r="C34" i="14"/>
  <c r="F34" i="14" s="1"/>
  <c r="D33" i="14"/>
  <c r="C33" i="14"/>
  <c r="F33" i="14" s="1"/>
  <c r="D32" i="14"/>
  <c r="C32" i="14"/>
  <c r="F32" i="14" s="1"/>
  <c r="D31" i="14"/>
  <c r="C31" i="14"/>
  <c r="F31" i="14" s="1"/>
  <c r="D30" i="14"/>
  <c r="C30" i="14"/>
  <c r="F30" i="14" s="1"/>
  <c r="D29" i="14"/>
  <c r="C29" i="14"/>
  <c r="F29" i="14" s="1"/>
  <c r="D28" i="14"/>
  <c r="C28" i="14"/>
  <c r="F28" i="14" s="1"/>
  <c r="D27" i="14"/>
  <c r="C27" i="14"/>
  <c r="F27" i="14" s="1"/>
  <c r="D26" i="14"/>
  <c r="C26" i="14"/>
  <c r="F26" i="14" s="1"/>
  <c r="D25" i="14"/>
  <c r="C25" i="14"/>
  <c r="F25" i="14" s="1"/>
  <c r="D24" i="14"/>
  <c r="C24" i="14"/>
  <c r="F24" i="14" s="1"/>
  <c r="D23" i="14"/>
  <c r="C23" i="14"/>
  <c r="F23" i="14" s="1"/>
  <c r="D22" i="14"/>
  <c r="C22" i="14"/>
  <c r="F22" i="14" s="1"/>
  <c r="D21" i="14"/>
  <c r="C21" i="14"/>
  <c r="F21" i="14" s="1"/>
  <c r="D20" i="14"/>
  <c r="C20" i="14"/>
  <c r="F20" i="14" s="1"/>
  <c r="D19" i="14"/>
  <c r="C19" i="14"/>
  <c r="F19" i="14" s="1"/>
  <c r="D18" i="14"/>
  <c r="C18" i="14"/>
  <c r="F18" i="14" s="1"/>
  <c r="D17" i="14"/>
  <c r="C17" i="14"/>
  <c r="F17" i="14" s="1"/>
  <c r="L9" i="3"/>
  <c r="L6" i="3"/>
  <c r="L4" i="3"/>
  <c r="L72" i="3"/>
  <c r="L82" i="3"/>
  <c r="L77" i="3"/>
  <c r="D152" i="15"/>
  <c r="C152" i="15"/>
  <c r="F152" i="15" s="1"/>
  <c r="D151" i="15"/>
  <c r="C151" i="15"/>
  <c r="F151" i="15" s="1"/>
  <c r="D150" i="15"/>
  <c r="C150" i="15"/>
  <c r="F150" i="15" s="1"/>
  <c r="D149" i="15"/>
  <c r="C149" i="15"/>
  <c r="F149" i="15" s="1"/>
  <c r="D148" i="15"/>
  <c r="C148" i="15"/>
  <c r="F148" i="15" s="1"/>
  <c r="D147" i="15"/>
  <c r="C147" i="15"/>
  <c r="F147" i="15" s="1"/>
  <c r="D146" i="15"/>
  <c r="C146" i="15"/>
  <c r="F146" i="15" s="1"/>
  <c r="D145" i="15"/>
  <c r="C145" i="15"/>
  <c r="F145" i="15" s="1"/>
  <c r="D144" i="15"/>
  <c r="C144" i="15"/>
  <c r="F144" i="15" s="1"/>
  <c r="D143" i="15"/>
  <c r="C143" i="15"/>
  <c r="F143" i="15" s="1"/>
  <c r="D142" i="15"/>
  <c r="C142" i="15"/>
  <c r="F142" i="15" s="1"/>
  <c r="D141" i="15"/>
  <c r="C141" i="15"/>
  <c r="F141" i="15" s="1"/>
  <c r="D140" i="15"/>
  <c r="C140" i="15"/>
  <c r="F140" i="15" s="1"/>
  <c r="D139" i="15"/>
  <c r="C139" i="15"/>
  <c r="F139" i="15" s="1"/>
  <c r="D138" i="15"/>
  <c r="C138" i="15"/>
  <c r="F138" i="15" s="1"/>
  <c r="D137" i="15"/>
  <c r="C137" i="15"/>
  <c r="F137" i="15" s="1"/>
  <c r="D136" i="15"/>
  <c r="C136" i="15"/>
  <c r="F136" i="15" s="1"/>
  <c r="D135" i="15"/>
  <c r="C135" i="15"/>
  <c r="F135" i="15" s="1"/>
  <c r="D134" i="15"/>
  <c r="C134" i="15"/>
  <c r="F134" i="15" s="1"/>
  <c r="D133" i="15"/>
  <c r="C133" i="15"/>
  <c r="F133" i="15" s="1"/>
  <c r="D132" i="15"/>
  <c r="C132" i="15"/>
  <c r="F132" i="15" s="1"/>
  <c r="D131" i="15"/>
  <c r="C131" i="15"/>
  <c r="F131" i="15" s="1"/>
  <c r="D130" i="15"/>
  <c r="C130" i="15"/>
  <c r="F130" i="15" s="1"/>
  <c r="D129" i="15"/>
  <c r="C129" i="15"/>
  <c r="F129" i="15" s="1"/>
  <c r="D128" i="15"/>
  <c r="C128" i="15"/>
  <c r="F128" i="15" s="1"/>
  <c r="D127" i="15"/>
  <c r="C127" i="15"/>
  <c r="F127" i="15" s="1"/>
  <c r="D126" i="15"/>
  <c r="C126" i="15"/>
  <c r="F126" i="15" s="1"/>
  <c r="D125" i="15"/>
  <c r="C125" i="15"/>
  <c r="F125" i="15" s="1"/>
  <c r="D124" i="15"/>
  <c r="C124" i="15"/>
  <c r="F124" i="15" s="1"/>
  <c r="D123" i="15"/>
  <c r="C123" i="15"/>
  <c r="F123" i="15" s="1"/>
  <c r="D122" i="15"/>
  <c r="C122" i="15"/>
  <c r="F122" i="15" s="1"/>
  <c r="D121" i="15"/>
  <c r="C121" i="15"/>
  <c r="F121" i="15" s="1"/>
  <c r="D120" i="15"/>
  <c r="C120" i="15"/>
  <c r="F120" i="15" s="1"/>
  <c r="D119" i="15"/>
  <c r="C119" i="15"/>
  <c r="F119" i="15" s="1"/>
  <c r="D118" i="15"/>
  <c r="C118" i="15"/>
  <c r="F118" i="15" s="1"/>
  <c r="D117" i="15"/>
  <c r="C117" i="15"/>
  <c r="F117" i="15" s="1"/>
  <c r="D116" i="15"/>
  <c r="C116" i="15"/>
  <c r="F116" i="15" s="1"/>
  <c r="D115" i="15"/>
  <c r="C115" i="15"/>
  <c r="F115" i="15" s="1"/>
  <c r="D114" i="15"/>
  <c r="C114" i="15"/>
  <c r="F114" i="15" s="1"/>
  <c r="D113" i="15"/>
  <c r="C113" i="15"/>
  <c r="F113" i="15" s="1"/>
  <c r="D112" i="15"/>
  <c r="C112" i="15"/>
  <c r="F112" i="15" s="1"/>
  <c r="D111" i="15"/>
  <c r="C111" i="15"/>
  <c r="F111" i="15" s="1"/>
  <c r="D110" i="15"/>
  <c r="C110" i="15"/>
  <c r="F110" i="15" s="1"/>
  <c r="D109" i="15"/>
  <c r="C109" i="15"/>
  <c r="F109" i="15" s="1"/>
  <c r="D108" i="15"/>
  <c r="C108" i="15"/>
  <c r="F108" i="15" s="1"/>
  <c r="D107" i="15"/>
  <c r="C107" i="15"/>
  <c r="F107" i="15" s="1"/>
  <c r="D106" i="15"/>
  <c r="C106" i="15"/>
  <c r="F106" i="15" s="1"/>
  <c r="D105" i="15"/>
  <c r="C105" i="15"/>
  <c r="F105" i="15" s="1"/>
  <c r="D104" i="15"/>
  <c r="C104" i="15"/>
  <c r="F104" i="15" s="1"/>
  <c r="D103" i="15"/>
  <c r="C103" i="15"/>
  <c r="F103" i="15" s="1"/>
  <c r="D102" i="15"/>
  <c r="C102" i="15"/>
  <c r="F102" i="15" s="1"/>
  <c r="D101" i="15"/>
  <c r="C101" i="15"/>
  <c r="F101" i="15" s="1"/>
  <c r="D100" i="15"/>
  <c r="C100" i="15"/>
  <c r="F100" i="15" s="1"/>
  <c r="D99" i="15"/>
  <c r="C99" i="15"/>
  <c r="F99" i="15" s="1"/>
  <c r="D98" i="15"/>
  <c r="C98" i="15"/>
  <c r="F98" i="15" s="1"/>
  <c r="D97" i="15"/>
  <c r="C97" i="15"/>
  <c r="F97" i="15" s="1"/>
  <c r="D96" i="15"/>
  <c r="C96" i="15"/>
  <c r="F96" i="15" s="1"/>
  <c r="D95" i="15"/>
  <c r="C95" i="15"/>
  <c r="F95" i="15" s="1"/>
  <c r="D94" i="15"/>
  <c r="C94" i="15"/>
  <c r="F94" i="15" s="1"/>
  <c r="D93" i="15"/>
  <c r="C93" i="15"/>
  <c r="F93" i="15" s="1"/>
  <c r="D92" i="15"/>
  <c r="C92" i="15"/>
  <c r="F92" i="15" s="1"/>
  <c r="D91" i="15"/>
  <c r="C91" i="15"/>
  <c r="F91" i="15" s="1"/>
  <c r="D90" i="15"/>
  <c r="C90" i="15"/>
  <c r="F90" i="15" s="1"/>
  <c r="D89" i="15"/>
  <c r="C89" i="15"/>
  <c r="F89" i="15" s="1"/>
  <c r="D88" i="15"/>
  <c r="C88" i="15"/>
  <c r="F88" i="15" s="1"/>
  <c r="D87" i="15"/>
  <c r="C87" i="15"/>
  <c r="F87" i="15" s="1"/>
  <c r="D86" i="15"/>
  <c r="C86" i="15"/>
  <c r="F86" i="15" s="1"/>
  <c r="D85" i="15"/>
  <c r="C85" i="15"/>
  <c r="F85" i="15" s="1"/>
  <c r="D84" i="15"/>
  <c r="C84" i="15"/>
  <c r="F84" i="15" s="1"/>
  <c r="D83" i="15"/>
  <c r="C83" i="15"/>
  <c r="F83" i="15" s="1"/>
  <c r="D82" i="15"/>
  <c r="C82" i="15"/>
  <c r="F82" i="15" s="1"/>
  <c r="D81" i="15"/>
  <c r="C81" i="15"/>
  <c r="F81" i="15" s="1"/>
  <c r="D80" i="15"/>
  <c r="C80" i="15"/>
  <c r="F80" i="15" s="1"/>
  <c r="D79" i="15"/>
  <c r="C79" i="15"/>
  <c r="F79" i="15" s="1"/>
  <c r="D78" i="15"/>
  <c r="C78" i="15"/>
  <c r="F78" i="15" s="1"/>
  <c r="D77" i="15"/>
  <c r="C77" i="15"/>
  <c r="F77" i="15" s="1"/>
  <c r="D76" i="15"/>
  <c r="C76" i="15"/>
  <c r="F76" i="15" s="1"/>
  <c r="D75" i="15"/>
  <c r="C75" i="15"/>
  <c r="F75" i="15" s="1"/>
  <c r="D74" i="15"/>
  <c r="C74" i="15"/>
  <c r="F74" i="15" s="1"/>
  <c r="D73" i="15"/>
  <c r="C73" i="15"/>
  <c r="F73" i="15" s="1"/>
  <c r="D72" i="15"/>
  <c r="C72" i="15"/>
  <c r="F72" i="15" s="1"/>
  <c r="D71" i="15"/>
  <c r="C71" i="15"/>
  <c r="F71" i="15" s="1"/>
  <c r="D70" i="15"/>
  <c r="C70" i="15"/>
  <c r="F70" i="15" s="1"/>
  <c r="D69" i="15"/>
  <c r="C69" i="15"/>
  <c r="F69" i="15" s="1"/>
  <c r="D68" i="15"/>
  <c r="C68" i="15"/>
  <c r="F68" i="15" s="1"/>
  <c r="D67" i="15"/>
  <c r="C67" i="15"/>
  <c r="F67" i="15" s="1"/>
  <c r="D66" i="15"/>
  <c r="C66" i="15"/>
  <c r="F66" i="15" s="1"/>
  <c r="D65" i="15"/>
  <c r="C65" i="15"/>
  <c r="F65" i="15" s="1"/>
  <c r="D64" i="15"/>
  <c r="C64" i="15"/>
  <c r="F64" i="15" s="1"/>
  <c r="D63" i="15"/>
  <c r="C63" i="15"/>
  <c r="F63" i="15" s="1"/>
  <c r="D62" i="15"/>
  <c r="C62" i="15"/>
  <c r="F62" i="15" s="1"/>
  <c r="D61" i="15"/>
  <c r="C61" i="15"/>
  <c r="F61" i="15" s="1"/>
  <c r="D60" i="15"/>
  <c r="C60" i="15"/>
  <c r="F60" i="15" s="1"/>
  <c r="D59" i="15"/>
  <c r="C59" i="15"/>
  <c r="F59" i="15" s="1"/>
  <c r="D58" i="15"/>
  <c r="C58" i="15"/>
  <c r="F58" i="15" s="1"/>
  <c r="D57" i="15"/>
  <c r="C57" i="15"/>
  <c r="F57" i="15" s="1"/>
  <c r="D56" i="15"/>
  <c r="C56" i="15"/>
  <c r="F56" i="15" s="1"/>
  <c r="D55" i="15"/>
  <c r="C55" i="15"/>
  <c r="F55" i="15" s="1"/>
  <c r="D54" i="15"/>
  <c r="C54" i="15"/>
  <c r="F54" i="15" s="1"/>
  <c r="D53" i="15"/>
  <c r="C53" i="15"/>
  <c r="F53" i="15" s="1"/>
  <c r="D52" i="15"/>
  <c r="C52" i="15"/>
  <c r="F52" i="15" s="1"/>
  <c r="D51" i="15"/>
  <c r="C51" i="15"/>
  <c r="F51" i="15" s="1"/>
  <c r="D50" i="15"/>
  <c r="C50" i="15"/>
  <c r="F50" i="15" s="1"/>
  <c r="D49" i="15"/>
  <c r="C49" i="15"/>
  <c r="F49" i="15" s="1"/>
  <c r="D48" i="15"/>
  <c r="C48" i="15"/>
  <c r="F48" i="15" s="1"/>
  <c r="D47" i="15"/>
  <c r="C47" i="15"/>
  <c r="F47" i="15" s="1"/>
  <c r="D46" i="15"/>
  <c r="C46" i="15"/>
  <c r="F46" i="15" s="1"/>
  <c r="D45" i="15"/>
  <c r="C45" i="15"/>
  <c r="F45" i="15" s="1"/>
  <c r="D44" i="15"/>
  <c r="C44" i="15"/>
  <c r="F44" i="15" s="1"/>
  <c r="D43" i="15"/>
  <c r="C43" i="15"/>
  <c r="F43" i="15" s="1"/>
  <c r="D42" i="15"/>
  <c r="C42" i="15"/>
  <c r="F42" i="15" s="1"/>
  <c r="D41" i="15"/>
  <c r="C41" i="15"/>
  <c r="F41" i="15" s="1"/>
  <c r="D40" i="15"/>
  <c r="C40" i="15"/>
  <c r="F40" i="15" s="1"/>
  <c r="D39" i="15"/>
  <c r="C39" i="15"/>
  <c r="F39" i="15" s="1"/>
  <c r="D38" i="15"/>
  <c r="C38" i="15"/>
  <c r="F38" i="15" s="1"/>
  <c r="D37" i="15"/>
  <c r="C37" i="15"/>
  <c r="F37" i="15" s="1"/>
  <c r="D36" i="15"/>
  <c r="C36" i="15"/>
  <c r="F36" i="15" s="1"/>
  <c r="D35" i="15"/>
  <c r="C35" i="15"/>
  <c r="F35" i="15" s="1"/>
  <c r="D34" i="15"/>
  <c r="C34" i="15"/>
  <c r="F34" i="15" s="1"/>
  <c r="D33" i="15"/>
  <c r="C33" i="15"/>
  <c r="F33" i="15" s="1"/>
  <c r="F32" i="15"/>
  <c r="F31" i="15"/>
  <c r="F30" i="15"/>
  <c r="F29" i="15"/>
  <c r="F28" i="15"/>
  <c r="F27" i="15"/>
  <c r="F26" i="15"/>
  <c r="F25" i="15"/>
  <c r="F24" i="15"/>
  <c r="F23" i="15"/>
  <c r="F22" i="15"/>
  <c r="K18" i="3" s="1"/>
  <c r="F21" i="15"/>
  <c r="K3" i="3" s="1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K72" i="3" s="1"/>
  <c r="F6" i="15"/>
  <c r="K71" i="3" s="1"/>
  <c r="D152" i="16"/>
  <c r="C152" i="16"/>
  <c r="F152" i="16" s="1"/>
  <c r="D151" i="16"/>
  <c r="C151" i="16"/>
  <c r="F151" i="16" s="1"/>
  <c r="D150" i="16"/>
  <c r="C150" i="16"/>
  <c r="F150" i="16" s="1"/>
  <c r="D149" i="16"/>
  <c r="C149" i="16"/>
  <c r="F149" i="16" s="1"/>
  <c r="D148" i="16"/>
  <c r="C148" i="16"/>
  <c r="F148" i="16" s="1"/>
  <c r="D147" i="16"/>
  <c r="C147" i="16"/>
  <c r="F147" i="16" s="1"/>
  <c r="D146" i="16"/>
  <c r="C146" i="16"/>
  <c r="F146" i="16" s="1"/>
  <c r="D145" i="16"/>
  <c r="C145" i="16"/>
  <c r="F145" i="16" s="1"/>
  <c r="D144" i="16"/>
  <c r="C144" i="16"/>
  <c r="F144" i="16" s="1"/>
  <c r="D143" i="16"/>
  <c r="C143" i="16"/>
  <c r="F143" i="16" s="1"/>
  <c r="D142" i="16"/>
  <c r="C142" i="16"/>
  <c r="F142" i="16" s="1"/>
  <c r="D141" i="16"/>
  <c r="C141" i="16"/>
  <c r="F141" i="16" s="1"/>
  <c r="D140" i="16"/>
  <c r="C140" i="16"/>
  <c r="F140" i="16" s="1"/>
  <c r="D139" i="16"/>
  <c r="C139" i="16"/>
  <c r="F139" i="16" s="1"/>
  <c r="D138" i="16"/>
  <c r="C138" i="16"/>
  <c r="F138" i="16" s="1"/>
  <c r="D137" i="16"/>
  <c r="C137" i="16"/>
  <c r="F137" i="16" s="1"/>
  <c r="D136" i="16"/>
  <c r="C136" i="16"/>
  <c r="F136" i="16" s="1"/>
  <c r="D135" i="16"/>
  <c r="C135" i="16"/>
  <c r="F135" i="16" s="1"/>
  <c r="D134" i="16"/>
  <c r="C134" i="16"/>
  <c r="F134" i="16" s="1"/>
  <c r="D133" i="16"/>
  <c r="C133" i="16"/>
  <c r="F133" i="16" s="1"/>
  <c r="D132" i="16"/>
  <c r="C132" i="16"/>
  <c r="F132" i="16" s="1"/>
  <c r="D131" i="16"/>
  <c r="C131" i="16"/>
  <c r="F131" i="16" s="1"/>
  <c r="D130" i="16"/>
  <c r="C130" i="16"/>
  <c r="F130" i="16" s="1"/>
  <c r="D129" i="16"/>
  <c r="C129" i="16"/>
  <c r="F129" i="16" s="1"/>
  <c r="D128" i="16"/>
  <c r="C128" i="16"/>
  <c r="F128" i="16" s="1"/>
  <c r="D127" i="16"/>
  <c r="C127" i="16"/>
  <c r="F127" i="16" s="1"/>
  <c r="D126" i="16"/>
  <c r="C126" i="16"/>
  <c r="F126" i="16" s="1"/>
  <c r="D125" i="16"/>
  <c r="C125" i="16"/>
  <c r="F125" i="16" s="1"/>
  <c r="D124" i="16"/>
  <c r="C124" i="16"/>
  <c r="F124" i="16" s="1"/>
  <c r="D123" i="16"/>
  <c r="C123" i="16"/>
  <c r="F123" i="16" s="1"/>
  <c r="D122" i="16"/>
  <c r="C122" i="16"/>
  <c r="F122" i="16" s="1"/>
  <c r="D121" i="16"/>
  <c r="C121" i="16"/>
  <c r="F121" i="16" s="1"/>
  <c r="D120" i="16"/>
  <c r="C120" i="16"/>
  <c r="F120" i="16" s="1"/>
  <c r="D119" i="16"/>
  <c r="C119" i="16"/>
  <c r="F119" i="16" s="1"/>
  <c r="D118" i="16"/>
  <c r="C118" i="16"/>
  <c r="F118" i="16" s="1"/>
  <c r="D117" i="16"/>
  <c r="C117" i="16"/>
  <c r="F117" i="16" s="1"/>
  <c r="D116" i="16"/>
  <c r="C116" i="16"/>
  <c r="F116" i="16" s="1"/>
  <c r="D115" i="16"/>
  <c r="C115" i="16"/>
  <c r="F115" i="16" s="1"/>
  <c r="D114" i="16"/>
  <c r="C114" i="16"/>
  <c r="F114" i="16" s="1"/>
  <c r="D113" i="16"/>
  <c r="C113" i="16"/>
  <c r="F113" i="16" s="1"/>
  <c r="D112" i="16"/>
  <c r="C112" i="16"/>
  <c r="F112" i="16" s="1"/>
  <c r="D111" i="16"/>
  <c r="C111" i="16"/>
  <c r="F111" i="16" s="1"/>
  <c r="D110" i="16"/>
  <c r="C110" i="16"/>
  <c r="F110" i="16" s="1"/>
  <c r="D109" i="16"/>
  <c r="C109" i="16"/>
  <c r="F109" i="16" s="1"/>
  <c r="D108" i="16"/>
  <c r="C108" i="16"/>
  <c r="F108" i="16" s="1"/>
  <c r="D107" i="16"/>
  <c r="C107" i="16"/>
  <c r="F107" i="16" s="1"/>
  <c r="D106" i="16"/>
  <c r="C106" i="16"/>
  <c r="F106" i="16" s="1"/>
  <c r="D105" i="16"/>
  <c r="C105" i="16"/>
  <c r="F105" i="16" s="1"/>
  <c r="D104" i="16"/>
  <c r="C104" i="16"/>
  <c r="F104" i="16" s="1"/>
  <c r="D103" i="16"/>
  <c r="C103" i="16"/>
  <c r="F103" i="16" s="1"/>
  <c r="D102" i="16"/>
  <c r="C102" i="16"/>
  <c r="F102" i="16" s="1"/>
  <c r="D101" i="16"/>
  <c r="C101" i="16"/>
  <c r="F101" i="16" s="1"/>
  <c r="D100" i="16"/>
  <c r="C100" i="16"/>
  <c r="F100" i="16" s="1"/>
  <c r="D99" i="16"/>
  <c r="C99" i="16"/>
  <c r="F99" i="16" s="1"/>
  <c r="D98" i="16"/>
  <c r="C98" i="16"/>
  <c r="F98" i="16" s="1"/>
  <c r="D97" i="16"/>
  <c r="C97" i="16"/>
  <c r="F97" i="16" s="1"/>
  <c r="D96" i="16"/>
  <c r="C96" i="16"/>
  <c r="F96" i="16" s="1"/>
  <c r="D95" i="16"/>
  <c r="C95" i="16"/>
  <c r="F95" i="16" s="1"/>
  <c r="D94" i="16"/>
  <c r="C94" i="16"/>
  <c r="F94" i="16" s="1"/>
  <c r="D93" i="16"/>
  <c r="C93" i="16"/>
  <c r="F93" i="16" s="1"/>
  <c r="D92" i="16"/>
  <c r="C92" i="16"/>
  <c r="F92" i="16" s="1"/>
  <c r="D91" i="16"/>
  <c r="C91" i="16"/>
  <c r="F91" i="16" s="1"/>
  <c r="D90" i="16"/>
  <c r="C90" i="16"/>
  <c r="F90" i="16" s="1"/>
  <c r="D89" i="16"/>
  <c r="C89" i="16"/>
  <c r="F89" i="16" s="1"/>
  <c r="D88" i="16"/>
  <c r="C88" i="16"/>
  <c r="F88" i="16" s="1"/>
  <c r="D87" i="16"/>
  <c r="C87" i="16"/>
  <c r="F87" i="16" s="1"/>
  <c r="D86" i="16"/>
  <c r="C86" i="16"/>
  <c r="F86" i="16" s="1"/>
  <c r="D85" i="16"/>
  <c r="C85" i="16"/>
  <c r="F85" i="16" s="1"/>
  <c r="D84" i="16"/>
  <c r="C84" i="16"/>
  <c r="F84" i="16" s="1"/>
  <c r="D83" i="16"/>
  <c r="C83" i="16"/>
  <c r="F83" i="16" s="1"/>
  <c r="D82" i="16"/>
  <c r="C82" i="16"/>
  <c r="F82" i="16" s="1"/>
  <c r="D81" i="16"/>
  <c r="C81" i="16"/>
  <c r="F81" i="16" s="1"/>
  <c r="D80" i="16"/>
  <c r="C80" i="16"/>
  <c r="F80" i="16" s="1"/>
  <c r="D79" i="16"/>
  <c r="C79" i="16"/>
  <c r="F79" i="16" s="1"/>
  <c r="D78" i="16"/>
  <c r="C78" i="16"/>
  <c r="F78" i="16" s="1"/>
  <c r="D77" i="16"/>
  <c r="C77" i="16"/>
  <c r="F77" i="16" s="1"/>
  <c r="D76" i="16"/>
  <c r="C76" i="16"/>
  <c r="F76" i="16" s="1"/>
  <c r="D75" i="16"/>
  <c r="C75" i="16"/>
  <c r="F75" i="16" s="1"/>
  <c r="D74" i="16"/>
  <c r="C74" i="16"/>
  <c r="F74" i="16" s="1"/>
  <c r="D73" i="16"/>
  <c r="C73" i="16"/>
  <c r="F73" i="16" s="1"/>
  <c r="D72" i="16"/>
  <c r="C72" i="16"/>
  <c r="F72" i="16" s="1"/>
  <c r="D71" i="16"/>
  <c r="C71" i="16"/>
  <c r="F71" i="16" s="1"/>
  <c r="D70" i="16"/>
  <c r="C70" i="16"/>
  <c r="F70" i="16" s="1"/>
  <c r="D69" i="16"/>
  <c r="C69" i="16"/>
  <c r="F69" i="16" s="1"/>
  <c r="D68" i="16"/>
  <c r="C68" i="16"/>
  <c r="F68" i="16" s="1"/>
  <c r="D67" i="16"/>
  <c r="C67" i="16"/>
  <c r="F67" i="16" s="1"/>
  <c r="D66" i="16"/>
  <c r="C66" i="16"/>
  <c r="F66" i="16" s="1"/>
  <c r="D65" i="16"/>
  <c r="C65" i="16"/>
  <c r="F65" i="16" s="1"/>
  <c r="D64" i="16"/>
  <c r="C64" i="16"/>
  <c r="F64" i="16" s="1"/>
  <c r="D63" i="16"/>
  <c r="C63" i="16"/>
  <c r="F63" i="16" s="1"/>
  <c r="D62" i="16"/>
  <c r="C62" i="16"/>
  <c r="F62" i="16" s="1"/>
  <c r="D61" i="16"/>
  <c r="C61" i="16"/>
  <c r="F61" i="16" s="1"/>
  <c r="D60" i="16"/>
  <c r="C60" i="16"/>
  <c r="F60" i="16" s="1"/>
  <c r="D59" i="16"/>
  <c r="C59" i="16"/>
  <c r="F59" i="16" s="1"/>
  <c r="D58" i="16"/>
  <c r="C58" i="16"/>
  <c r="F58" i="16" s="1"/>
  <c r="D57" i="16"/>
  <c r="C57" i="16"/>
  <c r="F57" i="16" s="1"/>
  <c r="D56" i="16"/>
  <c r="C56" i="16"/>
  <c r="F56" i="16" s="1"/>
  <c r="D55" i="16"/>
  <c r="C55" i="16"/>
  <c r="F55" i="16" s="1"/>
  <c r="D54" i="16"/>
  <c r="C54" i="16"/>
  <c r="F54" i="16" s="1"/>
  <c r="D53" i="16"/>
  <c r="C53" i="16"/>
  <c r="F53" i="16" s="1"/>
  <c r="D52" i="16"/>
  <c r="C52" i="16"/>
  <c r="F52" i="16" s="1"/>
  <c r="D51" i="16"/>
  <c r="C51" i="16"/>
  <c r="F51" i="16" s="1"/>
  <c r="D50" i="16"/>
  <c r="C50" i="16"/>
  <c r="F50" i="16" s="1"/>
  <c r="D49" i="16"/>
  <c r="C49" i="16"/>
  <c r="F49" i="16" s="1"/>
  <c r="D48" i="16"/>
  <c r="C48" i="16"/>
  <c r="F48" i="16" s="1"/>
  <c r="D47" i="16"/>
  <c r="C47" i="16"/>
  <c r="F47" i="16" s="1"/>
  <c r="D46" i="16"/>
  <c r="C46" i="16"/>
  <c r="F46" i="16" s="1"/>
  <c r="D45" i="16"/>
  <c r="C45" i="16"/>
  <c r="F45" i="16" s="1"/>
  <c r="D44" i="16"/>
  <c r="C44" i="16"/>
  <c r="F44" i="16" s="1"/>
  <c r="D43" i="16"/>
  <c r="C43" i="16"/>
  <c r="F43" i="16" s="1"/>
  <c r="D42" i="16"/>
  <c r="C42" i="16"/>
  <c r="F42" i="16" s="1"/>
  <c r="D41" i="16"/>
  <c r="C41" i="16"/>
  <c r="F41" i="16" s="1"/>
  <c r="D40" i="16"/>
  <c r="C40" i="16"/>
  <c r="F40" i="16" s="1"/>
  <c r="D39" i="16"/>
  <c r="C39" i="16"/>
  <c r="F39" i="16" s="1"/>
  <c r="D38" i="16"/>
  <c r="C38" i="16"/>
  <c r="F38" i="16" s="1"/>
  <c r="D37" i="16"/>
  <c r="C37" i="16"/>
  <c r="F37" i="16" s="1"/>
  <c r="D36" i="16"/>
  <c r="C36" i="16"/>
  <c r="F36" i="16" s="1"/>
  <c r="D35" i="16"/>
  <c r="C35" i="16"/>
  <c r="F35" i="16" s="1"/>
  <c r="D34" i="16"/>
  <c r="C34" i="16"/>
  <c r="F34" i="16" s="1"/>
  <c r="D33" i="16"/>
  <c r="C33" i="16"/>
  <c r="F33" i="16" s="1"/>
  <c r="D32" i="16"/>
  <c r="C32" i="16"/>
  <c r="F32" i="16" s="1"/>
  <c r="D31" i="16"/>
  <c r="C31" i="16"/>
  <c r="F31" i="16" s="1"/>
  <c r="D30" i="16"/>
  <c r="C30" i="16"/>
  <c r="F30" i="16" s="1"/>
  <c r="D29" i="16"/>
  <c r="C29" i="16"/>
  <c r="F29" i="16" s="1"/>
  <c r="D28" i="16"/>
  <c r="C28" i="16"/>
  <c r="F28" i="16" s="1"/>
  <c r="D27" i="16"/>
  <c r="C27" i="16"/>
  <c r="F27" i="16" s="1"/>
  <c r="D26" i="16"/>
  <c r="C26" i="16"/>
  <c r="F26" i="16" s="1"/>
  <c r="D25" i="16"/>
  <c r="C25" i="16"/>
  <c r="F25" i="16" s="1"/>
  <c r="D24" i="16"/>
  <c r="C24" i="16"/>
  <c r="F24" i="16" s="1"/>
  <c r="D23" i="16"/>
  <c r="C23" i="16"/>
  <c r="F23" i="16" s="1"/>
  <c r="D22" i="16"/>
  <c r="C22" i="16"/>
  <c r="F22" i="16" s="1"/>
  <c r="D21" i="16"/>
  <c r="C21" i="16"/>
  <c r="F21" i="16" s="1"/>
  <c r="D20" i="16"/>
  <c r="C20" i="16"/>
  <c r="F20" i="16" s="1"/>
  <c r="D19" i="16"/>
  <c r="C19" i="16"/>
  <c r="F19" i="16" s="1"/>
  <c r="F18" i="16"/>
  <c r="F17" i="16"/>
  <c r="F16" i="16"/>
  <c r="F15" i="16"/>
  <c r="F14" i="16"/>
  <c r="J6" i="3" s="1"/>
  <c r="F13" i="16"/>
  <c r="F12" i="16"/>
  <c r="F11" i="16"/>
  <c r="J4" i="3" s="1"/>
  <c r="F10" i="16"/>
  <c r="F9" i="16"/>
  <c r="F8" i="16"/>
  <c r="F7" i="16"/>
  <c r="F6" i="16"/>
  <c r="J73" i="3" s="1"/>
  <c r="D152" i="17"/>
  <c r="C152" i="17"/>
  <c r="F152" i="17" s="1"/>
  <c r="D151" i="17"/>
  <c r="C151" i="17"/>
  <c r="F151" i="17" s="1"/>
  <c r="D150" i="17"/>
  <c r="C150" i="17"/>
  <c r="F150" i="17" s="1"/>
  <c r="D149" i="17"/>
  <c r="C149" i="17"/>
  <c r="F149" i="17" s="1"/>
  <c r="D148" i="17"/>
  <c r="C148" i="17"/>
  <c r="F148" i="17" s="1"/>
  <c r="D147" i="17"/>
  <c r="C147" i="17"/>
  <c r="F147" i="17" s="1"/>
  <c r="D146" i="17"/>
  <c r="C146" i="17"/>
  <c r="F146" i="17" s="1"/>
  <c r="D145" i="17"/>
  <c r="C145" i="17"/>
  <c r="F145" i="17" s="1"/>
  <c r="D144" i="17"/>
  <c r="C144" i="17"/>
  <c r="F144" i="17" s="1"/>
  <c r="D143" i="17"/>
  <c r="C143" i="17"/>
  <c r="F143" i="17" s="1"/>
  <c r="D142" i="17"/>
  <c r="C142" i="17"/>
  <c r="F142" i="17" s="1"/>
  <c r="D141" i="17"/>
  <c r="C141" i="17"/>
  <c r="F141" i="17" s="1"/>
  <c r="D140" i="17"/>
  <c r="C140" i="17"/>
  <c r="F140" i="17" s="1"/>
  <c r="D139" i="17"/>
  <c r="C139" i="17"/>
  <c r="F139" i="17" s="1"/>
  <c r="D138" i="17"/>
  <c r="C138" i="17"/>
  <c r="F138" i="17" s="1"/>
  <c r="D137" i="17"/>
  <c r="C137" i="17"/>
  <c r="F137" i="17" s="1"/>
  <c r="D136" i="17"/>
  <c r="C136" i="17"/>
  <c r="F136" i="17" s="1"/>
  <c r="D135" i="17"/>
  <c r="C135" i="17"/>
  <c r="F135" i="17" s="1"/>
  <c r="D134" i="17"/>
  <c r="C134" i="17"/>
  <c r="F134" i="17" s="1"/>
  <c r="D133" i="17"/>
  <c r="C133" i="17"/>
  <c r="F133" i="17" s="1"/>
  <c r="D132" i="17"/>
  <c r="C132" i="17"/>
  <c r="F132" i="17" s="1"/>
  <c r="D131" i="17"/>
  <c r="C131" i="17"/>
  <c r="F131" i="17" s="1"/>
  <c r="D130" i="17"/>
  <c r="C130" i="17"/>
  <c r="F130" i="17" s="1"/>
  <c r="D129" i="17"/>
  <c r="C129" i="17"/>
  <c r="F129" i="17" s="1"/>
  <c r="D128" i="17"/>
  <c r="C128" i="17"/>
  <c r="F128" i="17" s="1"/>
  <c r="D127" i="17"/>
  <c r="C127" i="17"/>
  <c r="F127" i="17" s="1"/>
  <c r="D126" i="17"/>
  <c r="C126" i="17"/>
  <c r="F126" i="17" s="1"/>
  <c r="D125" i="17"/>
  <c r="C125" i="17"/>
  <c r="F125" i="17" s="1"/>
  <c r="D124" i="17"/>
  <c r="C124" i="17"/>
  <c r="F124" i="17" s="1"/>
  <c r="D123" i="17"/>
  <c r="C123" i="17"/>
  <c r="F123" i="17" s="1"/>
  <c r="D122" i="17"/>
  <c r="C122" i="17"/>
  <c r="F122" i="17" s="1"/>
  <c r="D121" i="17"/>
  <c r="C121" i="17"/>
  <c r="F121" i="17" s="1"/>
  <c r="D120" i="17"/>
  <c r="C120" i="17"/>
  <c r="F120" i="17" s="1"/>
  <c r="D119" i="17"/>
  <c r="C119" i="17"/>
  <c r="F119" i="17" s="1"/>
  <c r="D118" i="17"/>
  <c r="C118" i="17"/>
  <c r="F118" i="17" s="1"/>
  <c r="D117" i="17"/>
  <c r="C117" i="17"/>
  <c r="F117" i="17" s="1"/>
  <c r="D116" i="17"/>
  <c r="C116" i="17"/>
  <c r="F116" i="17" s="1"/>
  <c r="D115" i="17"/>
  <c r="C115" i="17"/>
  <c r="F115" i="17" s="1"/>
  <c r="D114" i="17"/>
  <c r="C114" i="17"/>
  <c r="F114" i="17" s="1"/>
  <c r="D113" i="17"/>
  <c r="C113" i="17"/>
  <c r="F113" i="17" s="1"/>
  <c r="D112" i="17"/>
  <c r="C112" i="17"/>
  <c r="F112" i="17" s="1"/>
  <c r="D111" i="17"/>
  <c r="C111" i="17"/>
  <c r="F111" i="17" s="1"/>
  <c r="D110" i="17"/>
  <c r="C110" i="17"/>
  <c r="F110" i="17" s="1"/>
  <c r="D109" i="17"/>
  <c r="C109" i="17"/>
  <c r="F109" i="17" s="1"/>
  <c r="D108" i="17"/>
  <c r="C108" i="17"/>
  <c r="F108" i="17" s="1"/>
  <c r="D107" i="17"/>
  <c r="C107" i="17"/>
  <c r="F107" i="17" s="1"/>
  <c r="D106" i="17"/>
  <c r="C106" i="17"/>
  <c r="F106" i="17" s="1"/>
  <c r="D105" i="17"/>
  <c r="C105" i="17"/>
  <c r="F105" i="17" s="1"/>
  <c r="D104" i="17"/>
  <c r="C104" i="17"/>
  <c r="F104" i="17" s="1"/>
  <c r="D103" i="17"/>
  <c r="C103" i="17"/>
  <c r="F103" i="17" s="1"/>
  <c r="D102" i="17"/>
  <c r="C102" i="17"/>
  <c r="F102" i="17" s="1"/>
  <c r="D101" i="17"/>
  <c r="C101" i="17"/>
  <c r="F101" i="17" s="1"/>
  <c r="D100" i="17"/>
  <c r="C100" i="17"/>
  <c r="F100" i="17" s="1"/>
  <c r="D99" i="17"/>
  <c r="C99" i="17"/>
  <c r="F99" i="17" s="1"/>
  <c r="D98" i="17"/>
  <c r="C98" i="17"/>
  <c r="F98" i="17" s="1"/>
  <c r="D97" i="17"/>
  <c r="C97" i="17"/>
  <c r="F97" i="17" s="1"/>
  <c r="D96" i="17"/>
  <c r="C96" i="17"/>
  <c r="F96" i="17" s="1"/>
  <c r="D95" i="17"/>
  <c r="C95" i="17"/>
  <c r="F95" i="17" s="1"/>
  <c r="D94" i="17"/>
  <c r="C94" i="17"/>
  <c r="F94" i="17" s="1"/>
  <c r="D93" i="17"/>
  <c r="C93" i="17"/>
  <c r="F93" i="17" s="1"/>
  <c r="D92" i="17"/>
  <c r="C92" i="17"/>
  <c r="F92" i="17" s="1"/>
  <c r="D91" i="17"/>
  <c r="C91" i="17"/>
  <c r="F91" i="17" s="1"/>
  <c r="D90" i="17"/>
  <c r="C90" i="17"/>
  <c r="F90" i="17" s="1"/>
  <c r="D89" i="17"/>
  <c r="C89" i="17"/>
  <c r="F89" i="17" s="1"/>
  <c r="D88" i="17"/>
  <c r="C88" i="17"/>
  <c r="F88" i="17" s="1"/>
  <c r="D87" i="17"/>
  <c r="C87" i="17"/>
  <c r="F87" i="17" s="1"/>
  <c r="D86" i="17"/>
  <c r="C86" i="17"/>
  <c r="F86" i="17" s="1"/>
  <c r="D85" i="17"/>
  <c r="C85" i="17"/>
  <c r="F85" i="17" s="1"/>
  <c r="D84" i="17"/>
  <c r="C84" i="17"/>
  <c r="F84" i="17" s="1"/>
  <c r="D83" i="17"/>
  <c r="C83" i="17"/>
  <c r="F83" i="17" s="1"/>
  <c r="D82" i="17"/>
  <c r="C82" i="17"/>
  <c r="F82" i="17" s="1"/>
  <c r="D81" i="17"/>
  <c r="C81" i="17"/>
  <c r="F81" i="17" s="1"/>
  <c r="D80" i="17"/>
  <c r="C80" i="17"/>
  <c r="F80" i="17" s="1"/>
  <c r="D79" i="17"/>
  <c r="C79" i="17"/>
  <c r="F79" i="17" s="1"/>
  <c r="D78" i="17"/>
  <c r="C78" i="17"/>
  <c r="F78" i="17" s="1"/>
  <c r="D77" i="17"/>
  <c r="C77" i="17"/>
  <c r="F77" i="17" s="1"/>
  <c r="D76" i="17"/>
  <c r="C76" i="17"/>
  <c r="F76" i="17" s="1"/>
  <c r="D75" i="17"/>
  <c r="C75" i="17"/>
  <c r="F75" i="17" s="1"/>
  <c r="D74" i="17"/>
  <c r="C74" i="17"/>
  <c r="F74" i="17" s="1"/>
  <c r="D73" i="17"/>
  <c r="C73" i="17"/>
  <c r="F73" i="17" s="1"/>
  <c r="D72" i="17"/>
  <c r="C72" i="17"/>
  <c r="F72" i="17" s="1"/>
  <c r="D71" i="17"/>
  <c r="C71" i="17"/>
  <c r="F71" i="17" s="1"/>
  <c r="D70" i="17"/>
  <c r="C70" i="17"/>
  <c r="F70" i="17" s="1"/>
  <c r="D69" i="17"/>
  <c r="C69" i="17"/>
  <c r="F69" i="17" s="1"/>
  <c r="D68" i="17"/>
  <c r="C68" i="17"/>
  <c r="F68" i="17" s="1"/>
  <c r="D67" i="17"/>
  <c r="C67" i="17"/>
  <c r="F67" i="17" s="1"/>
  <c r="D66" i="17"/>
  <c r="C66" i="17"/>
  <c r="F66" i="17" s="1"/>
  <c r="D65" i="17"/>
  <c r="C65" i="17"/>
  <c r="F65" i="17" s="1"/>
  <c r="D64" i="17"/>
  <c r="C64" i="17"/>
  <c r="F64" i="17" s="1"/>
  <c r="D63" i="17"/>
  <c r="C63" i="17"/>
  <c r="F63" i="17" s="1"/>
  <c r="D62" i="17"/>
  <c r="C62" i="17"/>
  <c r="F62" i="17" s="1"/>
  <c r="D61" i="17"/>
  <c r="C61" i="17"/>
  <c r="F61" i="17" s="1"/>
  <c r="D60" i="17"/>
  <c r="C60" i="17"/>
  <c r="F60" i="17" s="1"/>
  <c r="D59" i="17"/>
  <c r="C59" i="17"/>
  <c r="F59" i="17" s="1"/>
  <c r="D58" i="17"/>
  <c r="C58" i="17"/>
  <c r="F58" i="17" s="1"/>
  <c r="D57" i="17"/>
  <c r="C57" i="17"/>
  <c r="F57" i="17" s="1"/>
  <c r="D56" i="17"/>
  <c r="C56" i="17"/>
  <c r="F56" i="17" s="1"/>
  <c r="D55" i="17"/>
  <c r="C55" i="17"/>
  <c r="F55" i="17" s="1"/>
  <c r="D54" i="17"/>
  <c r="C54" i="17"/>
  <c r="F54" i="17" s="1"/>
  <c r="D53" i="17"/>
  <c r="C53" i="17"/>
  <c r="F53" i="17" s="1"/>
  <c r="D52" i="17"/>
  <c r="C52" i="17"/>
  <c r="F52" i="17" s="1"/>
  <c r="D51" i="17"/>
  <c r="C51" i="17"/>
  <c r="F51" i="17" s="1"/>
  <c r="D50" i="17"/>
  <c r="C50" i="17"/>
  <c r="F50" i="17" s="1"/>
  <c r="D49" i="17"/>
  <c r="C49" i="17"/>
  <c r="F49" i="17" s="1"/>
  <c r="D48" i="17"/>
  <c r="C48" i="17"/>
  <c r="F48" i="17" s="1"/>
  <c r="D47" i="17"/>
  <c r="C47" i="17"/>
  <c r="F47" i="17" s="1"/>
  <c r="D46" i="17"/>
  <c r="C46" i="17"/>
  <c r="F46" i="17" s="1"/>
  <c r="D45" i="17"/>
  <c r="C45" i="17"/>
  <c r="F45" i="17" s="1"/>
  <c r="D44" i="17"/>
  <c r="C44" i="17"/>
  <c r="F44" i="17" s="1"/>
  <c r="D43" i="17"/>
  <c r="C43" i="17"/>
  <c r="F43" i="17" s="1"/>
  <c r="D42" i="17"/>
  <c r="C42" i="17"/>
  <c r="F42" i="17" s="1"/>
  <c r="D41" i="17"/>
  <c r="C41" i="17"/>
  <c r="F41" i="17" s="1"/>
  <c r="D40" i="17"/>
  <c r="C40" i="17"/>
  <c r="F40" i="17" s="1"/>
  <c r="D39" i="17"/>
  <c r="C39" i="17"/>
  <c r="F39" i="17" s="1"/>
  <c r="D38" i="17"/>
  <c r="C38" i="17"/>
  <c r="F38" i="17" s="1"/>
  <c r="D37" i="17"/>
  <c r="C37" i="17"/>
  <c r="F37" i="17" s="1"/>
  <c r="D36" i="17"/>
  <c r="C36" i="17"/>
  <c r="F36" i="17" s="1"/>
  <c r="D35" i="17"/>
  <c r="C35" i="17"/>
  <c r="F35" i="17" s="1"/>
  <c r="D34" i="17"/>
  <c r="C34" i="17"/>
  <c r="F34" i="17" s="1"/>
  <c r="D33" i="17"/>
  <c r="C33" i="17"/>
  <c r="F33" i="17" s="1"/>
  <c r="D32" i="17"/>
  <c r="C32" i="17"/>
  <c r="F32" i="17" s="1"/>
  <c r="D31" i="17"/>
  <c r="C31" i="17"/>
  <c r="F31" i="17" s="1"/>
  <c r="D30" i="17"/>
  <c r="C30" i="17"/>
  <c r="F30" i="17" s="1"/>
  <c r="D29" i="17"/>
  <c r="C29" i="17"/>
  <c r="F29" i="17" s="1"/>
  <c r="D28" i="17"/>
  <c r="C28" i="17"/>
  <c r="F28" i="17" s="1"/>
  <c r="D27" i="17"/>
  <c r="C27" i="17"/>
  <c r="F27" i="17" s="1"/>
  <c r="D26" i="17"/>
  <c r="C26" i="17"/>
  <c r="F26" i="17" s="1"/>
  <c r="D25" i="17"/>
  <c r="C25" i="17"/>
  <c r="F25" i="17" s="1"/>
  <c r="D24" i="17"/>
  <c r="C24" i="17"/>
  <c r="F24" i="17" s="1"/>
  <c r="D23" i="17"/>
  <c r="C23" i="17"/>
  <c r="F23" i="17" s="1"/>
  <c r="D22" i="17"/>
  <c r="C22" i="17"/>
  <c r="F22" i="17" s="1"/>
  <c r="D21" i="17"/>
  <c r="C21" i="17"/>
  <c r="F21" i="17" s="1"/>
  <c r="D20" i="17"/>
  <c r="C20" i="17"/>
  <c r="F20" i="17" s="1"/>
  <c r="D19" i="17"/>
  <c r="C19" i="17"/>
  <c r="F19" i="17" s="1"/>
  <c r="D18" i="17"/>
  <c r="C18" i="17"/>
  <c r="F18" i="17" s="1"/>
  <c r="D17" i="17"/>
  <c r="C17" i="17"/>
  <c r="F17" i="17" s="1"/>
  <c r="F16" i="17"/>
  <c r="F15" i="17"/>
  <c r="F14" i="17"/>
  <c r="F13" i="17"/>
  <c r="F12" i="17"/>
  <c r="F11" i="17"/>
  <c r="F10" i="17"/>
  <c r="F9" i="17"/>
  <c r="F8" i="17"/>
  <c r="F7" i="17"/>
  <c r="F6" i="17"/>
  <c r="I71" i="3" s="1"/>
  <c r="D43" i="18"/>
  <c r="C43" i="18"/>
  <c r="F43" i="18" s="1"/>
  <c r="D42" i="18"/>
  <c r="C42" i="18"/>
  <c r="F42" i="18" s="1"/>
  <c r="D41" i="18"/>
  <c r="C41" i="18"/>
  <c r="F41" i="18" s="1"/>
  <c r="D40" i="18"/>
  <c r="C40" i="18"/>
  <c r="F40" i="18" s="1"/>
  <c r="D39" i="18"/>
  <c r="C39" i="18"/>
  <c r="F39" i="18" s="1"/>
  <c r="D38" i="18"/>
  <c r="C38" i="18"/>
  <c r="F38" i="18" s="1"/>
  <c r="D37" i="18"/>
  <c r="C37" i="18"/>
  <c r="F37" i="18" s="1"/>
  <c r="D36" i="18"/>
  <c r="C36" i="18"/>
  <c r="F36" i="18" s="1"/>
  <c r="D35" i="18"/>
  <c r="C35" i="18"/>
  <c r="F35" i="18" s="1"/>
  <c r="D34" i="18"/>
  <c r="C34" i="18"/>
  <c r="F34" i="18" s="1"/>
  <c r="D33" i="18"/>
  <c r="C33" i="18"/>
  <c r="F33" i="18" s="1"/>
  <c r="D32" i="18"/>
  <c r="C32" i="18"/>
  <c r="F32" i="18" s="1"/>
  <c r="D31" i="18"/>
  <c r="C31" i="18"/>
  <c r="F31" i="18" s="1"/>
  <c r="D30" i="18"/>
  <c r="C30" i="18"/>
  <c r="F30" i="18" s="1"/>
  <c r="D29" i="18"/>
  <c r="C29" i="18"/>
  <c r="F29" i="18" s="1"/>
  <c r="D28" i="18"/>
  <c r="C28" i="18"/>
  <c r="F28" i="18" s="1"/>
  <c r="D27" i="18"/>
  <c r="C27" i="18"/>
  <c r="F27" i="18" s="1"/>
  <c r="D26" i="18"/>
  <c r="C26" i="18"/>
  <c r="F26" i="18" s="1"/>
  <c r="D25" i="18"/>
  <c r="C25" i="18"/>
  <c r="F25" i="18" s="1"/>
  <c r="D24" i="18"/>
  <c r="C24" i="18"/>
  <c r="F24" i="18" s="1"/>
  <c r="D23" i="18"/>
  <c r="C23" i="18"/>
  <c r="F23" i="18" s="1"/>
  <c r="D22" i="18"/>
  <c r="C22" i="18"/>
  <c r="F22" i="18" s="1"/>
  <c r="D21" i="18"/>
  <c r="C21" i="18"/>
  <c r="F21" i="18" s="1"/>
  <c r="F20" i="18"/>
  <c r="F19" i="18"/>
  <c r="F18" i="18"/>
  <c r="H8" i="3" s="1"/>
  <c r="F17" i="18"/>
  <c r="F16" i="18"/>
  <c r="F15" i="18"/>
  <c r="F14" i="18"/>
  <c r="F13" i="18"/>
  <c r="H12" i="3" s="1"/>
  <c r="F12" i="18"/>
  <c r="F11" i="18"/>
  <c r="F10" i="18"/>
  <c r="F9" i="18"/>
  <c r="F8" i="18"/>
  <c r="F7" i="18"/>
  <c r="F6" i="18"/>
  <c r="H73" i="3" s="1"/>
  <c r="G61" i="2"/>
  <c r="D61" i="2"/>
  <c r="C61" i="2"/>
  <c r="F61" i="2" s="1"/>
  <c r="G60" i="2"/>
  <c r="D60" i="2"/>
  <c r="C60" i="2"/>
  <c r="F60" i="2" s="1"/>
  <c r="G59" i="2"/>
  <c r="D59" i="2"/>
  <c r="C59" i="2"/>
  <c r="F59" i="2" s="1"/>
  <c r="G58" i="2"/>
  <c r="D58" i="2"/>
  <c r="C58" i="2"/>
  <c r="F58" i="2" s="1"/>
  <c r="G57" i="2"/>
  <c r="D57" i="2"/>
  <c r="C57" i="2"/>
  <c r="F57" i="2" s="1"/>
  <c r="G56" i="2"/>
  <c r="D56" i="2"/>
  <c r="C56" i="2"/>
  <c r="F56" i="2" s="1"/>
  <c r="G55" i="2"/>
  <c r="D55" i="2"/>
  <c r="C55" i="2"/>
  <c r="F55" i="2" s="1"/>
  <c r="G54" i="2"/>
  <c r="D54" i="2"/>
  <c r="C54" i="2"/>
  <c r="F54" i="2" s="1"/>
  <c r="G53" i="2"/>
  <c r="D53" i="2"/>
  <c r="C53" i="2"/>
  <c r="F53" i="2" s="1"/>
  <c r="G52" i="2"/>
  <c r="D52" i="2"/>
  <c r="C52" i="2"/>
  <c r="F52" i="2" s="1"/>
  <c r="G51" i="2"/>
  <c r="D51" i="2"/>
  <c r="C51" i="2"/>
  <c r="F51" i="2" s="1"/>
  <c r="G50" i="2"/>
  <c r="D50" i="2"/>
  <c r="C50" i="2"/>
  <c r="F50" i="2" s="1"/>
  <c r="G49" i="2"/>
  <c r="D49" i="2"/>
  <c r="C49" i="2"/>
  <c r="F49" i="2" s="1"/>
  <c r="G48" i="2"/>
  <c r="D48" i="2"/>
  <c r="C48" i="2"/>
  <c r="F48" i="2" s="1"/>
  <c r="G47" i="2"/>
  <c r="D47" i="2"/>
  <c r="C47" i="2"/>
  <c r="F47" i="2" s="1"/>
  <c r="G46" i="2"/>
  <c r="D46" i="2"/>
  <c r="C46" i="2"/>
  <c r="F46" i="2" s="1"/>
  <c r="G45" i="2"/>
  <c r="D45" i="2"/>
  <c r="C45" i="2"/>
  <c r="F45" i="2" s="1"/>
  <c r="G44" i="2"/>
  <c r="D44" i="2"/>
  <c r="C44" i="2"/>
  <c r="F44" i="2" s="1"/>
  <c r="G43" i="2"/>
  <c r="D43" i="2"/>
  <c r="C43" i="2"/>
  <c r="F43" i="2" s="1"/>
  <c r="G42" i="2"/>
  <c r="D42" i="2"/>
  <c r="C42" i="2"/>
  <c r="F42" i="2" s="1"/>
  <c r="G41" i="2"/>
  <c r="D41" i="2"/>
  <c r="C41" i="2"/>
  <c r="F41" i="2" s="1"/>
  <c r="G40" i="2"/>
  <c r="D40" i="2"/>
  <c r="C40" i="2"/>
  <c r="F40" i="2" s="1"/>
  <c r="G39" i="2"/>
  <c r="D39" i="2"/>
  <c r="C39" i="2"/>
  <c r="F39" i="2" s="1"/>
  <c r="G38" i="2"/>
  <c r="D38" i="2"/>
  <c r="C38" i="2"/>
  <c r="F38" i="2" s="1"/>
  <c r="G37" i="2"/>
  <c r="D37" i="2"/>
  <c r="C37" i="2"/>
  <c r="F37" i="2" s="1"/>
  <c r="G36" i="2"/>
  <c r="D36" i="2"/>
  <c r="C36" i="2"/>
  <c r="F36" i="2" s="1"/>
  <c r="G35" i="2"/>
  <c r="D35" i="2"/>
  <c r="C35" i="2"/>
  <c r="F35" i="2" s="1"/>
  <c r="G34" i="2"/>
  <c r="D34" i="2"/>
  <c r="C34" i="2"/>
  <c r="F34" i="2" s="1"/>
  <c r="G33" i="2"/>
  <c r="D33" i="2"/>
  <c r="C33" i="2"/>
  <c r="F33" i="2" s="1"/>
  <c r="G32" i="2"/>
  <c r="D32" i="2"/>
  <c r="C32" i="2"/>
  <c r="F32" i="2" s="1"/>
  <c r="G31" i="2"/>
  <c r="D31" i="2"/>
  <c r="C31" i="2"/>
  <c r="F31" i="2" s="1"/>
  <c r="G30" i="2"/>
  <c r="D30" i="2"/>
  <c r="C30" i="2"/>
  <c r="F30" i="2" s="1"/>
  <c r="G29" i="2"/>
  <c r="D29" i="2"/>
  <c r="C29" i="2"/>
  <c r="F29" i="2" s="1"/>
  <c r="G28" i="2"/>
  <c r="D28" i="2"/>
  <c r="C28" i="2"/>
  <c r="F28" i="2" s="1"/>
  <c r="G27" i="2"/>
  <c r="D27" i="2"/>
  <c r="C27" i="2"/>
  <c r="F27" i="2" s="1"/>
  <c r="G26" i="2"/>
  <c r="D26" i="2"/>
  <c r="C26" i="2"/>
  <c r="F26" i="2" s="1"/>
  <c r="G25" i="2"/>
  <c r="D25" i="2"/>
  <c r="C25" i="2"/>
  <c r="F25" i="2" s="1"/>
  <c r="G24" i="2"/>
  <c r="D24" i="2"/>
  <c r="C24" i="2"/>
  <c r="F24" i="2" s="1"/>
  <c r="G23" i="2"/>
  <c r="D23" i="2"/>
  <c r="C23" i="2"/>
  <c r="F23" i="2" s="1"/>
  <c r="G22" i="2"/>
  <c r="D22" i="2"/>
  <c r="C22" i="2"/>
  <c r="F22" i="2" s="1"/>
  <c r="G21" i="2"/>
  <c r="D21" i="2"/>
  <c r="C21" i="2"/>
  <c r="F21" i="2" s="1"/>
  <c r="G20" i="2"/>
  <c r="D20" i="2"/>
  <c r="C20" i="2"/>
  <c r="F20" i="2" s="1"/>
  <c r="G19" i="2"/>
  <c r="D19" i="2"/>
  <c r="C19" i="2"/>
  <c r="F19" i="2" s="1"/>
  <c r="G18" i="2"/>
  <c r="D18" i="2"/>
  <c r="C18" i="2"/>
  <c r="F18" i="2" s="1"/>
  <c r="G17" i="2"/>
  <c r="D17" i="2"/>
  <c r="C17" i="2"/>
  <c r="F17" i="2" s="1"/>
  <c r="G16" i="2"/>
  <c r="G15" i="2"/>
  <c r="G14" i="2"/>
  <c r="G13" i="2"/>
  <c r="G12" i="2"/>
  <c r="G11" i="2"/>
  <c r="G10" i="2"/>
  <c r="G9" i="2"/>
  <c r="G8" i="2"/>
  <c r="G7" i="2"/>
  <c r="G6" i="2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AB86" i="3"/>
  <c r="AA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AB85" i="3"/>
  <c r="AA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C6" i="27"/>
  <c r="F6" i="27" s="1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AB29" i="3"/>
  <c r="AA29" i="3"/>
  <c r="Z29" i="3"/>
  <c r="Y29" i="3"/>
  <c r="X29" i="3"/>
  <c r="W29" i="3"/>
  <c r="V29" i="3"/>
  <c r="T29" i="3"/>
  <c r="S29" i="3"/>
  <c r="R29" i="3"/>
  <c r="Q29" i="3"/>
  <c r="P29" i="3"/>
  <c r="O29" i="3"/>
  <c r="N29" i="3"/>
  <c r="M29" i="3"/>
  <c r="K29" i="3"/>
  <c r="J29" i="3"/>
  <c r="I29" i="3"/>
  <c r="H29" i="3"/>
  <c r="Y17" i="3"/>
  <c r="Y79" i="3"/>
  <c r="Y73" i="3"/>
  <c r="Y75" i="3"/>
  <c r="Y77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B26" i="3"/>
  <c r="AA26" i="3"/>
  <c r="Z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AB24" i="3"/>
  <c r="AA24" i="3"/>
  <c r="Z24" i="3"/>
  <c r="Y24" i="3"/>
  <c r="X24" i="3"/>
  <c r="W24" i="3"/>
  <c r="V24" i="3"/>
  <c r="U24" i="3"/>
  <c r="T24" i="3"/>
  <c r="S24" i="3"/>
  <c r="R24" i="3"/>
  <c r="Q24" i="3"/>
  <c r="O24" i="3"/>
  <c r="N24" i="3"/>
  <c r="M24" i="3"/>
  <c r="L24" i="3"/>
  <c r="K24" i="3"/>
  <c r="J24" i="3"/>
  <c r="I24" i="3"/>
  <c r="H24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K12" i="3"/>
  <c r="K7" i="3"/>
  <c r="K17" i="3"/>
  <c r="K73" i="3"/>
  <c r="G24" i="15"/>
  <c r="B2" i="22"/>
  <c r="D105" i="20"/>
  <c r="C105" i="20"/>
  <c r="F105" i="20" s="1"/>
  <c r="D104" i="20"/>
  <c r="C104" i="20"/>
  <c r="F104" i="20" s="1"/>
  <c r="D103" i="20"/>
  <c r="C103" i="20"/>
  <c r="F103" i="20" s="1"/>
  <c r="D102" i="20"/>
  <c r="C102" i="20"/>
  <c r="F102" i="20" s="1"/>
  <c r="D101" i="20"/>
  <c r="C101" i="20"/>
  <c r="F101" i="20" s="1"/>
  <c r="D100" i="20"/>
  <c r="C100" i="20"/>
  <c r="F100" i="20" s="1"/>
  <c r="D99" i="20"/>
  <c r="C99" i="20"/>
  <c r="F99" i="20" s="1"/>
  <c r="D98" i="20"/>
  <c r="C98" i="20"/>
  <c r="F98" i="20" s="1"/>
  <c r="D97" i="20"/>
  <c r="C97" i="20"/>
  <c r="F97" i="20" s="1"/>
  <c r="D96" i="20"/>
  <c r="C96" i="20"/>
  <c r="F96" i="20" s="1"/>
  <c r="D95" i="20"/>
  <c r="C95" i="20"/>
  <c r="F95" i="20" s="1"/>
  <c r="D94" i="20"/>
  <c r="C94" i="20"/>
  <c r="F94" i="20" s="1"/>
  <c r="D93" i="20"/>
  <c r="C93" i="20"/>
  <c r="F93" i="20" s="1"/>
  <c r="D92" i="20"/>
  <c r="C92" i="20"/>
  <c r="F92" i="20" s="1"/>
  <c r="D91" i="20"/>
  <c r="C91" i="20"/>
  <c r="F91" i="20" s="1"/>
  <c r="D90" i="20"/>
  <c r="C90" i="20"/>
  <c r="F90" i="20" s="1"/>
  <c r="D89" i="20"/>
  <c r="C89" i="20"/>
  <c r="F89" i="20" s="1"/>
  <c r="D88" i="20"/>
  <c r="C88" i="20"/>
  <c r="F88" i="20" s="1"/>
  <c r="D87" i="20"/>
  <c r="C87" i="20"/>
  <c r="F87" i="20" s="1"/>
  <c r="D86" i="20"/>
  <c r="C86" i="20"/>
  <c r="F86" i="20" s="1"/>
  <c r="D85" i="20"/>
  <c r="C85" i="20"/>
  <c r="F85" i="20" s="1"/>
  <c r="D84" i="20"/>
  <c r="C84" i="20"/>
  <c r="F84" i="20" s="1"/>
  <c r="D83" i="20"/>
  <c r="C83" i="20"/>
  <c r="F83" i="20" s="1"/>
  <c r="D82" i="20"/>
  <c r="C82" i="20"/>
  <c r="F82" i="20" s="1"/>
  <c r="D81" i="20"/>
  <c r="C81" i="20"/>
  <c r="F81" i="20" s="1"/>
  <c r="D80" i="20"/>
  <c r="C80" i="20"/>
  <c r="F80" i="20" s="1"/>
  <c r="D79" i="20"/>
  <c r="C79" i="20"/>
  <c r="F79" i="20" s="1"/>
  <c r="D78" i="20"/>
  <c r="C78" i="20"/>
  <c r="F78" i="20" s="1"/>
  <c r="D77" i="20"/>
  <c r="C77" i="20"/>
  <c r="F77" i="20" s="1"/>
  <c r="D76" i="20"/>
  <c r="C76" i="20"/>
  <c r="F76" i="20" s="1"/>
  <c r="D75" i="20"/>
  <c r="C75" i="20"/>
  <c r="F75" i="20" s="1"/>
  <c r="D74" i="20"/>
  <c r="C74" i="20"/>
  <c r="F74" i="20" s="1"/>
  <c r="D73" i="20"/>
  <c r="C73" i="20"/>
  <c r="F73" i="20" s="1"/>
  <c r="D72" i="20"/>
  <c r="C72" i="20"/>
  <c r="F72" i="20" s="1"/>
  <c r="D71" i="20"/>
  <c r="C71" i="20"/>
  <c r="F71" i="20" s="1"/>
  <c r="D70" i="20"/>
  <c r="C70" i="20"/>
  <c r="F70" i="20" s="1"/>
  <c r="D69" i="20"/>
  <c r="C69" i="20"/>
  <c r="F69" i="20" s="1"/>
  <c r="D68" i="20"/>
  <c r="C68" i="20"/>
  <c r="F68" i="20" s="1"/>
  <c r="D67" i="20"/>
  <c r="C67" i="20"/>
  <c r="F67" i="20" s="1"/>
  <c r="D66" i="20"/>
  <c r="C66" i="20"/>
  <c r="F66" i="20" s="1"/>
  <c r="D65" i="20"/>
  <c r="C65" i="20"/>
  <c r="F65" i="20" s="1"/>
  <c r="D64" i="20"/>
  <c r="C64" i="20"/>
  <c r="F64" i="20" s="1"/>
  <c r="D63" i="20"/>
  <c r="C63" i="20"/>
  <c r="F63" i="20" s="1"/>
  <c r="D62" i="20"/>
  <c r="C62" i="20"/>
  <c r="F62" i="20" s="1"/>
  <c r="D61" i="20"/>
  <c r="C61" i="20"/>
  <c r="F61" i="20" s="1"/>
  <c r="D60" i="20"/>
  <c r="C60" i="20"/>
  <c r="F60" i="20" s="1"/>
  <c r="D59" i="20"/>
  <c r="C59" i="20"/>
  <c r="F59" i="20" s="1"/>
  <c r="D58" i="20"/>
  <c r="C58" i="20"/>
  <c r="F58" i="20" s="1"/>
  <c r="D57" i="20"/>
  <c r="C57" i="20"/>
  <c r="F57" i="20" s="1"/>
  <c r="D56" i="20"/>
  <c r="C56" i="20"/>
  <c r="F56" i="20" s="1"/>
  <c r="D55" i="20"/>
  <c r="C55" i="20"/>
  <c r="F55" i="20" s="1"/>
  <c r="D54" i="20"/>
  <c r="C54" i="20"/>
  <c r="F54" i="20" s="1"/>
  <c r="D53" i="20"/>
  <c r="C53" i="20"/>
  <c r="F53" i="20" s="1"/>
  <c r="D52" i="20"/>
  <c r="C52" i="20"/>
  <c r="F52" i="20" s="1"/>
  <c r="D51" i="20"/>
  <c r="C51" i="20"/>
  <c r="F51" i="20" s="1"/>
  <c r="D50" i="20"/>
  <c r="C50" i="20"/>
  <c r="F50" i="20" s="1"/>
  <c r="D49" i="20"/>
  <c r="C49" i="20"/>
  <c r="F49" i="20" s="1"/>
  <c r="D48" i="20"/>
  <c r="C48" i="20"/>
  <c r="F48" i="20" s="1"/>
  <c r="D47" i="20"/>
  <c r="C47" i="20"/>
  <c r="F47" i="20" s="1"/>
  <c r="D46" i="20"/>
  <c r="C46" i="20"/>
  <c r="F46" i="20" s="1"/>
  <c r="D45" i="20"/>
  <c r="C45" i="20"/>
  <c r="F45" i="20" s="1"/>
  <c r="D44" i="20"/>
  <c r="C44" i="20"/>
  <c r="F44" i="20" s="1"/>
  <c r="D43" i="20"/>
  <c r="C43" i="20"/>
  <c r="F43" i="20" s="1"/>
  <c r="D42" i="20"/>
  <c r="C42" i="20"/>
  <c r="F42" i="20" s="1"/>
  <c r="D41" i="20"/>
  <c r="C41" i="20"/>
  <c r="F41" i="20" s="1"/>
  <c r="D40" i="20"/>
  <c r="C40" i="20"/>
  <c r="F40" i="20" s="1"/>
  <c r="D39" i="20"/>
  <c r="C39" i="20"/>
  <c r="F39" i="20" s="1"/>
  <c r="D38" i="20"/>
  <c r="C38" i="20"/>
  <c r="F38" i="20" s="1"/>
  <c r="D37" i="20"/>
  <c r="C37" i="20"/>
  <c r="F37" i="20" s="1"/>
  <c r="D36" i="20"/>
  <c r="C36" i="20"/>
  <c r="F36" i="20" s="1"/>
  <c r="D35" i="20"/>
  <c r="C35" i="20"/>
  <c r="F35" i="20" s="1"/>
  <c r="D34" i="20"/>
  <c r="C34" i="20"/>
  <c r="F34" i="20" s="1"/>
  <c r="D33" i="20"/>
  <c r="C33" i="20"/>
  <c r="F33" i="20" s="1"/>
  <c r="D32" i="20"/>
  <c r="C32" i="20"/>
  <c r="F32" i="20" s="1"/>
  <c r="D31" i="20"/>
  <c r="C31" i="20"/>
  <c r="F31" i="20" s="1"/>
  <c r="D30" i="20"/>
  <c r="C30" i="20"/>
  <c r="F30" i="20" s="1"/>
  <c r="D29" i="20"/>
  <c r="C29" i="20"/>
  <c r="F29" i="20" s="1"/>
  <c r="D28" i="20"/>
  <c r="C28" i="20"/>
  <c r="F28" i="20" s="1"/>
  <c r="D27" i="20"/>
  <c r="C27" i="20"/>
  <c r="F27" i="20" s="1"/>
  <c r="D26" i="20"/>
  <c r="C26" i="20"/>
  <c r="F26" i="20" s="1"/>
  <c r="D25" i="20"/>
  <c r="C25" i="20"/>
  <c r="F25" i="20" s="1"/>
  <c r="D24" i="20"/>
  <c r="C24" i="20"/>
  <c r="F24" i="20" s="1"/>
  <c r="D23" i="20"/>
  <c r="C23" i="20"/>
  <c r="F23" i="20" s="1"/>
  <c r="D22" i="20"/>
  <c r="C22" i="20"/>
  <c r="F22" i="20" s="1"/>
  <c r="D21" i="20"/>
  <c r="C21" i="20"/>
  <c r="F21" i="20" s="1"/>
  <c r="D20" i="20"/>
  <c r="C20" i="20"/>
  <c r="F20" i="20" s="1"/>
  <c r="D19" i="20"/>
  <c r="C19" i="20"/>
  <c r="F19" i="20" s="1"/>
  <c r="D18" i="20"/>
  <c r="C18" i="20"/>
  <c r="F18" i="20" s="1"/>
  <c r="D17" i="20"/>
  <c r="C17" i="20"/>
  <c r="F17" i="20" s="1"/>
  <c r="D16" i="20"/>
  <c r="C16" i="20"/>
  <c r="F16" i="20" s="1"/>
  <c r="D15" i="20"/>
  <c r="C15" i="20"/>
  <c r="F15" i="20" s="1"/>
  <c r="D14" i="20"/>
  <c r="C14" i="20"/>
  <c r="F14" i="20" s="1"/>
  <c r="D13" i="20"/>
  <c r="C13" i="20"/>
  <c r="F13" i="20" s="1"/>
  <c r="D12" i="20"/>
  <c r="C12" i="20"/>
  <c r="F12" i="20" s="1"/>
  <c r="D11" i="20"/>
  <c r="C11" i="20"/>
  <c r="F11" i="20" s="1"/>
  <c r="D10" i="20"/>
  <c r="C10" i="20"/>
  <c r="F10" i="20" s="1"/>
  <c r="D9" i="20"/>
  <c r="C9" i="20"/>
  <c r="F9" i="20" s="1"/>
  <c r="D8" i="20"/>
  <c r="C8" i="20"/>
  <c r="F8" i="20" s="1"/>
  <c r="D7" i="20"/>
  <c r="C7" i="20"/>
  <c r="F7" i="20" s="1"/>
  <c r="D6" i="20"/>
  <c r="C6" i="20"/>
  <c r="F6" i="20" s="1"/>
  <c r="D105" i="21"/>
  <c r="C105" i="21"/>
  <c r="F105" i="21" s="1"/>
  <c r="D104" i="21"/>
  <c r="C104" i="21"/>
  <c r="F104" i="21" s="1"/>
  <c r="D103" i="21"/>
  <c r="C103" i="21"/>
  <c r="F103" i="21" s="1"/>
  <c r="D102" i="21"/>
  <c r="C102" i="21"/>
  <c r="F102" i="21" s="1"/>
  <c r="D101" i="21"/>
  <c r="C101" i="21"/>
  <c r="F101" i="21" s="1"/>
  <c r="D100" i="21"/>
  <c r="C100" i="21"/>
  <c r="F100" i="21" s="1"/>
  <c r="D99" i="21"/>
  <c r="C99" i="21"/>
  <c r="F99" i="21" s="1"/>
  <c r="D98" i="21"/>
  <c r="C98" i="21"/>
  <c r="F98" i="21" s="1"/>
  <c r="D97" i="21"/>
  <c r="C97" i="21"/>
  <c r="F97" i="21" s="1"/>
  <c r="D96" i="21"/>
  <c r="C96" i="21"/>
  <c r="F96" i="21" s="1"/>
  <c r="D95" i="21"/>
  <c r="C95" i="21"/>
  <c r="F95" i="21" s="1"/>
  <c r="D94" i="21"/>
  <c r="C94" i="21"/>
  <c r="F94" i="21" s="1"/>
  <c r="D93" i="21"/>
  <c r="C93" i="21"/>
  <c r="F93" i="21" s="1"/>
  <c r="D92" i="21"/>
  <c r="C92" i="21"/>
  <c r="F92" i="21" s="1"/>
  <c r="D91" i="21"/>
  <c r="C91" i="21"/>
  <c r="F91" i="21" s="1"/>
  <c r="D90" i="21"/>
  <c r="C90" i="21"/>
  <c r="F90" i="21" s="1"/>
  <c r="D89" i="21"/>
  <c r="C89" i="21"/>
  <c r="F89" i="21" s="1"/>
  <c r="D88" i="21"/>
  <c r="C88" i="21"/>
  <c r="F88" i="21" s="1"/>
  <c r="D87" i="21"/>
  <c r="C87" i="21"/>
  <c r="F87" i="21" s="1"/>
  <c r="D86" i="21"/>
  <c r="C86" i="21"/>
  <c r="F86" i="21" s="1"/>
  <c r="D85" i="21"/>
  <c r="C85" i="21"/>
  <c r="F85" i="21" s="1"/>
  <c r="D84" i="21"/>
  <c r="C84" i="21"/>
  <c r="F84" i="21" s="1"/>
  <c r="D83" i="21"/>
  <c r="C83" i="21"/>
  <c r="F83" i="21" s="1"/>
  <c r="D82" i="21"/>
  <c r="C82" i="21"/>
  <c r="F82" i="21" s="1"/>
  <c r="D81" i="21"/>
  <c r="C81" i="21"/>
  <c r="F81" i="21" s="1"/>
  <c r="D80" i="21"/>
  <c r="C80" i="21"/>
  <c r="F80" i="21" s="1"/>
  <c r="D79" i="21"/>
  <c r="C79" i="21"/>
  <c r="F79" i="21" s="1"/>
  <c r="D78" i="21"/>
  <c r="C78" i="21"/>
  <c r="F78" i="21" s="1"/>
  <c r="D77" i="21"/>
  <c r="C77" i="21"/>
  <c r="F77" i="21" s="1"/>
  <c r="D76" i="21"/>
  <c r="C76" i="21"/>
  <c r="F76" i="21" s="1"/>
  <c r="D75" i="21"/>
  <c r="C75" i="21"/>
  <c r="F75" i="21" s="1"/>
  <c r="D74" i="21"/>
  <c r="C74" i="21"/>
  <c r="F74" i="21" s="1"/>
  <c r="D73" i="21"/>
  <c r="C73" i="21"/>
  <c r="F73" i="21" s="1"/>
  <c r="D72" i="21"/>
  <c r="C72" i="21"/>
  <c r="F72" i="21" s="1"/>
  <c r="D71" i="21"/>
  <c r="C71" i="21"/>
  <c r="F71" i="21" s="1"/>
  <c r="D70" i="21"/>
  <c r="C70" i="21"/>
  <c r="F70" i="21" s="1"/>
  <c r="D69" i="21"/>
  <c r="C69" i="21"/>
  <c r="F69" i="21" s="1"/>
  <c r="D68" i="21"/>
  <c r="C68" i="21"/>
  <c r="F68" i="21" s="1"/>
  <c r="D67" i="21"/>
  <c r="C67" i="21"/>
  <c r="F67" i="21" s="1"/>
  <c r="D66" i="21"/>
  <c r="C66" i="21"/>
  <c r="F66" i="21" s="1"/>
  <c r="D65" i="21"/>
  <c r="C65" i="21"/>
  <c r="F65" i="21" s="1"/>
  <c r="D64" i="21"/>
  <c r="C64" i="21"/>
  <c r="F64" i="21" s="1"/>
  <c r="D63" i="21"/>
  <c r="C63" i="21"/>
  <c r="F63" i="21" s="1"/>
  <c r="D62" i="21"/>
  <c r="C62" i="21"/>
  <c r="F62" i="21" s="1"/>
  <c r="D61" i="21"/>
  <c r="C61" i="21"/>
  <c r="F61" i="21" s="1"/>
  <c r="D60" i="21"/>
  <c r="C60" i="21"/>
  <c r="F60" i="21" s="1"/>
  <c r="D59" i="21"/>
  <c r="C59" i="21"/>
  <c r="F59" i="21" s="1"/>
  <c r="D58" i="21"/>
  <c r="C58" i="21"/>
  <c r="F58" i="21" s="1"/>
  <c r="D57" i="21"/>
  <c r="C57" i="21"/>
  <c r="F57" i="21" s="1"/>
  <c r="D56" i="21"/>
  <c r="C56" i="21"/>
  <c r="F56" i="21" s="1"/>
  <c r="D55" i="21"/>
  <c r="C55" i="21"/>
  <c r="F55" i="21" s="1"/>
  <c r="D54" i="21"/>
  <c r="C54" i="21"/>
  <c r="F54" i="21" s="1"/>
  <c r="D53" i="21"/>
  <c r="C53" i="21"/>
  <c r="F53" i="21" s="1"/>
  <c r="D52" i="21"/>
  <c r="C52" i="21"/>
  <c r="F52" i="21" s="1"/>
  <c r="D51" i="21"/>
  <c r="C51" i="21"/>
  <c r="F51" i="21" s="1"/>
  <c r="D50" i="21"/>
  <c r="C50" i="21"/>
  <c r="F50" i="21" s="1"/>
  <c r="D49" i="21"/>
  <c r="C49" i="21"/>
  <c r="F49" i="21" s="1"/>
  <c r="D48" i="21"/>
  <c r="C48" i="21"/>
  <c r="F48" i="21" s="1"/>
  <c r="D47" i="21"/>
  <c r="C47" i="21"/>
  <c r="F47" i="21" s="1"/>
  <c r="D46" i="21"/>
  <c r="C46" i="21"/>
  <c r="F46" i="21" s="1"/>
  <c r="D45" i="21"/>
  <c r="C45" i="21"/>
  <c r="F45" i="21" s="1"/>
  <c r="D44" i="21"/>
  <c r="C44" i="21"/>
  <c r="F44" i="21" s="1"/>
  <c r="D43" i="21"/>
  <c r="C43" i="21"/>
  <c r="F43" i="21" s="1"/>
  <c r="D42" i="21"/>
  <c r="C42" i="21"/>
  <c r="F42" i="21" s="1"/>
  <c r="D41" i="21"/>
  <c r="C41" i="21"/>
  <c r="F41" i="21" s="1"/>
  <c r="D40" i="21"/>
  <c r="C40" i="21"/>
  <c r="F40" i="21" s="1"/>
  <c r="D39" i="21"/>
  <c r="C39" i="21"/>
  <c r="F39" i="21" s="1"/>
  <c r="D38" i="21"/>
  <c r="C38" i="21"/>
  <c r="F38" i="21" s="1"/>
  <c r="D37" i="21"/>
  <c r="C37" i="21"/>
  <c r="F37" i="21" s="1"/>
  <c r="D36" i="21"/>
  <c r="C36" i="21"/>
  <c r="F36" i="21" s="1"/>
  <c r="D35" i="21"/>
  <c r="C35" i="21"/>
  <c r="F35" i="21" s="1"/>
  <c r="D34" i="21"/>
  <c r="C34" i="21"/>
  <c r="F34" i="21" s="1"/>
  <c r="D33" i="21"/>
  <c r="C33" i="21"/>
  <c r="F33" i="21" s="1"/>
  <c r="D32" i="21"/>
  <c r="C32" i="21"/>
  <c r="F32" i="21" s="1"/>
  <c r="D31" i="21"/>
  <c r="C31" i="21"/>
  <c r="F31" i="21" s="1"/>
  <c r="D30" i="21"/>
  <c r="C30" i="21"/>
  <c r="F30" i="21" s="1"/>
  <c r="D29" i="21"/>
  <c r="C29" i="21"/>
  <c r="F29" i="21" s="1"/>
  <c r="D28" i="21"/>
  <c r="C28" i="21"/>
  <c r="F28" i="21" s="1"/>
  <c r="D27" i="21"/>
  <c r="C27" i="21"/>
  <c r="F27" i="21" s="1"/>
  <c r="D26" i="21"/>
  <c r="C26" i="21"/>
  <c r="F26" i="21" s="1"/>
  <c r="D25" i="21"/>
  <c r="C25" i="21"/>
  <c r="F25" i="21" s="1"/>
  <c r="D24" i="21"/>
  <c r="C24" i="21"/>
  <c r="F24" i="21" s="1"/>
  <c r="D23" i="21"/>
  <c r="C23" i="21"/>
  <c r="F23" i="21" s="1"/>
  <c r="D22" i="21"/>
  <c r="C22" i="21"/>
  <c r="F22" i="21" s="1"/>
  <c r="D21" i="21"/>
  <c r="C21" i="21"/>
  <c r="F21" i="21" s="1"/>
  <c r="D20" i="21"/>
  <c r="C20" i="21"/>
  <c r="F20" i="21" s="1"/>
  <c r="D19" i="21"/>
  <c r="C19" i="21"/>
  <c r="F19" i="21" s="1"/>
  <c r="D18" i="21"/>
  <c r="C18" i="21"/>
  <c r="F18" i="21" s="1"/>
  <c r="D17" i="21"/>
  <c r="C17" i="21"/>
  <c r="F17" i="21" s="1"/>
  <c r="F16" i="21"/>
  <c r="F15" i="21"/>
  <c r="F14" i="21"/>
  <c r="F13" i="21"/>
  <c r="W3" i="3" s="1"/>
  <c r="F12" i="21"/>
  <c r="W4" i="3" s="1"/>
  <c r="F11" i="21"/>
  <c r="F10" i="21"/>
  <c r="W72" i="3" s="1"/>
  <c r="F9" i="21"/>
  <c r="F8" i="21"/>
  <c r="W74" i="3" s="1"/>
  <c r="F7" i="21"/>
  <c r="F6" i="21"/>
  <c r="W73" i="3" s="1"/>
  <c r="V81" i="3"/>
  <c r="V80" i="3"/>
  <c r="V71" i="3"/>
  <c r="V5" i="3"/>
  <c r="U74" i="3"/>
  <c r="U73" i="3"/>
  <c r="U72" i="3"/>
  <c r="U71" i="3"/>
  <c r="D198" i="13"/>
  <c r="C198" i="13"/>
  <c r="F198" i="13" s="1"/>
  <c r="D197" i="13"/>
  <c r="C197" i="13"/>
  <c r="F197" i="13" s="1"/>
  <c r="D196" i="13"/>
  <c r="C196" i="13"/>
  <c r="F196" i="13" s="1"/>
  <c r="D195" i="13"/>
  <c r="C195" i="13"/>
  <c r="F195" i="13" s="1"/>
  <c r="D194" i="13"/>
  <c r="C194" i="13"/>
  <c r="F194" i="13" s="1"/>
  <c r="D193" i="13"/>
  <c r="C193" i="13"/>
  <c r="F193" i="13" s="1"/>
  <c r="D192" i="13"/>
  <c r="C192" i="13"/>
  <c r="F192" i="13" s="1"/>
  <c r="D191" i="13"/>
  <c r="C191" i="13"/>
  <c r="F191" i="13" s="1"/>
  <c r="D190" i="13"/>
  <c r="C190" i="13"/>
  <c r="F190" i="13" s="1"/>
  <c r="D189" i="13"/>
  <c r="C189" i="13"/>
  <c r="F189" i="13" s="1"/>
  <c r="D188" i="13"/>
  <c r="C188" i="13"/>
  <c r="F188" i="13" s="1"/>
  <c r="D187" i="13"/>
  <c r="C187" i="13"/>
  <c r="F187" i="13" s="1"/>
  <c r="D186" i="13"/>
  <c r="C186" i="13"/>
  <c r="F186" i="13" s="1"/>
  <c r="D185" i="13"/>
  <c r="C185" i="13"/>
  <c r="F185" i="13" s="1"/>
  <c r="D184" i="13"/>
  <c r="C184" i="13"/>
  <c r="F184" i="13" s="1"/>
  <c r="D183" i="13"/>
  <c r="C183" i="13"/>
  <c r="F183" i="13" s="1"/>
  <c r="D182" i="13"/>
  <c r="C182" i="13"/>
  <c r="F182" i="13" s="1"/>
  <c r="D181" i="13"/>
  <c r="C181" i="13"/>
  <c r="F181" i="13" s="1"/>
  <c r="D180" i="13"/>
  <c r="C180" i="13"/>
  <c r="F180" i="13" s="1"/>
  <c r="D179" i="13"/>
  <c r="C179" i="13"/>
  <c r="F179" i="13" s="1"/>
  <c r="D178" i="13"/>
  <c r="C178" i="13"/>
  <c r="F178" i="13" s="1"/>
  <c r="D177" i="13"/>
  <c r="C177" i="13"/>
  <c r="F177" i="13" s="1"/>
  <c r="D176" i="13"/>
  <c r="C176" i="13"/>
  <c r="F176" i="13" s="1"/>
  <c r="D175" i="13"/>
  <c r="C175" i="13"/>
  <c r="F175" i="13" s="1"/>
  <c r="D174" i="13"/>
  <c r="C174" i="13"/>
  <c r="F174" i="13" s="1"/>
  <c r="D173" i="13"/>
  <c r="C173" i="13"/>
  <c r="F173" i="13" s="1"/>
  <c r="D172" i="13"/>
  <c r="C172" i="13"/>
  <c r="F172" i="13" s="1"/>
  <c r="D171" i="13"/>
  <c r="C171" i="13"/>
  <c r="F171" i="13" s="1"/>
  <c r="D170" i="13"/>
  <c r="C170" i="13"/>
  <c r="F170" i="13" s="1"/>
  <c r="D169" i="13"/>
  <c r="C169" i="13"/>
  <c r="F169" i="13" s="1"/>
  <c r="D168" i="13"/>
  <c r="C168" i="13"/>
  <c r="F168" i="13" s="1"/>
  <c r="D167" i="13"/>
  <c r="C167" i="13"/>
  <c r="F167" i="13" s="1"/>
  <c r="D166" i="13"/>
  <c r="C166" i="13"/>
  <c r="F166" i="13" s="1"/>
  <c r="D165" i="13"/>
  <c r="C165" i="13"/>
  <c r="F165" i="13" s="1"/>
  <c r="D164" i="13"/>
  <c r="C164" i="13"/>
  <c r="F164" i="13" s="1"/>
  <c r="D163" i="13"/>
  <c r="C163" i="13"/>
  <c r="F163" i="13" s="1"/>
  <c r="D162" i="13"/>
  <c r="C162" i="13"/>
  <c r="F162" i="13" s="1"/>
  <c r="D161" i="13"/>
  <c r="C161" i="13"/>
  <c r="F161" i="13" s="1"/>
  <c r="D160" i="13"/>
  <c r="C160" i="13"/>
  <c r="F160" i="13" s="1"/>
  <c r="D159" i="13"/>
  <c r="C159" i="13"/>
  <c r="F159" i="13" s="1"/>
  <c r="D158" i="13"/>
  <c r="C158" i="13"/>
  <c r="F158" i="13" s="1"/>
  <c r="D157" i="13"/>
  <c r="C157" i="13"/>
  <c r="F157" i="13" s="1"/>
  <c r="D156" i="13"/>
  <c r="C156" i="13"/>
  <c r="F156" i="13" s="1"/>
  <c r="D155" i="13"/>
  <c r="C155" i="13"/>
  <c r="F155" i="13" s="1"/>
  <c r="D154" i="13"/>
  <c r="C154" i="13"/>
  <c r="F154" i="13" s="1"/>
  <c r="D153" i="13"/>
  <c r="C153" i="13"/>
  <c r="F153" i="13" s="1"/>
  <c r="M15" i="3"/>
  <c r="M13" i="3"/>
  <c r="M17" i="3"/>
  <c r="M3" i="3"/>
  <c r="M79" i="3"/>
  <c r="M75" i="3"/>
  <c r="M71" i="3"/>
  <c r="M72" i="3"/>
  <c r="D198" i="14"/>
  <c r="C198" i="14"/>
  <c r="F198" i="14" s="1"/>
  <c r="D197" i="14"/>
  <c r="C197" i="14"/>
  <c r="F197" i="14" s="1"/>
  <c r="D196" i="14"/>
  <c r="C196" i="14"/>
  <c r="F196" i="14" s="1"/>
  <c r="D195" i="14"/>
  <c r="C195" i="14"/>
  <c r="F195" i="14" s="1"/>
  <c r="D194" i="14"/>
  <c r="C194" i="14"/>
  <c r="F194" i="14" s="1"/>
  <c r="D193" i="14"/>
  <c r="C193" i="14"/>
  <c r="F193" i="14" s="1"/>
  <c r="D192" i="14"/>
  <c r="C192" i="14"/>
  <c r="F192" i="14" s="1"/>
  <c r="D191" i="14"/>
  <c r="C191" i="14"/>
  <c r="F191" i="14" s="1"/>
  <c r="D190" i="14"/>
  <c r="C190" i="14"/>
  <c r="F190" i="14" s="1"/>
  <c r="D189" i="14"/>
  <c r="C189" i="14"/>
  <c r="F189" i="14" s="1"/>
  <c r="D188" i="14"/>
  <c r="C188" i="14"/>
  <c r="F188" i="14" s="1"/>
  <c r="D187" i="14"/>
  <c r="C187" i="14"/>
  <c r="F187" i="14" s="1"/>
  <c r="D186" i="14"/>
  <c r="C186" i="14"/>
  <c r="F186" i="14" s="1"/>
  <c r="D185" i="14"/>
  <c r="C185" i="14"/>
  <c r="F185" i="14" s="1"/>
  <c r="D184" i="14"/>
  <c r="C184" i="14"/>
  <c r="F184" i="14" s="1"/>
  <c r="D183" i="14"/>
  <c r="C183" i="14"/>
  <c r="F183" i="14" s="1"/>
  <c r="D182" i="14"/>
  <c r="C182" i="14"/>
  <c r="F182" i="14" s="1"/>
  <c r="D181" i="14"/>
  <c r="C181" i="14"/>
  <c r="F181" i="14" s="1"/>
  <c r="D180" i="14"/>
  <c r="C180" i="14"/>
  <c r="F180" i="14" s="1"/>
  <c r="D179" i="14"/>
  <c r="C179" i="14"/>
  <c r="F179" i="14" s="1"/>
  <c r="D178" i="14"/>
  <c r="C178" i="14"/>
  <c r="F178" i="14" s="1"/>
  <c r="D177" i="14"/>
  <c r="C177" i="14"/>
  <c r="F177" i="14" s="1"/>
  <c r="D176" i="14"/>
  <c r="C176" i="14"/>
  <c r="F176" i="14" s="1"/>
  <c r="D175" i="14"/>
  <c r="C175" i="14"/>
  <c r="F175" i="14" s="1"/>
  <c r="D174" i="14"/>
  <c r="C174" i="14"/>
  <c r="F174" i="14" s="1"/>
  <c r="D173" i="14"/>
  <c r="C173" i="14"/>
  <c r="F173" i="14" s="1"/>
  <c r="D172" i="14"/>
  <c r="C172" i="14"/>
  <c r="F172" i="14" s="1"/>
  <c r="D171" i="14"/>
  <c r="C171" i="14"/>
  <c r="F171" i="14" s="1"/>
  <c r="D170" i="14"/>
  <c r="C170" i="14"/>
  <c r="F170" i="14" s="1"/>
  <c r="D169" i="14"/>
  <c r="C169" i="14"/>
  <c r="F169" i="14" s="1"/>
  <c r="D168" i="14"/>
  <c r="C168" i="14"/>
  <c r="F168" i="14" s="1"/>
  <c r="D167" i="14"/>
  <c r="C167" i="14"/>
  <c r="F167" i="14" s="1"/>
  <c r="D166" i="14"/>
  <c r="C166" i="14"/>
  <c r="F166" i="14" s="1"/>
  <c r="D165" i="14"/>
  <c r="C165" i="14"/>
  <c r="F165" i="14" s="1"/>
  <c r="D164" i="14"/>
  <c r="C164" i="14"/>
  <c r="F164" i="14" s="1"/>
  <c r="D163" i="14"/>
  <c r="C163" i="14"/>
  <c r="F163" i="14" s="1"/>
  <c r="D162" i="14"/>
  <c r="C162" i="14"/>
  <c r="F162" i="14" s="1"/>
  <c r="D161" i="14"/>
  <c r="C161" i="14"/>
  <c r="F161" i="14" s="1"/>
  <c r="D160" i="14"/>
  <c r="C160" i="14"/>
  <c r="F160" i="14" s="1"/>
  <c r="D159" i="14"/>
  <c r="C159" i="14"/>
  <c r="F159" i="14" s="1"/>
  <c r="D158" i="14"/>
  <c r="C158" i="14"/>
  <c r="F158" i="14" s="1"/>
  <c r="D157" i="14"/>
  <c r="C157" i="14"/>
  <c r="F157" i="14" s="1"/>
  <c r="D156" i="14"/>
  <c r="C156" i="14"/>
  <c r="F156" i="14" s="1"/>
  <c r="D155" i="14"/>
  <c r="C155" i="14"/>
  <c r="F155" i="14" s="1"/>
  <c r="D154" i="14"/>
  <c r="C154" i="14"/>
  <c r="F154" i="14" s="1"/>
  <c r="D153" i="14"/>
  <c r="C153" i="14"/>
  <c r="F153" i="14" s="1"/>
  <c r="L14" i="3"/>
  <c r="L11" i="3"/>
  <c r="L13" i="3"/>
  <c r="L5" i="3"/>
  <c r="L17" i="3"/>
  <c r="L3" i="3"/>
  <c r="L79" i="3"/>
  <c r="L75" i="3"/>
  <c r="D198" i="15"/>
  <c r="C198" i="15"/>
  <c r="F198" i="15" s="1"/>
  <c r="D197" i="15"/>
  <c r="C197" i="15"/>
  <c r="F197" i="15" s="1"/>
  <c r="D196" i="15"/>
  <c r="C196" i="15"/>
  <c r="F196" i="15" s="1"/>
  <c r="D195" i="15"/>
  <c r="C195" i="15"/>
  <c r="F195" i="15" s="1"/>
  <c r="D194" i="15"/>
  <c r="C194" i="15"/>
  <c r="F194" i="15" s="1"/>
  <c r="D193" i="15"/>
  <c r="C193" i="15"/>
  <c r="F193" i="15" s="1"/>
  <c r="D192" i="15"/>
  <c r="C192" i="15"/>
  <c r="F192" i="15" s="1"/>
  <c r="D191" i="15"/>
  <c r="C191" i="15"/>
  <c r="F191" i="15" s="1"/>
  <c r="D190" i="15"/>
  <c r="C190" i="15"/>
  <c r="F190" i="15" s="1"/>
  <c r="D189" i="15"/>
  <c r="C189" i="15"/>
  <c r="F189" i="15" s="1"/>
  <c r="D188" i="15"/>
  <c r="C188" i="15"/>
  <c r="F188" i="15" s="1"/>
  <c r="D187" i="15"/>
  <c r="C187" i="15"/>
  <c r="F187" i="15" s="1"/>
  <c r="D186" i="15"/>
  <c r="C186" i="15"/>
  <c r="F186" i="15" s="1"/>
  <c r="D185" i="15"/>
  <c r="C185" i="15"/>
  <c r="F185" i="15" s="1"/>
  <c r="D184" i="15"/>
  <c r="C184" i="15"/>
  <c r="F184" i="15" s="1"/>
  <c r="D183" i="15"/>
  <c r="C183" i="15"/>
  <c r="F183" i="15" s="1"/>
  <c r="D182" i="15"/>
  <c r="C182" i="15"/>
  <c r="F182" i="15" s="1"/>
  <c r="D181" i="15"/>
  <c r="C181" i="15"/>
  <c r="F181" i="15" s="1"/>
  <c r="D180" i="15"/>
  <c r="C180" i="15"/>
  <c r="F180" i="15" s="1"/>
  <c r="D179" i="15"/>
  <c r="C179" i="15"/>
  <c r="F179" i="15" s="1"/>
  <c r="D178" i="15"/>
  <c r="C178" i="15"/>
  <c r="F178" i="15" s="1"/>
  <c r="D177" i="15"/>
  <c r="C177" i="15"/>
  <c r="F177" i="15" s="1"/>
  <c r="D176" i="15"/>
  <c r="C176" i="15"/>
  <c r="F176" i="15" s="1"/>
  <c r="D175" i="15"/>
  <c r="C175" i="15"/>
  <c r="F175" i="15" s="1"/>
  <c r="D174" i="15"/>
  <c r="C174" i="15"/>
  <c r="F174" i="15" s="1"/>
  <c r="D173" i="15"/>
  <c r="C173" i="15"/>
  <c r="F173" i="15" s="1"/>
  <c r="D172" i="15"/>
  <c r="C172" i="15"/>
  <c r="F172" i="15" s="1"/>
  <c r="D171" i="15"/>
  <c r="C171" i="15"/>
  <c r="F171" i="15" s="1"/>
  <c r="D170" i="15"/>
  <c r="C170" i="15"/>
  <c r="F170" i="15" s="1"/>
  <c r="D169" i="15"/>
  <c r="C169" i="15"/>
  <c r="F169" i="15" s="1"/>
  <c r="D168" i="15"/>
  <c r="C168" i="15"/>
  <c r="F168" i="15" s="1"/>
  <c r="D167" i="15"/>
  <c r="C167" i="15"/>
  <c r="F167" i="15" s="1"/>
  <c r="D166" i="15"/>
  <c r="C166" i="15"/>
  <c r="F166" i="15" s="1"/>
  <c r="D165" i="15"/>
  <c r="C165" i="15"/>
  <c r="F165" i="15" s="1"/>
  <c r="D164" i="15"/>
  <c r="C164" i="15"/>
  <c r="F164" i="15" s="1"/>
  <c r="D163" i="15"/>
  <c r="C163" i="15"/>
  <c r="F163" i="15" s="1"/>
  <c r="D162" i="15"/>
  <c r="C162" i="15"/>
  <c r="F162" i="15" s="1"/>
  <c r="D161" i="15"/>
  <c r="C161" i="15"/>
  <c r="F161" i="15" s="1"/>
  <c r="D160" i="15"/>
  <c r="C160" i="15"/>
  <c r="F160" i="15" s="1"/>
  <c r="D159" i="15"/>
  <c r="C159" i="15"/>
  <c r="F159" i="15" s="1"/>
  <c r="D158" i="15"/>
  <c r="C158" i="15"/>
  <c r="F158" i="15" s="1"/>
  <c r="D157" i="15"/>
  <c r="C157" i="15"/>
  <c r="F157" i="15" s="1"/>
  <c r="D156" i="15"/>
  <c r="C156" i="15"/>
  <c r="F156" i="15" s="1"/>
  <c r="D155" i="15"/>
  <c r="C155" i="15"/>
  <c r="F155" i="15" s="1"/>
  <c r="D154" i="15"/>
  <c r="C154" i="15"/>
  <c r="F154" i="15" s="1"/>
  <c r="D153" i="15"/>
  <c r="C153" i="15"/>
  <c r="F153" i="15" s="1"/>
  <c r="D198" i="16"/>
  <c r="C198" i="16"/>
  <c r="F198" i="16" s="1"/>
  <c r="D197" i="16"/>
  <c r="C197" i="16"/>
  <c r="F197" i="16" s="1"/>
  <c r="D196" i="16"/>
  <c r="C196" i="16"/>
  <c r="F196" i="16" s="1"/>
  <c r="D195" i="16"/>
  <c r="C195" i="16"/>
  <c r="F195" i="16" s="1"/>
  <c r="D194" i="16"/>
  <c r="C194" i="16"/>
  <c r="F194" i="16" s="1"/>
  <c r="D193" i="16"/>
  <c r="C193" i="16"/>
  <c r="F193" i="16" s="1"/>
  <c r="D192" i="16"/>
  <c r="C192" i="16"/>
  <c r="F192" i="16" s="1"/>
  <c r="D191" i="16"/>
  <c r="C191" i="16"/>
  <c r="F191" i="16" s="1"/>
  <c r="D190" i="16"/>
  <c r="C190" i="16"/>
  <c r="F190" i="16" s="1"/>
  <c r="D189" i="16"/>
  <c r="C189" i="16"/>
  <c r="F189" i="16" s="1"/>
  <c r="D188" i="16"/>
  <c r="C188" i="16"/>
  <c r="F188" i="16" s="1"/>
  <c r="D187" i="16"/>
  <c r="C187" i="16"/>
  <c r="F187" i="16" s="1"/>
  <c r="D186" i="16"/>
  <c r="C186" i="16"/>
  <c r="F186" i="16" s="1"/>
  <c r="D185" i="16"/>
  <c r="C185" i="16"/>
  <c r="F185" i="16" s="1"/>
  <c r="D184" i="16"/>
  <c r="C184" i="16"/>
  <c r="F184" i="16" s="1"/>
  <c r="D183" i="16"/>
  <c r="C183" i="16"/>
  <c r="F183" i="16" s="1"/>
  <c r="D182" i="16"/>
  <c r="C182" i="16"/>
  <c r="F182" i="16" s="1"/>
  <c r="D181" i="16"/>
  <c r="C181" i="16"/>
  <c r="F181" i="16" s="1"/>
  <c r="D180" i="16"/>
  <c r="C180" i="16"/>
  <c r="F180" i="16" s="1"/>
  <c r="D179" i="16"/>
  <c r="C179" i="16"/>
  <c r="F179" i="16" s="1"/>
  <c r="D178" i="16"/>
  <c r="C178" i="16"/>
  <c r="F178" i="16" s="1"/>
  <c r="D177" i="16"/>
  <c r="C177" i="16"/>
  <c r="F177" i="16" s="1"/>
  <c r="D176" i="16"/>
  <c r="C176" i="16"/>
  <c r="F176" i="16" s="1"/>
  <c r="D175" i="16"/>
  <c r="C175" i="16"/>
  <c r="F175" i="16" s="1"/>
  <c r="D174" i="16"/>
  <c r="C174" i="16"/>
  <c r="F174" i="16" s="1"/>
  <c r="D173" i="16"/>
  <c r="C173" i="16"/>
  <c r="F173" i="16" s="1"/>
  <c r="D172" i="16"/>
  <c r="C172" i="16"/>
  <c r="F172" i="16" s="1"/>
  <c r="D171" i="16"/>
  <c r="C171" i="16"/>
  <c r="F171" i="16" s="1"/>
  <c r="D170" i="16"/>
  <c r="C170" i="16"/>
  <c r="F170" i="16" s="1"/>
  <c r="D169" i="16"/>
  <c r="C169" i="16"/>
  <c r="F169" i="16" s="1"/>
  <c r="D168" i="16"/>
  <c r="C168" i="16"/>
  <c r="F168" i="16" s="1"/>
  <c r="D167" i="16"/>
  <c r="C167" i="16"/>
  <c r="F167" i="16" s="1"/>
  <c r="D166" i="16"/>
  <c r="C166" i="16"/>
  <c r="F166" i="16" s="1"/>
  <c r="D165" i="16"/>
  <c r="C165" i="16"/>
  <c r="F165" i="16" s="1"/>
  <c r="D164" i="16"/>
  <c r="C164" i="16"/>
  <c r="F164" i="16" s="1"/>
  <c r="D163" i="16"/>
  <c r="C163" i="16"/>
  <c r="F163" i="16" s="1"/>
  <c r="D162" i="16"/>
  <c r="C162" i="16"/>
  <c r="F162" i="16" s="1"/>
  <c r="D161" i="16"/>
  <c r="C161" i="16"/>
  <c r="F161" i="16" s="1"/>
  <c r="D160" i="16"/>
  <c r="C160" i="16"/>
  <c r="F160" i="16" s="1"/>
  <c r="D159" i="16"/>
  <c r="C159" i="16"/>
  <c r="F159" i="16" s="1"/>
  <c r="D158" i="16"/>
  <c r="C158" i="16"/>
  <c r="F158" i="16" s="1"/>
  <c r="D157" i="16"/>
  <c r="C157" i="16"/>
  <c r="F157" i="16" s="1"/>
  <c r="D156" i="16"/>
  <c r="C156" i="16"/>
  <c r="F156" i="16" s="1"/>
  <c r="D155" i="16"/>
  <c r="C155" i="16"/>
  <c r="F155" i="16" s="1"/>
  <c r="D154" i="16"/>
  <c r="C154" i="16"/>
  <c r="F154" i="16" s="1"/>
  <c r="D153" i="16"/>
  <c r="C153" i="16"/>
  <c r="F153" i="16" s="1"/>
  <c r="J15" i="3"/>
  <c r="J13" i="3"/>
  <c r="J9" i="3"/>
  <c r="J5" i="3"/>
  <c r="J16" i="3"/>
  <c r="J21" i="3"/>
  <c r="J3" i="3"/>
  <c r="J83" i="3"/>
  <c r="D198" i="17"/>
  <c r="C198" i="17"/>
  <c r="F198" i="17" s="1"/>
  <c r="D197" i="17"/>
  <c r="C197" i="17"/>
  <c r="F197" i="17" s="1"/>
  <c r="D196" i="17"/>
  <c r="C196" i="17"/>
  <c r="F196" i="17" s="1"/>
  <c r="D195" i="17"/>
  <c r="C195" i="17"/>
  <c r="F195" i="17" s="1"/>
  <c r="D194" i="17"/>
  <c r="C194" i="17"/>
  <c r="F194" i="17" s="1"/>
  <c r="D193" i="17"/>
  <c r="C193" i="17"/>
  <c r="F193" i="17" s="1"/>
  <c r="D192" i="17"/>
  <c r="C192" i="17"/>
  <c r="F192" i="17" s="1"/>
  <c r="D191" i="17"/>
  <c r="C191" i="17"/>
  <c r="F191" i="17" s="1"/>
  <c r="D190" i="17"/>
  <c r="C190" i="17"/>
  <c r="F190" i="17" s="1"/>
  <c r="D189" i="17"/>
  <c r="C189" i="17"/>
  <c r="F189" i="17" s="1"/>
  <c r="D188" i="17"/>
  <c r="C188" i="17"/>
  <c r="F188" i="17" s="1"/>
  <c r="D187" i="17"/>
  <c r="C187" i="17"/>
  <c r="F187" i="17" s="1"/>
  <c r="D186" i="17"/>
  <c r="C186" i="17"/>
  <c r="F186" i="17" s="1"/>
  <c r="D185" i="17"/>
  <c r="C185" i="17"/>
  <c r="F185" i="17" s="1"/>
  <c r="D184" i="17"/>
  <c r="C184" i="17"/>
  <c r="F184" i="17" s="1"/>
  <c r="D183" i="17"/>
  <c r="C183" i="17"/>
  <c r="F183" i="17" s="1"/>
  <c r="D182" i="17"/>
  <c r="C182" i="17"/>
  <c r="F182" i="17" s="1"/>
  <c r="D181" i="17"/>
  <c r="C181" i="17"/>
  <c r="F181" i="17" s="1"/>
  <c r="D180" i="17"/>
  <c r="C180" i="17"/>
  <c r="F180" i="17" s="1"/>
  <c r="D179" i="17"/>
  <c r="C179" i="17"/>
  <c r="F179" i="17" s="1"/>
  <c r="D178" i="17"/>
  <c r="C178" i="17"/>
  <c r="F178" i="17" s="1"/>
  <c r="D177" i="17"/>
  <c r="C177" i="17"/>
  <c r="F177" i="17" s="1"/>
  <c r="D176" i="17"/>
  <c r="C176" i="17"/>
  <c r="F176" i="17" s="1"/>
  <c r="D175" i="17"/>
  <c r="C175" i="17"/>
  <c r="F175" i="17" s="1"/>
  <c r="D174" i="17"/>
  <c r="C174" i="17"/>
  <c r="F174" i="17" s="1"/>
  <c r="D173" i="17"/>
  <c r="C173" i="17"/>
  <c r="F173" i="17" s="1"/>
  <c r="D172" i="17"/>
  <c r="C172" i="17"/>
  <c r="F172" i="17" s="1"/>
  <c r="D171" i="17"/>
  <c r="C171" i="17"/>
  <c r="F171" i="17" s="1"/>
  <c r="D170" i="17"/>
  <c r="C170" i="17"/>
  <c r="F170" i="17" s="1"/>
  <c r="D169" i="17"/>
  <c r="C169" i="17"/>
  <c r="F169" i="17" s="1"/>
  <c r="D168" i="17"/>
  <c r="C168" i="17"/>
  <c r="F168" i="17" s="1"/>
  <c r="D167" i="17"/>
  <c r="C167" i="17"/>
  <c r="F167" i="17" s="1"/>
  <c r="D166" i="17"/>
  <c r="C166" i="17"/>
  <c r="F166" i="17" s="1"/>
  <c r="D165" i="17"/>
  <c r="C165" i="17"/>
  <c r="F165" i="17" s="1"/>
  <c r="D164" i="17"/>
  <c r="C164" i="17"/>
  <c r="F164" i="17" s="1"/>
  <c r="D163" i="17"/>
  <c r="C163" i="17"/>
  <c r="F163" i="17" s="1"/>
  <c r="D162" i="17"/>
  <c r="C162" i="17"/>
  <c r="F162" i="17" s="1"/>
  <c r="D161" i="17"/>
  <c r="C161" i="17"/>
  <c r="F161" i="17" s="1"/>
  <c r="D160" i="17"/>
  <c r="C160" i="17"/>
  <c r="F160" i="17" s="1"/>
  <c r="D159" i="17"/>
  <c r="C159" i="17"/>
  <c r="F159" i="17" s="1"/>
  <c r="D158" i="17"/>
  <c r="C158" i="17"/>
  <c r="F158" i="17" s="1"/>
  <c r="D157" i="17"/>
  <c r="C157" i="17"/>
  <c r="F157" i="17" s="1"/>
  <c r="D156" i="17"/>
  <c r="C156" i="17"/>
  <c r="F156" i="17" s="1"/>
  <c r="D155" i="17"/>
  <c r="C155" i="17"/>
  <c r="F155" i="17" s="1"/>
  <c r="D154" i="17"/>
  <c r="C154" i="17"/>
  <c r="F154" i="17" s="1"/>
  <c r="D153" i="17"/>
  <c r="C153" i="17"/>
  <c r="F153" i="17" s="1"/>
  <c r="I20" i="3"/>
  <c r="I19" i="3"/>
  <c r="I12" i="3"/>
  <c r="I18" i="3"/>
  <c r="I5" i="3"/>
  <c r="I3" i="3"/>
  <c r="I17" i="3"/>
  <c r="I82" i="3"/>
  <c r="I77" i="3"/>
  <c r="V73" i="3"/>
  <c r="U3" i="3"/>
  <c r="U79" i="3"/>
  <c r="U78" i="3"/>
  <c r="U77" i="3"/>
  <c r="U76" i="3"/>
  <c r="U75" i="3"/>
  <c r="N15" i="3"/>
  <c r="N9" i="3"/>
  <c r="N16" i="3"/>
  <c r="L12" i="3"/>
  <c r="L74" i="3"/>
  <c r="L71" i="3"/>
  <c r="K14" i="3"/>
  <c r="K76" i="3"/>
  <c r="K74" i="3"/>
  <c r="J7" i="3"/>
  <c r="J8" i="3"/>
  <c r="I6" i="3"/>
  <c r="I72" i="3"/>
  <c r="H17" i="3"/>
  <c r="H3" i="3"/>
  <c r="H9" i="3"/>
  <c r="I9" i="3"/>
  <c r="K9" i="3"/>
  <c r="O9" i="3"/>
  <c r="P9" i="3"/>
  <c r="Q9" i="3"/>
  <c r="R9" i="3"/>
  <c r="S9" i="3"/>
  <c r="T9" i="3"/>
  <c r="H7" i="3"/>
  <c r="I7" i="3"/>
  <c r="L7" i="3"/>
  <c r="M7" i="3"/>
  <c r="N7" i="3"/>
  <c r="O7" i="3"/>
  <c r="Q7" i="3"/>
  <c r="R7" i="3"/>
  <c r="S7" i="3"/>
  <c r="T7" i="3"/>
  <c r="H79" i="3"/>
  <c r="H75" i="3"/>
  <c r="H72" i="3"/>
  <c r="H74" i="3"/>
  <c r="Y83" i="3"/>
  <c r="G27" i="23"/>
  <c r="G204" i="20"/>
  <c r="G203" i="20"/>
  <c r="D203" i="20"/>
  <c r="C203" i="20"/>
  <c r="F203" i="20" s="1"/>
  <c r="G202" i="20"/>
  <c r="D202" i="20"/>
  <c r="C202" i="20"/>
  <c r="F202" i="20" s="1"/>
  <c r="G201" i="20"/>
  <c r="D201" i="20"/>
  <c r="C201" i="20"/>
  <c r="F201" i="20" s="1"/>
  <c r="G200" i="20"/>
  <c r="D200" i="20"/>
  <c r="C200" i="20"/>
  <c r="F200" i="20" s="1"/>
  <c r="G199" i="20"/>
  <c r="D199" i="20"/>
  <c r="C199" i="20"/>
  <c r="F199" i="20" s="1"/>
  <c r="G198" i="20"/>
  <c r="D198" i="20"/>
  <c r="C198" i="20"/>
  <c r="F198" i="20" s="1"/>
  <c r="G197" i="20"/>
  <c r="D197" i="20"/>
  <c r="C197" i="20"/>
  <c r="F197" i="20" s="1"/>
  <c r="G196" i="20"/>
  <c r="D196" i="20"/>
  <c r="C196" i="20"/>
  <c r="F196" i="20" s="1"/>
  <c r="G195" i="20"/>
  <c r="D195" i="20"/>
  <c r="C195" i="20"/>
  <c r="F195" i="20" s="1"/>
  <c r="G194" i="20"/>
  <c r="D194" i="20"/>
  <c r="C194" i="20"/>
  <c r="F194" i="20" s="1"/>
  <c r="G193" i="20"/>
  <c r="D193" i="20"/>
  <c r="C193" i="20"/>
  <c r="F193" i="20" s="1"/>
  <c r="G192" i="20"/>
  <c r="D192" i="20"/>
  <c r="C192" i="20"/>
  <c r="F192" i="20" s="1"/>
  <c r="G191" i="20"/>
  <c r="D191" i="20"/>
  <c r="C191" i="20"/>
  <c r="F191" i="20" s="1"/>
  <c r="G190" i="20"/>
  <c r="D190" i="20"/>
  <c r="C190" i="20"/>
  <c r="F190" i="20" s="1"/>
  <c r="G189" i="20"/>
  <c r="D189" i="20"/>
  <c r="C189" i="20"/>
  <c r="F189" i="20" s="1"/>
  <c r="G188" i="20"/>
  <c r="D188" i="20"/>
  <c r="C188" i="20"/>
  <c r="F188" i="20" s="1"/>
  <c r="G187" i="20"/>
  <c r="D187" i="20"/>
  <c r="C187" i="20"/>
  <c r="F187" i="20" s="1"/>
  <c r="G186" i="20"/>
  <c r="D186" i="20"/>
  <c r="C186" i="20"/>
  <c r="F186" i="20" s="1"/>
  <c r="G185" i="20"/>
  <c r="D185" i="20"/>
  <c r="C185" i="20"/>
  <c r="F185" i="20" s="1"/>
  <c r="G184" i="20"/>
  <c r="D184" i="20"/>
  <c r="C184" i="20"/>
  <c r="F184" i="20" s="1"/>
  <c r="G183" i="20"/>
  <c r="D183" i="20"/>
  <c r="C183" i="20"/>
  <c r="F183" i="20" s="1"/>
  <c r="G182" i="20"/>
  <c r="D182" i="20"/>
  <c r="C182" i="20"/>
  <c r="F182" i="20" s="1"/>
  <c r="G181" i="20"/>
  <c r="D181" i="20"/>
  <c r="C181" i="20"/>
  <c r="F181" i="20" s="1"/>
  <c r="G180" i="20"/>
  <c r="D180" i="20"/>
  <c r="C180" i="20"/>
  <c r="F180" i="20" s="1"/>
  <c r="G179" i="20"/>
  <c r="D179" i="20"/>
  <c r="C179" i="20"/>
  <c r="F179" i="20" s="1"/>
  <c r="G178" i="20"/>
  <c r="D178" i="20"/>
  <c r="C178" i="20"/>
  <c r="F178" i="20" s="1"/>
  <c r="G177" i="20"/>
  <c r="D177" i="20"/>
  <c r="C177" i="20"/>
  <c r="F177" i="20" s="1"/>
  <c r="G176" i="20"/>
  <c r="D176" i="20"/>
  <c r="C176" i="20"/>
  <c r="F176" i="20" s="1"/>
  <c r="G175" i="20"/>
  <c r="D175" i="20"/>
  <c r="C175" i="20"/>
  <c r="F175" i="20" s="1"/>
  <c r="G174" i="20"/>
  <c r="D174" i="20"/>
  <c r="C174" i="20"/>
  <c r="F174" i="20" s="1"/>
  <c r="G173" i="20"/>
  <c r="D173" i="20"/>
  <c r="C173" i="20"/>
  <c r="F173" i="20" s="1"/>
  <c r="G172" i="20"/>
  <c r="D172" i="20"/>
  <c r="C172" i="20"/>
  <c r="F172" i="20" s="1"/>
  <c r="G171" i="20"/>
  <c r="D171" i="20"/>
  <c r="C171" i="20"/>
  <c r="F171" i="20" s="1"/>
  <c r="G170" i="20"/>
  <c r="D170" i="20"/>
  <c r="C170" i="20"/>
  <c r="F170" i="20" s="1"/>
  <c r="G169" i="20"/>
  <c r="D169" i="20"/>
  <c r="C169" i="20"/>
  <c r="F169" i="20" s="1"/>
  <c r="G168" i="20"/>
  <c r="D168" i="20"/>
  <c r="C168" i="20"/>
  <c r="F168" i="20" s="1"/>
  <c r="G167" i="20"/>
  <c r="D167" i="20"/>
  <c r="C167" i="20"/>
  <c r="F167" i="20" s="1"/>
  <c r="G166" i="20"/>
  <c r="D166" i="20"/>
  <c r="C166" i="20"/>
  <c r="F166" i="20" s="1"/>
  <c r="G165" i="20"/>
  <c r="D165" i="20"/>
  <c r="C165" i="20"/>
  <c r="F165" i="20" s="1"/>
  <c r="G164" i="20"/>
  <c r="D164" i="20"/>
  <c r="C164" i="20"/>
  <c r="F164" i="20" s="1"/>
  <c r="G163" i="20"/>
  <c r="D163" i="20"/>
  <c r="C163" i="20"/>
  <c r="F163" i="20" s="1"/>
  <c r="G162" i="20"/>
  <c r="D162" i="20"/>
  <c r="C162" i="20"/>
  <c r="F162" i="20" s="1"/>
  <c r="G161" i="20"/>
  <c r="D161" i="20"/>
  <c r="C161" i="20"/>
  <c r="F161" i="20" s="1"/>
  <c r="G160" i="20"/>
  <c r="D160" i="20"/>
  <c r="C160" i="20"/>
  <c r="F160" i="20" s="1"/>
  <c r="G159" i="20"/>
  <c r="D159" i="20"/>
  <c r="C159" i="20"/>
  <c r="F159" i="20" s="1"/>
  <c r="G158" i="20"/>
  <c r="D158" i="20"/>
  <c r="C158" i="20"/>
  <c r="F158" i="20" s="1"/>
  <c r="G157" i="20"/>
  <c r="D157" i="20"/>
  <c r="C157" i="20"/>
  <c r="F157" i="20" s="1"/>
  <c r="G156" i="20"/>
  <c r="D156" i="20"/>
  <c r="C156" i="20"/>
  <c r="F156" i="20" s="1"/>
  <c r="G155" i="20"/>
  <c r="D155" i="20"/>
  <c r="C155" i="20"/>
  <c r="F155" i="20" s="1"/>
  <c r="G154" i="20"/>
  <c r="D154" i="20"/>
  <c r="C154" i="20"/>
  <c r="F154" i="20" s="1"/>
  <c r="G153" i="20"/>
  <c r="D153" i="20"/>
  <c r="C153" i="20"/>
  <c r="F153" i="20" s="1"/>
  <c r="G152" i="20"/>
  <c r="D152" i="20"/>
  <c r="C152" i="20"/>
  <c r="F152" i="20" s="1"/>
  <c r="G151" i="20"/>
  <c r="D151" i="20"/>
  <c r="C151" i="20"/>
  <c r="F151" i="20" s="1"/>
  <c r="G150" i="20"/>
  <c r="D150" i="20"/>
  <c r="C150" i="20"/>
  <c r="F150" i="20" s="1"/>
  <c r="G149" i="20"/>
  <c r="D149" i="20"/>
  <c r="C149" i="20"/>
  <c r="F149" i="20" s="1"/>
  <c r="G148" i="20"/>
  <c r="D148" i="20"/>
  <c r="C148" i="20"/>
  <c r="F148" i="20" s="1"/>
  <c r="G147" i="20"/>
  <c r="D147" i="20"/>
  <c r="C147" i="20"/>
  <c r="F147" i="20" s="1"/>
  <c r="G146" i="20"/>
  <c r="D146" i="20"/>
  <c r="C146" i="20"/>
  <c r="F146" i="20" s="1"/>
  <c r="G145" i="20"/>
  <c r="D145" i="20"/>
  <c r="C145" i="20"/>
  <c r="F145" i="20" s="1"/>
  <c r="G144" i="20"/>
  <c r="D144" i="20"/>
  <c r="C144" i="20"/>
  <c r="F144" i="20" s="1"/>
  <c r="G143" i="20"/>
  <c r="D143" i="20"/>
  <c r="C143" i="20"/>
  <c r="F143" i="20" s="1"/>
  <c r="G142" i="20"/>
  <c r="D142" i="20"/>
  <c r="C142" i="20"/>
  <c r="F142" i="20" s="1"/>
  <c r="G141" i="20"/>
  <c r="D141" i="20"/>
  <c r="C141" i="20"/>
  <c r="F141" i="20" s="1"/>
  <c r="G140" i="20"/>
  <c r="D140" i="20"/>
  <c r="C140" i="20"/>
  <c r="F140" i="20" s="1"/>
  <c r="G139" i="20"/>
  <c r="D139" i="20"/>
  <c r="C139" i="20"/>
  <c r="F139" i="20" s="1"/>
  <c r="G138" i="20"/>
  <c r="D138" i="20"/>
  <c r="C138" i="20"/>
  <c r="F138" i="20" s="1"/>
  <c r="G137" i="20"/>
  <c r="D137" i="20"/>
  <c r="C137" i="20"/>
  <c r="F137" i="20" s="1"/>
  <c r="G136" i="20"/>
  <c r="D136" i="20"/>
  <c r="C136" i="20"/>
  <c r="F136" i="20" s="1"/>
  <c r="G135" i="20"/>
  <c r="D135" i="20"/>
  <c r="C135" i="20"/>
  <c r="F135" i="20" s="1"/>
  <c r="G134" i="20"/>
  <c r="D134" i="20"/>
  <c r="C134" i="20"/>
  <c r="F134" i="20" s="1"/>
  <c r="G133" i="20"/>
  <c r="D133" i="20"/>
  <c r="C133" i="20"/>
  <c r="F133" i="20" s="1"/>
  <c r="G132" i="20"/>
  <c r="D132" i="20"/>
  <c r="C132" i="20"/>
  <c r="F132" i="20" s="1"/>
  <c r="G131" i="20"/>
  <c r="D131" i="20"/>
  <c r="C131" i="20"/>
  <c r="F131" i="20" s="1"/>
  <c r="G130" i="20"/>
  <c r="D130" i="20"/>
  <c r="C130" i="20"/>
  <c r="F130" i="20" s="1"/>
  <c r="G129" i="20"/>
  <c r="D129" i="20"/>
  <c r="C129" i="20"/>
  <c r="F129" i="20" s="1"/>
  <c r="G128" i="20"/>
  <c r="D128" i="20"/>
  <c r="C128" i="20"/>
  <c r="F128" i="20" s="1"/>
  <c r="G127" i="20"/>
  <c r="D127" i="20"/>
  <c r="C127" i="20"/>
  <c r="F127" i="20" s="1"/>
  <c r="G126" i="20"/>
  <c r="D126" i="20"/>
  <c r="C126" i="20"/>
  <c r="F126" i="20" s="1"/>
  <c r="G125" i="20"/>
  <c r="D125" i="20"/>
  <c r="C125" i="20"/>
  <c r="F125" i="20" s="1"/>
  <c r="G124" i="20"/>
  <c r="D124" i="20"/>
  <c r="C124" i="20"/>
  <c r="F124" i="20" s="1"/>
  <c r="G123" i="20"/>
  <c r="D123" i="20"/>
  <c r="C123" i="20"/>
  <c r="F123" i="20" s="1"/>
  <c r="G122" i="20"/>
  <c r="D122" i="20"/>
  <c r="C122" i="20"/>
  <c r="F122" i="20" s="1"/>
  <c r="G121" i="20"/>
  <c r="D121" i="20"/>
  <c r="C121" i="20"/>
  <c r="F121" i="20" s="1"/>
  <c r="G120" i="20"/>
  <c r="D120" i="20"/>
  <c r="C120" i="20"/>
  <c r="F120" i="20" s="1"/>
  <c r="G119" i="20"/>
  <c r="D119" i="20"/>
  <c r="C119" i="20"/>
  <c r="F119" i="20" s="1"/>
  <c r="G118" i="20"/>
  <c r="D118" i="20"/>
  <c r="C118" i="20"/>
  <c r="F118" i="20" s="1"/>
  <c r="G117" i="20"/>
  <c r="D117" i="20"/>
  <c r="C117" i="20"/>
  <c r="F117" i="20" s="1"/>
  <c r="G116" i="20"/>
  <c r="D116" i="20"/>
  <c r="C116" i="20"/>
  <c r="F116" i="20" s="1"/>
  <c r="G115" i="20"/>
  <c r="D115" i="20"/>
  <c r="C115" i="20"/>
  <c r="F115" i="20" s="1"/>
  <c r="G114" i="20"/>
  <c r="D114" i="20"/>
  <c r="C114" i="20"/>
  <c r="F114" i="20" s="1"/>
  <c r="G113" i="20"/>
  <c r="D113" i="20"/>
  <c r="C113" i="20"/>
  <c r="F113" i="20" s="1"/>
  <c r="G112" i="20"/>
  <c r="D112" i="20"/>
  <c r="C112" i="20"/>
  <c r="F112" i="20" s="1"/>
  <c r="G111" i="20"/>
  <c r="D111" i="20"/>
  <c r="C111" i="20"/>
  <c r="F111" i="20" s="1"/>
  <c r="G110" i="20"/>
  <c r="D110" i="20"/>
  <c r="C110" i="20"/>
  <c r="F110" i="20" s="1"/>
  <c r="G109" i="20"/>
  <c r="D109" i="20"/>
  <c r="C109" i="20"/>
  <c r="F109" i="20" s="1"/>
  <c r="G108" i="20"/>
  <c r="D108" i="20"/>
  <c r="C108" i="20"/>
  <c r="F108" i="20" s="1"/>
  <c r="G107" i="20"/>
  <c r="D107" i="20"/>
  <c r="C107" i="20"/>
  <c r="F107" i="20" s="1"/>
  <c r="G106" i="20"/>
  <c r="D106" i="20"/>
  <c r="C106" i="20"/>
  <c r="F106" i="20" s="1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204" i="21"/>
  <c r="G203" i="21"/>
  <c r="D203" i="21"/>
  <c r="C203" i="21"/>
  <c r="F203" i="21" s="1"/>
  <c r="G202" i="21"/>
  <c r="D202" i="21"/>
  <c r="C202" i="21"/>
  <c r="F202" i="21" s="1"/>
  <c r="G201" i="21"/>
  <c r="D201" i="21"/>
  <c r="C201" i="21"/>
  <c r="F201" i="21" s="1"/>
  <c r="G200" i="21"/>
  <c r="D200" i="21"/>
  <c r="C200" i="21"/>
  <c r="F200" i="21" s="1"/>
  <c r="G199" i="21"/>
  <c r="D199" i="21"/>
  <c r="C199" i="21"/>
  <c r="F199" i="21" s="1"/>
  <c r="G198" i="21"/>
  <c r="D198" i="21"/>
  <c r="C198" i="21"/>
  <c r="F198" i="21" s="1"/>
  <c r="G197" i="21"/>
  <c r="D197" i="21"/>
  <c r="C197" i="21"/>
  <c r="F197" i="21" s="1"/>
  <c r="G196" i="21"/>
  <c r="D196" i="21"/>
  <c r="C196" i="21"/>
  <c r="F196" i="21" s="1"/>
  <c r="G195" i="21"/>
  <c r="D195" i="21"/>
  <c r="C195" i="21"/>
  <c r="F195" i="21" s="1"/>
  <c r="G194" i="21"/>
  <c r="D194" i="21"/>
  <c r="C194" i="21"/>
  <c r="F194" i="21" s="1"/>
  <c r="G193" i="21"/>
  <c r="D193" i="21"/>
  <c r="C193" i="21"/>
  <c r="F193" i="21" s="1"/>
  <c r="G192" i="21"/>
  <c r="D192" i="21"/>
  <c r="C192" i="21"/>
  <c r="F192" i="21" s="1"/>
  <c r="G191" i="21"/>
  <c r="D191" i="21"/>
  <c r="C191" i="21"/>
  <c r="F191" i="21" s="1"/>
  <c r="G190" i="21"/>
  <c r="D190" i="21"/>
  <c r="C190" i="21"/>
  <c r="F190" i="21" s="1"/>
  <c r="G189" i="21"/>
  <c r="D189" i="21"/>
  <c r="C189" i="21"/>
  <c r="F189" i="21" s="1"/>
  <c r="G188" i="21"/>
  <c r="D188" i="21"/>
  <c r="C188" i="21"/>
  <c r="F188" i="21" s="1"/>
  <c r="G187" i="21"/>
  <c r="D187" i="21"/>
  <c r="C187" i="21"/>
  <c r="F187" i="21" s="1"/>
  <c r="G186" i="21"/>
  <c r="D186" i="21"/>
  <c r="C186" i="21"/>
  <c r="F186" i="21" s="1"/>
  <c r="G185" i="21"/>
  <c r="D185" i="21"/>
  <c r="C185" i="21"/>
  <c r="F185" i="21" s="1"/>
  <c r="G184" i="21"/>
  <c r="D184" i="21"/>
  <c r="C184" i="21"/>
  <c r="F184" i="21" s="1"/>
  <c r="G183" i="21"/>
  <c r="D183" i="21"/>
  <c r="C183" i="21"/>
  <c r="F183" i="21" s="1"/>
  <c r="G182" i="21"/>
  <c r="D182" i="21"/>
  <c r="C182" i="21"/>
  <c r="F182" i="21" s="1"/>
  <c r="G181" i="21"/>
  <c r="D181" i="21"/>
  <c r="C181" i="21"/>
  <c r="F181" i="21" s="1"/>
  <c r="G180" i="21"/>
  <c r="D180" i="21"/>
  <c r="C180" i="21"/>
  <c r="F180" i="21" s="1"/>
  <c r="G179" i="21"/>
  <c r="D179" i="21"/>
  <c r="C179" i="21"/>
  <c r="F179" i="21" s="1"/>
  <c r="G178" i="21"/>
  <c r="D178" i="21"/>
  <c r="C178" i="21"/>
  <c r="F178" i="21" s="1"/>
  <c r="G177" i="21"/>
  <c r="D177" i="21"/>
  <c r="C177" i="21"/>
  <c r="F177" i="21" s="1"/>
  <c r="G176" i="21"/>
  <c r="D176" i="21"/>
  <c r="C176" i="21"/>
  <c r="F176" i="21" s="1"/>
  <c r="G175" i="21"/>
  <c r="D175" i="21"/>
  <c r="C175" i="21"/>
  <c r="F175" i="21" s="1"/>
  <c r="G174" i="21"/>
  <c r="D174" i="21"/>
  <c r="C174" i="21"/>
  <c r="F174" i="21" s="1"/>
  <c r="G173" i="21"/>
  <c r="D173" i="21"/>
  <c r="C173" i="21"/>
  <c r="F173" i="21" s="1"/>
  <c r="G172" i="21"/>
  <c r="D172" i="21"/>
  <c r="C172" i="21"/>
  <c r="F172" i="21" s="1"/>
  <c r="G171" i="21"/>
  <c r="D171" i="21"/>
  <c r="C171" i="21"/>
  <c r="F171" i="21" s="1"/>
  <c r="G170" i="21"/>
  <c r="D170" i="21"/>
  <c r="C170" i="21"/>
  <c r="F170" i="21" s="1"/>
  <c r="G169" i="21"/>
  <c r="D169" i="21"/>
  <c r="C169" i="21"/>
  <c r="F169" i="21" s="1"/>
  <c r="G168" i="21"/>
  <c r="D168" i="21"/>
  <c r="C168" i="21"/>
  <c r="F168" i="21" s="1"/>
  <c r="G167" i="21"/>
  <c r="D167" i="21"/>
  <c r="C167" i="21"/>
  <c r="F167" i="21" s="1"/>
  <c r="G166" i="21"/>
  <c r="D166" i="21"/>
  <c r="C166" i="21"/>
  <c r="F166" i="21" s="1"/>
  <c r="G165" i="21"/>
  <c r="D165" i="21"/>
  <c r="C165" i="21"/>
  <c r="F165" i="21" s="1"/>
  <c r="G164" i="21"/>
  <c r="D164" i="21"/>
  <c r="C164" i="21"/>
  <c r="F164" i="21" s="1"/>
  <c r="G163" i="21"/>
  <c r="D163" i="21"/>
  <c r="C163" i="21"/>
  <c r="F163" i="21" s="1"/>
  <c r="G162" i="21"/>
  <c r="D162" i="21"/>
  <c r="C162" i="21"/>
  <c r="F162" i="21" s="1"/>
  <c r="G161" i="21"/>
  <c r="D161" i="21"/>
  <c r="C161" i="21"/>
  <c r="F161" i="21" s="1"/>
  <c r="G160" i="21"/>
  <c r="D160" i="21"/>
  <c r="C160" i="21"/>
  <c r="F160" i="21" s="1"/>
  <c r="G159" i="21"/>
  <c r="D159" i="21"/>
  <c r="C159" i="21"/>
  <c r="F159" i="21" s="1"/>
  <c r="G158" i="21"/>
  <c r="D158" i="21"/>
  <c r="C158" i="21"/>
  <c r="F158" i="21" s="1"/>
  <c r="G157" i="21"/>
  <c r="D157" i="21"/>
  <c r="C157" i="21"/>
  <c r="F157" i="21" s="1"/>
  <c r="G156" i="21"/>
  <c r="D156" i="21"/>
  <c r="C156" i="21"/>
  <c r="F156" i="21" s="1"/>
  <c r="G155" i="21"/>
  <c r="D155" i="21"/>
  <c r="C155" i="21"/>
  <c r="F155" i="21" s="1"/>
  <c r="G154" i="21"/>
  <c r="D154" i="21"/>
  <c r="C154" i="21"/>
  <c r="F154" i="21" s="1"/>
  <c r="G153" i="21"/>
  <c r="D153" i="21"/>
  <c r="C153" i="21"/>
  <c r="F153" i="21" s="1"/>
  <c r="G152" i="21"/>
  <c r="D152" i="21"/>
  <c r="C152" i="21"/>
  <c r="F152" i="21" s="1"/>
  <c r="G151" i="21"/>
  <c r="D151" i="21"/>
  <c r="C151" i="21"/>
  <c r="F151" i="21" s="1"/>
  <c r="G150" i="21"/>
  <c r="D150" i="21"/>
  <c r="C150" i="21"/>
  <c r="F150" i="21" s="1"/>
  <c r="G149" i="21"/>
  <c r="D149" i="21"/>
  <c r="C149" i="21"/>
  <c r="F149" i="21" s="1"/>
  <c r="G148" i="21"/>
  <c r="D148" i="21"/>
  <c r="C148" i="21"/>
  <c r="F148" i="21" s="1"/>
  <c r="G147" i="21"/>
  <c r="D147" i="21"/>
  <c r="C147" i="21"/>
  <c r="F147" i="21" s="1"/>
  <c r="G146" i="21"/>
  <c r="D146" i="21"/>
  <c r="C146" i="21"/>
  <c r="F146" i="21" s="1"/>
  <c r="G145" i="21"/>
  <c r="D145" i="21"/>
  <c r="C145" i="21"/>
  <c r="F145" i="21" s="1"/>
  <c r="G144" i="21"/>
  <c r="D144" i="21"/>
  <c r="C144" i="21"/>
  <c r="F144" i="21" s="1"/>
  <c r="G143" i="21"/>
  <c r="D143" i="21"/>
  <c r="C143" i="21"/>
  <c r="F143" i="21" s="1"/>
  <c r="G142" i="21"/>
  <c r="D142" i="21"/>
  <c r="C142" i="21"/>
  <c r="F142" i="21" s="1"/>
  <c r="G141" i="21"/>
  <c r="D141" i="21"/>
  <c r="C141" i="21"/>
  <c r="F141" i="21" s="1"/>
  <c r="G140" i="21"/>
  <c r="D140" i="21"/>
  <c r="C140" i="21"/>
  <c r="F140" i="21" s="1"/>
  <c r="G139" i="21"/>
  <c r="D139" i="21"/>
  <c r="C139" i="21"/>
  <c r="F139" i="21" s="1"/>
  <c r="G138" i="21"/>
  <c r="D138" i="21"/>
  <c r="C138" i="21"/>
  <c r="F138" i="21" s="1"/>
  <c r="G137" i="21"/>
  <c r="D137" i="21"/>
  <c r="C137" i="21"/>
  <c r="F137" i="21" s="1"/>
  <c r="G136" i="21"/>
  <c r="D136" i="21"/>
  <c r="C136" i="21"/>
  <c r="F136" i="21" s="1"/>
  <c r="G135" i="21"/>
  <c r="D135" i="21"/>
  <c r="C135" i="21"/>
  <c r="F135" i="21" s="1"/>
  <c r="G134" i="21"/>
  <c r="D134" i="21"/>
  <c r="C134" i="21"/>
  <c r="F134" i="21" s="1"/>
  <c r="G133" i="21"/>
  <c r="D133" i="21"/>
  <c r="C133" i="21"/>
  <c r="F133" i="21" s="1"/>
  <c r="G132" i="21"/>
  <c r="D132" i="21"/>
  <c r="C132" i="21"/>
  <c r="F132" i="21" s="1"/>
  <c r="G131" i="21"/>
  <c r="D131" i="21"/>
  <c r="C131" i="21"/>
  <c r="F131" i="21" s="1"/>
  <c r="G130" i="21"/>
  <c r="D130" i="21"/>
  <c r="C130" i="21"/>
  <c r="F130" i="21" s="1"/>
  <c r="G129" i="21"/>
  <c r="D129" i="21"/>
  <c r="C129" i="21"/>
  <c r="F129" i="21" s="1"/>
  <c r="G128" i="21"/>
  <c r="D128" i="21"/>
  <c r="C128" i="21"/>
  <c r="F128" i="21" s="1"/>
  <c r="G127" i="21"/>
  <c r="D127" i="21"/>
  <c r="C127" i="21"/>
  <c r="F127" i="21" s="1"/>
  <c r="G126" i="21"/>
  <c r="D126" i="21"/>
  <c r="C126" i="21"/>
  <c r="F126" i="21" s="1"/>
  <c r="G125" i="21"/>
  <c r="D125" i="21"/>
  <c r="C125" i="21"/>
  <c r="F125" i="21" s="1"/>
  <c r="G124" i="21"/>
  <c r="D124" i="21"/>
  <c r="C124" i="21"/>
  <c r="F124" i="21" s="1"/>
  <c r="G123" i="21"/>
  <c r="D123" i="21"/>
  <c r="C123" i="21"/>
  <c r="F123" i="21" s="1"/>
  <c r="G122" i="21"/>
  <c r="D122" i="21"/>
  <c r="C122" i="21"/>
  <c r="F122" i="21" s="1"/>
  <c r="G121" i="21"/>
  <c r="D121" i="21"/>
  <c r="C121" i="21"/>
  <c r="F121" i="21" s="1"/>
  <c r="G120" i="21"/>
  <c r="D120" i="21"/>
  <c r="C120" i="21"/>
  <c r="F120" i="21" s="1"/>
  <c r="G119" i="21"/>
  <c r="D119" i="21"/>
  <c r="C119" i="21"/>
  <c r="F119" i="21" s="1"/>
  <c r="G118" i="21"/>
  <c r="D118" i="21"/>
  <c r="C118" i="21"/>
  <c r="F118" i="21" s="1"/>
  <c r="G117" i="21"/>
  <c r="D117" i="21"/>
  <c r="C117" i="21"/>
  <c r="F117" i="21" s="1"/>
  <c r="G116" i="21"/>
  <c r="D116" i="21"/>
  <c r="C116" i="21"/>
  <c r="F116" i="21" s="1"/>
  <c r="G115" i="21"/>
  <c r="D115" i="21"/>
  <c r="C115" i="21"/>
  <c r="F115" i="21" s="1"/>
  <c r="G114" i="21"/>
  <c r="D114" i="21"/>
  <c r="C114" i="21"/>
  <c r="F114" i="21" s="1"/>
  <c r="G113" i="21"/>
  <c r="D113" i="21"/>
  <c r="C113" i="21"/>
  <c r="F113" i="21" s="1"/>
  <c r="G112" i="21"/>
  <c r="D112" i="21"/>
  <c r="C112" i="21"/>
  <c r="F112" i="21" s="1"/>
  <c r="G111" i="21"/>
  <c r="D111" i="21"/>
  <c r="C111" i="21"/>
  <c r="F111" i="21" s="1"/>
  <c r="G110" i="21"/>
  <c r="D110" i="21"/>
  <c r="C110" i="21"/>
  <c r="F110" i="21" s="1"/>
  <c r="G109" i="21"/>
  <c r="D109" i="21"/>
  <c r="C109" i="21"/>
  <c r="F109" i="21" s="1"/>
  <c r="G108" i="21"/>
  <c r="D108" i="21"/>
  <c r="C108" i="21"/>
  <c r="F108" i="21" s="1"/>
  <c r="G107" i="21"/>
  <c r="D107" i="21"/>
  <c r="C107" i="21"/>
  <c r="F107" i="21" s="1"/>
  <c r="G106" i="21"/>
  <c r="D106" i="21"/>
  <c r="C106" i="21"/>
  <c r="F106" i="21" s="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201" i="22"/>
  <c r="G200" i="22"/>
  <c r="D200" i="22"/>
  <c r="C200" i="22"/>
  <c r="F200" i="22" s="1"/>
  <c r="G199" i="22"/>
  <c r="D199" i="22"/>
  <c r="C199" i="22"/>
  <c r="F199" i="22" s="1"/>
  <c r="G198" i="22"/>
  <c r="D198" i="22"/>
  <c r="C198" i="22"/>
  <c r="F198" i="22" s="1"/>
  <c r="G197" i="22"/>
  <c r="D197" i="22"/>
  <c r="C197" i="22"/>
  <c r="F197" i="22" s="1"/>
  <c r="G196" i="22"/>
  <c r="D196" i="22"/>
  <c r="C196" i="22"/>
  <c r="F196" i="22" s="1"/>
  <c r="G195" i="22"/>
  <c r="D195" i="22"/>
  <c r="C195" i="22"/>
  <c r="F195" i="22" s="1"/>
  <c r="G194" i="22"/>
  <c r="D194" i="22"/>
  <c r="C194" i="22"/>
  <c r="F194" i="22" s="1"/>
  <c r="G193" i="22"/>
  <c r="G192" i="22"/>
  <c r="G191" i="22"/>
  <c r="G190" i="22"/>
  <c r="G189" i="22"/>
  <c r="G188" i="22"/>
  <c r="G187" i="22"/>
  <c r="G186" i="22"/>
  <c r="G185" i="22"/>
  <c r="G184" i="22"/>
  <c r="G183" i="22"/>
  <c r="G182" i="22"/>
  <c r="G181" i="22"/>
  <c r="G180" i="22"/>
  <c r="G179" i="22"/>
  <c r="G178" i="22"/>
  <c r="G177" i="22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2" i="22"/>
  <c r="G151" i="22"/>
  <c r="G150" i="22"/>
  <c r="G149" i="22"/>
  <c r="G148" i="22"/>
  <c r="G147" i="22"/>
  <c r="G146" i="22"/>
  <c r="G145" i="22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V4" i="3"/>
  <c r="G16" i="22"/>
  <c r="G15" i="22"/>
  <c r="V3" i="3"/>
  <c r="G14" i="22"/>
  <c r="G13" i="22"/>
  <c r="G12" i="22"/>
  <c r="G11" i="22"/>
  <c r="V74" i="3"/>
  <c r="G10" i="22"/>
  <c r="V76" i="3"/>
  <c r="G9" i="22"/>
  <c r="V75" i="3"/>
  <c r="G8" i="22"/>
  <c r="G7" i="22"/>
  <c r="V72" i="3"/>
  <c r="G6" i="22"/>
  <c r="G5" i="22"/>
  <c r="G4" i="22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D203" i="28"/>
  <c r="C203" i="28"/>
  <c r="F203" i="28" s="1"/>
  <c r="D202" i="28"/>
  <c r="C202" i="28"/>
  <c r="F202" i="28" s="1"/>
  <c r="G201" i="28"/>
  <c r="D201" i="28"/>
  <c r="C201" i="28"/>
  <c r="F201" i="28" s="1"/>
  <c r="G200" i="28"/>
  <c r="D200" i="28"/>
  <c r="C200" i="28"/>
  <c r="F200" i="28" s="1"/>
  <c r="G199" i="28"/>
  <c r="D199" i="28"/>
  <c r="C199" i="28"/>
  <c r="F199" i="28" s="1"/>
  <c r="G198" i="28"/>
  <c r="D198" i="28"/>
  <c r="C198" i="28"/>
  <c r="F198" i="28" s="1"/>
  <c r="G197" i="28"/>
  <c r="D197" i="28"/>
  <c r="C197" i="28"/>
  <c r="F197" i="28" s="1"/>
  <c r="G196" i="28"/>
  <c r="D196" i="28"/>
  <c r="C196" i="28"/>
  <c r="F196" i="28" s="1"/>
  <c r="G195" i="28"/>
  <c r="D195" i="28"/>
  <c r="C195" i="28"/>
  <c r="F195" i="28" s="1"/>
  <c r="G194" i="28"/>
  <c r="D194" i="28"/>
  <c r="C194" i="28"/>
  <c r="F194" i="28" s="1"/>
  <c r="G193" i="28"/>
  <c r="D193" i="28"/>
  <c r="C193" i="28"/>
  <c r="F193" i="28" s="1"/>
  <c r="G192" i="28"/>
  <c r="D192" i="28"/>
  <c r="C192" i="28"/>
  <c r="F192" i="28" s="1"/>
  <c r="G191" i="28"/>
  <c r="D191" i="28"/>
  <c r="C191" i="28"/>
  <c r="F191" i="28" s="1"/>
  <c r="G190" i="28"/>
  <c r="D190" i="28"/>
  <c r="C190" i="28"/>
  <c r="F190" i="28" s="1"/>
  <c r="G189" i="28"/>
  <c r="D189" i="28"/>
  <c r="C189" i="28"/>
  <c r="F189" i="28" s="1"/>
  <c r="G188" i="28"/>
  <c r="D188" i="28"/>
  <c r="C188" i="28"/>
  <c r="F188" i="28" s="1"/>
  <c r="G187" i="28"/>
  <c r="D187" i="28"/>
  <c r="C187" i="28"/>
  <c r="F187" i="28" s="1"/>
  <c r="G186" i="28"/>
  <c r="D186" i="28"/>
  <c r="C186" i="28"/>
  <c r="F186" i="28" s="1"/>
  <c r="G185" i="28"/>
  <c r="D185" i="28"/>
  <c r="C185" i="28"/>
  <c r="F185" i="28" s="1"/>
  <c r="G184" i="28"/>
  <c r="D184" i="28"/>
  <c r="C184" i="28"/>
  <c r="F184" i="28" s="1"/>
  <c r="G183" i="28"/>
  <c r="D183" i="28"/>
  <c r="C183" i="28"/>
  <c r="F183" i="28" s="1"/>
  <c r="G182" i="28"/>
  <c r="D182" i="28"/>
  <c r="C182" i="28"/>
  <c r="F182" i="28" s="1"/>
  <c r="G181" i="28"/>
  <c r="D181" i="28"/>
  <c r="C181" i="28"/>
  <c r="F181" i="28" s="1"/>
  <c r="G180" i="28"/>
  <c r="D180" i="28"/>
  <c r="C180" i="28"/>
  <c r="F180" i="28" s="1"/>
  <c r="G179" i="28"/>
  <c r="D179" i="28"/>
  <c r="C179" i="28"/>
  <c r="F179" i="28" s="1"/>
  <c r="G178" i="28"/>
  <c r="D178" i="28"/>
  <c r="C178" i="28"/>
  <c r="F178" i="28" s="1"/>
  <c r="G177" i="28"/>
  <c r="D177" i="28"/>
  <c r="C177" i="28"/>
  <c r="F177" i="28" s="1"/>
  <c r="G176" i="28"/>
  <c r="D176" i="28"/>
  <c r="C176" i="28"/>
  <c r="F176" i="28" s="1"/>
  <c r="G175" i="28"/>
  <c r="D175" i="28"/>
  <c r="C175" i="28"/>
  <c r="F175" i="28" s="1"/>
  <c r="G174" i="28"/>
  <c r="D174" i="28"/>
  <c r="C174" i="28"/>
  <c r="F174" i="28" s="1"/>
  <c r="G173" i="28"/>
  <c r="D173" i="28"/>
  <c r="C173" i="28"/>
  <c r="F173" i="28" s="1"/>
  <c r="G172" i="28"/>
  <c r="D172" i="28"/>
  <c r="C172" i="28"/>
  <c r="F172" i="28" s="1"/>
  <c r="G171" i="28"/>
  <c r="D171" i="28"/>
  <c r="C171" i="28"/>
  <c r="F171" i="28" s="1"/>
  <c r="G170" i="28"/>
  <c r="D170" i="28"/>
  <c r="C170" i="28"/>
  <c r="F170" i="28" s="1"/>
  <c r="G169" i="28"/>
  <c r="D169" i="28"/>
  <c r="C169" i="28"/>
  <c r="F169" i="28" s="1"/>
  <c r="G168" i="28"/>
  <c r="D168" i="28"/>
  <c r="C168" i="28"/>
  <c r="F168" i="28" s="1"/>
  <c r="G167" i="28"/>
  <c r="D167" i="28"/>
  <c r="C167" i="28"/>
  <c r="F167" i="28" s="1"/>
  <c r="G166" i="28"/>
  <c r="D166" i="28"/>
  <c r="C166" i="28"/>
  <c r="F166" i="28" s="1"/>
  <c r="G165" i="28"/>
  <c r="D165" i="28"/>
  <c r="C165" i="28"/>
  <c r="F165" i="28" s="1"/>
  <c r="G164" i="28"/>
  <c r="D164" i="28"/>
  <c r="C164" i="28"/>
  <c r="F164" i="28" s="1"/>
  <c r="G163" i="28"/>
  <c r="D163" i="28"/>
  <c r="C163" i="28"/>
  <c r="F163" i="28" s="1"/>
  <c r="G162" i="28"/>
  <c r="D162" i="28"/>
  <c r="C162" i="28"/>
  <c r="F162" i="28" s="1"/>
  <c r="G161" i="28"/>
  <c r="D161" i="28"/>
  <c r="C161" i="28"/>
  <c r="F161" i="28" s="1"/>
  <c r="G160" i="28"/>
  <c r="D160" i="28"/>
  <c r="C160" i="28"/>
  <c r="F160" i="28" s="1"/>
  <c r="G159" i="28"/>
  <c r="D159" i="28"/>
  <c r="C159" i="28"/>
  <c r="F159" i="28" s="1"/>
  <c r="G158" i="28"/>
  <c r="D158" i="28"/>
  <c r="C158" i="28"/>
  <c r="F158" i="28" s="1"/>
  <c r="G157" i="28"/>
  <c r="D157" i="28"/>
  <c r="C157" i="28"/>
  <c r="F157" i="28" s="1"/>
  <c r="G156" i="28"/>
  <c r="D156" i="28"/>
  <c r="C156" i="28"/>
  <c r="F156" i="28" s="1"/>
  <c r="G155" i="28"/>
  <c r="D155" i="28"/>
  <c r="C155" i="28"/>
  <c r="F155" i="28" s="1"/>
  <c r="G154" i="28"/>
  <c r="D154" i="28"/>
  <c r="C154" i="28"/>
  <c r="F154" i="28" s="1"/>
  <c r="G153" i="28"/>
  <c r="D153" i="28"/>
  <c r="C153" i="28"/>
  <c r="F153" i="28" s="1"/>
  <c r="G152" i="28"/>
  <c r="D152" i="28"/>
  <c r="C152" i="28"/>
  <c r="F152" i="28" s="1"/>
  <c r="G151" i="28"/>
  <c r="D151" i="28"/>
  <c r="C151" i="28"/>
  <c r="F151" i="28" s="1"/>
  <c r="G150" i="28"/>
  <c r="D150" i="28"/>
  <c r="C150" i="28"/>
  <c r="F150" i="28" s="1"/>
  <c r="G149" i="28"/>
  <c r="D149" i="28"/>
  <c r="C149" i="28"/>
  <c r="F149" i="28" s="1"/>
  <c r="G148" i="28"/>
  <c r="D148" i="28"/>
  <c r="C148" i="28"/>
  <c r="F148" i="28" s="1"/>
  <c r="G147" i="28"/>
  <c r="D147" i="28"/>
  <c r="C147" i="28"/>
  <c r="F147" i="28" s="1"/>
  <c r="G146" i="28"/>
  <c r="D146" i="28"/>
  <c r="C146" i="28"/>
  <c r="F146" i="28" s="1"/>
  <c r="G145" i="28"/>
  <c r="D145" i="28"/>
  <c r="C145" i="28"/>
  <c r="F145" i="28" s="1"/>
  <c r="G144" i="28"/>
  <c r="D144" i="28"/>
  <c r="C144" i="28"/>
  <c r="F144" i="28" s="1"/>
  <c r="G143" i="28"/>
  <c r="D143" i="28"/>
  <c r="C143" i="28"/>
  <c r="F143" i="28" s="1"/>
  <c r="G142" i="28"/>
  <c r="D142" i="28"/>
  <c r="C142" i="28"/>
  <c r="F142" i="28" s="1"/>
  <c r="G141" i="28"/>
  <c r="D141" i="28"/>
  <c r="C141" i="28"/>
  <c r="F141" i="28" s="1"/>
  <c r="G140" i="28"/>
  <c r="D140" i="28"/>
  <c r="C140" i="28"/>
  <c r="F140" i="28" s="1"/>
  <c r="G139" i="28"/>
  <c r="D139" i="28"/>
  <c r="C139" i="28"/>
  <c r="F139" i="28" s="1"/>
  <c r="G138" i="28"/>
  <c r="D138" i="28"/>
  <c r="C138" i="28"/>
  <c r="F138" i="28" s="1"/>
  <c r="G137" i="28"/>
  <c r="D137" i="28"/>
  <c r="C137" i="28"/>
  <c r="F137" i="28" s="1"/>
  <c r="G136" i="28"/>
  <c r="D136" i="28"/>
  <c r="C136" i="28"/>
  <c r="F136" i="28" s="1"/>
  <c r="G135" i="28"/>
  <c r="D135" i="28"/>
  <c r="C135" i="28"/>
  <c r="F135" i="28" s="1"/>
  <c r="G134" i="28"/>
  <c r="D134" i="28"/>
  <c r="C134" i="28"/>
  <c r="F134" i="28" s="1"/>
  <c r="G133" i="28"/>
  <c r="D133" i="28"/>
  <c r="C133" i="28"/>
  <c r="F133" i="28" s="1"/>
  <c r="G132" i="28"/>
  <c r="D132" i="28"/>
  <c r="C132" i="28"/>
  <c r="F132" i="28" s="1"/>
  <c r="G131" i="28"/>
  <c r="D131" i="28"/>
  <c r="C131" i="28"/>
  <c r="F131" i="28" s="1"/>
  <c r="G130" i="28"/>
  <c r="D130" i="28"/>
  <c r="C130" i="28"/>
  <c r="F130" i="28" s="1"/>
  <c r="G129" i="28"/>
  <c r="D129" i="28"/>
  <c r="C129" i="28"/>
  <c r="F129" i="28" s="1"/>
  <c r="G128" i="28"/>
  <c r="D128" i="28"/>
  <c r="C128" i="28"/>
  <c r="F128" i="28" s="1"/>
  <c r="G127" i="28"/>
  <c r="D127" i="28"/>
  <c r="C127" i="28"/>
  <c r="F127" i="28" s="1"/>
  <c r="G126" i="28"/>
  <c r="D126" i="28"/>
  <c r="C126" i="28"/>
  <c r="F126" i="28" s="1"/>
  <c r="G125" i="28"/>
  <c r="D125" i="28"/>
  <c r="C125" i="28"/>
  <c r="F125" i="28" s="1"/>
  <c r="G124" i="28"/>
  <c r="D124" i="28"/>
  <c r="C124" i="28"/>
  <c r="F124" i="28" s="1"/>
  <c r="G123" i="28"/>
  <c r="D123" i="28"/>
  <c r="C123" i="28"/>
  <c r="F123" i="28" s="1"/>
  <c r="G122" i="28"/>
  <c r="D122" i="28"/>
  <c r="C122" i="28"/>
  <c r="F122" i="28" s="1"/>
  <c r="G121" i="28"/>
  <c r="D121" i="28"/>
  <c r="C121" i="28"/>
  <c r="F121" i="28" s="1"/>
  <c r="G120" i="28"/>
  <c r="D120" i="28"/>
  <c r="C120" i="28"/>
  <c r="F120" i="28" s="1"/>
  <c r="G119" i="28"/>
  <c r="D119" i="28"/>
  <c r="C119" i="28"/>
  <c r="F119" i="28" s="1"/>
  <c r="G118" i="28"/>
  <c r="D118" i="28"/>
  <c r="C118" i="28"/>
  <c r="F118" i="28" s="1"/>
  <c r="G117" i="28"/>
  <c r="D117" i="28"/>
  <c r="C117" i="28"/>
  <c r="F117" i="28" s="1"/>
  <c r="G116" i="28"/>
  <c r="D116" i="28"/>
  <c r="C116" i="28"/>
  <c r="F116" i="28" s="1"/>
  <c r="G115" i="28"/>
  <c r="D115" i="28"/>
  <c r="C115" i="28"/>
  <c r="F115" i="28" s="1"/>
  <c r="G114" i="28"/>
  <c r="D114" i="28"/>
  <c r="C114" i="28"/>
  <c r="F114" i="28" s="1"/>
  <c r="G113" i="28"/>
  <c r="D113" i="28"/>
  <c r="C113" i="28"/>
  <c r="F113" i="28" s="1"/>
  <c r="G112" i="28"/>
  <c r="D112" i="28"/>
  <c r="C112" i="28"/>
  <c r="F112" i="28" s="1"/>
  <c r="G111" i="28"/>
  <c r="D111" i="28"/>
  <c r="C111" i="28"/>
  <c r="F111" i="28" s="1"/>
  <c r="G110" i="28"/>
  <c r="D110" i="28"/>
  <c r="C110" i="28"/>
  <c r="F110" i="28" s="1"/>
  <c r="G109" i="28"/>
  <c r="D109" i="28"/>
  <c r="C109" i="28"/>
  <c r="F109" i="28" s="1"/>
  <c r="G108" i="28"/>
  <c r="D108" i="28"/>
  <c r="C108" i="28"/>
  <c r="F108" i="28" s="1"/>
  <c r="G107" i="28"/>
  <c r="D107" i="28"/>
  <c r="C107" i="28"/>
  <c r="F107" i="28" s="1"/>
  <c r="G106" i="28"/>
  <c r="D106" i="28"/>
  <c r="C106" i="28"/>
  <c r="F106" i="28" s="1"/>
  <c r="G105" i="28"/>
  <c r="D105" i="28"/>
  <c r="C105" i="28"/>
  <c r="F105" i="28" s="1"/>
  <c r="G104" i="28"/>
  <c r="D104" i="28"/>
  <c r="C104" i="28"/>
  <c r="F104" i="28" s="1"/>
  <c r="G103" i="28"/>
  <c r="D103" i="28"/>
  <c r="C103" i="28"/>
  <c r="F103" i="28" s="1"/>
  <c r="G102" i="28"/>
  <c r="D102" i="28"/>
  <c r="C102" i="28"/>
  <c r="F102" i="28" s="1"/>
  <c r="G101" i="28"/>
  <c r="D101" i="28"/>
  <c r="C101" i="28"/>
  <c r="F101" i="28" s="1"/>
  <c r="G100" i="28"/>
  <c r="D100" i="28"/>
  <c r="C100" i="28"/>
  <c r="F100" i="28" s="1"/>
  <c r="G99" i="28"/>
  <c r="D99" i="28"/>
  <c r="C99" i="28"/>
  <c r="F99" i="28" s="1"/>
  <c r="G98" i="28"/>
  <c r="D98" i="28"/>
  <c r="C98" i="28"/>
  <c r="F98" i="28" s="1"/>
  <c r="G97" i="28"/>
  <c r="D97" i="28"/>
  <c r="C97" i="28"/>
  <c r="F97" i="28" s="1"/>
  <c r="G96" i="28"/>
  <c r="D96" i="28"/>
  <c r="C96" i="28"/>
  <c r="F96" i="28" s="1"/>
  <c r="G95" i="28"/>
  <c r="D95" i="28"/>
  <c r="C95" i="28"/>
  <c r="F95" i="28" s="1"/>
  <c r="G94" i="28"/>
  <c r="D94" i="28"/>
  <c r="C94" i="28"/>
  <c r="F94" i="28" s="1"/>
  <c r="G93" i="28"/>
  <c r="D93" i="28"/>
  <c r="C93" i="28"/>
  <c r="F93" i="28" s="1"/>
  <c r="G92" i="28"/>
  <c r="D92" i="28"/>
  <c r="C92" i="28"/>
  <c r="F92" i="28" s="1"/>
  <c r="G91" i="28"/>
  <c r="D91" i="28"/>
  <c r="C91" i="28"/>
  <c r="F91" i="28" s="1"/>
  <c r="G90" i="28"/>
  <c r="D90" i="28"/>
  <c r="C90" i="28"/>
  <c r="F90" i="28" s="1"/>
  <c r="G89" i="28"/>
  <c r="D89" i="28"/>
  <c r="C89" i="28"/>
  <c r="F89" i="28" s="1"/>
  <c r="G88" i="28"/>
  <c r="D88" i="28"/>
  <c r="C88" i="28"/>
  <c r="F88" i="28" s="1"/>
  <c r="G87" i="28"/>
  <c r="D87" i="28"/>
  <c r="C87" i="28"/>
  <c r="F87" i="28" s="1"/>
  <c r="G86" i="28"/>
  <c r="D86" i="28"/>
  <c r="C86" i="28"/>
  <c r="F86" i="28" s="1"/>
  <c r="G85" i="28"/>
  <c r="D85" i="28"/>
  <c r="C85" i="28"/>
  <c r="F85" i="28" s="1"/>
  <c r="G84" i="28"/>
  <c r="D84" i="28"/>
  <c r="C84" i="28"/>
  <c r="F84" i="28" s="1"/>
  <c r="G83" i="28"/>
  <c r="D83" i="28"/>
  <c r="C83" i="28"/>
  <c r="F83" i="28" s="1"/>
  <c r="G82" i="28"/>
  <c r="D82" i="28"/>
  <c r="C82" i="28"/>
  <c r="F82" i="28" s="1"/>
  <c r="G81" i="28"/>
  <c r="D81" i="28"/>
  <c r="C81" i="28"/>
  <c r="F81" i="28" s="1"/>
  <c r="G80" i="28"/>
  <c r="D80" i="28"/>
  <c r="C80" i="28"/>
  <c r="F80" i="28" s="1"/>
  <c r="G79" i="28"/>
  <c r="D79" i="28"/>
  <c r="C79" i="28"/>
  <c r="F79" i="28" s="1"/>
  <c r="G78" i="28"/>
  <c r="D78" i="28"/>
  <c r="C78" i="28"/>
  <c r="F78" i="28" s="1"/>
  <c r="G77" i="28"/>
  <c r="D77" i="28"/>
  <c r="C77" i="28"/>
  <c r="F77" i="28" s="1"/>
  <c r="G76" i="28"/>
  <c r="D76" i="28"/>
  <c r="C76" i="28"/>
  <c r="F76" i="28" s="1"/>
  <c r="G75" i="28"/>
  <c r="D75" i="28"/>
  <c r="C75" i="28"/>
  <c r="F75" i="28" s="1"/>
  <c r="G74" i="28"/>
  <c r="D74" i="28"/>
  <c r="C74" i="28"/>
  <c r="F74" i="28" s="1"/>
  <c r="G73" i="28"/>
  <c r="D73" i="28"/>
  <c r="C73" i="28"/>
  <c r="F73" i="28" s="1"/>
  <c r="G72" i="28"/>
  <c r="D72" i="28"/>
  <c r="C72" i="28"/>
  <c r="F72" i="28" s="1"/>
  <c r="G71" i="28"/>
  <c r="D71" i="28"/>
  <c r="C71" i="28"/>
  <c r="F71" i="28" s="1"/>
  <c r="G70" i="28"/>
  <c r="D70" i="28"/>
  <c r="C70" i="28"/>
  <c r="F70" i="28" s="1"/>
  <c r="G69" i="28"/>
  <c r="D69" i="28"/>
  <c r="C69" i="28"/>
  <c r="F69" i="28" s="1"/>
  <c r="G68" i="28"/>
  <c r="D68" i="28"/>
  <c r="C68" i="28"/>
  <c r="F68" i="28" s="1"/>
  <c r="G67" i="28"/>
  <c r="D67" i="28"/>
  <c r="C67" i="28"/>
  <c r="F67" i="28" s="1"/>
  <c r="G66" i="28"/>
  <c r="D66" i="28"/>
  <c r="C66" i="28"/>
  <c r="F66" i="28" s="1"/>
  <c r="G65" i="28"/>
  <c r="D65" i="28"/>
  <c r="C65" i="28"/>
  <c r="F65" i="28" s="1"/>
  <c r="G64" i="28"/>
  <c r="D64" i="28"/>
  <c r="C64" i="28"/>
  <c r="F64" i="28" s="1"/>
  <c r="G63" i="28"/>
  <c r="D63" i="28"/>
  <c r="C63" i="28"/>
  <c r="F63" i="28" s="1"/>
  <c r="G62" i="28"/>
  <c r="D62" i="28"/>
  <c r="C62" i="28"/>
  <c r="F62" i="28" s="1"/>
  <c r="G61" i="28"/>
  <c r="D61" i="28"/>
  <c r="C61" i="28"/>
  <c r="F61" i="28" s="1"/>
  <c r="G60" i="28"/>
  <c r="D60" i="28"/>
  <c r="C60" i="28"/>
  <c r="F60" i="28" s="1"/>
  <c r="G59" i="28"/>
  <c r="D59" i="28"/>
  <c r="C59" i="28"/>
  <c r="F59" i="28" s="1"/>
  <c r="G58" i="28"/>
  <c r="D58" i="28"/>
  <c r="C58" i="28"/>
  <c r="F58" i="28" s="1"/>
  <c r="G57" i="28"/>
  <c r="D57" i="28"/>
  <c r="C57" i="28"/>
  <c r="F57" i="28" s="1"/>
  <c r="G56" i="28"/>
  <c r="D56" i="28"/>
  <c r="C56" i="28"/>
  <c r="F56" i="28" s="1"/>
  <c r="G55" i="28"/>
  <c r="D55" i="28"/>
  <c r="C55" i="28"/>
  <c r="F55" i="28" s="1"/>
  <c r="G54" i="28"/>
  <c r="D54" i="28"/>
  <c r="C54" i="28"/>
  <c r="F54" i="28" s="1"/>
  <c r="G53" i="28"/>
  <c r="D53" i="28"/>
  <c r="C53" i="28"/>
  <c r="F53" i="28" s="1"/>
  <c r="G52" i="28"/>
  <c r="D52" i="28"/>
  <c r="C52" i="28"/>
  <c r="F52" i="28" s="1"/>
  <c r="G51" i="28"/>
  <c r="D51" i="28"/>
  <c r="C51" i="28"/>
  <c r="F51" i="28" s="1"/>
  <c r="G50" i="28"/>
  <c r="D50" i="28"/>
  <c r="C50" i="28"/>
  <c r="F50" i="28" s="1"/>
  <c r="G49" i="28"/>
  <c r="D49" i="28"/>
  <c r="C49" i="28"/>
  <c r="F49" i="28" s="1"/>
  <c r="G48" i="28"/>
  <c r="D48" i="28"/>
  <c r="C48" i="28"/>
  <c r="F48" i="28" s="1"/>
  <c r="G47" i="28"/>
  <c r="D47" i="28"/>
  <c r="C47" i="28"/>
  <c r="F47" i="28" s="1"/>
  <c r="G46" i="28"/>
  <c r="D46" i="28"/>
  <c r="C46" i="28"/>
  <c r="F46" i="28" s="1"/>
  <c r="G45" i="28"/>
  <c r="D45" i="28"/>
  <c r="C45" i="28"/>
  <c r="F45" i="28" s="1"/>
  <c r="G44" i="28"/>
  <c r="D44" i="28"/>
  <c r="C44" i="28"/>
  <c r="F44" i="28" s="1"/>
  <c r="G43" i="28"/>
  <c r="D43" i="28"/>
  <c r="C43" i="28"/>
  <c r="F43" i="28" s="1"/>
  <c r="G42" i="28"/>
  <c r="D42" i="28"/>
  <c r="C42" i="28"/>
  <c r="F42" i="28" s="1"/>
  <c r="G41" i="28"/>
  <c r="D41" i="28"/>
  <c r="C41" i="28"/>
  <c r="F41" i="28" s="1"/>
  <c r="G40" i="28"/>
  <c r="D40" i="28"/>
  <c r="C40" i="28"/>
  <c r="F40" i="28" s="1"/>
  <c r="G39" i="28"/>
  <c r="D39" i="28"/>
  <c r="C39" i="28"/>
  <c r="F39" i="28" s="1"/>
  <c r="G38" i="28"/>
  <c r="D38" i="28"/>
  <c r="C38" i="28"/>
  <c r="F38" i="28" s="1"/>
  <c r="G37" i="28"/>
  <c r="D37" i="28"/>
  <c r="C37" i="28"/>
  <c r="F37" i="28" s="1"/>
  <c r="G36" i="28"/>
  <c r="D36" i="28"/>
  <c r="C36" i="28"/>
  <c r="F36" i="28" s="1"/>
  <c r="G35" i="28"/>
  <c r="D35" i="28"/>
  <c r="C35" i="28"/>
  <c r="F35" i="28" s="1"/>
  <c r="G34" i="28"/>
  <c r="D34" i="28"/>
  <c r="C34" i="28"/>
  <c r="F34" i="28" s="1"/>
  <c r="G33" i="28"/>
  <c r="D33" i="28"/>
  <c r="C33" i="28"/>
  <c r="F33" i="28" s="1"/>
  <c r="G32" i="28"/>
  <c r="D32" i="28"/>
  <c r="C32" i="28"/>
  <c r="F32" i="28" s="1"/>
  <c r="G31" i="28"/>
  <c r="D31" i="28"/>
  <c r="C31" i="28"/>
  <c r="F31" i="28" s="1"/>
  <c r="G30" i="28"/>
  <c r="D30" i="28"/>
  <c r="C30" i="28"/>
  <c r="F30" i="28" s="1"/>
  <c r="G29" i="28"/>
  <c r="D29" i="28"/>
  <c r="C29" i="28"/>
  <c r="F29" i="28" s="1"/>
  <c r="G28" i="28"/>
  <c r="D28" i="28"/>
  <c r="C28" i="28"/>
  <c r="F28" i="28" s="1"/>
  <c r="G27" i="28"/>
  <c r="D27" i="28"/>
  <c r="C27" i="28"/>
  <c r="F27" i="28" s="1"/>
  <c r="G26" i="28"/>
  <c r="D26" i="28"/>
  <c r="C26" i="28"/>
  <c r="F26" i="28" s="1"/>
  <c r="G25" i="28"/>
  <c r="D25" i="28"/>
  <c r="C25" i="28"/>
  <c r="F25" i="28" s="1"/>
  <c r="G24" i="28"/>
  <c r="D24" i="28"/>
  <c r="C24" i="28"/>
  <c r="F24" i="28" s="1"/>
  <c r="G23" i="28"/>
  <c r="D23" i="28"/>
  <c r="C23" i="28"/>
  <c r="F23" i="28" s="1"/>
  <c r="G22" i="28"/>
  <c r="D22" i="28"/>
  <c r="C22" i="28"/>
  <c r="F22" i="28" s="1"/>
  <c r="G21" i="28"/>
  <c r="D21" i="28"/>
  <c r="C21" i="28"/>
  <c r="F21" i="28" s="1"/>
  <c r="G20" i="28"/>
  <c r="D20" i="28"/>
  <c r="C20" i="28"/>
  <c r="F20" i="28" s="1"/>
  <c r="G19" i="28"/>
  <c r="D19" i="28"/>
  <c r="C19" i="28"/>
  <c r="F19" i="28" s="1"/>
  <c r="G18" i="28"/>
  <c r="D18" i="28"/>
  <c r="C18" i="28"/>
  <c r="F18" i="28" s="1"/>
  <c r="G17" i="28"/>
  <c r="D17" i="28"/>
  <c r="C17" i="28"/>
  <c r="F17" i="28" s="1"/>
  <c r="G16" i="28"/>
  <c r="D16" i="28"/>
  <c r="C16" i="28"/>
  <c r="F16" i="28" s="1"/>
  <c r="G15" i="28"/>
  <c r="D15" i="28"/>
  <c r="C15" i="28"/>
  <c r="F15" i="28" s="1"/>
  <c r="G14" i="28"/>
  <c r="D14" i="28"/>
  <c r="C14" i="28"/>
  <c r="F14" i="28" s="1"/>
  <c r="G13" i="28"/>
  <c r="D13" i="28"/>
  <c r="C13" i="28"/>
  <c r="F13" i="28" s="1"/>
  <c r="G12" i="28"/>
  <c r="D12" i="28"/>
  <c r="C12" i="28"/>
  <c r="F12" i="28" s="1"/>
  <c r="G11" i="28"/>
  <c r="D11" i="28"/>
  <c r="C11" i="28"/>
  <c r="F11" i="28" s="1"/>
  <c r="G10" i="28"/>
  <c r="D10" i="28"/>
  <c r="C10" i="28"/>
  <c r="F10" i="28" s="1"/>
  <c r="G9" i="28"/>
  <c r="D9" i="28"/>
  <c r="C9" i="28"/>
  <c r="F9" i="28" s="1"/>
  <c r="G8" i="28"/>
  <c r="D8" i="28"/>
  <c r="C8" i="28"/>
  <c r="F8" i="28" s="1"/>
  <c r="G7" i="28"/>
  <c r="D7" i="28"/>
  <c r="C7" i="28"/>
  <c r="F7" i="28" s="1"/>
  <c r="G6" i="28"/>
  <c r="D6" i="28"/>
  <c r="C6" i="28"/>
  <c r="F6" i="28" s="1"/>
  <c r="G5" i="28"/>
  <c r="G4" i="28"/>
  <c r="D203" i="27"/>
  <c r="C203" i="27"/>
  <c r="F203" i="27" s="1"/>
  <c r="D202" i="27"/>
  <c r="C202" i="27"/>
  <c r="F202" i="27" s="1"/>
  <c r="G201" i="27"/>
  <c r="D201" i="27"/>
  <c r="C201" i="27"/>
  <c r="F201" i="27" s="1"/>
  <c r="G200" i="27"/>
  <c r="D200" i="27"/>
  <c r="C200" i="27"/>
  <c r="F200" i="27" s="1"/>
  <c r="G199" i="27"/>
  <c r="D199" i="27"/>
  <c r="C199" i="27"/>
  <c r="F199" i="27" s="1"/>
  <c r="G198" i="27"/>
  <c r="D198" i="27"/>
  <c r="C198" i="27"/>
  <c r="F198" i="27" s="1"/>
  <c r="G197" i="27"/>
  <c r="D197" i="27"/>
  <c r="C197" i="27"/>
  <c r="F197" i="27" s="1"/>
  <c r="G196" i="27"/>
  <c r="D196" i="27"/>
  <c r="C196" i="27"/>
  <c r="F196" i="27" s="1"/>
  <c r="G195" i="27"/>
  <c r="D195" i="27"/>
  <c r="C195" i="27"/>
  <c r="F195" i="27" s="1"/>
  <c r="G194" i="27"/>
  <c r="D194" i="27"/>
  <c r="C194" i="27"/>
  <c r="F194" i="27" s="1"/>
  <c r="G193" i="27"/>
  <c r="D193" i="27"/>
  <c r="C193" i="27"/>
  <c r="F193" i="27" s="1"/>
  <c r="G192" i="27"/>
  <c r="D192" i="27"/>
  <c r="C192" i="27"/>
  <c r="F192" i="27" s="1"/>
  <c r="G191" i="27"/>
  <c r="D191" i="27"/>
  <c r="C191" i="27"/>
  <c r="F191" i="27" s="1"/>
  <c r="G190" i="27"/>
  <c r="D190" i="27"/>
  <c r="C190" i="27"/>
  <c r="F190" i="27" s="1"/>
  <c r="G189" i="27"/>
  <c r="D189" i="27"/>
  <c r="C189" i="27"/>
  <c r="F189" i="27" s="1"/>
  <c r="G188" i="27"/>
  <c r="D188" i="27"/>
  <c r="C188" i="27"/>
  <c r="F188" i="27" s="1"/>
  <c r="G187" i="27"/>
  <c r="D187" i="27"/>
  <c r="C187" i="27"/>
  <c r="F187" i="27" s="1"/>
  <c r="G186" i="27"/>
  <c r="D186" i="27"/>
  <c r="C186" i="27"/>
  <c r="F186" i="27" s="1"/>
  <c r="G185" i="27"/>
  <c r="D185" i="27"/>
  <c r="C185" i="27"/>
  <c r="F185" i="27" s="1"/>
  <c r="G184" i="27"/>
  <c r="D184" i="27"/>
  <c r="C184" i="27"/>
  <c r="F184" i="27" s="1"/>
  <c r="G183" i="27"/>
  <c r="D183" i="27"/>
  <c r="C183" i="27"/>
  <c r="F183" i="27" s="1"/>
  <c r="G182" i="27"/>
  <c r="D182" i="27"/>
  <c r="C182" i="27"/>
  <c r="F182" i="27" s="1"/>
  <c r="G181" i="27"/>
  <c r="D181" i="27"/>
  <c r="C181" i="27"/>
  <c r="F181" i="27" s="1"/>
  <c r="G180" i="27"/>
  <c r="D180" i="27"/>
  <c r="C180" i="27"/>
  <c r="F180" i="27" s="1"/>
  <c r="G179" i="27"/>
  <c r="D179" i="27"/>
  <c r="C179" i="27"/>
  <c r="F179" i="27" s="1"/>
  <c r="G178" i="27"/>
  <c r="D178" i="27"/>
  <c r="C178" i="27"/>
  <c r="F178" i="27" s="1"/>
  <c r="G177" i="27"/>
  <c r="D177" i="27"/>
  <c r="C177" i="27"/>
  <c r="F177" i="27" s="1"/>
  <c r="G176" i="27"/>
  <c r="D176" i="27"/>
  <c r="C176" i="27"/>
  <c r="F176" i="27" s="1"/>
  <c r="G175" i="27"/>
  <c r="D175" i="27"/>
  <c r="C175" i="27"/>
  <c r="F175" i="27" s="1"/>
  <c r="G174" i="27"/>
  <c r="D174" i="27"/>
  <c r="C174" i="27"/>
  <c r="F174" i="27" s="1"/>
  <c r="G173" i="27"/>
  <c r="D173" i="27"/>
  <c r="C173" i="27"/>
  <c r="F173" i="27" s="1"/>
  <c r="G172" i="27"/>
  <c r="D172" i="27"/>
  <c r="C172" i="27"/>
  <c r="F172" i="27" s="1"/>
  <c r="G171" i="27"/>
  <c r="D171" i="27"/>
  <c r="C171" i="27"/>
  <c r="F171" i="27" s="1"/>
  <c r="G170" i="27"/>
  <c r="D170" i="27"/>
  <c r="C170" i="27"/>
  <c r="F170" i="27" s="1"/>
  <c r="G169" i="27"/>
  <c r="D169" i="27"/>
  <c r="C169" i="27"/>
  <c r="F169" i="27" s="1"/>
  <c r="G168" i="27"/>
  <c r="D168" i="27"/>
  <c r="C168" i="27"/>
  <c r="F168" i="27" s="1"/>
  <c r="G167" i="27"/>
  <c r="D167" i="27"/>
  <c r="C167" i="27"/>
  <c r="F167" i="27" s="1"/>
  <c r="G166" i="27"/>
  <c r="D166" i="27"/>
  <c r="C166" i="27"/>
  <c r="F166" i="27" s="1"/>
  <c r="G165" i="27"/>
  <c r="D165" i="27"/>
  <c r="C165" i="27"/>
  <c r="F165" i="27" s="1"/>
  <c r="G164" i="27"/>
  <c r="D164" i="27"/>
  <c r="C164" i="27"/>
  <c r="F164" i="27" s="1"/>
  <c r="G163" i="27"/>
  <c r="D163" i="27"/>
  <c r="C163" i="27"/>
  <c r="F163" i="27" s="1"/>
  <c r="G162" i="27"/>
  <c r="D162" i="27"/>
  <c r="C162" i="27"/>
  <c r="F162" i="27" s="1"/>
  <c r="G161" i="27"/>
  <c r="D161" i="27"/>
  <c r="C161" i="27"/>
  <c r="F161" i="27" s="1"/>
  <c r="G160" i="27"/>
  <c r="D160" i="27"/>
  <c r="C160" i="27"/>
  <c r="F160" i="27" s="1"/>
  <c r="G159" i="27"/>
  <c r="D159" i="27"/>
  <c r="C159" i="27"/>
  <c r="F159" i="27" s="1"/>
  <c r="G158" i="27"/>
  <c r="D158" i="27"/>
  <c r="C158" i="27"/>
  <c r="F158" i="27" s="1"/>
  <c r="G157" i="27"/>
  <c r="D157" i="27"/>
  <c r="C157" i="27"/>
  <c r="F157" i="27" s="1"/>
  <c r="G156" i="27"/>
  <c r="D156" i="27"/>
  <c r="C156" i="27"/>
  <c r="F156" i="27" s="1"/>
  <c r="G155" i="27"/>
  <c r="D155" i="27"/>
  <c r="C155" i="27"/>
  <c r="F155" i="27" s="1"/>
  <c r="G154" i="27"/>
  <c r="D154" i="27"/>
  <c r="C154" i="27"/>
  <c r="F154" i="27" s="1"/>
  <c r="G153" i="27"/>
  <c r="D153" i="27"/>
  <c r="C153" i="27"/>
  <c r="F153" i="27" s="1"/>
  <c r="G152" i="27"/>
  <c r="D152" i="27"/>
  <c r="C152" i="27"/>
  <c r="F152" i="27" s="1"/>
  <c r="G151" i="27"/>
  <c r="D151" i="27"/>
  <c r="C151" i="27"/>
  <c r="F151" i="27" s="1"/>
  <c r="G150" i="27"/>
  <c r="D150" i="27"/>
  <c r="C150" i="27"/>
  <c r="F150" i="27" s="1"/>
  <c r="G149" i="27"/>
  <c r="D149" i="27"/>
  <c r="C149" i="27"/>
  <c r="F149" i="27" s="1"/>
  <c r="G148" i="27"/>
  <c r="D148" i="27"/>
  <c r="C148" i="27"/>
  <c r="F148" i="27" s="1"/>
  <c r="G147" i="27"/>
  <c r="D147" i="27"/>
  <c r="C147" i="27"/>
  <c r="F147" i="27" s="1"/>
  <c r="G146" i="27"/>
  <c r="D146" i="27"/>
  <c r="C146" i="27"/>
  <c r="F146" i="27" s="1"/>
  <c r="G145" i="27"/>
  <c r="D145" i="27"/>
  <c r="C145" i="27"/>
  <c r="F145" i="27" s="1"/>
  <c r="G144" i="27"/>
  <c r="D144" i="27"/>
  <c r="C144" i="27"/>
  <c r="F144" i="27" s="1"/>
  <c r="G143" i="27"/>
  <c r="D143" i="27"/>
  <c r="C143" i="27"/>
  <c r="F143" i="27" s="1"/>
  <c r="G142" i="27"/>
  <c r="D142" i="27"/>
  <c r="C142" i="27"/>
  <c r="F142" i="27" s="1"/>
  <c r="G141" i="27"/>
  <c r="D141" i="27"/>
  <c r="C141" i="27"/>
  <c r="F141" i="27" s="1"/>
  <c r="G140" i="27"/>
  <c r="D140" i="27"/>
  <c r="C140" i="27"/>
  <c r="F140" i="27" s="1"/>
  <c r="G139" i="27"/>
  <c r="D139" i="27"/>
  <c r="C139" i="27"/>
  <c r="F139" i="27" s="1"/>
  <c r="G138" i="27"/>
  <c r="D138" i="27"/>
  <c r="C138" i="27"/>
  <c r="F138" i="27" s="1"/>
  <c r="G137" i="27"/>
  <c r="D137" i="27"/>
  <c r="C137" i="27"/>
  <c r="F137" i="27" s="1"/>
  <c r="G136" i="27"/>
  <c r="D136" i="27"/>
  <c r="C136" i="27"/>
  <c r="F136" i="27" s="1"/>
  <c r="G135" i="27"/>
  <c r="D135" i="27"/>
  <c r="C135" i="27"/>
  <c r="F135" i="27" s="1"/>
  <c r="G134" i="27"/>
  <c r="D134" i="27"/>
  <c r="C134" i="27"/>
  <c r="F134" i="27" s="1"/>
  <c r="G133" i="27"/>
  <c r="D133" i="27"/>
  <c r="C133" i="27"/>
  <c r="F133" i="27" s="1"/>
  <c r="G132" i="27"/>
  <c r="D132" i="27"/>
  <c r="C132" i="27"/>
  <c r="F132" i="27" s="1"/>
  <c r="G131" i="27"/>
  <c r="D131" i="27"/>
  <c r="C131" i="27"/>
  <c r="F131" i="27" s="1"/>
  <c r="G130" i="27"/>
  <c r="D130" i="27"/>
  <c r="C130" i="27"/>
  <c r="F130" i="27" s="1"/>
  <c r="G129" i="27"/>
  <c r="D129" i="27"/>
  <c r="C129" i="27"/>
  <c r="F129" i="27" s="1"/>
  <c r="G128" i="27"/>
  <c r="D128" i="27"/>
  <c r="C128" i="27"/>
  <c r="F128" i="27" s="1"/>
  <c r="G127" i="27"/>
  <c r="D127" i="27"/>
  <c r="C127" i="27"/>
  <c r="F127" i="27" s="1"/>
  <c r="G126" i="27"/>
  <c r="D126" i="27"/>
  <c r="C126" i="27"/>
  <c r="F126" i="27" s="1"/>
  <c r="G125" i="27"/>
  <c r="D125" i="27"/>
  <c r="C125" i="27"/>
  <c r="F125" i="27" s="1"/>
  <c r="G124" i="27"/>
  <c r="D124" i="27"/>
  <c r="C124" i="27"/>
  <c r="F124" i="27" s="1"/>
  <c r="G123" i="27"/>
  <c r="D123" i="27"/>
  <c r="C123" i="27"/>
  <c r="F123" i="27" s="1"/>
  <c r="G122" i="27"/>
  <c r="D122" i="27"/>
  <c r="C122" i="27"/>
  <c r="F122" i="27" s="1"/>
  <c r="G121" i="27"/>
  <c r="D121" i="27"/>
  <c r="C121" i="27"/>
  <c r="F121" i="27" s="1"/>
  <c r="G120" i="27"/>
  <c r="D120" i="27"/>
  <c r="C120" i="27"/>
  <c r="F120" i="27" s="1"/>
  <c r="G119" i="27"/>
  <c r="D119" i="27"/>
  <c r="C119" i="27"/>
  <c r="F119" i="27" s="1"/>
  <c r="G118" i="27"/>
  <c r="D118" i="27"/>
  <c r="C118" i="27"/>
  <c r="F118" i="27" s="1"/>
  <c r="G117" i="27"/>
  <c r="D117" i="27"/>
  <c r="C117" i="27"/>
  <c r="F117" i="27" s="1"/>
  <c r="G116" i="27"/>
  <c r="D116" i="27"/>
  <c r="C116" i="27"/>
  <c r="F116" i="27" s="1"/>
  <c r="G115" i="27"/>
  <c r="D115" i="27"/>
  <c r="C115" i="27"/>
  <c r="F115" i="27" s="1"/>
  <c r="G114" i="27"/>
  <c r="D114" i="27"/>
  <c r="C114" i="27"/>
  <c r="F114" i="27" s="1"/>
  <c r="G113" i="27"/>
  <c r="D113" i="27"/>
  <c r="C113" i="27"/>
  <c r="F113" i="27" s="1"/>
  <c r="G112" i="27"/>
  <c r="D112" i="27"/>
  <c r="C112" i="27"/>
  <c r="F112" i="27" s="1"/>
  <c r="G111" i="27"/>
  <c r="D111" i="27"/>
  <c r="C111" i="27"/>
  <c r="F111" i="27" s="1"/>
  <c r="G110" i="27"/>
  <c r="D110" i="27"/>
  <c r="C110" i="27"/>
  <c r="F110" i="27" s="1"/>
  <c r="G109" i="27"/>
  <c r="D109" i="27"/>
  <c r="C109" i="27"/>
  <c r="F109" i="27" s="1"/>
  <c r="G108" i="27"/>
  <c r="D108" i="27"/>
  <c r="C108" i="27"/>
  <c r="F108" i="27" s="1"/>
  <c r="G107" i="27"/>
  <c r="D107" i="27"/>
  <c r="C107" i="27"/>
  <c r="F107" i="27" s="1"/>
  <c r="G106" i="27"/>
  <c r="D106" i="27"/>
  <c r="C106" i="27"/>
  <c r="F106" i="27" s="1"/>
  <c r="G105" i="27"/>
  <c r="D105" i="27"/>
  <c r="C105" i="27"/>
  <c r="F105" i="27" s="1"/>
  <c r="G104" i="27"/>
  <c r="D104" i="27"/>
  <c r="C104" i="27"/>
  <c r="F104" i="27" s="1"/>
  <c r="G103" i="27"/>
  <c r="D103" i="27"/>
  <c r="C103" i="27"/>
  <c r="F103" i="27" s="1"/>
  <c r="G102" i="27"/>
  <c r="D102" i="27"/>
  <c r="C102" i="27"/>
  <c r="F102" i="27" s="1"/>
  <c r="G101" i="27"/>
  <c r="D101" i="27"/>
  <c r="C101" i="27"/>
  <c r="F101" i="27" s="1"/>
  <c r="G100" i="27"/>
  <c r="D100" i="27"/>
  <c r="C100" i="27"/>
  <c r="F100" i="27" s="1"/>
  <c r="G99" i="27"/>
  <c r="D99" i="27"/>
  <c r="C99" i="27"/>
  <c r="F99" i="27" s="1"/>
  <c r="G98" i="27"/>
  <c r="D98" i="27"/>
  <c r="C98" i="27"/>
  <c r="F98" i="27" s="1"/>
  <c r="G97" i="27"/>
  <c r="D97" i="27"/>
  <c r="C97" i="27"/>
  <c r="F97" i="27" s="1"/>
  <c r="G96" i="27"/>
  <c r="D96" i="27"/>
  <c r="C96" i="27"/>
  <c r="F96" i="27" s="1"/>
  <c r="G95" i="27"/>
  <c r="D95" i="27"/>
  <c r="C95" i="27"/>
  <c r="F95" i="27" s="1"/>
  <c r="G94" i="27"/>
  <c r="D94" i="27"/>
  <c r="C94" i="27"/>
  <c r="F94" i="27" s="1"/>
  <c r="G93" i="27"/>
  <c r="D93" i="27"/>
  <c r="C93" i="27"/>
  <c r="F93" i="27" s="1"/>
  <c r="G92" i="27"/>
  <c r="D92" i="27"/>
  <c r="C92" i="27"/>
  <c r="F92" i="27" s="1"/>
  <c r="G91" i="27"/>
  <c r="D91" i="27"/>
  <c r="C91" i="27"/>
  <c r="F91" i="27" s="1"/>
  <c r="G90" i="27"/>
  <c r="D90" i="27"/>
  <c r="C90" i="27"/>
  <c r="F90" i="27" s="1"/>
  <c r="G89" i="27"/>
  <c r="D89" i="27"/>
  <c r="C89" i="27"/>
  <c r="F89" i="27" s="1"/>
  <c r="G88" i="27"/>
  <c r="D88" i="27"/>
  <c r="C88" i="27"/>
  <c r="F88" i="27" s="1"/>
  <c r="G87" i="27"/>
  <c r="D87" i="27"/>
  <c r="C87" i="27"/>
  <c r="F87" i="27" s="1"/>
  <c r="G86" i="27"/>
  <c r="D86" i="27"/>
  <c r="C86" i="27"/>
  <c r="F86" i="27" s="1"/>
  <c r="G85" i="27"/>
  <c r="D85" i="27"/>
  <c r="C85" i="27"/>
  <c r="F85" i="27" s="1"/>
  <c r="G84" i="27"/>
  <c r="D84" i="27"/>
  <c r="C84" i="27"/>
  <c r="F84" i="27" s="1"/>
  <c r="G83" i="27"/>
  <c r="D83" i="27"/>
  <c r="C83" i="27"/>
  <c r="F83" i="27" s="1"/>
  <c r="G82" i="27"/>
  <c r="D82" i="27"/>
  <c r="C82" i="27"/>
  <c r="F82" i="27" s="1"/>
  <c r="G81" i="27"/>
  <c r="D81" i="27"/>
  <c r="C81" i="27"/>
  <c r="F81" i="27" s="1"/>
  <c r="G80" i="27"/>
  <c r="D80" i="27"/>
  <c r="C80" i="27"/>
  <c r="F80" i="27" s="1"/>
  <c r="G79" i="27"/>
  <c r="D79" i="27"/>
  <c r="C79" i="27"/>
  <c r="F79" i="27" s="1"/>
  <c r="G78" i="27"/>
  <c r="D78" i="27"/>
  <c r="C78" i="27"/>
  <c r="F78" i="27" s="1"/>
  <c r="G77" i="27"/>
  <c r="D77" i="27"/>
  <c r="C77" i="27"/>
  <c r="F77" i="27" s="1"/>
  <c r="G76" i="27"/>
  <c r="D76" i="27"/>
  <c r="C76" i="27"/>
  <c r="F76" i="27" s="1"/>
  <c r="G75" i="27"/>
  <c r="D75" i="27"/>
  <c r="C75" i="27"/>
  <c r="F75" i="27" s="1"/>
  <c r="G74" i="27"/>
  <c r="D74" i="27"/>
  <c r="C74" i="27"/>
  <c r="F74" i="27" s="1"/>
  <c r="G73" i="27"/>
  <c r="D73" i="27"/>
  <c r="C73" i="27"/>
  <c r="F73" i="27" s="1"/>
  <c r="G72" i="27"/>
  <c r="D72" i="27"/>
  <c r="C72" i="27"/>
  <c r="F72" i="27" s="1"/>
  <c r="G71" i="27"/>
  <c r="D71" i="27"/>
  <c r="C71" i="27"/>
  <c r="F71" i="27" s="1"/>
  <c r="G70" i="27"/>
  <c r="D70" i="27"/>
  <c r="C70" i="27"/>
  <c r="F70" i="27" s="1"/>
  <c r="G69" i="27"/>
  <c r="D69" i="27"/>
  <c r="C69" i="27"/>
  <c r="F69" i="27" s="1"/>
  <c r="G68" i="27"/>
  <c r="D68" i="27"/>
  <c r="C68" i="27"/>
  <c r="F68" i="27" s="1"/>
  <c r="G67" i="27"/>
  <c r="D67" i="27"/>
  <c r="C67" i="27"/>
  <c r="F67" i="27" s="1"/>
  <c r="G66" i="27"/>
  <c r="D66" i="27"/>
  <c r="C66" i="27"/>
  <c r="F66" i="27" s="1"/>
  <c r="G65" i="27"/>
  <c r="D65" i="27"/>
  <c r="C65" i="27"/>
  <c r="F65" i="27" s="1"/>
  <c r="G64" i="27"/>
  <c r="D64" i="27"/>
  <c r="C64" i="27"/>
  <c r="F64" i="27" s="1"/>
  <c r="G63" i="27"/>
  <c r="D63" i="27"/>
  <c r="C63" i="27"/>
  <c r="F63" i="27" s="1"/>
  <c r="G62" i="27"/>
  <c r="D62" i="27"/>
  <c r="C62" i="27"/>
  <c r="F62" i="27" s="1"/>
  <c r="G61" i="27"/>
  <c r="D61" i="27"/>
  <c r="C61" i="27"/>
  <c r="F61" i="27" s="1"/>
  <c r="G60" i="27"/>
  <c r="D60" i="27"/>
  <c r="C60" i="27"/>
  <c r="F60" i="27" s="1"/>
  <c r="G59" i="27"/>
  <c r="D59" i="27"/>
  <c r="C59" i="27"/>
  <c r="F59" i="27" s="1"/>
  <c r="G58" i="27"/>
  <c r="D58" i="27"/>
  <c r="C58" i="27"/>
  <c r="F58" i="27" s="1"/>
  <c r="G57" i="27"/>
  <c r="D57" i="27"/>
  <c r="C57" i="27"/>
  <c r="F57" i="27" s="1"/>
  <c r="G56" i="27"/>
  <c r="D56" i="27"/>
  <c r="C56" i="27"/>
  <c r="F56" i="27" s="1"/>
  <c r="G55" i="27"/>
  <c r="D55" i="27"/>
  <c r="C55" i="27"/>
  <c r="F55" i="27" s="1"/>
  <c r="G54" i="27"/>
  <c r="D54" i="27"/>
  <c r="C54" i="27"/>
  <c r="F54" i="27" s="1"/>
  <c r="G53" i="27"/>
  <c r="D53" i="27"/>
  <c r="C53" i="27"/>
  <c r="F53" i="27" s="1"/>
  <c r="G52" i="27"/>
  <c r="D52" i="27"/>
  <c r="C52" i="27"/>
  <c r="F52" i="27" s="1"/>
  <c r="G51" i="27"/>
  <c r="D51" i="27"/>
  <c r="C51" i="27"/>
  <c r="F51" i="27" s="1"/>
  <c r="G50" i="27"/>
  <c r="D50" i="27"/>
  <c r="C50" i="27"/>
  <c r="F50" i="27" s="1"/>
  <c r="G49" i="27"/>
  <c r="D49" i="27"/>
  <c r="C49" i="27"/>
  <c r="F49" i="27" s="1"/>
  <c r="G48" i="27"/>
  <c r="D48" i="27"/>
  <c r="C48" i="27"/>
  <c r="F48" i="27" s="1"/>
  <c r="G47" i="27"/>
  <c r="D47" i="27"/>
  <c r="C47" i="27"/>
  <c r="F47" i="27" s="1"/>
  <c r="G46" i="27"/>
  <c r="D46" i="27"/>
  <c r="C46" i="27"/>
  <c r="F46" i="27" s="1"/>
  <c r="G45" i="27"/>
  <c r="D45" i="27"/>
  <c r="C45" i="27"/>
  <c r="F45" i="27" s="1"/>
  <c r="G44" i="27"/>
  <c r="D44" i="27"/>
  <c r="C44" i="27"/>
  <c r="F44" i="27" s="1"/>
  <c r="G43" i="27"/>
  <c r="D43" i="27"/>
  <c r="C43" i="27"/>
  <c r="F43" i="27" s="1"/>
  <c r="G42" i="27"/>
  <c r="D42" i="27"/>
  <c r="C42" i="27"/>
  <c r="F42" i="27" s="1"/>
  <c r="G41" i="27"/>
  <c r="D41" i="27"/>
  <c r="C41" i="27"/>
  <c r="F41" i="27" s="1"/>
  <c r="G40" i="27"/>
  <c r="D40" i="27"/>
  <c r="C40" i="27"/>
  <c r="F40" i="27" s="1"/>
  <c r="G39" i="27"/>
  <c r="D39" i="27"/>
  <c r="C39" i="27"/>
  <c r="F39" i="27" s="1"/>
  <c r="G38" i="27"/>
  <c r="D38" i="27"/>
  <c r="C38" i="27"/>
  <c r="F38" i="27" s="1"/>
  <c r="G37" i="27"/>
  <c r="D37" i="27"/>
  <c r="C37" i="27"/>
  <c r="F37" i="27" s="1"/>
  <c r="G36" i="27"/>
  <c r="D36" i="27"/>
  <c r="C36" i="27"/>
  <c r="F36" i="27" s="1"/>
  <c r="G35" i="27"/>
  <c r="D35" i="27"/>
  <c r="C35" i="27"/>
  <c r="F35" i="27" s="1"/>
  <c r="G34" i="27"/>
  <c r="D34" i="27"/>
  <c r="C34" i="27"/>
  <c r="F34" i="27" s="1"/>
  <c r="G33" i="27"/>
  <c r="D33" i="27"/>
  <c r="C33" i="27"/>
  <c r="F33" i="27" s="1"/>
  <c r="G32" i="27"/>
  <c r="D32" i="27"/>
  <c r="C32" i="27"/>
  <c r="F32" i="27" s="1"/>
  <c r="G31" i="27"/>
  <c r="D31" i="27"/>
  <c r="C31" i="27"/>
  <c r="F31" i="27" s="1"/>
  <c r="G30" i="27"/>
  <c r="D30" i="27"/>
  <c r="C30" i="27"/>
  <c r="F30" i="27" s="1"/>
  <c r="G29" i="27"/>
  <c r="D29" i="27"/>
  <c r="C29" i="27"/>
  <c r="F29" i="27" s="1"/>
  <c r="G28" i="27"/>
  <c r="D28" i="27"/>
  <c r="C28" i="27"/>
  <c r="F28" i="27" s="1"/>
  <c r="G27" i="27"/>
  <c r="D27" i="27"/>
  <c r="C27" i="27"/>
  <c r="F27" i="27" s="1"/>
  <c r="G26" i="27"/>
  <c r="D26" i="27"/>
  <c r="C26" i="27"/>
  <c r="F26" i="27" s="1"/>
  <c r="G25" i="27"/>
  <c r="D25" i="27"/>
  <c r="C25" i="27"/>
  <c r="F25" i="27" s="1"/>
  <c r="G24" i="27"/>
  <c r="D24" i="27"/>
  <c r="C24" i="27"/>
  <c r="F24" i="27" s="1"/>
  <c r="G23" i="27"/>
  <c r="D23" i="27"/>
  <c r="C23" i="27"/>
  <c r="F23" i="27" s="1"/>
  <c r="G22" i="27"/>
  <c r="D22" i="27"/>
  <c r="C22" i="27"/>
  <c r="F22" i="27" s="1"/>
  <c r="G21" i="27"/>
  <c r="D21" i="27"/>
  <c r="C21" i="27"/>
  <c r="F21" i="27" s="1"/>
  <c r="G20" i="27"/>
  <c r="D20" i="27"/>
  <c r="C20" i="27"/>
  <c r="F20" i="27" s="1"/>
  <c r="G19" i="27"/>
  <c r="D19" i="27"/>
  <c r="C19" i="27"/>
  <c r="F19" i="27" s="1"/>
  <c r="G18" i="27"/>
  <c r="D18" i="27"/>
  <c r="C18" i="27"/>
  <c r="F18" i="27" s="1"/>
  <c r="G17" i="27"/>
  <c r="D17" i="27"/>
  <c r="C17" i="27"/>
  <c r="F17" i="27" s="1"/>
  <c r="G16" i="27"/>
  <c r="D16" i="27"/>
  <c r="C16" i="27"/>
  <c r="F16" i="27" s="1"/>
  <c r="G15" i="27"/>
  <c r="D15" i="27"/>
  <c r="C15" i="27"/>
  <c r="F15" i="27" s="1"/>
  <c r="G14" i="27"/>
  <c r="D14" i="27"/>
  <c r="C14" i="27"/>
  <c r="F14" i="27" s="1"/>
  <c r="G13" i="27"/>
  <c r="D13" i="27"/>
  <c r="C13" i="27"/>
  <c r="F13" i="27" s="1"/>
  <c r="G12" i="27"/>
  <c r="D12" i="27"/>
  <c r="C12" i="27"/>
  <c r="F12" i="27" s="1"/>
  <c r="G11" i="27"/>
  <c r="D11" i="27"/>
  <c r="C11" i="27"/>
  <c r="F11" i="27" s="1"/>
  <c r="G10" i="27"/>
  <c r="D10" i="27"/>
  <c r="C10" i="27"/>
  <c r="F10" i="27" s="1"/>
  <c r="G9" i="27"/>
  <c r="D9" i="27"/>
  <c r="C9" i="27"/>
  <c r="F9" i="27" s="1"/>
  <c r="G8" i="27"/>
  <c r="D8" i="27"/>
  <c r="C8" i="27"/>
  <c r="F8" i="27" s="1"/>
  <c r="G7" i="27"/>
  <c r="D7" i="27"/>
  <c r="C7" i="27"/>
  <c r="F7" i="27" s="1"/>
  <c r="G6" i="27"/>
  <c r="D6" i="27"/>
  <c r="G5" i="27"/>
  <c r="G4" i="27"/>
  <c r="D203" i="24"/>
  <c r="C203" i="24"/>
  <c r="F203" i="24" s="1"/>
  <c r="D202" i="24"/>
  <c r="C202" i="24"/>
  <c r="F202" i="24" s="1"/>
  <c r="G201" i="24"/>
  <c r="D201" i="24"/>
  <c r="C201" i="24"/>
  <c r="F201" i="24" s="1"/>
  <c r="G200" i="24"/>
  <c r="D200" i="24"/>
  <c r="C200" i="24"/>
  <c r="F200" i="24" s="1"/>
  <c r="G199" i="24"/>
  <c r="D199" i="24"/>
  <c r="C199" i="24"/>
  <c r="F199" i="24" s="1"/>
  <c r="G198" i="24"/>
  <c r="D198" i="24"/>
  <c r="C198" i="24"/>
  <c r="F198" i="24" s="1"/>
  <c r="G197" i="24"/>
  <c r="D197" i="24"/>
  <c r="C197" i="24"/>
  <c r="F197" i="24" s="1"/>
  <c r="G196" i="24"/>
  <c r="D196" i="24"/>
  <c r="C196" i="24"/>
  <c r="F196" i="24" s="1"/>
  <c r="G195" i="24"/>
  <c r="D195" i="24"/>
  <c r="C195" i="24"/>
  <c r="F195" i="24" s="1"/>
  <c r="G194" i="24"/>
  <c r="D194" i="24"/>
  <c r="C194" i="24"/>
  <c r="F194" i="24" s="1"/>
  <c r="G193" i="24"/>
  <c r="D193" i="24"/>
  <c r="C193" i="24"/>
  <c r="F193" i="24" s="1"/>
  <c r="G192" i="24"/>
  <c r="D192" i="24"/>
  <c r="C192" i="24"/>
  <c r="F192" i="24" s="1"/>
  <c r="G191" i="24"/>
  <c r="D191" i="24"/>
  <c r="C191" i="24"/>
  <c r="F191" i="24" s="1"/>
  <c r="G190" i="24"/>
  <c r="D190" i="24"/>
  <c r="C190" i="24"/>
  <c r="F190" i="24" s="1"/>
  <c r="G189" i="24"/>
  <c r="D189" i="24"/>
  <c r="C189" i="24"/>
  <c r="F189" i="24" s="1"/>
  <c r="G188" i="24"/>
  <c r="D188" i="24"/>
  <c r="C188" i="24"/>
  <c r="F188" i="24" s="1"/>
  <c r="G187" i="24"/>
  <c r="D187" i="24"/>
  <c r="C187" i="24"/>
  <c r="F187" i="24" s="1"/>
  <c r="G186" i="24"/>
  <c r="D186" i="24"/>
  <c r="C186" i="24"/>
  <c r="F186" i="24" s="1"/>
  <c r="G185" i="24"/>
  <c r="D185" i="24"/>
  <c r="C185" i="24"/>
  <c r="F185" i="24" s="1"/>
  <c r="G184" i="24"/>
  <c r="D184" i="24"/>
  <c r="C184" i="24"/>
  <c r="F184" i="24" s="1"/>
  <c r="G183" i="24"/>
  <c r="D183" i="24"/>
  <c r="C183" i="24"/>
  <c r="F183" i="24" s="1"/>
  <c r="G182" i="24"/>
  <c r="D182" i="24"/>
  <c r="C182" i="24"/>
  <c r="F182" i="24" s="1"/>
  <c r="G181" i="24"/>
  <c r="D181" i="24"/>
  <c r="C181" i="24"/>
  <c r="F181" i="24" s="1"/>
  <c r="G180" i="24"/>
  <c r="D180" i="24"/>
  <c r="C180" i="24"/>
  <c r="F180" i="24" s="1"/>
  <c r="G179" i="24"/>
  <c r="D179" i="24"/>
  <c r="C179" i="24"/>
  <c r="F179" i="24" s="1"/>
  <c r="G178" i="24"/>
  <c r="D178" i="24"/>
  <c r="C178" i="24"/>
  <c r="F178" i="24" s="1"/>
  <c r="G177" i="24"/>
  <c r="D177" i="24"/>
  <c r="C177" i="24"/>
  <c r="F177" i="24" s="1"/>
  <c r="G176" i="24"/>
  <c r="D176" i="24"/>
  <c r="C176" i="24"/>
  <c r="F176" i="24" s="1"/>
  <c r="G175" i="24"/>
  <c r="D175" i="24"/>
  <c r="C175" i="24"/>
  <c r="F175" i="24" s="1"/>
  <c r="G174" i="24"/>
  <c r="D174" i="24"/>
  <c r="C174" i="24"/>
  <c r="F174" i="24" s="1"/>
  <c r="G173" i="24"/>
  <c r="D173" i="24"/>
  <c r="C173" i="24"/>
  <c r="F173" i="24" s="1"/>
  <c r="G172" i="24"/>
  <c r="D172" i="24"/>
  <c r="C172" i="24"/>
  <c r="F172" i="24" s="1"/>
  <c r="G171" i="24"/>
  <c r="D171" i="24"/>
  <c r="C171" i="24"/>
  <c r="F171" i="24" s="1"/>
  <c r="G170" i="24"/>
  <c r="D170" i="24"/>
  <c r="C170" i="24"/>
  <c r="F170" i="24" s="1"/>
  <c r="G169" i="24"/>
  <c r="D169" i="24"/>
  <c r="C169" i="24"/>
  <c r="F169" i="24" s="1"/>
  <c r="G168" i="24"/>
  <c r="D168" i="24"/>
  <c r="C168" i="24"/>
  <c r="F168" i="24" s="1"/>
  <c r="G167" i="24"/>
  <c r="D167" i="24"/>
  <c r="C167" i="24"/>
  <c r="F167" i="24" s="1"/>
  <c r="G166" i="24"/>
  <c r="D166" i="24"/>
  <c r="C166" i="24"/>
  <c r="F166" i="24" s="1"/>
  <c r="G165" i="24"/>
  <c r="D165" i="24"/>
  <c r="C165" i="24"/>
  <c r="F165" i="24" s="1"/>
  <c r="G164" i="24"/>
  <c r="D164" i="24"/>
  <c r="C164" i="24"/>
  <c r="F164" i="24" s="1"/>
  <c r="G163" i="24"/>
  <c r="D163" i="24"/>
  <c r="C163" i="24"/>
  <c r="F163" i="24" s="1"/>
  <c r="G162" i="24"/>
  <c r="D162" i="24"/>
  <c r="C162" i="24"/>
  <c r="F162" i="24" s="1"/>
  <c r="G161" i="24"/>
  <c r="D161" i="24"/>
  <c r="C161" i="24"/>
  <c r="F161" i="24" s="1"/>
  <c r="G160" i="24"/>
  <c r="D160" i="24"/>
  <c r="C160" i="24"/>
  <c r="F160" i="24" s="1"/>
  <c r="G159" i="24"/>
  <c r="D159" i="24"/>
  <c r="C159" i="24"/>
  <c r="F159" i="24" s="1"/>
  <c r="G158" i="24"/>
  <c r="D158" i="24"/>
  <c r="C158" i="24"/>
  <c r="F158" i="24" s="1"/>
  <c r="G157" i="24"/>
  <c r="D157" i="24"/>
  <c r="C157" i="24"/>
  <c r="F157" i="24" s="1"/>
  <c r="G156" i="24"/>
  <c r="D156" i="24"/>
  <c r="C156" i="24"/>
  <c r="F156" i="24" s="1"/>
  <c r="G155" i="24"/>
  <c r="D155" i="24"/>
  <c r="C155" i="24"/>
  <c r="F155" i="24" s="1"/>
  <c r="G154" i="24"/>
  <c r="D154" i="24"/>
  <c r="C154" i="24"/>
  <c r="F154" i="24" s="1"/>
  <c r="G153" i="24"/>
  <c r="D153" i="24"/>
  <c r="C153" i="24"/>
  <c r="F153" i="24" s="1"/>
  <c r="G152" i="24"/>
  <c r="D152" i="24"/>
  <c r="C152" i="24"/>
  <c r="F152" i="24" s="1"/>
  <c r="G151" i="24"/>
  <c r="D151" i="24"/>
  <c r="C151" i="24"/>
  <c r="F151" i="24" s="1"/>
  <c r="G150" i="24"/>
  <c r="D150" i="24"/>
  <c r="C150" i="24"/>
  <c r="F150" i="24" s="1"/>
  <c r="G149" i="24"/>
  <c r="D149" i="24"/>
  <c r="C149" i="24"/>
  <c r="F149" i="24" s="1"/>
  <c r="G148" i="24"/>
  <c r="D148" i="24"/>
  <c r="C148" i="24"/>
  <c r="F148" i="24" s="1"/>
  <c r="G147" i="24"/>
  <c r="D147" i="24"/>
  <c r="C147" i="24"/>
  <c r="F147" i="24" s="1"/>
  <c r="G146" i="24"/>
  <c r="D146" i="24"/>
  <c r="C146" i="24"/>
  <c r="F146" i="24" s="1"/>
  <c r="G145" i="24"/>
  <c r="D145" i="24"/>
  <c r="C145" i="24"/>
  <c r="F145" i="24" s="1"/>
  <c r="G144" i="24"/>
  <c r="D144" i="24"/>
  <c r="C144" i="24"/>
  <c r="F144" i="24" s="1"/>
  <c r="G143" i="24"/>
  <c r="D143" i="24"/>
  <c r="C143" i="24"/>
  <c r="F143" i="24" s="1"/>
  <c r="G142" i="24"/>
  <c r="D142" i="24"/>
  <c r="C142" i="24"/>
  <c r="F142" i="24" s="1"/>
  <c r="G141" i="24"/>
  <c r="D141" i="24"/>
  <c r="C141" i="24"/>
  <c r="F141" i="24" s="1"/>
  <c r="G140" i="24"/>
  <c r="D140" i="24"/>
  <c r="C140" i="24"/>
  <c r="F140" i="24" s="1"/>
  <c r="G139" i="24"/>
  <c r="D139" i="24"/>
  <c r="C139" i="24"/>
  <c r="F139" i="24" s="1"/>
  <c r="G138" i="24"/>
  <c r="D138" i="24"/>
  <c r="C138" i="24"/>
  <c r="F138" i="24" s="1"/>
  <c r="G137" i="24"/>
  <c r="D137" i="24"/>
  <c r="C137" i="24"/>
  <c r="F137" i="24" s="1"/>
  <c r="G136" i="24"/>
  <c r="D136" i="24"/>
  <c r="C136" i="24"/>
  <c r="F136" i="24" s="1"/>
  <c r="G135" i="24"/>
  <c r="D135" i="24"/>
  <c r="C135" i="24"/>
  <c r="F135" i="24" s="1"/>
  <c r="G134" i="24"/>
  <c r="D134" i="24"/>
  <c r="C134" i="24"/>
  <c r="F134" i="24" s="1"/>
  <c r="G133" i="24"/>
  <c r="D133" i="24"/>
  <c r="C133" i="24"/>
  <c r="F133" i="24" s="1"/>
  <c r="G132" i="24"/>
  <c r="D132" i="24"/>
  <c r="C132" i="24"/>
  <c r="F132" i="24" s="1"/>
  <c r="G131" i="24"/>
  <c r="D131" i="24"/>
  <c r="C131" i="24"/>
  <c r="F131" i="24" s="1"/>
  <c r="G130" i="24"/>
  <c r="D130" i="24"/>
  <c r="C130" i="24"/>
  <c r="F130" i="24" s="1"/>
  <c r="G129" i="24"/>
  <c r="D129" i="24"/>
  <c r="C129" i="24"/>
  <c r="F129" i="24" s="1"/>
  <c r="G128" i="24"/>
  <c r="D128" i="24"/>
  <c r="C128" i="24"/>
  <c r="F128" i="24" s="1"/>
  <c r="G127" i="24"/>
  <c r="D127" i="24"/>
  <c r="C127" i="24"/>
  <c r="F127" i="24" s="1"/>
  <c r="G126" i="24"/>
  <c r="D126" i="24"/>
  <c r="C126" i="24"/>
  <c r="F126" i="24" s="1"/>
  <c r="G125" i="24"/>
  <c r="D125" i="24"/>
  <c r="C125" i="24"/>
  <c r="F125" i="24" s="1"/>
  <c r="G124" i="24"/>
  <c r="D124" i="24"/>
  <c r="C124" i="24"/>
  <c r="F124" i="24" s="1"/>
  <c r="G123" i="24"/>
  <c r="D123" i="24"/>
  <c r="C123" i="24"/>
  <c r="F123" i="24" s="1"/>
  <c r="G122" i="24"/>
  <c r="D122" i="24"/>
  <c r="C122" i="24"/>
  <c r="F122" i="24" s="1"/>
  <c r="G121" i="24"/>
  <c r="D121" i="24"/>
  <c r="C121" i="24"/>
  <c r="F121" i="24" s="1"/>
  <c r="G120" i="24"/>
  <c r="D120" i="24"/>
  <c r="C120" i="24"/>
  <c r="F120" i="24" s="1"/>
  <c r="G119" i="24"/>
  <c r="D119" i="24"/>
  <c r="C119" i="24"/>
  <c r="F119" i="24" s="1"/>
  <c r="G118" i="24"/>
  <c r="D118" i="24"/>
  <c r="C118" i="24"/>
  <c r="F118" i="24" s="1"/>
  <c r="G117" i="24"/>
  <c r="D117" i="24"/>
  <c r="C117" i="24"/>
  <c r="F117" i="24" s="1"/>
  <c r="G116" i="24"/>
  <c r="D116" i="24"/>
  <c r="C116" i="24"/>
  <c r="F116" i="24" s="1"/>
  <c r="G115" i="24"/>
  <c r="D115" i="24"/>
  <c r="C115" i="24"/>
  <c r="F115" i="24" s="1"/>
  <c r="G114" i="24"/>
  <c r="D114" i="24"/>
  <c r="C114" i="24"/>
  <c r="F114" i="24" s="1"/>
  <c r="G113" i="24"/>
  <c r="D113" i="24"/>
  <c r="C113" i="24"/>
  <c r="F113" i="24" s="1"/>
  <c r="G112" i="24"/>
  <c r="D112" i="24"/>
  <c r="C112" i="24"/>
  <c r="F112" i="24" s="1"/>
  <c r="G111" i="24"/>
  <c r="D111" i="24"/>
  <c r="C111" i="24"/>
  <c r="F111" i="24" s="1"/>
  <c r="G110" i="24"/>
  <c r="D110" i="24"/>
  <c r="C110" i="24"/>
  <c r="F110" i="24" s="1"/>
  <c r="G109" i="24"/>
  <c r="D109" i="24"/>
  <c r="C109" i="24"/>
  <c r="F109" i="24" s="1"/>
  <c r="G108" i="24"/>
  <c r="D108" i="24"/>
  <c r="C108" i="24"/>
  <c r="F108" i="24" s="1"/>
  <c r="G107" i="24"/>
  <c r="D107" i="24"/>
  <c r="C107" i="24"/>
  <c r="F107" i="24" s="1"/>
  <c r="G106" i="24"/>
  <c r="D106" i="24"/>
  <c r="C106" i="24"/>
  <c r="F106" i="24" s="1"/>
  <c r="G105" i="24"/>
  <c r="D105" i="24"/>
  <c r="C105" i="24"/>
  <c r="F105" i="24" s="1"/>
  <c r="G104" i="24"/>
  <c r="D104" i="24"/>
  <c r="C104" i="24"/>
  <c r="F104" i="24" s="1"/>
  <c r="G103" i="24"/>
  <c r="D103" i="24"/>
  <c r="C103" i="24"/>
  <c r="F103" i="24" s="1"/>
  <c r="G102" i="24"/>
  <c r="D102" i="24"/>
  <c r="C102" i="24"/>
  <c r="F102" i="24" s="1"/>
  <c r="G101" i="24"/>
  <c r="D101" i="24"/>
  <c r="C101" i="24"/>
  <c r="F101" i="24" s="1"/>
  <c r="G100" i="24"/>
  <c r="D100" i="24"/>
  <c r="C100" i="24"/>
  <c r="F100" i="24" s="1"/>
  <c r="G99" i="24"/>
  <c r="D99" i="24"/>
  <c r="C99" i="24"/>
  <c r="F99" i="24" s="1"/>
  <c r="G98" i="24"/>
  <c r="D98" i="24"/>
  <c r="C98" i="24"/>
  <c r="F98" i="24" s="1"/>
  <c r="G97" i="24"/>
  <c r="D97" i="24"/>
  <c r="C97" i="24"/>
  <c r="F97" i="24" s="1"/>
  <c r="G96" i="24"/>
  <c r="D96" i="24"/>
  <c r="C96" i="24"/>
  <c r="F96" i="24" s="1"/>
  <c r="G95" i="24"/>
  <c r="D95" i="24"/>
  <c r="C95" i="24"/>
  <c r="F95" i="24" s="1"/>
  <c r="G94" i="24"/>
  <c r="D94" i="24"/>
  <c r="C94" i="24"/>
  <c r="F94" i="24" s="1"/>
  <c r="G93" i="24"/>
  <c r="D93" i="24"/>
  <c r="C93" i="24"/>
  <c r="F93" i="24" s="1"/>
  <c r="G92" i="24"/>
  <c r="D92" i="24"/>
  <c r="C92" i="24"/>
  <c r="F92" i="24" s="1"/>
  <c r="G91" i="24"/>
  <c r="D91" i="24"/>
  <c r="C91" i="24"/>
  <c r="F91" i="24" s="1"/>
  <c r="G90" i="24"/>
  <c r="D90" i="24"/>
  <c r="C90" i="24"/>
  <c r="F90" i="24" s="1"/>
  <c r="G89" i="24"/>
  <c r="D89" i="24"/>
  <c r="C89" i="24"/>
  <c r="F89" i="24" s="1"/>
  <c r="G88" i="24"/>
  <c r="D88" i="24"/>
  <c r="C88" i="24"/>
  <c r="F88" i="24" s="1"/>
  <c r="G87" i="24"/>
  <c r="D87" i="24"/>
  <c r="C87" i="24"/>
  <c r="F87" i="24" s="1"/>
  <c r="G86" i="24"/>
  <c r="D86" i="24"/>
  <c r="C86" i="24"/>
  <c r="F86" i="24" s="1"/>
  <c r="G85" i="24"/>
  <c r="D85" i="24"/>
  <c r="C85" i="24"/>
  <c r="F85" i="24" s="1"/>
  <c r="G84" i="24"/>
  <c r="D84" i="24"/>
  <c r="C84" i="24"/>
  <c r="F84" i="24" s="1"/>
  <c r="G83" i="24"/>
  <c r="D83" i="24"/>
  <c r="C83" i="24"/>
  <c r="F83" i="24" s="1"/>
  <c r="G82" i="24"/>
  <c r="D82" i="24"/>
  <c r="C82" i="24"/>
  <c r="F82" i="24" s="1"/>
  <c r="G81" i="24"/>
  <c r="D81" i="24"/>
  <c r="C81" i="24"/>
  <c r="F81" i="24" s="1"/>
  <c r="G80" i="24"/>
  <c r="D80" i="24"/>
  <c r="C80" i="24"/>
  <c r="F80" i="24" s="1"/>
  <c r="G79" i="24"/>
  <c r="D79" i="24"/>
  <c r="C79" i="24"/>
  <c r="F79" i="24" s="1"/>
  <c r="G78" i="24"/>
  <c r="D78" i="24"/>
  <c r="C78" i="24"/>
  <c r="F78" i="24" s="1"/>
  <c r="G77" i="24"/>
  <c r="D77" i="24"/>
  <c r="C77" i="24"/>
  <c r="F77" i="24" s="1"/>
  <c r="G76" i="24"/>
  <c r="D76" i="24"/>
  <c r="C76" i="24"/>
  <c r="F76" i="24" s="1"/>
  <c r="G75" i="24"/>
  <c r="D75" i="24"/>
  <c r="C75" i="24"/>
  <c r="F75" i="24" s="1"/>
  <c r="G74" i="24"/>
  <c r="D74" i="24"/>
  <c r="C74" i="24"/>
  <c r="F74" i="24" s="1"/>
  <c r="G73" i="24"/>
  <c r="D73" i="24"/>
  <c r="C73" i="24"/>
  <c r="F73" i="24" s="1"/>
  <c r="G72" i="24"/>
  <c r="D72" i="24"/>
  <c r="C72" i="24"/>
  <c r="F72" i="24" s="1"/>
  <c r="G71" i="24"/>
  <c r="D71" i="24"/>
  <c r="C71" i="24"/>
  <c r="F71" i="24" s="1"/>
  <c r="G70" i="24"/>
  <c r="D70" i="24"/>
  <c r="C70" i="24"/>
  <c r="F70" i="24" s="1"/>
  <c r="G69" i="24"/>
  <c r="D69" i="24"/>
  <c r="C69" i="24"/>
  <c r="F69" i="24" s="1"/>
  <c r="G68" i="24"/>
  <c r="D68" i="24"/>
  <c r="C68" i="24"/>
  <c r="F68" i="24" s="1"/>
  <c r="G67" i="24"/>
  <c r="D67" i="24"/>
  <c r="C67" i="24"/>
  <c r="F67" i="24" s="1"/>
  <c r="G66" i="24"/>
  <c r="D66" i="24"/>
  <c r="C66" i="24"/>
  <c r="F66" i="24" s="1"/>
  <c r="G65" i="24"/>
  <c r="D65" i="24"/>
  <c r="C65" i="24"/>
  <c r="F65" i="24" s="1"/>
  <c r="G64" i="24"/>
  <c r="D64" i="24"/>
  <c r="C64" i="24"/>
  <c r="F64" i="24" s="1"/>
  <c r="G63" i="24"/>
  <c r="D63" i="24"/>
  <c r="C63" i="24"/>
  <c r="F63" i="24" s="1"/>
  <c r="G62" i="24"/>
  <c r="D62" i="24"/>
  <c r="C62" i="24"/>
  <c r="F62" i="24" s="1"/>
  <c r="G61" i="24"/>
  <c r="D61" i="24"/>
  <c r="C61" i="24"/>
  <c r="F61" i="24" s="1"/>
  <c r="G60" i="24"/>
  <c r="D60" i="24"/>
  <c r="C60" i="24"/>
  <c r="F60" i="24" s="1"/>
  <c r="G59" i="24"/>
  <c r="D59" i="24"/>
  <c r="C59" i="24"/>
  <c r="F59" i="24" s="1"/>
  <c r="G58" i="24"/>
  <c r="D58" i="24"/>
  <c r="C58" i="24"/>
  <c r="F58" i="24" s="1"/>
  <c r="G57" i="24"/>
  <c r="D57" i="24"/>
  <c r="C57" i="24"/>
  <c r="F57" i="24" s="1"/>
  <c r="G56" i="24"/>
  <c r="D56" i="24"/>
  <c r="C56" i="24"/>
  <c r="F56" i="24" s="1"/>
  <c r="G55" i="24"/>
  <c r="D55" i="24"/>
  <c r="C55" i="24"/>
  <c r="F55" i="24" s="1"/>
  <c r="G54" i="24"/>
  <c r="D54" i="24"/>
  <c r="C54" i="24"/>
  <c r="F54" i="24" s="1"/>
  <c r="G53" i="24"/>
  <c r="D53" i="24"/>
  <c r="C53" i="24"/>
  <c r="F53" i="24" s="1"/>
  <c r="G52" i="24"/>
  <c r="D52" i="24"/>
  <c r="C52" i="24"/>
  <c r="F52" i="24" s="1"/>
  <c r="G51" i="24"/>
  <c r="D51" i="24"/>
  <c r="C51" i="24"/>
  <c r="F51" i="24" s="1"/>
  <c r="G50" i="24"/>
  <c r="D50" i="24"/>
  <c r="C50" i="24"/>
  <c r="F50" i="24" s="1"/>
  <c r="G49" i="24"/>
  <c r="D49" i="24"/>
  <c r="C49" i="24"/>
  <c r="F49" i="24" s="1"/>
  <c r="G48" i="24"/>
  <c r="D48" i="24"/>
  <c r="C48" i="24"/>
  <c r="F48" i="24" s="1"/>
  <c r="G47" i="24"/>
  <c r="D47" i="24"/>
  <c r="C47" i="24"/>
  <c r="F47" i="24" s="1"/>
  <c r="G46" i="24"/>
  <c r="D46" i="24"/>
  <c r="C46" i="24"/>
  <c r="F46" i="24" s="1"/>
  <c r="G45" i="24"/>
  <c r="D45" i="24"/>
  <c r="C45" i="24"/>
  <c r="F45" i="24" s="1"/>
  <c r="G44" i="24"/>
  <c r="D44" i="24"/>
  <c r="C44" i="24"/>
  <c r="F44" i="24" s="1"/>
  <c r="G43" i="24"/>
  <c r="D43" i="24"/>
  <c r="C43" i="24"/>
  <c r="F43" i="24" s="1"/>
  <c r="G42" i="24"/>
  <c r="D42" i="24"/>
  <c r="C42" i="24"/>
  <c r="F42" i="24" s="1"/>
  <c r="G41" i="24"/>
  <c r="D41" i="24"/>
  <c r="C41" i="24"/>
  <c r="F41" i="24" s="1"/>
  <c r="G40" i="24"/>
  <c r="D40" i="24"/>
  <c r="C40" i="24"/>
  <c r="F40" i="24" s="1"/>
  <c r="G39" i="24"/>
  <c r="D39" i="24"/>
  <c r="C39" i="24"/>
  <c r="F39" i="24" s="1"/>
  <c r="G38" i="24"/>
  <c r="D38" i="24"/>
  <c r="C38" i="24"/>
  <c r="F38" i="24" s="1"/>
  <c r="G37" i="24"/>
  <c r="D37" i="24"/>
  <c r="C37" i="24"/>
  <c r="F37" i="24" s="1"/>
  <c r="G36" i="24"/>
  <c r="D36" i="24"/>
  <c r="C36" i="24"/>
  <c r="F36" i="24" s="1"/>
  <c r="G35" i="24"/>
  <c r="D35" i="24"/>
  <c r="C35" i="24"/>
  <c r="F35" i="24" s="1"/>
  <c r="G34" i="24"/>
  <c r="D34" i="24"/>
  <c r="C34" i="24"/>
  <c r="F34" i="24" s="1"/>
  <c r="G33" i="24"/>
  <c r="D33" i="24"/>
  <c r="C33" i="24"/>
  <c r="F33" i="24" s="1"/>
  <c r="G32" i="24"/>
  <c r="D32" i="24"/>
  <c r="C32" i="24"/>
  <c r="F32" i="24" s="1"/>
  <c r="G31" i="24"/>
  <c r="D31" i="24"/>
  <c r="C31" i="24"/>
  <c r="F31" i="24" s="1"/>
  <c r="G30" i="24"/>
  <c r="D30" i="24"/>
  <c r="C30" i="24"/>
  <c r="F30" i="24" s="1"/>
  <c r="G29" i="24"/>
  <c r="D29" i="24"/>
  <c r="C29" i="24"/>
  <c r="F29" i="24" s="1"/>
  <c r="G28" i="24"/>
  <c r="D28" i="24"/>
  <c r="C28" i="24"/>
  <c r="F28" i="24" s="1"/>
  <c r="G27" i="24"/>
  <c r="D27" i="24"/>
  <c r="C27" i="24"/>
  <c r="F27" i="24" s="1"/>
  <c r="G26" i="24"/>
  <c r="D26" i="24"/>
  <c r="C26" i="24"/>
  <c r="F26" i="24" s="1"/>
  <c r="G25" i="24"/>
  <c r="D25" i="24"/>
  <c r="C25" i="24"/>
  <c r="F25" i="24" s="1"/>
  <c r="G24" i="24"/>
  <c r="D24" i="24"/>
  <c r="C24" i="24"/>
  <c r="F24" i="24" s="1"/>
  <c r="G23" i="24"/>
  <c r="D23" i="24"/>
  <c r="C23" i="24"/>
  <c r="F23" i="24" s="1"/>
  <c r="G22" i="24"/>
  <c r="D22" i="24"/>
  <c r="C22" i="24"/>
  <c r="F22" i="24" s="1"/>
  <c r="G21" i="24"/>
  <c r="D21" i="24"/>
  <c r="C21" i="24"/>
  <c r="F21" i="24" s="1"/>
  <c r="G20" i="24"/>
  <c r="D20" i="24"/>
  <c r="C20" i="24"/>
  <c r="F20" i="24" s="1"/>
  <c r="G19" i="24"/>
  <c r="D19" i="24"/>
  <c r="C19" i="24"/>
  <c r="F19" i="24" s="1"/>
  <c r="G18" i="24"/>
  <c r="D18" i="24"/>
  <c r="C18" i="24"/>
  <c r="F18" i="24" s="1"/>
  <c r="G17" i="24"/>
  <c r="D17" i="24"/>
  <c r="C17" i="24"/>
  <c r="F17" i="24" s="1"/>
  <c r="G16" i="24"/>
  <c r="D16" i="24"/>
  <c r="C16" i="24"/>
  <c r="F16" i="24" s="1"/>
  <c r="G15" i="24"/>
  <c r="D15" i="24"/>
  <c r="C15" i="24"/>
  <c r="F15" i="24" s="1"/>
  <c r="G14" i="24"/>
  <c r="D14" i="24"/>
  <c r="C14" i="24"/>
  <c r="F14" i="24" s="1"/>
  <c r="G13" i="24"/>
  <c r="D13" i="24"/>
  <c r="C13" i="24"/>
  <c r="F13" i="24" s="1"/>
  <c r="G12" i="24"/>
  <c r="D12" i="24"/>
  <c r="C12" i="24"/>
  <c r="F12" i="24" s="1"/>
  <c r="G11" i="24"/>
  <c r="D11" i="24"/>
  <c r="C11" i="24"/>
  <c r="F11" i="24" s="1"/>
  <c r="G10" i="24"/>
  <c r="D10" i="24"/>
  <c r="C10" i="24"/>
  <c r="F10" i="24" s="1"/>
  <c r="G9" i="24"/>
  <c r="D9" i="24"/>
  <c r="C9" i="24"/>
  <c r="F9" i="24" s="1"/>
  <c r="G8" i="24"/>
  <c r="D8" i="24"/>
  <c r="C8" i="24"/>
  <c r="F8" i="24" s="1"/>
  <c r="G7" i="24"/>
  <c r="D7" i="24"/>
  <c r="C7" i="24"/>
  <c r="F7" i="24" s="1"/>
  <c r="G6" i="24"/>
  <c r="D6" i="24"/>
  <c r="C6" i="24"/>
  <c r="F6" i="24" s="1"/>
  <c r="G5" i="24"/>
  <c r="G4" i="24"/>
  <c r="D203" i="25"/>
  <c r="C203" i="25"/>
  <c r="F203" i="25" s="1"/>
  <c r="D202" i="25"/>
  <c r="C202" i="25"/>
  <c r="F202" i="25" s="1"/>
  <c r="G201" i="25"/>
  <c r="D201" i="25"/>
  <c r="C201" i="25"/>
  <c r="F201" i="25" s="1"/>
  <c r="G200" i="25"/>
  <c r="D200" i="25"/>
  <c r="C200" i="25"/>
  <c r="F200" i="25" s="1"/>
  <c r="G199" i="25"/>
  <c r="D199" i="25"/>
  <c r="C199" i="25"/>
  <c r="F199" i="25" s="1"/>
  <c r="G198" i="25"/>
  <c r="D198" i="25"/>
  <c r="C198" i="25"/>
  <c r="F198" i="25" s="1"/>
  <c r="G197" i="25"/>
  <c r="D197" i="25"/>
  <c r="C197" i="25"/>
  <c r="F197" i="25" s="1"/>
  <c r="G196" i="25"/>
  <c r="D196" i="25"/>
  <c r="C196" i="25"/>
  <c r="F196" i="25" s="1"/>
  <c r="G195" i="25"/>
  <c r="D195" i="25"/>
  <c r="C195" i="25"/>
  <c r="F195" i="25" s="1"/>
  <c r="G194" i="25"/>
  <c r="D194" i="25"/>
  <c r="C194" i="25"/>
  <c r="F194" i="25" s="1"/>
  <c r="G193" i="25"/>
  <c r="D193" i="25"/>
  <c r="C193" i="25"/>
  <c r="F193" i="25" s="1"/>
  <c r="G192" i="25"/>
  <c r="D192" i="25"/>
  <c r="C192" i="25"/>
  <c r="F192" i="25" s="1"/>
  <c r="G191" i="25"/>
  <c r="D191" i="25"/>
  <c r="C191" i="25"/>
  <c r="F191" i="25" s="1"/>
  <c r="G190" i="25"/>
  <c r="D190" i="25"/>
  <c r="C190" i="25"/>
  <c r="F190" i="25" s="1"/>
  <c r="G189" i="25"/>
  <c r="D189" i="25"/>
  <c r="C189" i="25"/>
  <c r="F189" i="25" s="1"/>
  <c r="G188" i="25"/>
  <c r="D188" i="25"/>
  <c r="C188" i="25"/>
  <c r="F188" i="25" s="1"/>
  <c r="G187" i="25"/>
  <c r="D187" i="25"/>
  <c r="C187" i="25"/>
  <c r="F187" i="25" s="1"/>
  <c r="G186" i="25"/>
  <c r="D186" i="25"/>
  <c r="C186" i="25"/>
  <c r="F186" i="25" s="1"/>
  <c r="G185" i="25"/>
  <c r="D185" i="25"/>
  <c r="C185" i="25"/>
  <c r="F185" i="25" s="1"/>
  <c r="G184" i="25"/>
  <c r="D184" i="25"/>
  <c r="C184" i="25"/>
  <c r="F184" i="25" s="1"/>
  <c r="G183" i="25"/>
  <c r="D183" i="25"/>
  <c r="C183" i="25"/>
  <c r="F183" i="25" s="1"/>
  <c r="G182" i="25"/>
  <c r="D182" i="25"/>
  <c r="C182" i="25"/>
  <c r="F182" i="25" s="1"/>
  <c r="G181" i="25"/>
  <c r="D181" i="25"/>
  <c r="C181" i="25"/>
  <c r="F181" i="25" s="1"/>
  <c r="G180" i="25"/>
  <c r="D180" i="25"/>
  <c r="C180" i="25"/>
  <c r="F180" i="25" s="1"/>
  <c r="G179" i="25"/>
  <c r="D179" i="25"/>
  <c r="C179" i="25"/>
  <c r="F179" i="25" s="1"/>
  <c r="G178" i="25"/>
  <c r="D178" i="25"/>
  <c r="C178" i="25"/>
  <c r="F178" i="25" s="1"/>
  <c r="G177" i="25"/>
  <c r="D177" i="25"/>
  <c r="C177" i="25"/>
  <c r="F177" i="25" s="1"/>
  <c r="G176" i="25"/>
  <c r="D176" i="25"/>
  <c r="C176" i="25"/>
  <c r="F176" i="25" s="1"/>
  <c r="G175" i="25"/>
  <c r="D175" i="25"/>
  <c r="C175" i="25"/>
  <c r="F175" i="25" s="1"/>
  <c r="G174" i="25"/>
  <c r="D174" i="25"/>
  <c r="C174" i="25"/>
  <c r="F174" i="25" s="1"/>
  <c r="G173" i="25"/>
  <c r="D173" i="25"/>
  <c r="C173" i="25"/>
  <c r="F173" i="25" s="1"/>
  <c r="G172" i="25"/>
  <c r="D172" i="25"/>
  <c r="C172" i="25"/>
  <c r="F172" i="25" s="1"/>
  <c r="G171" i="25"/>
  <c r="D171" i="25"/>
  <c r="C171" i="25"/>
  <c r="F171" i="25" s="1"/>
  <c r="G170" i="25"/>
  <c r="D170" i="25"/>
  <c r="C170" i="25"/>
  <c r="F170" i="25" s="1"/>
  <c r="G169" i="25"/>
  <c r="D169" i="25"/>
  <c r="C169" i="25"/>
  <c r="F169" i="25" s="1"/>
  <c r="G168" i="25"/>
  <c r="D168" i="25"/>
  <c r="C168" i="25"/>
  <c r="F168" i="25" s="1"/>
  <c r="G167" i="25"/>
  <c r="D167" i="25"/>
  <c r="C167" i="25"/>
  <c r="F167" i="25" s="1"/>
  <c r="G166" i="25"/>
  <c r="D166" i="25"/>
  <c r="C166" i="25"/>
  <c r="F166" i="25" s="1"/>
  <c r="G165" i="25"/>
  <c r="D165" i="25"/>
  <c r="C165" i="25"/>
  <c r="F165" i="25" s="1"/>
  <c r="G164" i="25"/>
  <c r="D164" i="25"/>
  <c r="C164" i="25"/>
  <c r="F164" i="25" s="1"/>
  <c r="G163" i="25"/>
  <c r="D163" i="25"/>
  <c r="C163" i="25"/>
  <c r="F163" i="25" s="1"/>
  <c r="G162" i="25"/>
  <c r="D162" i="25"/>
  <c r="C162" i="25"/>
  <c r="F162" i="25" s="1"/>
  <c r="G161" i="25"/>
  <c r="D161" i="25"/>
  <c r="C161" i="25"/>
  <c r="F161" i="25" s="1"/>
  <c r="G160" i="25"/>
  <c r="D160" i="25"/>
  <c r="C160" i="25"/>
  <c r="F160" i="25" s="1"/>
  <c r="G159" i="25"/>
  <c r="D159" i="25"/>
  <c r="C159" i="25"/>
  <c r="F159" i="25" s="1"/>
  <c r="G158" i="25"/>
  <c r="D158" i="25"/>
  <c r="C158" i="25"/>
  <c r="F158" i="25" s="1"/>
  <c r="G157" i="25"/>
  <c r="D157" i="25"/>
  <c r="C157" i="25"/>
  <c r="F157" i="25" s="1"/>
  <c r="G156" i="25"/>
  <c r="D156" i="25"/>
  <c r="C156" i="25"/>
  <c r="F156" i="25" s="1"/>
  <c r="G155" i="25"/>
  <c r="D155" i="25"/>
  <c r="C155" i="25"/>
  <c r="F155" i="25" s="1"/>
  <c r="G154" i="25"/>
  <c r="D154" i="25"/>
  <c r="C154" i="25"/>
  <c r="F154" i="25" s="1"/>
  <c r="G153" i="25"/>
  <c r="D153" i="25"/>
  <c r="C153" i="25"/>
  <c r="F153" i="25" s="1"/>
  <c r="G152" i="25"/>
  <c r="D152" i="25"/>
  <c r="C152" i="25"/>
  <c r="F152" i="25" s="1"/>
  <c r="G151" i="25"/>
  <c r="D151" i="25"/>
  <c r="C151" i="25"/>
  <c r="F151" i="25" s="1"/>
  <c r="G150" i="25"/>
  <c r="D150" i="25"/>
  <c r="C150" i="25"/>
  <c r="F150" i="25" s="1"/>
  <c r="G149" i="25"/>
  <c r="D149" i="25"/>
  <c r="C149" i="25"/>
  <c r="F149" i="25" s="1"/>
  <c r="G148" i="25"/>
  <c r="D148" i="25"/>
  <c r="C148" i="25"/>
  <c r="F148" i="25" s="1"/>
  <c r="G147" i="25"/>
  <c r="D147" i="25"/>
  <c r="C147" i="25"/>
  <c r="F147" i="25" s="1"/>
  <c r="G146" i="25"/>
  <c r="D146" i="25"/>
  <c r="C146" i="25"/>
  <c r="F146" i="25" s="1"/>
  <c r="G145" i="25"/>
  <c r="D145" i="25"/>
  <c r="C145" i="25"/>
  <c r="F145" i="25" s="1"/>
  <c r="G144" i="25"/>
  <c r="D144" i="25"/>
  <c r="C144" i="25"/>
  <c r="F144" i="25" s="1"/>
  <c r="G143" i="25"/>
  <c r="D143" i="25"/>
  <c r="C143" i="25"/>
  <c r="F143" i="25" s="1"/>
  <c r="G142" i="25"/>
  <c r="D142" i="25"/>
  <c r="C142" i="25"/>
  <c r="F142" i="25" s="1"/>
  <c r="G141" i="25"/>
  <c r="D141" i="25"/>
  <c r="C141" i="25"/>
  <c r="F141" i="25" s="1"/>
  <c r="G140" i="25"/>
  <c r="D140" i="25"/>
  <c r="C140" i="25"/>
  <c r="F140" i="25" s="1"/>
  <c r="G139" i="25"/>
  <c r="D139" i="25"/>
  <c r="C139" i="25"/>
  <c r="F139" i="25" s="1"/>
  <c r="G138" i="25"/>
  <c r="D138" i="25"/>
  <c r="C138" i="25"/>
  <c r="F138" i="25" s="1"/>
  <c r="G137" i="25"/>
  <c r="D137" i="25"/>
  <c r="C137" i="25"/>
  <c r="F137" i="25" s="1"/>
  <c r="G136" i="25"/>
  <c r="D136" i="25"/>
  <c r="C136" i="25"/>
  <c r="F136" i="25" s="1"/>
  <c r="G135" i="25"/>
  <c r="D135" i="25"/>
  <c r="C135" i="25"/>
  <c r="F135" i="25" s="1"/>
  <c r="G134" i="25"/>
  <c r="D134" i="25"/>
  <c r="C134" i="25"/>
  <c r="F134" i="25" s="1"/>
  <c r="G133" i="25"/>
  <c r="D133" i="25"/>
  <c r="C133" i="25"/>
  <c r="F133" i="25" s="1"/>
  <c r="G132" i="25"/>
  <c r="D132" i="25"/>
  <c r="C132" i="25"/>
  <c r="F132" i="25" s="1"/>
  <c r="G131" i="25"/>
  <c r="D131" i="25"/>
  <c r="C131" i="25"/>
  <c r="F131" i="25" s="1"/>
  <c r="G130" i="25"/>
  <c r="D130" i="25"/>
  <c r="C130" i="25"/>
  <c r="F130" i="25" s="1"/>
  <c r="G129" i="25"/>
  <c r="D129" i="25"/>
  <c r="C129" i="25"/>
  <c r="F129" i="25" s="1"/>
  <c r="G128" i="25"/>
  <c r="D128" i="25"/>
  <c r="C128" i="25"/>
  <c r="F128" i="25" s="1"/>
  <c r="G127" i="25"/>
  <c r="D127" i="25"/>
  <c r="C127" i="25"/>
  <c r="F127" i="25" s="1"/>
  <c r="G126" i="25"/>
  <c r="D126" i="25"/>
  <c r="C126" i="25"/>
  <c r="F126" i="25" s="1"/>
  <c r="G125" i="25"/>
  <c r="D125" i="25"/>
  <c r="C125" i="25"/>
  <c r="F125" i="25" s="1"/>
  <c r="G124" i="25"/>
  <c r="D124" i="25"/>
  <c r="C124" i="25"/>
  <c r="F124" i="25" s="1"/>
  <c r="G123" i="25"/>
  <c r="D123" i="25"/>
  <c r="C123" i="25"/>
  <c r="F123" i="25" s="1"/>
  <c r="G122" i="25"/>
  <c r="D122" i="25"/>
  <c r="C122" i="25"/>
  <c r="F122" i="25" s="1"/>
  <c r="G121" i="25"/>
  <c r="D121" i="25"/>
  <c r="C121" i="25"/>
  <c r="F121" i="25" s="1"/>
  <c r="G120" i="25"/>
  <c r="D120" i="25"/>
  <c r="C120" i="25"/>
  <c r="F120" i="25" s="1"/>
  <c r="G119" i="25"/>
  <c r="D119" i="25"/>
  <c r="C119" i="25"/>
  <c r="F119" i="25" s="1"/>
  <c r="G118" i="25"/>
  <c r="D118" i="25"/>
  <c r="C118" i="25"/>
  <c r="F118" i="25" s="1"/>
  <c r="G117" i="25"/>
  <c r="D117" i="25"/>
  <c r="C117" i="25"/>
  <c r="F117" i="25" s="1"/>
  <c r="G116" i="25"/>
  <c r="D116" i="25"/>
  <c r="C116" i="25"/>
  <c r="F116" i="25" s="1"/>
  <c r="G115" i="25"/>
  <c r="D115" i="25"/>
  <c r="C115" i="25"/>
  <c r="F115" i="25" s="1"/>
  <c r="G114" i="25"/>
  <c r="D114" i="25"/>
  <c r="C114" i="25"/>
  <c r="F114" i="25" s="1"/>
  <c r="G113" i="25"/>
  <c r="D113" i="25"/>
  <c r="C113" i="25"/>
  <c r="F113" i="25" s="1"/>
  <c r="G112" i="25"/>
  <c r="D112" i="25"/>
  <c r="C112" i="25"/>
  <c r="F112" i="25" s="1"/>
  <c r="G111" i="25"/>
  <c r="D111" i="25"/>
  <c r="C111" i="25"/>
  <c r="F111" i="25" s="1"/>
  <c r="G110" i="25"/>
  <c r="D110" i="25"/>
  <c r="C110" i="25"/>
  <c r="F110" i="25" s="1"/>
  <c r="G109" i="25"/>
  <c r="D109" i="25"/>
  <c r="C109" i="25"/>
  <c r="F109" i="25" s="1"/>
  <c r="G108" i="25"/>
  <c r="D108" i="25"/>
  <c r="C108" i="25"/>
  <c r="F108" i="25" s="1"/>
  <c r="G107" i="25"/>
  <c r="D107" i="25"/>
  <c r="C107" i="25"/>
  <c r="F107" i="25" s="1"/>
  <c r="G106" i="25"/>
  <c r="D106" i="25"/>
  <c r="C106" i="25"/>
  <c r="F106" i="25" s="1"/>
  <c r="G105" i="25"/>
  <c r="D105" i="25"/>
  <c r="C105" i="25"/>
  <c r="F105" i="25" s="1"/>
  <c r="G104" i="25"/>
  <c r="D104" i="25"/>
  <c r="C104" i="25"/>
  <c r="F104" i="25" s="1"/>
  <c r="G103" i="25"/>
  <c r="D103" i="25"/>
  <c r="C103" i="25"/>
  <c r="F103" i="25" s="1"/>
  <c r="G102" i="25"/>
  <c r="D102" i="25"/>
  <c r="C102" i="25"/>
  <c r="F102" i="25" s="1"/>
  <c r="G101" i="25"/>
  <c r="D101" i="25"/>
  <c r="C101" i="25"/>
  <c r="F101" i="25" s="1"/>
  <c r="G100" i="25"/>
  <c r="D100" i="25"/>
  <c r="C100" i="25"/>
  <c r="F100" i="25" s="1"/>
  <c r="G99" i="25"/>
  <c r="D99" i="25"/>
  <c r="C99" i="25"/>
  <c r="F99" i="25" s="1"/>
  <c r="G98" i="25"/>
  <c r="D98" i="25"/>
  <c r="C98" i="25"/>
  <c r="F98" i="25" s="1"/>
  <c r="G97" i="25"/>
  <c r="D97" i="25"/>
  <c r="C97" i="25"/>
  <c r="F97" i="25" s="1"/>
  <c r="G96" i="25"/>
  <c r="D96" i="25"/>
  <c r="C96" i="25"/>
  <c r="F96" i="25" s="1"/>
  <c r="G95" i="25"/>
  <c r="D95" i="25"/>
  <c r="C95" i="25"/>
  <c r="F95" i="25" s="1"/>
  <c r="G94" i="25"/>
  <c r="D94" i="25"/>
  <c r="C94" i="25"/>
  <c r="F94" i="25" s="1"/>
  <c r="G93" i="25"/>
  <c r="D93" i="25"/>
  <c r="C93" i="25"/>
  <c r="F93" i="25" s="1"/>
  <c r="G92" i="25"/>
  <c r="D92" i="25"/>
  <c r="C92" i="25"/>
  <c r="F92" i="25" s="1"/>
  <c r="G91" i="25"/>
  <c r="D91" i="25"/>
  <c r="C91" i="25"/>
  <c r="F91" i="25" s="1"/>
  <c r="G90" i="25"/>
  <c r="D90" i="25"/>
  <c r="C90" i="25"/>
  <c r="F90" i="25" s="1"/>
  <c r="G89" i="25"/>
  <c r="D89" i="25"/>
  <c r="C89" i="25"/>
  <c r="F89" i="25" s="1"/>
  <c r="G88" i="25"/>
  <c r="D88" i="25"/>
  <c r="C88" i="25"/>
  <c r="F88" i="25" s="1"/>
  <c r="G87" i="25"/>
  <c r="D87" i="25"/>
  <c r="C87" i="25"/>
  <c r="F87" i="25" s="1"/>
  <c r="G86" i="25"/>
  <c r="D86" i="25"/>
  <c r="C86" i="25"/>
  <c r="F86" i="25" s="1"/>
  <c r="G85" i="25"/>
  <c r="D85" i="25"/>
  <c r="C85" i="25"/>
  <c r="F85" i="25" s="1"/>
  <c r="G84" i="25"/>
  <c r="D84" i="25"/>
  <c r="C84" i="25"/>
  <c r="F84" i="25" s="1"/>
  <c r="G83" i="25"/>
  <c r="D83" i="25"/>
  <c r="C83" i="25"/>
  <c r="F83" i="25" s="1"/>
  <c r="G82" i="25"/>
  <c r="D82" i="25"/>
  <c r="C82" i="25"/>
  <c r="F82" i="25" s="1"/>
  <c r="G81" i="25"/>
  <c r="D81" i="25"/>
  <c r="C81" i="25"/>
  <c r="F81" i="25" s="1"/>
  <c r="G80" i="25"/>
  <c r="D80" i="25"/>
  <c r="C80" i="25"/>
  <c r="F80" i="25" s="1"/>
  <c r="G79" i="25"/>
  <c r="D79" i="25"/>
  <c r="C79" i="25"/>
  <c r="F79" i="25" s="1"/>
  <c r="G78" i="25"/>
  <c r="D78" i="25"/>
  <c r="C78" i="25"/>
  <c r="F78" i="25" s="1"/>
  <c r="G77" i="25"/>
  <c r="D77" i="25"/>
  <c r="C77" i="25"/>
  <c r="F77" i="25" s="1"/>
  <c r="G76" i="25"/>
  <c r="D76" i="25"/>
  <c r="C76" i="25"/>
  <c r="F76" i="25" s="1"/>
  <c r="G75" i="25"/>
  <c r="D75" i="25"/>
  <c r="C75" i="25"/>
  <c r="F75" i="25" s="1"/>
  <c r="G74" i="25"/>
  <c r="D74" i="25"/>
  <c r="C74" i="25"/>
  <c r="F74" i="25" s="1"/>
  <c r="G73" i="25"/>
  <c r="D73" i="25"/>
  <c r="C73" i="25"/>
  <c r="F73" i="25" s="1"/>
  <c r="G72" i="25"/>
  <c r="D72" i="25"/>
  <c r="C72" i="25"/>
  <c r="F72" i="25" s="1"/>
  <c r="G71" i="25"/>
  <c r="D71" i="25"/>
  <c r="C71" i="25"/>
  <c r="F71" i="25" s="1"/>
  <c r="G70" i="25"/>
  <c r="D70" i="25"/>
  <c r="C70" i="25"/>
  <c r="F70" i="25" s="1"/>
  <c r="G69" i="25"/>
  <c r="D69" i="25"/>
  <c r="C69" i="25"/>
  <c r="F69" i="25" s="1"/>
  <c r="G68" i="25"/>
  <c r="D68" i="25"/>
  <c r="C68" i="25"/>
  <c r="F68" i="25" s="1"/>
  <c r="G67" i="25"/>
  <c r="D67" i="25"/>
  <c r="C67" i="25"/>
  <c r="F67" i="25" s="1"/>
  <c r="G66" i="25"/>
  <c r="D66" i="25"/>
  <c r="C66" i="25"/>
  <c r="F66" i="25" s="1"/>
  <c r="G65" i="25"/>
  <c r="D65" i="25"/>
  <c r="C65" i="25"/>
  <c r="F65" i="25" s="1"/>
  <c r="G64" i="25"/>
  <c r="D64" i="25"/>
  <c r="C64" i="25"/>
  <c r="F64" i="25" s="1"/>
  <c r="G63" i="25"/>
  <c r="D63" i="25"/>
  <c r="C63" i="25"/>
  <c r="F63" i="25" s="1"/>
  <c r="G62" i="25"/>
  <c r="D62" i="25"/>
  <c r="C62" i="25"/>
  <c r="F62" i="25" s="1"/>
  <c r="G61" i="25"/>
  <c r="D61" i="25"/>
  <c r="C61" i="25"/>
  <c r="F61" i="25" s="1"/>
  <c r="G60" i="25"/>
  <c r="D60" i="25"/>
  <c r="C60" i="25"/>
  <c r="F60" i="25" s="1"/>
  <c r="G59" i="25"/>
  <c r="D59" i="25"/>
  <c r="C59" i="25"/>
  <c r="F59" i="25" s="1"/>
  <c r="G58" i="25"/>
  <c r="D58" i="25"/>
  <c r="C58" i="25"/>
  <c r="F58" i="25" s="1"/>
  <c r="G57" i="25"/>
  <c r="D57" i="25"/>
  <c r="C57" i="25"/>
  <c r="F57" i="25" s="1"/>
  <c r="G56" i="25"/>
  <c r="D56" i="25"/>
  <c r="C56" i="25"/>
  <c r="F56" i="25" s="1"/>
  <c r="G55" i="25"/>
  <c r="D55" i="25"/>
  <c r="C55" i="25"/>
  <c r="F55" i="25" s="1"/>
  <c r="G54" i="25"/>
  <c r="D54" i="25"/>
  <c r="C54" i="25"/>
  <c r="F54" i="25" s="1"/>
  <c r="G53" i="25"/>
  <c r="D53" i="25"/>
  <c r="C53" i="25"/>
  <c r="F53" i="25" s="1"/>
  <c r="G52" i="25"/>
  <c r="D52" i="25"/>
  <c r="C52" i="25"/>
  <c r="F52" i="25" s="1"/>
  <c r="G51" i="25"/>
  <c r="D51" i="25"/>
  <c r="C51" i="25"/>
  <c r="F51" i="25" s="1"/>
  <c r="G50" i="25"/>
  <c r="D50" i="25"/>
  <c r="C50" i="25"/>
  <c r="F50" i="25" s="1"/>
  <c r="G49" i="25"/>
  <c r="D49" i="25"/>
  <c r="C49" i="25"/>
  <c r="F49" i="25" s="1"/>
  <c r="G48" i="25"/>
  <c r="D48" i="25"/>
  <c r="C48" i="25"/>
  <c r="F48" i="25" s="1"/>
  <c r="G47" i="25"/>
  <c r="D47" i="25"/>
  <c r="C47" i="25"/>
  <c r="F47" i="25" s="1"/>
  <c r="G46" i="25"/>
  <c r="D46" i="25"/>
  <c r="C46" i="25"/>
  <c r="F46" i="25" s="1"/>
  <c r="G45" i="25"/>
  <c r="D45" i="25"/>
  <c r="C45" i="25"/>
  <c r="F45" i="25" s="1"/>
  <c r="G44" i="25"/>
  <c r="D44" i="25"/>
  <c r="C44" i="25"/>
  <c r="F44" i="25" s="1"/>
  <c r="G43" i="25"/>
  <c r="D43" i="25"/>
  <c r="C43" i="25"/>
  <c r="F43" i="25" s="1"/>
  <c r="G42" i="25"/>
  <c r="D42" i="25"/>
  <c r="C42" i="25"/>
  <c r="F42" i="25" s="1"/>
  <c r="G41" i="25"/>
  <c r="D41" i="25"/>
  <c r="C41" i="25"/>
  <c r="F41" i="25" s="1"/>
  <c r="G40" i="25"/>
  <c r="D40" i="25"/>
  <c r="C40" i="25"/>
  <c r="F40" i="25" s="1"/>
  <c r="G39" i="25"/>
  <c r="D39" i="25"/>
  <c r="C39" i="25"/>
  <c r="F39" i="25" s="1"/>
  <c r="G38" i="25"/>
  <c r="D38" i="25"/>
  <c r="C38" i="25"/>
  <c r="F38" i="25" s="1"/>
  <c r="G37" i="25"/>
  <c r="D37" i="25"/>
  <c r="C37" i="25"/>
  <c r="F37" i="25" s="1"/>
  <c r="G36" i="25"/>
  <c r="D36" i="25"/>
  <c r="C36" i="25"/>
  <c r="F36" i="25" s="1"/>
  <c r="G35" i="25"/>
  <c r="D35" i="25"/>
  <c r="C35" i="25"/>
  <c r="F35" i="25" s="1"/>
  <c r="G34" i="25"/>
  <c r="D34" i="25"/>
  <c r="C34" i="25"/>
  <c r="F34" i="25" s="1"/>
  <c r="G33" i="25"/>
  <c r="D33" i="25"/>
  <c r="C33" i="25"/>
  <c r="F33" i="25" s="1"/>
  <c r="G32" i="25"/>
  <c r="D32" i="25"/>
  <c r="C32" i="25"/>
  <c r="F32" i="25" s="1"/>
  <c r="G31" i="25"/>
  <c r="D31" i="25"/>
  <c r="C31" i="25"/>
  <c r="F31" i="25" s="1"/>
  <c r="G30" i="25"/>
  <c r="D30" i="25"/>
  <c r="C30" i="25"/>
  <c r="F30" i="25" s="1"/>
  <c r="G29" i="25"/>
  <c r="D29" i="25"/>
  <c r="C29" i="25"/>
  <c r="F29" i="25" s="1"/>
  <c r="G28" i="25"/>
  <c r="D28" i="25"/>
  <c r="C28" i="25"/>
  <c r="F28" i="25" s="1"/>
  <c r="G27" i="25"/>
  <c r="D27" i="25"/>
  <c r="C27" i="25"/>
  <c r="F27" i="25" s="1"/>
  <c r="G26" i="25"/>
  <c r="D26" i="25"/>
  <c r="C26" i="25"/>
  <c r="F26" i="25" s="1"/>
  <c r="G25" i="25"/>
  <c r="D25" i="25"/>
  <c r="C25" i="25"/>
  <c r="F25" i="25" s="1"/>
  <c r="G24" i="25"/>
  <c r="D24" i="25"/>
  <c r="C24" i="25"/>
  <c r="F24" i="25" s="1"/>
  <c r="G23" i="25"/>
  <c r="D23" i="25"/>
  <c r="C23" i="25"/>
  <c r="F23" i="25" s="1"/>
  <c r="G22" i="25"/>
  <c r="D22" i="25"/>
  <c r="C22" i="25"/>
  <c r="F22" i="25" s="1"/>
  <c r="G21" i="25"/>
  <c r="D21" i="25"/>
  <c r="C21" i="25"/>
  <c r="F21" i="25" s="1"/>
  <c r="G20" i="25"/>
  <c r="D20" i="25"/>
  <c r="C20" i="25"/>
  <c r="F20" i="25" s="1"/>
  <c r="G19" i="25"/>
  <c r="D19" i="25"/>
  <c r="C19" i="25"/>
  <c r="F19" i="25" s="1"/>
  <c r="G18" i="25"/>
  <c r="D18" i="25"/>
  <c r="C18" i="25"/>
  <c r="F18" i="25" s="1"/>
  <c r="G17" i="25"/>
  <c r="D17" i="25"/>
  <c r="C17" i="25"/>
  <c r="F17" i="25" s="1"/>
  <c r="G16" i="25"/>
  <c r="D16" i="25"/>
  <c r="C16" i="25"/>
  <c r="F16" i="25" s="1"/>
  <c r="G15" i="25"/>
  <c r="D15" i="25"/>
  <c r="C15" i="25"/>
  <c r="F15" i="25" s="1"/>
  <c r="G14" i="25"/>
  <c r="D14" i="25"/>
  <c r="C14" i="25"/>
  <c r="F14" i="25" s="1"/>
  <c r="G13" i="25"/>
  <c r="D13" i="25"/>
  <c r="C13" i="25"/>
  <c r="F13" i="25" s="1"/>
  <c r="G12" i="25"/>
  <c r="D12" i="25"/>
  <c r="C12" i="25"/>
  <c r="F12" i="25" s="1"/>
  <c r="G11" i="25"/>
  <c r="D11" i="25"/>
  <c r="C11" i="25"/>
  <c r="F11" i="25" s="1"/>
  <c r="G10" i="25"/>
  <c r="D10" i="25"/>
  <c r="C10" i="25"/>
  <c r="F10" i="25" s="1"/>
  <c r="G9" i="25"/>
  <c r="D9" i="25"/>
  <c r="C9" i="25"/>
  <c r="F9" i="25" s="1"/>
  <c r="G8" i="25"/>
  <c r="D8" i="25"/>
  <c r="C8" i="25"/>
  <c r="F8" i="25" s="1"/>
  <c r="G7" i="25"/>
  <c r="D7" i="25"/>
  <c r="C7" i="25"/>
  <c r="F7" i="25" s="1"/>
  <c r="G6" i="25"/>
  <c r="D6" i="25"/>
  <c r="C6" i="25"/>
  <c r="F6" i="25" s="1"/>
  <c r="G5" i="25"/>
  <c r="G4" i="25"/>
  <c r="D203" i="10"/>
  <c r="C203" i="10"/>
  <c r="F203" i="10" s="1"/>
  <c r="D202" i="10"/>
  <c r="C202" i="10"/>
  <c r="F202" i="10" s="1"/>
  <c r="G201" i="10"/>
  <c r="D201" i="10"/>
  <c r="C201" i="10"/>
  <c r="F201" i="10" s="1"/>
  <c r="G200" i="10"/>
  <c r="D200" i="10"/>
  <c r="C200" i="10"/>
  <c r="F200" i="10" s="1"/>
  <c r="G199" i="10"/>
  <c r="D199" i="10"/>
  <c r="C199" i="10"/>
  <c r="F199" i="10" s="1"/>
  <c r="G198" i="10"/>
  <c r="D198" i="10"/>
  <c r="C198" i="10"/>
  <c r="F198" i="10" s="1"/>
  <c r="G197" i="10"/>
  <c r="D197" i="10"/>
  <c r="C197" i="10"/>
  <c r="F197" i="10" s="1"/>
  <c r="G196" i="10"/>
  <c r="D196" i="10"/>
  <c r="C196" i="10"/>
  <c r="F196" i="10" s="1"/>
  <c r="G195" i="10"/>
  <c r="D195" i="10"/>
  <c r="C195" i="10"/>
  <c r="F195" i="10" s="1"/>
  <c r="G194" i="10"/>
  <c r="D194" i="10"/>
  <c r="C194" i="10"/>
  <c r="F194" i="10" s="1"/>
  <c r="G193" i="10"/>
  <c r="D193" i="10"/>
  <c r="C193" i="10"/>
  <c r="F193" i="10" s="1"/>
  <c r="G192" i="10"/>
  <c r="D192" i="10"/>
  <c r="C192" i="10"/>
  <c r="F192" i="10" s="1"/>
  <c r="G191" i="10"/>
  <c r="D191" i="10"/>
  <c r="C191" i="10"/>
  <c r="F191" i="10" s="1"/>
  <c r="G190" i="10"/>
  <c r="D190" i="10"/>
  <c r="C190" i="10"/>
  <c r="F190" i="10" s="1"/>
  <c r="G189" i="10"/>
  <c r="D189" i="10"/>
  <c r="C189" i="10"/>
  <c r="F189" i="10" s="1"/>
  <c r="G188" i="10"/>
  <c r="D188" i="10"/>
  <c r="C188" i="10"/>
  <c r="F188" i="10" s="1"/>
  <c r="G187" i="10"/>
  <c r="D187" i="10"/>
  <c r="C187" i="10"/>
  <c r="F187" i="10" s="1"/>
  <c r="G186" i="10"/>
  <c r="D186" i="10"/>
  <c r="C186" i="10"/>
  <c r="F186" i="10" s="1"/>
  <c r="G185" i="10"/>
  <c r="D185" i="10"/>
  <c r="C185" i="10"/>
  <c r="F185" i="10" s="1"/>
  <c r="G184" i="10"/>
  <c r="D184" i="10"/>
  <c r="C184" i="10"/>
  <c r="F184" i="10" s="1"/>
  <c r="G183" i="10"/>
  <c r="D183" i="10"/>
  <c r="C183" i="10"/>
  <c r="F183" i="10" s="1"/>
  <c r="G182" i="10"/>
  <c r="D182" i="10"/>
  <c r="C182" i="10"/>
  <c r="F182" i="10" s="1"/>
  <c r="G181" i="10"/>
  <c r="D181" i="10"/>
  <c r="C181" i="10"/>
  <c r="F181" i="10" s="1"/>
  <c r="G180" i="10"/>
  <c r="D180" i="10"/>
  <c r="C180" i="10"/>
  <c r="F180" i="10" s="1"/>
  <c r="G179" i="10"/>
  <c r="D179" i="10"/>
  <c r="C179" i="10"/>
  <c r="F179" i="10" s="1"/>
  <c r="G178" i="10"/>
  <c r="D178" i="10"/>
  <c r="C178" i="10"/>
  <c r="F178" i="10" s="1"/>
  <c r="G177" i="10"/>
  <c r="D177" i="10"/>
  <c r="C177" i="10"/>
  <c r="F177" i="10" s="1"/>
  <c r="G176" i="10"/>
  <c r="D176" i="10"/>
  <c r="C176" i="10"/>
  <c r="F176" i="10" s="1"/>
  <c r="G175" i="10"/>
  <c r="D175" i="10"/>
  <c r="C175" i="10"/>
  <c r="F175" i="10" s="1"/>
  <c r="G174" i="10"/>
  <c r="D174" i="10"/>
  <c r="C174" i="10"/>
  <c r="F174" i="10" s="1"/>
  <c r="G173" i="10"/>
  <c r="D173" i="10"/>
  <c r="C173" i="10"/>
  <c r="F173" i="10" s="1"/>
  <c r="G172" i="10"/>
  <c r="D172" i="10"/>
  <c r="C172" i="10"/>
  <c r="F172" i="10" s="1"/>
  <c r="G171" i="10"/>
  <c r="D171" i="10"/>
  <c r="C171" i="10"/>
  <c r="F171" i="10" s="1"/>
  <c r="G170" i="10"/>
  <c r="D170" i="10"/>
  <c r="C170" i="10"/>
  <c r="F170" i="10" s="1"/>
  <c r="G169" i="10"/>
  <c r="D169" i="10"/>
  <c r="C169" i="10"/>
  <c r="F169" i="10" s="1"/>
  <c r="G168" i="10"/>
  <c r="D168" i="10"/>
  <c r="C168" i="10"/>
  <c r="F168" i="10" s="1"/>
  <c r="G167" i="10"/>
  <c r="D167" i="10"/>
  <c r="C167" i="10"/>
  <c r="F167" i="10" s="1"/>
  <c r="G166" i="10"/>
  <c r="D166" i="10"/>
  <c r="C166" i="10"/>
  <c r="F166" i="10" s="1"/>
  <c r="G165" i="10"/>
  <c r="D165" i="10"/>
  <c r="C165" i="10"/>
  <c r="F165" i="10" s="1"/>
  <c r="G164" i="10"/>
  <c r="D164" i="10"/>
  <c r="C164" i="10"/>
  <c r="F164" i="10" s="1"/>
  <c r="G163" i="10"/>
  <c r="D163" i="10"/>
  <c r="C163" i="10"/>
  <c r="F163" i="10" s="1"/>
  <c r="G162" i="10"/>
  <c r="D162" i="10"/>
  <c r="C162" i="10"/>
  <c r="F162" i="10" s="1"/>
  <c r="G161" i="10"/>
  <c r="D161" i="10"/>
  <c r="C161" i="10"/>
  <c r="F161" i="10" s="1"/>
  <c r="G160" i="10"/>
  <c r="D160" i="10"/>
  <c r="C160" i="10"/>
  <c r="F160" i="10" s="1"/>
  <c r="G159" i="10"/>
  <c r="D159" i="10"/>
  <c r="C159" i="10"/>
  <c r="F159" i="10" s="1"/>
  <c r="G158" i="10"/>
  <c r="D158" i="10"/>
  <c r="C158" i="10"/>
  <c r="F158" i="10" s="1"/>
  <c r="G157" i="10"/>
  <c r="D157" i="10"/>
  <c r="C157" i="10"/>
  <c r="F157" i="10" s="1"/>
  <c r="G156" i="10"/>
  <c r="D156" i="10"/>
  <c r="C156" i="10"/>
  <c r="F156" i="10" s="1"/>
  <c r="G155" i="10"/>
  <c r="D155" i="10"/>
  <c r="C155" i="10"/>
  <c r="F155" i="10" s="1"/>
  <c r="G154" i="10"/>
  <c r="D154" i="10"/>
  <c r="C154" i="10"/>
  <c r="F154" i="10" s="1"/>
  <c r="G153" i="10"/>
  <c r="D153" i="10"/>
  <c r="C153" i="10"/>
  <c r="F153" i="10" s="1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P12" i="3"/>
  <c r="G44" i="10"/>
  <c r="G43" i="10"/>
  <c r="G42" i="10"/>
  <c r="G41" i="10"/>
  <c r="G40" i="10"/>
  <c r="G39" i="10"/>
  <c r="P21" i="3"/>
  <c r="G38" i="10"/>
  <c r="P18" i="3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P83" i="3"/>
  <c r="G24" i="10"/>
  <c r="G23" i="10"/>
  <c r="G22" i="10"/>
  <c r="P82" i="3"/>
  <c r="G21" i="10"/>
  <c r="G20" i="10"/>
  <c r="G19" i="10"/>
  <c r="G18" i="10"/>
  <c r="G17" i="10"/>
  <c r="G16" i="10"/>
  <c r="G15" i="10"/>
  <c r="G14" i="10"/>
  <c r="P73" i="3"/>
  <c r="G13" i="10"/>
  <c r="G12" i="10"/>
  <c r="G11" i="10"/>
  <c r="P72" i="3"/>
  <c r="G10" i="10"/>
  <c r="G9" i="10"/>
  <c r="G8" i="10"/>
  <c r="G7" i="10"/>
  <c r="G6" i="10"/>
  <c r="G5" i="10"/>
  <c r="G4" i="10"/>
  <c r="D203" i="11"/>
  <c r="C203" i="11"/>
  <c r="F203" i="11" s="1"/>
  <c r="D202" i="11"/>
  <c r="C202" i="11"/>
  <c r="F202" i="11" s="1"/>
  <c r="G201" i="11"/>
  <c r="D201" i="11"/>
  <c r="C201" i="11"/>
  <c r="F201" i="11" s="1"/>
  <c r="G200" i="11"/>
  <c r="D200" i="11"/>
  <c r="C200" i="11"/>
  <c r="F200" i="11" s="1"/>
  <c r="G199" i="11"/>
  <c r="D199" i="11"/>
  <c r="C199" i="11"/>
  <c r="F199" i="11" s="1"/>
  <c r="G198" i="11"/>
  <c r="D198" i="11"/>
  <c r="C198" i="11"/>
  <c r="F198" i="11" s="1"/>
  <c r="G197" i="11"/>
  <c r="D197" i="11"/>
  <c r="C197" i="11"/>
  <c r="F197" i="11" s="1"/>
  <c r="G196" i="11"/>
  <c r="D196" i="11"/>
  <c r="C196" i="11"/>
  <c r="F196" i="11" s="1"/>
  <c r="G195" i="11"/>
  <c r="D195" i="11"/>
  <c r="C195" i="11"/>
  <c r="F195" i="11" s="1"/>
  <c r="G194" i="11"/>
  <c r="D194" i="11"/>
  <c r="C194" i="11"/>
  <c r="F194" i="11" s="1"/>
  <c r="G193" i="11"/>
  <c r="D193" i="11"/>
  <c r="C193" i="11"/>
  <c r="F193" i="11" s="1"/>
  <c r="G192" i="11"/>
  <c r="D192" i="11"/>
  <c r="C192" i="11"/>
  <c r="F192" i="11" s="1"/>
  <c r="G191" i="11"/>
  <c r="D191" i="11"/>
  <c r="C191" i="11"/>
  <c r="F191" i="11" s="1"/>
  <c r="G190" i="11"/>
  <c r="D190" i="11"/>
  <c r="C190" i="11"/>
  <c r="F190" i="11" s="1"/>
  <c r="G189" i="11"/>
  <c r="D189" i="11"/>
  <c r="C189" i="11"/>
  <c r="F189" i="11" s="1"/>
  <c r="G188" i="11"/>
  <c r="D188" i="11"/>
  <c r="C188" i="11"/>
  <c r="F188" i="11" s="1"/>
  <c r="G187" i="11"/>
  <c r="D187" i="11"/>
  <c r="C187" i="11"/>
  <c r="F187" i="11" s="1"/>
  <c r="G186" i="11"/>
  <c r="D186" i="11"/>
  <c r="C186" i="11"/>
  <c r="F186" i="11" s="1"/>
  <c r="G185" i="11"/>
  <c r="D185" i="11"/>
  <c r="C185" i="11"/>
  <c r="F185" i="11" s="1"/>
  <c r="G184" i="11"/>
  <c r="D184" i="11"/>
  <c r="C184" i="11"/>
  <c r="F184" i="11" s="1"/>
  <c r="G183" i="11"/>
  <c r="D183" i="11"/>
  <c r="C183" i="11"/>
  <c r="F183" i="11" s="1"/>
  <c r="G182" i="11"/>
  <c r="D182" i="11"/>
  <c r="C182" i="11"/>
  <c r="F182" i="11" s="1"/>
  <c r="G181" i="11"/>
  <c r="D181" i="11"/>
  <c r="C181" i="11"/>
  <c r="F181" i="11" s="1"/>
  <c r="G180" i="11"/>
  <c r="D180" i="11"/>
  <c r="C180" i="11"/>
  <c r="F180" i="11" s="1"/>
  <c r="G179" i="11"/>
  <c r="D179" i="11"/>
  <c r="C179" i="11"/>
  <c r="F179" i="11" s="1"/>
  <c r="G178" i="11"/>
  <c r="D178" i="11"/>
  <c r="C178" i="11"/>
  <c r="F178" i="11" s="1"/>
  <c r="G177" i="11"/>
  <c r="D177" i="11"/>
  <c r="C177" i="11"/>
  <c r="F177" i="11" s="1"/>
  <c r="G176" i="11"/>
  <c r="D176" i="11"/>
  <c r="C176" i="11"/>
  <c r="F176" i="11" s="1"/>
  <c r="G175" i="11"/>
  <c r="D175" i="11"/>
  <c r="C175" i="11"/>
  <c r="F175" i="11" s="1"/>
  <c r="G174" i="11"/>
  <c r="D174" i="11"/>
  <c r="C174" i="11"/>
  <c r="F174" i="11" s="1"/>
  <c r="G173" i="11"/>
  <c r="D173" i="11"/>
  <c r="C173" i="11"/>
  <c r="F173" i="11" s="1"/>
  <c r="G172" i="11"/>
  <c r="D172" i="11"/>
  <c r="C172" i="11"/>
  <c r="F172" i="11" s="1"/>
  <c r="G171" i="11"/>
  <c r="D171" i="11"/>
  <c r="C171" i="11"/>
  <c r="F171" i="11" s="1"/>
  <c r="G170" i="11"/>
  <c r="D170" i="11"/>
  <c r="C170" i="11"/>
  <c r="F170" i="11" s="1"/>
  <c r="G169" i="11"/>
  <c r="D169" i="11"/>
  <c r="C169" i="11"/>
  <c r="F169" i="11" s="1"/>
  <c r="G168" i="11"/>
  <c r="D168" i="11"/>
  <c r="C168" i="11"/>
  <c r="F168" i="11" s="1"/>
  <c r="G167" i="11"/>
  <c r="D167" i="11"/>
  <c r="C167" i="11"/>
  <c r="F167" i="11" s="1"/>
  <c r="G166" i="11"/>
  <c r="D166" i="11"/>
  <c r="C166" i="11"/>
  <c r="F166" i="11" s="1"/>
  <c r="G165" i="11"/>
  <c r="D165" i="11"/>
  <c r="C165" i="11"/>
  <c r="F165" i="11" s="1"/>
  <c r="G164" i="11"/>
  <c r="D164" i="11"/>
  <c r="C164" i="11"/>
  <c r="F164" i="11" s="1"/>
  <c r="G163" i="11"/>
  <c r="D163" i="11"/>
  <c r="C163" i="11"/>
  <c r="F163" i="11" s="1"/>
  <c r="G162" i="11"/>
  <c r="D162" i="11"/>
  <c r="C162" i="11"/>
  <c r="F162" i="11" s="1"/>
  <c r="G161" i="11"/>
  <c r="D161" i="11"/>
  <c r="C161" i="11"/>
  <c r="F161" i="11" s="1"/>
  <c r="G160" i="11"/>
  <c r="D160" i="11"/>
  <c r="C160" i="11"/>
  <c r="F160" i="11" s="1"/>
  <c r="G159" i="11"/>
  <c r="D159" i="11"/>
  <c r="C159" i="11"/>
  <c r="F159" i="11" s="1"/>
  <c r="G158" i="11"/>
  <c r="D158" i="11"/>
  <c r="C158" i="11"/>
  <c r="F158" i="11" s="1"/>
  <c r="G157" i="11"/>
  <c r="D157" i="11"/>
  <c r="C157" i="11"/>
  <c r="F157" i="11" s="1"/>
  <c r="G156" i="11"/>
  <c r="D156" i="11"/>
  <c r="C156" i="11"/>
  <c r="F156" i="11" s="1"/>
  <c r="G155" i="11"/>
  <c r="D155" i="11"/>
  <c r="C155" i="11"/>
  <c r="F155" i="11" s="1"/>
  <c r="G154" i="11"/>
  <c r="D154" i="11"/>
  <c r="C154" i="11"/>
  <c r="F154" i="11" s="1"/>
  <c r="G153" i="11"/>
  <c r="D153" i="11"/>
  <c r="C153" i="11"/>
  <c r="F153" i="11" s="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O18" i="3"/>
  <c r="G58" i="11"/>
  <c r="G57" i="11"/>
  <c r="O15" i="3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O13" i="3"/>
  <c r="G39" i="11"/>
  <c r="G38" i="11"/>
  <c r="G37" i="11"/>
  <c r="G36" i="11"/>
  <c r="G35" i="11"/>
  <c r="G34" i="11"/>
  <c r="G33" i="11"/>
  <c r="O3" i="3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O71" i="3"/>
  <c r="G10" i="11"/>
  <c r="G9" i="11"/>
  <c r="G8" i="11"/>
  <c r="O77" i="3"/>
  <c r="G7" i="11"/>
  <c r="G6" i="11"/>
  <c r="G5" i="11"/>
  <c r="G4" i="11"/>
  <c r="D201" i="12"/>
  <c r="C201" i="12"/>
  <c r="F201" i="12" s="1"/>
  <c r="D200" i="12"/>
  <c r="C200" i="12"/>
  <c r="F200" i="12" s="1"/>
  <c r="G199" i="12"/>
  <c r="D199" i="12"/>
  <c r="C199" i="12"/>
  <c r="F199" i="12" s="1"/>
  <c r="G198" i="12"/>
  <c r="D198" i="12"/>
  <c r="C198" i="12"/>
  <c r="F198" i="12" s="1"/>
  <c r="G197" i="12"/>
  <c r="D197" i="12"/>
  <c r="C197" i="12"/>
  <c r="F197" i="12" s="1"/>
  <c r="G196" i="12"/>
  <c r="D196" i="12"/>
  <c r="C196" i="12"/>
  <c r="F196" i="12" s="1"/>
  <c r="G195" i="12"/>
  <c r="D195" i="12"/>
  <c r="C195" i="12"/>
  <c r="F195" i="12" s="1"/>
  <c r="G194" i="12"/>
  <c r="D194" i="12"/>
  <c r="C194" i="12"/>
  <c r="F194" i="12" s="1"/>
  <c r="G193" i="12"/>
  <c r="D193" i="12"/>
  <c r="C193" i="12"/>
  <c r="F193" i="12" s="1"/>
  <c r="G192" i="12"/>
  <c r="D192" i="12"/>
  <c r="C192" i="12"/>
  <c r="F192" i="12" s="1"/>
  <c r="G191" i="12"/>
  <c r="D191" i="12"/>
  <c r="C191" i="12"/>
  <c r="F191" i="12" s="1"/>
  <c r="G190" i="12"/>
  <c r="D190" i="12"/>
  <c r="C190" i="12"/>
  <c r="F190" i="12" s="1"/>
  <c r="G189" i="12"/>
  <c r="D189" i="12"/>
  <c r="C189" i="12"/>
  <c r="F189" i="12" s="1"/>
  <c r="G188" i="12"/>
  <c r="D188" i="12"/>
  <c r="C188" i="12"/>
  <c r="F188" i="12" s="1"/>
  <c r="G187" i="12"/>
  <c r="D187" i="12"/>
  <c r="C187" i="12"/>
  <c r="F187" i="12" s="1"/>
  <c r="G186" i="12"/>
  <c r="D186" i="12"/>
  <c r="C186" i="12"/>
  <c r="F186" i="12" s="1"/>
  <c r="G185" i="12"/>
  <c r="D185" i="12"/>
  <c r="C185" i="12"/>
  <c r="F185" i="12" s="1"/>
  <c r="G184" i="12"/>
  <c r="D184" i="12"/>
  <c r="C184" i="12"/>
  <c r="F184" i="12" s="1"/>
  <c r="G183" i="12"/>
  <c r="D183" i="12"/>
  <c r="C183" i="12"/>
  <c r="F183" i="12" s="1"/>
  <c r="G182" i="12"/>
  <c r="D182" i="12"/>
  <c r="C182" i="12"/>
  <c r="F182" i="12" s="1"/>
  <c r="G181" i="12"/>
  <c r="D181" i="12"/>
  <c r="C181" i="12"/>
  <c r="F181" i="12" s="1"/>
  <c r="G180" i="12"/>
  <c r="D180" i="12"/>
  <c r="C180" i="12"/>
  <c r="F180" i="12" s="1"/>
  <c r="G179" i="12"/>
  <c r="D179" i="12"/>
  <c r="C179" i="12"/>
  <c r="F179" i="12" s="1"/>
  <c r="G178" i="12"/>
  <c r="D178" i="12"/>
  <c r="C178" i="12"/>
  <c r="F178" i="12" s="1"/>
  <c r="G177" i="12"/>
  <c r="D177" i="12"/>
  <c r="C177" i="12"/>
  <c r="F177" i="12" s="1"/>
  <c r="G176" i="12"/>
  <c r="D176" i="12"/>
  <c r="C176" i="12"/>
  <c r="F176" i="12" s="1"/>
  <c r="G175" i="12"/>
  <c r="D175" i="12"/>
  <c r="C175" i="12"/>
  <c r="F175" i="12" s="1"/>
  <c r="G174" i="12"/>
  <c r="D174" i="12"/>
  <c r="C174" i="12"/>
  <c r="F174" i="12" s="1"/>
  <c r="G173" i="12"/>
  <c r="D173" i="12"/>
  <c r="C173" i="12"/>
  <c r="F173" i="12" s="1"/>
  <c r="G172" i="12"/>
  <c r="D172" i="12"/>
  <c r="C172" i="12"/>
  <c r="F172" i="12" s="1"/>
  <c r="G171" i="12"/>
  <c r="D171" i="12"/>
  <c r="C171" i="12"/>
  <c r="F171" i="12" s="1"/>
  <c r="G170" i="12"/>
  <c r="D170" i="12"/>
  <c r="C170" i="12"/>
  <c r="F170" i="12" s="1"/>
  <c r="G169" i="12"/>
  <c r="D169" i="12"/>
  <c r="C169" i="12"/>
  <c r="F169" i="12" s="1"/>
  <c r="G168" i="12"/>
  <c r="D168" i="12"/>
  <c r="C168" i="12"/>
  <c r="F168" i="12" s="1"/>
  <c r="G167" i="12"/>
  <c r="D167" i="12"/>
  <c r="C167" i="12"/>
  <c r="F167" i="12" s="1"/>
  <c r="G166" i="12"/>
  <c r="D166" i="12"/>
  <c r="C166" i="12"/>
  <c r="F166" i="12" s="1"/>
  <c r="G165" i="12"/>
  <c r="D165" i="12"/>
  <c r="C165" i="12"/>
  <c r="F165" i="12" s="1"/>
  <c r="G164" i="12"/>
  <c r="D164" i="12"/>
  <c r="C164" i="12"/>
  <c r="F164" i="12" s="1"/>
  <c r="G163" i="12"/>
  <c r="D163" i="12"/>
  <c r="C163" i="12"/>
  <c r="F163" i="12" s="1"/>
  <c r="G162" i="12"/>
  <c r="D162" i="12"/>
  <c r="C162" i="12"/>
  <c r="F162" i="12" s="1"/>
  <c r="G161" i="12"/>
  <c r="D161" i="12"/>
  <c r="C161" i="12"/>
  <c r="F161" i="12" s="1"/>
  <c r="G160" i="12"/>
  <c r="D160" i="12"/>
  <c r="C160" i="12"/>
  <c r="F160" i="12" s="1"/>
  <c r="G159" i="12"/>
  <c r="D159" i="12"/>
  <c r="C159" i="12"/>
  <c r="F159" i="12" s="1"/>
  <c r="G158" i="12"/>
  <c r="D158" i="12"/>
  <c r="C158" i="12"/>
  <c r="F158" i="12" s="1"/>
  <c r="G157" i="12"/>
  <c r="D157" i="12"/>
  <c r="C157" i="12"/>
  <c r="F157" i="12" s="1"/>
  <c r="G156" i="12"/>
  <c r="D156" i="12"/>
  <c r="C156" i="12"/>
  <c r="F156" i="12" s="1"/>
  <c r="G155" i="12"/>
  <c r="D155" i="12"/>
  <c r="C155" i="12"/>
  <c r="F155" i="12" s="1"/>
  <c r="G154" i="12"/>
  <c r="D154" i="12"/>
  <c r="C154" i="12"/>
  <c r="F154" i="12" s="1"/>
  <c r="G153" i="12"/>
  <c r="D153" i="12"/>
  <c r="C153" i="12"/>
  <c r="F153" i="12" s="1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N4" i="3"/>
  <c r="G14" i="12"/>
  <c r="G13" i="12"/>
  <c r="G12" i="12"/>
  <c r="G11" i="12"/>
  <c r="G10" i="12"/>
  <c r="G9" i="12"/>
  <c r="N75" i="3"/>
  <c r="G8" i="12"/>
  <c r="G7" i="12"/>
  <c r="G6" i="12"/>
  <c r="G5" i="12"/>
  <c r="G4" i="12"/>
  <c r="D203" i="13"/>
  <c r="C203" i="13"/>
  <c r="F203" i="13" s="1"/>
  <c r="D202" i="13"/>
  <c r="C202" i="13"/>
  <c r="F202" i="13" s="1"/>
  <c r="G201" i="13"/>
  <c r="D201" i="13"/>
  <c r="C201" i="13"/>
  <c r="F201" i="13" s="1"/>
  <c r="G200" i="13"/>
  <c r="D200" i="13"/>
  <c r="C200" i="13"/>
  <c r="F200" i="13" s="1"/>
  <c r="G199" i="13"/>
  <c r="D199" i="13"/>
  <c r="C199" i="13"/>
  <c r="F199" i="13" s="1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M10" i="3"/>
  <c r="G31" i="13"/>
  <c r="G30" i="13"/>
  <c r="G29" i="13"/>
  <c r="G28" i="13"/>
  <c r="G27" i="13"/>
  <c r="G26" i="13"/>
  <c r="G25" i="13"/>
  <c r="G24" i="13"/>
  <c r="M4" i="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L15" i="3"/>
  <c r="G19" i="14"/>
  <c r="G18" i="14"/>
  <c r="G17" i="14"/>
  <c r="G16" i="14"/>
  <c r="G15" i="14"/>
  <c r="G14" i="14"/>
  <c r="L10" i="3"/>
  <c r="G13" i="14"/>
  <c r="G12" i="14"/>
  <c r="G11" i="14"/>
  <c r="G10" i="14"/>
  <c r="G9" i="14"/>
  <c r="G8" i="14"/>
  <c r="G7" i="14"/>
  <c r="G6" i="14"/>
  <c r="G5" i="14"/>
  <c r="G4" i="14"/>
  <c r="D203" i="15"/>
  <c r="C203" i="15"/>
  <c r="F203" i="15" s="1"/>
  <c r="D202" i="15"/>
  <c r="C202" i="15"/>
  <c r="F202" i="15" s="1"/>
  <c r="G201" i="15"/>
  <c r="D201" i="15"/>
  <c r="C201" i="15"/>
  <c r="F201" i="15" s="1"/>
  <c r="G200" i="15"/>
  <c r="D200" i="15"/>
  <c r="C200" i="15"/>
  <c r="F200" i="15" s="1"/>
  <c r="G199" i="15"/>
  <c r="D199" i="15"/>
  <c r="C199" i="15"/>
  <c r="F199" i="15" s="1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3" i="15"/>
  <c r="K4" i="3"/>
  <c r="G22" i="15"/>
  <c r="G21" i="15"/>
  <c r="G20" i="15"/>
  <c r="G19" i="15"/>
  <c r="G18" i="15"/>
  <c r="G17" i="15"/>
  <c r="G16" i="15"/>
  <c r="G15" i="15"/>
  <c r="K79" i="3"/>
  <c r="G14" i="15"/>
  <c r="G13" i="15"/>
  <c r="G12" i="15"/>
  <c r="G11" i="15"/>
  <c r="G10" i="15"/>
  <c r="G9" i="15"/>
  <c r="G8" i="15"/>
  <c r="G7" i="15"/>
  <c r="G6" i="15"/>
  <c r="G5" i="15"/>
  <c r="G4" i="15"/>
  <c r="D202" i="16"/>
  <c r="C202" i="16"/>
  <c r="F202" i="16" s="1"/>
  <c r="D201" i="16"/>
  <c r="C201" i="16"/>
  <c r="F201" i="16" s="1"/>
  <c r="G200" i="16"/>
  <c r="D200" i="16"/>
  <c r="C200" i="16"/>
  <c r="F200" i="16" s="1"/>
  <c r="G199" i="16"/>
  <c r="D199" i="16"/>
  <c r="C199" i="16"/>
  <c r="F199" i="16" s="1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J11" i="3"/>
  <c r="G22" i="16"/>
  <c r="J12" i="3"/>
  <c r="G21" i="16"/>
  <c r="G20" i="16"/>
  <c r="G19" i="16"/>
  <c r="G18" i="16"/>
  <c r="G17" i="16"/>
  <c r="G16" i="16"/>
  <c r="G15" i="16"/>
  <c r="G14" i="16"/>
  <c r="G13" i="16"/>
  <c r="G12" i="16"/>
  <c r="G11" i="16"/>
  <c r="G10" i="16"/>
  <c r="J74" i="3"/>
  <c r="G9" i="16"/>
  <c r="J72" i="3"/>
  <c r="G8" i="16"/>
  <c r="G7" i="16"/>
  <c r="J71" i="3"/>
  <c r="G6" i="16"/>
  <c r="G5" i="16"/>
  <c r="G4" i="16"/>
  <c r="D200" i="17"/>
  <c r="C200" i="17"/>
  <c r="F200" i="17" s="1"/>
  <c r="D199" i="17"/>
  <c r="C199" i="17"/>
  <c r="F199" i="17" s="1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I10" i="3"/>
  <c r="G30" i="17"/>
  <c r="G29" i="17"/>
  <c r="G28" i="17"/>
  <c r="G27" i="17"/>
  <c r="G26" i="17"/>
  <c r="G25" i="17"/>
  <c r="G24" i="17"/>
  <c r="G23" i="17"/>
  <c r="G22" i="17"/>
  <c r="I4" i="3"/>
  <c r="G21" i="17"/>
  <c r="G20" i="17"/>
  <c r="G19" i="17"/>
  <c r="G18" i="17"/>
  <c r="G17" i="17"/>
  <c r="G16" i="17"/>
  <c r="I76" i="3"/>
  <c r="G15" i="17"/>
  <c r="I73" i="3"/>
  <c r="G14" i="17"/>
  <c r="G13" i="17"/>
  <c r="I74" i="3"/>
  <c r="G12" i="17"/>
  <c r="I75" i="3"/>
  <c r="G11" i="17"/>
  <c r="G10" i="17"/>
  <c r="G9" i="17"/>
  <c r="G8" i="17"/>
  <c r="G7" i="17"/>
  <c r="G6" i="17"/>
  <c r="G5" i="17"/>
  <c r="G4" i="17"/>
  <c r="G16" i="18"/>
  <c r="G15" i="18"/>
  <c r="G14" i="18"/>
  <c r="G13" i="18"/>
  <c r="G12" i="18"/>
  <c r="J75" i="3"/>
  <c r="K75" i="3"/>
  <c r="O75" i="3"/>
  <c r="Q75" i="3"/>
  <c r="R75" i="3"/>
  <c r="S75" i="3"/>
  <c r="T75" i="3"/>
  <c r="W75" i="3"/>
  <c r="X75" i="3"/>
  <c r="Z75" i="3"/>
  <c r="AA75" i="3"/>
  <c r="AB75" i="3"/>
  <c r="G10" i="18"/>
  <c r="G9" i="18"/>
  <c r="G8" i="18"/>
  <c r="G7" i="18"/>
  <c r="G6" i="18"/>
  <c r="D203" i="9"/>
  <c r="C203" i="9"/>
  <c r="F203" i="9" s="1"/>
  <c r="D202" i="9"/>
  <c r="C202" i="9"/>
  <c r="F202" i="9" s="1"/>
  <c r="D201" i="9"/>
  <c r="C201" i="9"/>
  <c r="F201" i="9" s="1"/>
  <c r="D200" i="9"/>
  <c r="C200" i="9"/>
  <c r="F200" i="9" s="1"/>
  <c r="D199" i="9"/>
  <c r="C199" i="9"/>
  <c r="F199" i="9" s="1"/>
  <c r="D198" i="9"/>
  <c r="C198" i="9"/>
  <c r="F198" i="9" s="1"/>
  <c r="D197" i="9"/>
  <c r="C197" i="9"/>
  <c r="F197" i="9" s="1"/>
  <c r="D196" i="9"/>
  <c r="C196" i="9"/>
  <c r="F196" i="9" s="1"/>
  <c r="D195" i="9"/>
  <c r="C195" i="9"/>
  <c r="F195" i="9" s="1"/>
  <c r="D194" i="9"/>
  <c r="C194" i="9"/>
  <c r="F194" i="9" s="1"/>
  <c r="D193" i="9"/>
  <c r="C193" i="9"/>
  <c r="F193" i="9" s="1"/>
  <c r="D192" i="9"/>
  <c r="C192" i="9"/>
  <c r="F192" i="9" s="1"/>
  <c r="D191" i="9"/>
  <c r="C191" i="9"/>
  <c r="F191" i="9" s="1"/>
  <c r="D190" i="9"/>
  <c r="C190" i="9"/>
  <c r="F190" i="9" s="1"/>
  <c r="D189" i="9"/>
  <c r="C189" i="9"/>
  <c r="F189" i="9" s="1"/>
  <c r="D188" i="9"/>
  <c r="C188" i="9"/>
  <c r="F188" i="9" s="1"/>
  <c r="D187" i="9"/>
  <c r="C187" i="9"/>
  <c r="F187" i="9" s="1"/>
  <c r="D186" i="9"/>
  <c r="C186" i="9"/>
  <c r="F186" i="9" s="1"/>
  <c r="D185" i="9"/>
  <c r="C185" i="9"/>
  <c r="F185" i="9" s="1"/>
  <c r="D184" i="9"/>
  <c r="C184" i="9"/>
  <c r="F184" i="9" s="1"/>
  <c r="D183" i="9"/>
  <c r="C183" i="9"/>
  <c r="F183" i="9" s="1"/>
  <c r="D182" i="9"/>
  <c r="C182" i="9"/>
  <c r="F182" i="9" s="1"/>
  <c r="D181" i="9"/>
  <c r="C181" i="9"/>
  <c r="F181" i="9" s="1"/>
  <c r="D180" i="9"/>
  <c r="C180" i="9"/>
  <c r="F180" i="9" s="1"/>
  <c r="D179" i="9"/>
  <c r="C179" i="9"/>
  <c r="F179" i="9" s="1"/>
  <c r="D178" i="9"/>
  <c r="C178" i="9"/>
  <c r="F178" i="9" s="1"/>
  <c r="D177" i="9"/>
  <c r="C177" i="9"/>
  <c r="F177" i="9" s="1"/>
  <c r="D176" i="9"/>
  <c r="C176" i="9"/>
  <c r="F176" i="9" s="1"/>
  <c r="D175" i="9"/>
  <c r="C175" i="9"/>
  <c r="F175" i="9" s="1"/>
  <c r="D174" i="9"/>
  <c r="C174" i="9"/>
  <c r="F174" i="9" s="1"/>
  <c r="D173" i="9"/>
  <c r="C173" i="9"/>
  <c r="F173" i="9" s="1"/>
  <c r="D172" i="9"/>
  <c r="C172" i="9"/>
  <c r="F172" i="9" s="1"/>
  <c r="D171" i="9"/>
  <c r="C171" i="9"/>
  <c r="F171" i="9" s="1"/>
  <c r="D170" i="9"/>
  <c r="C170" i="9"/>
  <c r="F170" i="9" s="1"/>
  <c r="D169" i="9"/>
  <c r="C169" i="9"/>
  <c r="F169" i="9" s="1"/>
  <c r="D168" i="9"/>
  <c r="C168" i="9"/>
  <c r="F168" i="9" s="1"/>
  <c r="D167" i="9"/>
  <c r="C167" i="9"/>
  <c r="F167" i="9" s="1"/>
  <c r="D166" i="9"/>
  <c r="C166" i="9"/>
  <c r="F166" i="9" s="1"/>
  <c r="D165" i="9"/>
  <c r="C165" i="9"/>
  <c r="F165" i="9" s="1"/>
  <c r="D164" i="9"/>
  <c r="C164" i="9"/>
  <c r="F164" i="9" s="1"/>
  <c r="D163" i="9"/>
  <c r="C163" i="9"/>
  <c r="F163" i="9" s="1"/>
  <c r="D162" i="9"/>
  <c r="C162" i="9"/>
  <c r="F162" i="9" s="1"/>
  <c r="D161" i="9"/>
  <c r="C161" i="9"/>
  <c r="F161" i="9" s="1"/>
  <c r="D160" i="9"/>
  <c r="C160" i="9"/>
  <c r="F160" i="9" s="1"/>
  <c r="D159" i="9"/>
  <c r="C159" i="9"/>
  <c r="F159" i="9" s="1"/>
  <c r="D158" i="9"/>
  <c r="C158" i="9"/>
  <c r="F158" i="9" s="1"/>
  <c r="D157" i="9"/>
  <c r="C157" i="9"/>
  <c r="F157" i="9" s="1"/>
  <c r="D156" i="9"/>
  <c r="C156" i="9"/>
  <c r="F156" i="9" s="1"/>
  <c r="D155" i="9"/>
  <c r="C155" i="9"/>
  <c r="F155" i="9" s="1"/>
  <c r="D154" i="9"/>
  <c r="C154" i="9"/>
  <c r="F154" i="9" s="1"/>
  <c r="D153" i="9"/>
  <c r="C153" i="9"/>
  <c r="F153" i="9" s="1"/>
  <c r="D152" i="9"/>
  <c r="C152" i="9"/>
  <c r="F152" i="9" s="1"/>
  <c r="D151" i="9"/>
  <c r="C151" i="9"/>
  <c r="F151" i="9" s="1"/>
  <c r="D150" i="9"/>
  <c r="C150" i="9"/>
  <c r="F150" i="9" s="1"/>
  <c r="D149" i="9"/>
  <c r="C149" i="9"/>
  <c r="F149" i="9" s="1"/>
  <c r="D148" i="9"/>
  <c r="C148" i="9"/>
  <c r="F148" i="9" s="1"/>
  <c r="D147" i="9"/>
  <c r="C147" i="9"/>
  <c r="F147" i="9" s="1"/>
  <c r="D146" i="9"/>
  <c r="C146" i="9"/>
  <c r="F146" i="9" s="1"/>
  <c r="D145" i="9"/>
  <c r="C145" i="9"/>
  <c r="F145" i="9" s="1"/>
  <c r="D144" i="9"/>
  <c r="C144" i="9"/>
  <c r="F144" i="9" s="1"/>
  <c r="D143" i="9"/>
  <c r="C143" i="9"/>
  <c r="F143" i="9" s="1"/>
  <c r="D142" i="9"/>
  <c r="C142" i="9"/>
  <c r="F142" i="9" s="1"/>
  <c r="D141" i="9"/>
  <c r="C141" i="9"/>
  <c r="F141" i="9" s="1"/>
  <c r="D140" i="9"/>
  <c r="C140" i="9"/>
  <c r="F140" i="9" s="1"/>
  <c r="D139" i="9"/>
  <c r="C139" i="9"/>
  <c r="F139" i="9" s="1"/>
  <c r="D138" i="9"/>
  <c r="C138" i="9"/>
  <c r="F138" i="9" s="1"/>
  <c r="D137" i="9"/>
  <c r="C137" i="9"/>
  <c r="F137" i="9" s="1"/>
  <c r="D136" i="9"/>
  <c r="C136" i="9"/>
  <c r="F136" i="9" s="1"/>
  <c r="D135" i="9"/>
  <c r="C135" i="9"/>
  <c r="F135" i="9" s="1"/>
  <c r="D134" i="9"/>
  <c r="C134" i="9"/>
  <c r="F134" i="9" s="1"/>
  <c r="D133" i="9"/>
  <c r="C133" i="9"/>
  <c r="F133" i="9" s="1"/>
  <c r="D132" i="9"/>
  <c r="C132" i="9"/>
  <c r="F132" i="9" s="1"/>
  <c r="D131" i="9"/>
  <c r="C131" i="9"/>
  <c r="F131" i="9" s="1"/>
  <c r="D130" i="9"/>
  <c r="C130" i="9"/>
  <c r="F130" i="9" s="1"/>
  <c r="D129" i="9"/>
  <c r="C129" i="9"/>
  <c r="F129" i="9" s="1"/>
  <c r="D128" i="9"/>
  <c r="C128" i="9"/>
  <c r="F128" i="9" s="1"/>
  <c r="D127" i="9"/>
  <c r="C127" i="9"/>
  <c r="F127" i="9" s="1"/>
  <c r="D126" i="9"/>
  <c r="C126" i="9"/>
  <c r="F126" i="9" s="1"/>
  <c r="D125" i="9"/>
  <c r="C125" i="9"/>
  <c r="F125" i="9" s="1"/>
  <c r="D124" i="9"/>
  <c r="C124" i="9"/>
  <c r="F124" i="9" s="1"/>
  <c r="D123" i="9"/>
  <c r="C123" i="9"/>
  <c r="F123" i="9" s="1"/>
  <c r="D122" i="9"/>
  <c r="C122" i="9"/>
  <c r="F122" i="9" s="1"/>
  <c r="D121" i="9"/>
  <c r="C121" i="9"/>
  <c r="F121" i="9" s="1"/>
  <c r="D120" i="9"/>
  <c r="C120" i="9"/>
  <c r="F120" i="9" s="1"/>
  <c r="D119" i="9"/>
  <c r="C119" i="9"/>
  <c r="F119" i="9" s="1"/>
  <c r="D118" i="9"/>
  <c r="C118" i="9"/>
  <c r="F118" i="9" s="1"/>
  <c r="D117" i="9"/>
  <c r="C117" i="9"/>
  <c r="F117" i="9" s="1"/>
  <c r="D116" i="9"/>
  <c r="C116" i="9"/>
  <c r="F116" i="9" s="1"/>
  <c r="D115" i="9"/>
  <c r="C115" i="9"/>
  <c r="F115" i="9" s="1"/>
  <c r="D114" i="9"/>
  <c r="C114" i="9"/>
  <c r="F114" i="9" s="1"/>
  <c r="D113" i="9"/>
  <c r="C113" i="9"/>
  <c r="F113" i="9" s="1"/>
  <c r="D112" i="9"/>
  <c r="C112" i="9"/>
  <c r="F112" i="9" s="1"/>
  <c r="D111" i="9"/>
  <c r="C111" i="9"/>
  <c r="F111" i="9" s="1"/>
  <c r="D110" i="9"/>
  <c r="C110" i="9"/>
  <c r="F110" i="9" s="1"/>
  <c r="D109" i="9"/>
  <c r="C109" i="9"/>
  <c r="F109" i="9" s="1"/>
  <c r="D108" i="9"/>
  <c r="C108" i="9"/>
  <c r="F108" i="9" s="1"/>
  <c r="D107" i="9"/>
  <c r="C107" i="9"/>
  <c r="F107" i="9" s="1"/>
  <c r="D106" i="9"/>
  <c r="C106" i="9"/>
  <c r="F106" i="9" s="1"/>
  <c r="D105" i="9"/>
  <c r="C105" i="9"/>
  <c r="F105" i="9" s="1"/>
  <c r="D104" i="9"/>
  <c r="C104" i="9"/>
  <c r="F104" i="9" s="1"/>
  <c r="D103" i="9"/>
  <c r="C103" i="9"/>
  <c r="F103" i="9" s="1"/>
  <c r="D102" i="9"/>
  <c r="C102" i="9"/>
  <c r="F102" i="9" s="1"/>
  <c r="D101" i="9"/>
  <c r="C101" i="9"/>
  <c r="F101" i="9" s="1"/>
  <c r="D100" i="9"/>
  <c r="C100" i="9"/>
  <c r="F100" i="9" s="1"/>
  <c r="D99" i="9"/>
  <c r="C99" i="9"/>
  <c r="F99" i="9" s="1"/>
  <c r="D98" i="9"/>
  <c r="C98" i="9"/>
  <c r="F98" i="9" s="1"/>
  <c r="D97" i="9"/>
  <c r="C97" i="9"/>
  <c r="F97" i="9" s="1"/>
  <c r="D96" i="9"/>
  <c r="C96" i="9"/>
  <c r="F96" i="9" s="1"/>
  <c r="D95" i="9"/>
  <c r="C95" i="9"/>
  <c r="F95" i="9" s="1"/>
  <c r="D94" i="9"/>
  <c r="C94" i="9"/>
  <c r="F94" i="9" s="1"/>
  <c r="D93" i="9"/>
  <c r="C93" i="9"/>
  <c r="F93" i="9" s="1"/>
  <c r="D92" i="9"/>
  <c r="C92" i="9"/>
  <c r="F92" i="9" s="1"/>
  <c r="D91" i="9"/>
  <c r="C91" i="9"/>
  <c r="F91" i="9" s="1"/>
  <c r="D90" i="9"/>
  <c r="C90" i="9"/>
  <c r="F90" i="9" s="1"/>
  <c r="D89" i="9"/>
  <c r="C89" i="9"/>
  <c r="F89" i="9" s="1"/>
  <c r="D88" i="9"/>
  <c r="C88" i="9"/>
  <c r="F88" i="9" s="1"/>
  <c r="D87" i="9"/>
  <c r="C87" i="9"/>
  <c r="F87" i="9" s="1"/>
  <c r="D86" i="9"/>
  <c r="C86" i="9"/>
  <c r="F86" i="9" s="1"/>
  <c r="D85" i="9"/>
  <c r="C85" i="9"/>
  <c r="F85" i="9" s="1"/>
  <c r="D84" i="9"/>
  <c r="C84" i="9"/>
  <c r="F84" i="9" s="1"/>
  <c r="D83" i="9"/>
  <c r="C83" i="9"/>
  <c r="F83" i="9" s="1"/>
  <c r="D82" i="9"/>
  <c r="C82" i="9"/>
  <c r="F82" i="9" s="1"/>
  <c r="D81" i="9"/>
  <c r="C81" i="9"/>
  <c r="F81" i="9" s="1"/>
  <c r="D80" i="9"/>
  <c r="C80" i="9"/>
  <c r="F80" i="9" s="1"/>
  <c r="D79" i="9"/>
  <c r="C79" i="9"/>
  <c r="F79" i="9" s="1"/>
  <c r="D78" i="9"/>
  <c r="C78" i="9"/>
  <c r="F78" i="9" s="1"/>
  <c r="D77" i="9"/>
  <c r="C77" i="9"/>
  <c r="F77" i="9" s="1"/>
  <c r="D76" i="9"/>
  <c r="C76" i="9"/>
  <c r="F76" i="9" s="1"/>
  <c r="D75" i="9"/>
  <c r="C75" i="9"/>
  <c r="F75" i="9" s="1"/>
  <c r="D74" i="9"/>
  <c r="C74" i="9"/>
  <c r="F74" i="9" s="1"/>
  <c r="D73" i="9"/>
  <c r="C73" i="9"/>
  <c r="F73" i="9" s="1"/>
  <c r="D72" i="9"/>
  <c r="C72" i="9"/>
  <c r="F72" i="9" s="1"/>
  <c r="D71" i="9"/>
  <c r="C71" i="9"/>
  <c r="F71" i="9" s="1"/>
  <c r="D70" i="9"/>
  <c r="C70" i="9"/>
  <c r="F70" i="9" s="1"/>
  <c r="D69" i="9"/>
  <c r="C69" i="9"/>
  <c r="F69" i="9" s="1"/>
  <c r="D68" i="9"/>
  <c r="C68" i="9"/>
  <c r="F68" i="9" s="1"/>
  <c r="D67" i="9"/>
  <c r="C67" i="9"/>
  <c r="F67" i="9" s="1"/>
  <c r="D66" i="9"/>
  <c r="C66" i="9"/>
  <c r="F66" i="9" s="1"/>
  <c r="D65" i="9"/>
  <c r="C65" i="9"/>
  <c r="F65" i="9" s="1"/>
  <c r="D64" i="9"/>
  <c r="C64" i="9"/>
  <c r="F64" i="9" s="1"/>
  <c r="D63" i="9"/>
  <c r="C63" i="9"/>
  <c r="F63" i="9" s="1"/>
  <c r="D62" i="9"/>
  <c r="C62" i="9"/>
  <c r="F62" i="9" s="1"/>
  <c r="D61" i="9"/>
  <c r="C61" i="9"/>
  <c r="F61" i="9" s="1"/>
  <c r="D60" i="9"/>
  <c r="C60" i="9"/>
  <c r="F60" i="9" s="1"/>
  <c r="D59" i="9"/>
  <c r="C59" i="9"/>
  <c r="F59" i="9" s="1"/>
  <c r="D58" i="9"/>
  <c r="C58" i="9"/>
  <c r="F58" i="9" s="1"/>
  <c r="D57" i="9"/>
  <c r="C57" i="9"/>
  <c r="F57" i="9" s="1"/>
  <c r="D56" i="9"/>
  <c r="C56" i="9"/>
  <c r="F56" i="9" s="1"/>
  <c r="D55" i="9"/>
  <c r="C55" i="9"/>
  <c r="F55" i="9" s="1"/>
  <c r="D54" i="9"/>
  <c r="C54" i="9"/>
  <c r="F54" i="9" s="1"/>
  <c r="D53" i="9"/>
  <c r="C53" i="9"/>
  <c r="F53" i="9" s="1"/>
  <c r="D52" i="9"/>
  <c r="C52" i="9"/>
  <c r="F52" i="9" s="1"/>
  <c r="D51" i="9"/>
  <c r="C51" i="9"/>
  <c r="F51" i="9" s="1"/>
  <c r="D50" i="9"/>
  <c r="C50" i="9"/>
  <c r="F50" i="9" s="1"/>
  <c r="D49" i="9"/>
  <c r="C49" i="9"/>
  <c r="F49" i="9" s="1"/>
  <c r="D48" i="9"/>
  <c r="C48" i="9"/>
  <c r="F48" i="9" s="1"/>
  <c r="D47" i="9"/>
  <c r="C47" i="9"/>
  <c r="F47" i="9" s="1"/>
  <c r="D46" i="9"/>
  <c r="C46" i="9"/>
  <c r="F46" i="9" s="1"/>
  <c r="D45" i="9"/>
  <c r="C45" i="9"/>
  <c r="F45" i="9" s="1"/>
  <c r="D44" i="9"/>
  <c r="C44" i="9"/>
  <c r="F44" i="9" s="1"/>
  <c r="D43" i="9"/>
  <c r="C43" i="9"/>
  <c r="F43" i="9" s="1"/>
  <c r="D42" i="9"/>
  <c r="C42" i="9"/>
  <c r="F42" i="9" s="1"/>
  <c r="D41" i="9"/>
  <c r="C41" i="9"/>
  <c r="F41" i="9" s="1"/>
  <c r="D40" i="9"/>
  <c r="C40" i="9"/>
  <c r="F40" i="9" s="1"/>
  <c r="D39" i="9"/>
  <c r="C39" i="9"/>
  <c r="F39" i="9" s="1"/>
  <c r="D38" i="9"/>
  <c r="C38" i="9"/>
  <c r="F38" i="9" s="1"/>
  <c r="D37" i="9"/>
  <c r="C37" i="9"/>
  <c r="F37" i="9" s="1"/>
  <c r="D36" i="9"/>
  <c r="C36" i="9"/>
  <c r="F36" i="9" s="1"/>
  <c r="D35" i="9"/>
  <c r="C35" i="9"/>
  <c r="F35" i="9" s="1"/>
  <c r="D34" i="9"/>
  <c r="C34" i="9"/>
  <c r="F34" i="9" s="1"/>
  <c r="D33" i="9"/>
  <c r="C33" i="9"/>
  <c r="F33" i="9" s="1"/>
  <c r="D32" i="9"/>
  <c r="C32" i="9"/>
  <c r="F32" i="9" s="1"/>
  <c r="D31" i="9"/>
  <c r="C31" i="9"/>
  <c r="F31" i="9" s="1"/>
  <c r="D30" i="9"/>
  <c r="C30" i="9"/>
  <c r="F30" i="9" s="1"/>
  <c r="D29" i="9"/>
  <c r="C29" i="9"/>
  <c r="F29" i="9" s="1"/>
  <c r="D28" i="9"/>
  <c r="C28" i="9"/>
  <c r="F28" i="9" s="1"/>
  <c r="D27" i="9"/>
  <c r="C27" i="9"/>
  <c r="F27" i="9" s="1"/>
  <c r="F26" i="9"/>
  <c r="F25" i="9"/>
  <c r="Z16" i="3" s="1"/>
  <c r="F24" i="9"/>
  <c r="F23" i="9"/>
  <c r="F22" i="9"/>
  <c r="Z10" i="3" s="1"/>
  <c r="F21" i="9"/>
  <c r="Z12" i="3" s="1"/>
  <c r="F20" i="9"/>
  <c r="Z4" i="3" s="1"/>
  <c r="F19" i="9"/>
  <c r="Z11" i="3" s="1"/>
  <c r="F18" i="9"/>
  <c r="F17" i="9"/>
  <c r="Z72" i="3" s="1"/>
  <c r="F16" i="9"/>
  <c r="Z85" i="3" s="1"/>
  <c r="F15" i="9"/>
  <c r="F14" i="9"/>
  <c r="F13" i="9"/>
  <c r="F12" i="9"/>
  <c r="Z71" i="3" s="1"/>
  <c r="F11" i="9"/>
  <c r="F10" i="9"/>
  <c r="F9" i="9"/>
  <c r="F8" i="9"/>
  <c r="Z74" i="3" s="1"/>
  <c r="F7" i="9"/>
  <c r="Z73" i="3" s="1"/>
  <c r="F6" i="9"/>
  <c r="Z86" i="3" s="1"/>
  <c r="Y12" i="3"/>
  <c r="Y4" i="3"/>
  <c r="AB82" i="3"/>
  <c r="AA82" i="3"/>
  <c r="Z82" i="3"/>
  <c r="Y82" i="3"/>
  <c r="X82" i="3"/>
  <c r="W82" i="3"/>
  <c r="V82" i="3"/>
  <c r="U82" i="3"/>
  <c r="T82" i="3"/>
  <c r="S82" i="3"/>
  <c r="R82" i="3"/>
  <c r="Q82" i="3"/>
  <c r="O82" i="3"/>
  <c r="N82" i="3"/>
  <c r="K82" i="3"/>
  <c r="J82" i="3"/>
  <c r="H82" i="3"/>
  <c r="AB81" i="3"/>
  <c r="AA81" i="3"/>
  <c r="Z81" i="3"/>
  <c r="Y81" i="3"/>
  <c r="X81" i="3"/>
  <c r="W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AB80" i="3"/>
  <c r="AA80" i="3"/>
  <c r="Z80" i="3"/>
  <c r="Y80" i="3"/>
  <c r="X80" i="3"/>
  <c r="W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AB79" i="3"/>
  <c r="AA79" i="3"/>
  <c r="Z79" i="3"/>
  <c r="X79" i="3"/>
  <c r="W79" i="3"/>
  <c r="V79" i="3"/>
  <c r="T79" i="3"/>
  <c r="S79" i="3"/>
  <c r="R79" i="3"/>
  <c r="Q79" i="3"/>
  <c r="P79" i="3"/>
  <c r="O79" i="3"/>
  <c r="N79" i="3"/>
  <c r="J79" i="3"/>
  <c r="I79" i="3"/>
  <c r="AB78" i="3"/>
  <c r="AA78" i="3"/>
  <c r="Z78" i="3"/>
  <c r="Y78" i="3"/>
  <c r="X78" i="3"/>
  <c r="W78" i="3"/>
  <c r="V78" i="3"/>
  <c r="T78" i="3"/>
  <c r="S78" i="3"/>
  <c r="R78" i="3"/>
  <c r="Q78" i="3"/>
  <c r="P78" i="3"/>
  <c r="O78" i="3"/>
  <c r="N78" i="3"/>
  <c r="L78" i="3"/>
  <c r="K78" i="3"/>
  <c r="J78" i="3"/>
  <c r="I78" i="3"/>
  <c r="H78" i="3"/>
  <c r="AB77" i="3"/>
  <c r="AA77" i="3"/>
  <c r="Z77" i="3"/>
  <c r="X77" i="3"/>
  <c r="W77" i="3"/>
  <c r="V77" i="3"/>
  <c r="T77" i="3"/>
  <c r="S77" i="3"/>
  <c r="R77" i="3"/>
  <c r="Q77" i="3"/>
  <c r="P77" i="3"/>
  <c r="N77" i="3"/>
  <c r="K77" i="3"/>
  <c r="J77" i="3"/>
  <c r="H77" i="3"/>
  <c r="AB76" i="3"/>
  <c r="AA76" i="3"/>
  <c r="Z76" i="3"/>
  <c r="Y76" i="3"/>
  <c r="X76" i="3"/>
  <c r="W76" i="3"/>
  <c r="T76" i="3"/>
  <c r="S76" i="3"/>
  <c r="R76" i="3"/>
  <c r="Q76" i="3"/>
  <c r="O76" i="3"/>
  <c r="N76" i="3"/>
  <c r="M76" i="3"/>
  <c r="L76" i="3"/>
  <c r="J76" i="3"/>
  <c r="H76" i="3"/>
  <c r="AB74" i="3"/>
  <c r="AA74" i="3"/>
  <c r="Y74" i="3"/>
  <c r="X74" i="3"/>
  <c r="T74" i="3"/>
  <c r="S74" i="3"/>
  <c r="R74" i="3"/>
  <c r="Q74" i="3"/>
  <c r="O74" i="3"/>
  <c r="N74" i="3"/>
  <c r="AB73" i="3"/>
  <c r="AA73" i="3"/>
  <c r="X73" i="3"/>
  <c r="T73" i="3"/>
  <c r="S73" i="3"/>
  <c r="R73" i="3"/>
  <c r="Q73" i="3"/>
  <c r="N73" i="3"/>
  <c r="M73" i="3"/>
  <c r="L73" i="3"/>
  <c r="AB17" i="3"/>
  <c r="AA17" i="3"/>
  <c r="Z17" i="3"/>
  <c r="X17" i="3"/>
  <c r="W17" i="3"/>
  <c r="V17" i="3"/>
  <c r="T17" i="3"/>
  <c r="S17" i="3"/>
  <c r="R17" i="3"/>
  <c r="Q17" i="3"/>
  <c r="O17" i="3"/>
  <c r="N17" i="3"/>
  <c r="J17" i="3"/>
  <c r="AB16" i="3"/>
  <c r="AA16" i="3"/>
  <c r="Y16" i="3"/>
  <c r="X16" i="3"/>
  <c r="W16" i="3"/>
  <c r="V16" i="3"/>
  <c r="T16" i="3"/>
  <c r="S16" i="3"/>
  <c r="R16" i="3"/>
  <c r="Q16" i="3"/>
  <c r="P16" i="3"/>
  <c r="O16" i="3"/>
  <c r="M16" i="3"/>
  <c r="L16" i="3"/>
  <c r="K16" i="3"/>
  <c r="I16" i="3"/>
  <c r="AB15" i="3"/>
  <c r="AA15" i="3"/>
  <c r="Z15" i="3"/>
  <c r="Y15" i="3"/>
  <c r="X15" i="3"/>
  <c r="W15" i="3"/>
  <c r="V15" i="3"/>
  <c r="T15" i="3"/>
  <c r="S15" i="3"/>
  <c r="R15" i="3"/>
  <c r="Q15" i="3"/>
  <c r="P15" i="3"/>
  <c r="K15" i="3"/>
  <c r="I15" i="3"/>
  <c r="AB14" i="3"/>
  <c r="AA14" i="3"/>
  <c r="Z14" i="3"/>
  <c r="Y14" i="3"/>
  <c r="X14" i="3"/>
  <c r="W14" i="3"/>
  <c r="V14" i="3"/>
  <c r="T14" i="3"/>
  <c r="S14" i="3"/>
  <c r="R14" i="3"/>
  <c r="Q14" i="3"/>
  <c r="P14" i="3"/>
  <c r="O14" i="3"/>
  <c r="N14" i="3"/>
  <c r="M14" i="3"/>
  <c r="J14" i="3"/>
  <c r="I14" i="3"/>
  <c r="H14" i="3"/>
  <c r="AB13" i="3"/>
  <c r="AA13" i="3"/>
  <c r="Z13" i="3"/>
  <c r="X13" i="3"/>
  <c r="W13" i="3"/>
  <c r="V13" i="3"/>
  <c r="T13" i="3"/>
  <c r="S13" i="3"/>
  <c r="R13" i="3"/>
  <c r="Q13" i="3"/>
  <c r="P13" i="3"/>
  <c r="N13" i="3"/>
  <c r="K13" i="3"/>
  <c r="I13" i="3"/>
  <c r="AB12" i="3"/>
  <c r="AA12" i="3"/>
  <c r="X12" i="3"/>
  <c r="W12" i="3"/>
  <c r="V12" i="3"/>
  <c r="T12" i="3"/>
  <c r="S12" i="3"/>
  <c r="R12" i="3"/>
  <c r="Q12" i="3"/>
  <c r="N12" i="3"/>
  <c r="M12" i="3"/>
  <c r="AB11" i="3"/>
  <c r="AA11" i="3"/>
  <c r="X11" i="3"/>
  <c r="W11" i="3"/>
  <c r="V11" i="3"/>
  <c r="T11" i="3"/>
  <c r="S11" i="3"/>
  <c r="R11" i="3"/>
  <c r="Q11" i="3"/>
  <c r="P11" i="3"/>
  <c r="M11" i="3"/>
  <c r="K11" i="3"/>
  <c r="I11" i="3"/>
  <c r="AB10" i="3"/>
  <c r="AA10" i="3"/>
  <c r="Y10" i="3"/>
  <c r="X10" i="3"/>
  <c r="W10" i="3"/>
  <c r="V10" i="3"/>
  <c r="T10" i="3"/>
  <c r="S10" i="3"/>
  <c r="R10" i="3"/>
  <c r="Q10" i="3"/>
  <c r="P10" i="3"/>
  <c r="O10" i="3"/>
  <c r="N10" i="3"/>
  <c r="K10" i="3"/>
  <c r="J10" i="3"/>
  <c r="AB9" i="3"/>
  <c r="AA9" i="3"/>
  <c r="Z9" i="3"/>
  <c r="X9" i="3"/>
  <c r="W9" i="3"/>
  <c r="V9" i="3"/>
  <c r="AB8" i="3"/>
  <c r="AA8" i="3"/>
  <c r="Z8" i="3"/>
  <c r="Y8" i="3"/>
  <c r="X8" i="3"/>
  <c r="W8" i="3"/>
  <c r="V8" i="3"/>
  <c r="T8" i="3"/>
  <c r="S8" i="3"/>
  <c r="R8" i="3"/>
  <c r="Q8" i="3"/>
  <c r="P8" i="3"/>
  <c r="O8" i="3"/>
  <c r="N8" i="3"/>
  <c r="L8" i="3"/>
  <c r="K8" i="3"/>
  <c r="I8" i="3"/>
  <c r="AB7" i="3"/>
  <c r="AA7" i="3"/>
  <c r="Z7" i="3"/>
  <c r="Y7" i="3"/>
  <c r="X7" i="3"/>
  <c r="W7" i="3"/>
  <c r="V7" i="3"/>
  <c r="AB6" i="3"/>
  <c r="AA6" i="3"/>
  <c r="Z6" i="3"/>
  <c r="Y6" i="3"/>
  <c r="X6" i="3"/>
  <c r="W6" i="3"/>
  <c r="V6" i="3"/>
  <c r="T6" i="3"/>
  <c r="S6" i="3"/>
  <c r="R6" i="3"/>
  <c r="Q6" i="3"/>
  <c r="P6" i="3"/>
  <c r="O6" i="3"/>
  <c r="N6" i="3"/>
  <c r="M6" i="3"/>
  <c r="K6" i="3"/>
  <c r="AB5" i="3"/>
  <c r="AA5" i="3"/>
  <c r="Z5" i="3"/>
  <c r="X5" i="3"/>
  <c r="W5" i="3"/>
  <c r="T5" i="3"/>
  <c r="S5" i="3"/>
  <c r="R5" i="3"/>
  <c r="Q5" i="3"/>
  <c r="P5" i="3"/>
  <c r="O5" i="3"/>
  <c r="N5" i="3"/>
  <c r="K5" i="3"/>
  <c r="AB4" i="3"/>
  <c r="AA4" i="3"/>
  <c r="X4" i="3"/>
  <c r="T4" i="3"/>
  <c r="S4" i="3"/>
  <c r="R4" i="3"/>
  <c r="Q4" i="3"/>
  <c r="O4" i="3"/>
  <c r="AB83" i="3"/>
  <c r="AA83" i="3"/>
  <c r="Z83" i="3"/>
  <c r="X83" i="3"/>
  <c r="W83" i="3"/>
  <c r="V83" i="3"/>
  <c r="T83" i="3"/>
  <c r="S83" i="3"/>
  <c r="R83" i="3"/>
  <c r="Q83" i="3"/>
  <c r="O83" i="3"/>
  <c r="N83" i="3"/>
  <c r="M83" i="3"/>
  <c r="L83" i="3"/>
  <c r="I83" i="3"/>
  <c r="AB72" i="3"/>
  <c r="AA72" i="3"/>
  <c r="Y72" i="3"/>
  <c r="X72" i="3"/>
  <c r="T72" i="3"/>
  <c r="S72" i="3"/>
  <c r="R72" i="3"/>
  <c r="Q72" i="3"/>
  <c r="AB71" i="3"/>
  <c r="AA71" i="3"/>
  <c r="X71" i="3"/>
  <c r="W71" i="3"/>
  <c r="T71" i="3"/>
  <c r="S71" i="3"/>
  <c r="R71" i="3"/>
  <c r="Q71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AB21" i="3"/>
  <c r="AA21" i="3"/>
  <c r="Z21" i="3"/>
  <c r="Y21" i="3"/>
  <c r="X21" i="3"/>
  <c r="W21" i="3"/>
  <c r="V21" i="3"/>
  <c r="U21" i="3"/>
  <c r="T21" i="3"/>
  <c r="S21" i="3"/>
  <c r="R21" i="3"/>
  <c r="Q21" i="3"/>
  <c r="O21" i="3"/>
  <c r="N21" i="3"/>
  <c r="M21" i="3"/>
  <c r="L21" i="3"/>
  <c r="K21" i="3"/>
  <c r="I21" i="3"/>
  <c r="H21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N20" i="3"/>
  <c r="M20" i="3"/>
  <c r="K20" i="3"/>
  <c r="J20" i="3"/>
  <c r="H20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M19" i="3"/>
  <c r="L19" i="3"/>
  <c r="J19" i="3"/>
  <c r="H19" i="3"/>
  <c r="AB18" i="3"/>
  <c r="AA18" i="3"/>
  <c r="Z18" i="3"/>
  <c r="Y18" i="3"/>
  <c r="X18" i="3"/>
  <c r="W18" i="3"/>
  <c r="V18" i="3"/>
  <c r="U18" i="3"/>
  <c r="T18" i="3"/>
  <c r="S18" i="3"/>
  <c r="R18" i="3"/>
  <c r="Q18" i="3"/>
  <c r="N18" i="3"/>
  <c r="M18" i="3"/>
  <c r="L18" i="3"/>
  <c r="J18" i="3"/>
  <c r="H18" i="3"/>
  <c r="AB3" i="3"/>
  <c r="AA3" i="3"/>
  <c r="Z3" i="3"/>
  <c r="X3" i="3"/>
  <c r="T3" i="3"/>
  <c r="S3" i="3"/>
  <c r="R3" i="3"/>
  <c r="Q3" i="3"/>
  <c r="P3" i="3"/>
  <c r="N3" i="3"/>
  <c r="D203" i="23"/>
  <c r="C203" i="23"/>
  <c r="F203" i="23" s="1"/>
  <c r="D202" i="23"/>
  <c r="C202" i="23"/>
  <c r="F202" i="23" s="1"/>
  <c r="D201" i="23"/>
  <c r="C201" i="23"/>
  <c r="F201" i="23" s="1"/>
  <c r="D200" i="23"/>
  <c r="C200" i="23"/>
  <c r="F200" i="23" s="1"/>
  <c r="D199" i="23"/>
  <c r="C199" i="23"/>
  <c r="F199" i="23" s="1"/>
  <c r="D198" i="23"/>
  <c r="C198" i="23"/>
  <c r="F198" i="23" s="1"/>
  <c r="D197" i="23"/>
  <c r="C197" i="23"/>
  <c r="F197" i="23" s="1"/>
  <c r="D196" i="23"/>
  <c r="C196" i="23"/>
  <c r="F196" i="23" s="1"/>
  <c r="D195" i="23"/>
  <c r="C195" i="23"/>
  <c r="F195" i="23" s="1"/>
  <c r="D194" i="23"/>
  <c r="C194" i="23"/>
  <c r="F194" i="23" s="1"/>
  <c r="D193" i="23"/>
  <c r="C193" i="23"/>
  <c r="F193" i="23" s="1"/>
  <c r="D192" i="23"/>
  <c r="C192" i="23"/>
  <c r="F192" i="23" s="1"/>
  <c r="D191" i="23"/>
  <c r="C191" i="23"/>
  <c r="F191" i="23" s="1"/>
  <c r="D190" i="23"/>
  <c r="C190" i="23"/>
  <c r="F190" i="23" s="1"/>
  <c r="D189" i="23"/>
  <c r="C189" i="23"/>
  <c r="F189" i="23" s="1"/>
  <c r="D188" i="23"/>
  <c r="C188" i="23"/>
  <c r="F188" i="23" s="1"/>
  <c r="D187" i="23"/>
  <c r="C187" i="23"/>
  <c r="F187" i="23" s="1"/>
  <c r="D186" i="23"/>
  <c r="C186" i="23"/>
  <c r="F186" i="23" s="1"/>
  <c r="D185" i="23"/>
  <c r="C185" i="23"/>
  <c r="F185" i="23" s="1"/>
  <c r="D184" i="23"/>
  <c r="C184" i="23"/>
  <c r="F184" i="23" s="1"/>
  <c r="D183" i="23"/>
  <c r="C183" i="23"/>
  <c r="F183" i="23" s="1"/>
  <c r="D182" i="23"/>
  <c r="C182" i="23"/>
  <c r="F182" i="23" s="1"/>
  <c r="D181" i="23"/>
  <c r="C181" i="23"/>
  <c r="F181" i="23" s="1"/>
  <c r="D180" i="23"/>
  <c r="C180" i="23"/>
  <c r="F180" i="23" s="1"/>
  <c r="D179" i="23"/>
  <c r="C179" i="23"/>
  <c r="F179" i="23" s="1"/>
  <c r="D178" i="23"/>
  <c r="C178" i="23"/>
  <c r="F178" i="23" s="1"/>
  <c r="D177" i="23"/>
  <c r="C177" i="23"/>
  <c r="F177" i="23" s="1"/>
  <c r="D176" i="23"/>
  <c r="C176" i="23"/>
  <c r="F176" i="23" s="1"/>
  <c r="D175" i="23"/>
  <c r="C175" i="23"/>
  <c r="F175" i="23" s="1"/>
  <c r="D174" i="23"/>
  <c r="C174" i="23"/>
  <c r="F174" i="23" s="1"/>
  <c r="D173" i="23"/>
  <c r="C173" i="23"/>
  <c r="F173" i="23" s="1"/>
  <c r="D172" i="23"/>
  <c r="C172" i="23"/>
  <c r="F172" i="23" s="1"/>
  <c r="D171" i="23"/>
  <c r="C171" i="23"/>
  <c r="F171" i="23" s="1"/>
  <c r="D170" i="23"/>
  <c r="C170" i="23"/>
  <c r="F170" i="23" s="1"/>
  <c r="D169" i="23"/>
  <c r="C169" i="23"/>
  <c r="F169" i="23" s="1"/>
  <c r="D168" i="23"/>
  <c r="C168" i="23"/>
  <c r="F168" i="23" s="1"/>
  <c r="D167" i="23"/>
  <c r="C167" i="23"/>
  <c r="F167" i="23" s="1"/>
  <c r="D166" i="23"/>
  <c r="C166" i="23"/>
  <c r="F166" i="23" s="1"/>
  <c r="D165" i="23"/>
  <c r="C165" i="23"/>
  <c r="F165" i="23" s="1"/>
  <c r="D164" i="23"/>
  <c r="C164" i="23"/>
  <c r="F164" i="23" s="1"/>
  <c r="D163" i="23"/>
  <c r="C163" i="23"/>
  <c r="F163" i="23" s="1"/>
  <c r="D162" i="23"/>
  <c r="C162" i="23"/>
  <c r="F162" i="23" s="1"/>
  <c r="D161" i="23"/>
  <c r="C161" i="23"/>
  <c r="F161" i="23" s="1"/>
  <c r="D160" i="23"/>
  <c r="C160" i="23"/>
  <c r="F160" i="23" s="1"/>
  <c r="D159" i="23"/>
  <c r="C159" i="23"/>
  <c r="F159" i="23" s="1"/>
  <c r="D158" i="23"/>
  <c r="C158" i="23"/>
  <c r="F158" i="23" s="1"/>
  <c r="D157" i="23"/>
  <c r="C157" i="23"/>
  <c r="F157" i="23" s="1"/>
  <c r="D156" i="23"/>
  <c r="C156" i="23"/>
  <c r="F156" i="23" s="1"/>
  <c r="D155" i="23"/>
  <c r="C155" i="23"/>
  <c r="F155" i="23" s="1"/>
  <c r="D154" i="23"/>
  <c r="C154" i="23"/>
  <c r="F154" i="23" s="1"/>
  <c r="D153" i="23"/>
  <c r="C153" i="23"/>
  <c r="F153" i="23" s="1"/>
  <c r="D152" i="23"/>
  <c r="C152" i="23"/>
  <c r="F152" i="23" s="1"/>
  <c r="D151" i="23"/>
  <c r="C151" i="23"/>
  <c r="F151" i="23" s="1"/>
  <c r="D150" i="23"/>
  <c r="C150" i="23"/>
  <c r="F150" i="23" s="1"/>
  <c r="D149" i="23"/>
  <c r="C149" i="23"/>
  <c r="F149" i="23" s="1"/>
  <c r="D148" i="23"/>
  <c r="C148" i="23"/>
  <c r="F148" i="23" s="1"/>
  <c r="D147" i="23"/>
  <c r="C147" i="23"/>
  <c r="F147" i="23" s="1"/>
  <c r="D146" i="23"/>
  <c r="C146" i="23"/>
  <c r="F146" i="23" s="1"/>
  <c r="D145" i="23"/>
  <c r="C145" i="23"/>
  <c r="F145" i="23" s="1"/>
  <c r="D144" i="23"/>
  <c r="C144" i="23"/>
  <c r="F144" i="23" s="1"/>
  <c r="D143" i="23"/>
  <c r="C143" i="23"/>
  <c r="F143" i="23" s="1"/>
  <c r="D142" i="23"/>
  <c r="C142" i="23"/>
  <c r="F142" i="23" s="1"/>
  <c r="D141" i="23"/>
  <c r="C141" i="23"/>
  <c r="F141" i="23" s="1"/>
  <c r="D140" i="23"/>
  <c r="C140" i="23"/>
  <c r="F140" i="23" s="1"/>
  <c r="D139" i="23"/>
  <c r="C139" i="23"/>
  <c r="F139" i="23" s="1"/>
  <c r="D138" i="23"/>
  <c r="C138" i="23"/>
  <c r="F138" i="23" s="1"/>
  <c r="D137" i="23"/>
  <c r="C137" i="23"/>
  <c r="F137" i="23" s="1"/>
  <c r="D136" i="23"/>
  <c r="C136" i="23"/>
  <c r="F136" i="23" s="1"/>
  <c r="D135" i="23"/>
  <c r="C135" i="23"/>
  <c r="F135" i="23" s="1"/>
  <c r="D134" i="23"/>
  <c r="C134" i="23"/>
  <c r="F134" i="23" s="1"/>
  <c r="D133" i="23"/>
  <c r="C133" i="23"/>
  <c r="F133" i="23" s="1"/>
  <c r="D132" i="23"/>
  <c r="C132" i="23"/>
  <c r="F132" i="23" s="1"/>
  <c r="D131" i="23"/>
  <c r="C131" i="23"/>
  <c r="F131" i="23" s="1"/>
  <c r="D130" i="23"/>
  <c r="C130" i="23"/>
  <c r="F130" i="23" s="1"/>
  <c r="D129" i="23"/>
  <c r="C129" i="23"/>
  <c r="F129" i="23" s="1"/>
  <c r="D128" i="23"/>
  <c r="C128" i="23"/>
  <c r="F128" i="23" s="1"/>
  <c r="D127" i="23"/>
  <c r="C127" i="23"/>
  <c r="F127" i="23" s="1"/>
  <c r="D126" i="23"/>
  <c r="C126" i="23"/>
  <c r="F126" i="23" s="1"/>
  <c r="D125" i="23"/>
  <c r="C125" i="23"/>
  <c r="F125" i="23" s="1"/>
  <c r="D124" i="23"/>
  <c r="C124" i="23"/>
  <c r="F124" i="23" s="1"/>
  <c r="D123" i="23"/>
  <c r="C123" i="23"/>
  <c r="F123" i="23" s="1"/>
  <c r="D122" i="23"/>
  <c r="C122" i="23"/>
  <c r="F122" i="23" s="1"/>
  <c r="D121" i="23"/>
  <c r="C121" i="23"/>
  <c r="F121" i="23" s="1"/>
  <c r="D120" i="23"/>
  <c r="C120" i="23"/>
  <c r="F120" i="23" s="1"/>
  <c r="D119" i="23"/>
  <c r="C119" i="23"/>
  <c r="F119" i="23" s="1"/>
  <c r="D118" i="23"/>
  <c r="C118" i="23"/>
  <c r="F118" i="23" s="1"/>
  <c r="D117" i="23"/>
  <c r="C117" i="23"/>
  <c r="F117" i="23" s="1"/>
  <c r="D116" i="23"/>
  <c r="C116" i="23"/>
  <c r="F116" i="23" s="1"/>
  <c r="D115" i="23"/>
  <c r="C115" i="23"/>
  <c r="F115" i="23" s="1"/>
  <c r="D114" i="23"/>
  <c r="C114" i="23"/>
  <c r="F114" i="23" s="1"/>
  <c r="D113" i="23"/>
  <c r="C113" i="23"/>
  <c r="F113" i="23" s="1"/>
  <c r="D112" i="23"/>
  <c r="C112" i="23"/>
  <c r="F112" i="23" s="1"/>
  <c r="D111" i="23"/>
  <c r="C111" i="23"/>
  <c r="F111" i="23" s="1"/>
  <c r="D110" i="23"/>
  <c r="C110" i="23"/>
  <c r="F110" i="23" s="1"/>
  <c r="D109" i="23"/>
  <c r="C109" i="23"/>
  <c r="F109" i="23" s="1"/>
  <c r="D108" i="23"/>
  <c r="C108" i="23"/>
  <c r="F108" i="23" s="1"/>
  <c r="D107" i="23"/>
  <c r="C107" i="23"/>
  <c r="F107" i="23" s="1"/>
  <c r="D106" i="23"/>
  <c r="C106" i="23"/>
  <c r="F106" i="23" s="1"/>
  <c r="D105" i="23"/>
  <c r="C105" i="23"/>
  <c r="F105" i="23" s="1"/>
  <c r="D104" i="23"/>
  <c r="C104" i="23"/>
  <c r="F104" i="23" s="1"/>
  <c r="D103" i="23"/>
  <c r="C103" i="23"/>
  <c r="F103" i="23" s="1"/>
  <c r="D102" i="23"/>
  <c r="C102" i="23"/>
  <c r="F102" i="23" s="1"/>
  <c r="D101" i="23"/>
  <c r="C101" i="23"/>
  <c r="F101" i="23" s="1"/>
  <c r="D100" i="23"/>
  <c r="C100" i="23"/>
  <c r="F100" i="23" s="1"/>
  <c r="D99" i="23"/>
  <c r="C99" i="23"/>
  <c r="F99" i="23" s="1"/>
  <c r="D98" i="23"/>
  <c r="C98" i="23"/>
  <c r="F98" i="23" s="1"/>
  <c r="D97" i="23"/>
  <c r="C97" i="23"/>
  <c r="F97" i="23" s="1"/>
  <c r="D96" i="23"/>
  <c r="C96" i="23"/>
  <c r="F96" i="23" s="1"/>
  <c r="D95" i="23"/>
  <c r="C95" i="23"/>
  <c r="F95" i="23" s="1"/>
  <c r="D94" i="23"/>
  <c r="C94" i="23"/>
  <c r="F94" i="23" s="1"/>
  <c r="D93" i="23"/>
  <c r="C93" i="23"/>
  <c r="F93" i="23" s="1"/>
  <c r="D92" i="23"/>
  <c r="C92" i="23"/>
  <c r="F92" i="23" s="1"/>
  <c r="D91" i="23"/>
  <c r="C91" i="23"/>
  <c r="F91" i="23" s="1"/>
  <c r="D90" i="23"/>
  <c r="C90" i="23"/>
  <c r="F90" i="23" s="1"/>
  <c r="D89" i="23"/>
  <c r="C89" i="23"/>
  <c r="F89" i="23" s="1"/>
  <c r="D88" i="23"/>
  <c r="C88" i="23"/>
  <c r="F88" i="23" s="1"/>
  <c r="D87" i="23"/>
  <c r="C87" i="23"/>
  <c r="F87" i="23" s="1"/>
  <c r="D86" i="23"/>
  <c r="C86" i="23"/>
  <c r="F86" i="23" s="1"/>
  <c r="D85" i="23"/>
  <c r="C85" i="23"/>
  <c r="F85" i="23" s="1"/>
  <c r="D84" i="23"/>
  <c r="C84" i="23"/>
  <c r="F84" i="23" s="1"/>
  <c r="D83" i="23"/>
  <c r="C83" i="23"/>
  <c r="F83" i="23" s="1"/>
  <c r="D82" i="23"/>
  <c r="C82" i="23"/>
  <c r="F82" i="23" s="1"/>
  <c r="D81" i="23"/>
  <c r="C81" i="23"/>
  <c r="F81" i="23" s="1"/>
  <c r="D80" i="23"/>
  <c r="C80" i="23"/>
  <c r="F80" i="23" s="1"/>
  <c r="D79" i="23"/>
  <c r="C79" i="23"/>
  <c r="F79" i="23" s="1"/>
  <c r="D78" i="23"/>
  <c r="C78" i="23"/>
  <c r="F78" i="23" s="1"/>
  <c r="D77" i="23"/>
  <c r="C77" i="23"/>
  <c r="F77" i="23" s="1"/>
  <c r="D76" i="23"/>
  <c r="C76" i="23"/>
  <c r="F76" i="23" s="1"/>
  <c r="D75" i="23"/>
  <c r="C75" i="23"/>
  <c r="F75" i="23" s="1"/>
  <c r="D74" i="23"/>
  <c r="C74" i="23"/>
  <c r="F74" i="23" s="1"/>
  <c r="D73" i="23"/>
  <c r="C73" i="23"/>
  <c r="F73" i="23" s="1"/>
  <c r="D72" i="23"/>
  <c r="C72" i="23"/>
  <c r="F72" i="23" s="1"/>
  <c r="D71" i="23"/>
  <c r="C71" i="23"/>
  <c r="F71" i="23" s="1"/>
  <c r="D70" i="23"/>
  <c r="C70" i="23"/>
  <c r="F70" i="23" s="1"/>
  <c r="D69" i="23"/>
  <c r="C69" i="23"/>
  <c r="F69" i="23" s="1"/>
  <c r="D68" i="23"/>
  <c r="C68" i="23"/>
  <c r="F68" i="23" s="1"/>
  <c r="D67" i="23"/>
  <c r="C67" i="23"/>
  <c r="F67" i="23" s="1"/>
  <c r="D66" i="23"/>
  <c r="C66" i="23"/>
  <c r="F66" i="23" s="1"/>
  <c r="D65" i="23"/>
  <c r="C65" i="23"/>
  <c r="F65" i="23" s="1"/>
  <c r="U15" i="3"/>
  <c r="U14" i="3"/>
  <c r="U12" i="3"/>
  <c r="U10" i="3"/>
  <c r="U17" i="3"/>
  <c r="U9" i="3"/>
  <c r="U8" i="3"/>
  <c r="U7" i="3"/>
  <c r="U6" i="3"/>
  <c r="U4" i="3"/>
  <c r="U83" i="3"/>
  <c r="O20" i="3"/>
  <c r="N19" i="3"/>
  <c r="L20" i="3"/>
  <c r="K19" i="3"/>
  <c r="K83" i="3"/>
  <c r="D203" i="18"/>
  <c r="C203" i="18"/>
  <c r="F203" i="18" s="1"/>
  <c r="D202" i="18"/>
  <c r="C202" i="18"/>
  <c r="F202" i="18" s="1"/>
  <c r="D201" i="18"/>
  <c r="C201" i="18"/>
  <c r="F201" i="18" s="1"/>
  <c r="D200" i="18"/>
  <c r="C200" i="18"/>
  <c r="F200" i="18" s="1"/>
  <c r="D199" i="18"/>
  <c r="C199" i="18"/>
  <c r="F199" i="18" s="1"/>
  <c r="D198" i="18"/>
  <c r="C198" i="18"/>
  <c r="F198" i="18" s="1"/>
  <c r="D197" i="18"/>
  <c r="C197" i="18"/>
  <c r="F197" i="18" s="1"/>
  <c r="D196" i="18"/>
  <c r="C196" i="18"/>
  <c r="F196" i="18" s="1"/>
  <c r="D195" i="18"/>
  <c r="C195" i="18"/>
  <c r="F195" i="18" s="1"/>
  <c r="D194" i="18"/>
  <c r="C194" i="18"/>
  <c r="F194" i="18" s="1"/>
  <c r="D193" i="18"/>
  <c r="C193" i="18"/>
  <c r="F193" i="18" s="1"/>
  <c r="D192" i="18"/>
  <c r="C192" i="18"/>
  <c r="F192" i="18" s="1"/>
  <c r="D191" i="18"/>
  <c r="C191" i="18"/>
  <c r="F191" i="18" s="1"/>
  <c r="D190" i="18"/>
  <c r="C190" i="18"/>
  <c r="F190" i="18" s="1"/>
  <c r="D189" i="18"/>
  <c r="C189" i="18"/>
  <c r="F189" i="18" s="1"/>
  <c r="D188" i="18"/>
  <c r="C188" i="18"/>
  <c r="F188" i="18" s="1"/>
  <c r="D187" i="18"/>
  <c r="C187" i="18"/>
  <c r="F187" i="18" s="1"/>
  <c r="D186" i="18"/>
  <c r="C186" i="18"/>
  <c r="F186" i="18" s="1"/>
  <c r="D185" i="18"/>
  <c r="C185" i="18"/>
  <c r="F185" i="18" s="1"/>
  <c r="D184" i="18"/>
  <c r="C184" i="18"/>
  <c r="F184" i="18" s="1"/>
  <c r="D183" i="18"/>
  <c r="C183" i="18"/>
  <c r="F183" i="18" s="1"/>
  <c r="D182" i="18"/>
  <c r="C182" i="18"/>
  <c r="F182" i="18" s="1"/>
  <c r="D181" i="18"/>
  <c r="C181" i="18"/>
  <c r="F181" i="18" s="1"/>
  <c r="D180" i="18"/>
  <c r="C180" i="18"/>
  <c r="F180" i="18" s="1"/>
  <c r="D179" i="18"/>
  <c r="C179" i="18"/>
  <c r="F179" i="18" s="1"/>
  <c r="D178" i="18"/>
  <c r="C178" i="18"/>
  <c r="F178" i="18" s="1"/>
  <c r="D177" i="18"/>
  <c r="C177" i="18"/>
  <c r="F177" i="18" s="1"/>
  <c r="D176" i="18"/>
  <c r="C176" i="18"/>
  <c r="F176" i="18" s="1"/>
  <c r="D175" i="18"/>
  <c r="C175" i="18"/>
  <c r="F175" i="18" s="1"/>
  <c r="D174" i="18"/>
  <c r="C174" i="18"/>
  <c r="F174" i="18" s="1"/>
  <c r="D173" i="18"/>
  <c r="C173" i="18"/>
  <c r="F173" i="18" s="1"/>
  <c r="D172" i="18"/>
  <c r="C172" i="18"/>
  <c r="F172" i="18" s="1"/>
  <c r="D171" i="18"/>
  <c r="C171" i="18"/>
  <c r="F171" i="18" s="1"/>
  <c r="D170" i="18"/>
  <c r="C170" i="18"/>
  <c r="F170" i="18" s="1"/>
  <c r="D169" i="18"/>
  <c r="C169" i="18"/>
  <c r="F169" i="18" s="1"/>
  <c r="D168" i="18"/>
  <c r="C168" i="18"/>
  <c r="F168" i="18" s="1"/>
  <c r="D167" i="18"/>
  <c r="C167" i="18"/>
  <c r="F167" i="18" s="1"/>
  <c r="D166" i="18"/>
  <c r="C166" i="18"/>
  <c r="F166" i="18" s="1"/>
  <c r="D165" i="18"/>
  <c r="C165" i="18"/>
  <c r="F165" i="18" s="1"/>
  <c r="D164" i="18"/>
  <c r="C164" i="18"/>
  <c r="F164" i="18" s="1"/>
  <c r="D163" i="18"/>
  <c r="C163" i="18"/>
  <c r="F163" i="18" s="1"/>
  <c r="D162" i="18"/>
  <c r="C162" i="18"/>
  <c r="F162" i="18" s="1"/>
  <c r="D161" i="18"/>
  <c r="C161" i="18"/>
  <c r="F161" i="18" s="1"/>
  <c r="D160" i="18"/>
  <c r="C160" i="18"/>
  <c r="F160" i="18" s="1"/>
  <c r="D159" i="18"/>
  <c r="C159" i="18"/>
  <c r="F159" i="18" s="1"/>
  <c r="D158" i="18"/>
  <c r="C158" i="18"/>
  <c r="F158" i="18" s="1"/>
  <c r="D157" i="18"/>
  <c r="C157" i="18"/>
  <c r="F157" i="18" s="1"/>
  <c r="D156" i="18"/>
  <c r="C156" i="18"/>
  <c r="F156" i="18" s="1"/>
  <c r="D155" i="18"/>
  <c r="C155" i="18"/>
  <c r="F155" i="18" s="1"/>
  <c r="D154" i="18"/>
  <c r="C154" i="18"/>
  <c r="F154" i="18" s="1"/>
  <c r="D153" i="18"/>
  <c r="C153" i="18"/>
  <c r="F153" i="18" s="1"/>
  <c r="D152" i="18"/>
  <c r="C152" i="18"/>
  <c r="F152" i="18" s="1"/>
  <c r="D151" i="18"/>
  <c r="C151" i="18"/>
  <c r="F151" i="18" s="1"/>
  <c r="D150" i="18"/>
  <c r="C150" i="18"/>
  <c r="F150" i="18" s="1"/>
  <c r="D149" i="18"/>
  <c r="C149" i="18"/>
  <c r="F149" i="18" s="1"/>
  <c r="D148" i="18"/>
  <c r="C148" i="18"/>
  <c r="F148" i="18" s="1"/>
  <c r="D147" i="18"/>
  <c r="C147" i="18"/>
  <c r="F147" i="18" s="1"/>
  <c r="D146" i="18"/>
  <c r="C146" i="18"/>
  <c r="F146" i="18" s="1"/>
  <c r="D145" i="18"/>
  <c r="C145" i="18"/>
  <c r="F145" i="18" s="1"/>
  <c r="D144" i="18"/>
  <c r="C144" i="18"/>
  <c r="F144" i="18" s="1"/>
  <c r="D143" i="18"/>
  <c r="C143" i="18"/>
  <c r="F143" i="18" s="1"/>
  <c r="D142" i="18"/>
  <c r="C142" i="18"/>
  <c r="F142" i="18" s="1"/>
  <c r="D141" i="18"/>
  <c r="C141" i="18"/>
  <c r="F141" i="18" s="1"/>
  <c r="D140" i="18"/>
  <c r="C140" i="18"/>
  <c r="F140" i="18" s="1"/>
  <c r="D139" i="18"/>
  <c r="C139" i="18"/>
  <c r="F139" i="18" s="1"/>
  <c r="D138" i="18"/>
  <c r="C138" i="18"/>
  <c r="F138" i="18" s="1"/>
  <c r="D137" i="18"/>
  <c r="C137" i="18"/>
  <c r="F137" i="18" s="1"/>
  <c r="D136" i="18"/>
  <c r="C136" i="18"/>
  <c r="F136" i="18" s="1"/>
  <c r="D135" i="18"/>
  <c r="C135" i="18"/>
  <c r="F135" i="18" s="1"/>
  <c r="D134" i="18"/>
  <c r="C134" i="18"/>
  <c r="F134" i="18" s="1"/>
  <c r="D133" i="18"/>
  <c r="C133" i="18"/>
  <c r="F133" i="18" s="1"/>
  <c r="D132" i="18"/>
  <c r="C132" i="18"/>
  <c r="F132" i="18" s="1"/>
  <c r="D131" i="18"/>
  <c r="C131" i="18"/>
  <c r="F131" i="18" s="1"/>
  <c r="D130" i="18"/>
  <c r="C130" i="18"/>
  <c r="F130" i="18" s="1"/>
  <c r="D129" i="18"/>
  <c r="C129" i="18"/>
  <c r="F129" i="18" s="1"/>
  <c r="D128" i="18"/>
  <c r="C128" i="18"/>
  <c r="F128" i="18" s="1"/>
  <c r="D127" i="18"/>
  <c r="C127" i="18"/>
  <c r="F127" i="18" s="1"/>
  <c r="D126" i="18"/>
  <c r="C126" i="18"/>
  <c r="F126" i="18" s="1"/>
  <c r="D125" i="18"/>
  <c r="C125" i="18"/>
  <c r="F125" i="18" s="1"/>
  <c r="D124" i="18"/>
  <c r="C124" i="18"/>
  <c r="F124" i="18" s="1"/>
  <c r="D123" i="18"/>
  <c r="C123" i="18"/>
  <c r="F123" i="18" s="1"/>
  <c r="D122" i="18"/>
  <c r="C122" i="18"/>
  <c r="F122" i="18" s="1"/>
  <c r="D121" i="18"/>
  <c r="C121" i="18"/>
  <c r="F121" i="18" s="1"/>
  <c r="D120" i="18"/>
  <c r="C120" i="18"/>
  <c r="F120" i="18" s="1"/>
  <c r="D119" i="18"/>
  <c r="C119" i="18"/>
  <c r="F119" i="18" s="1"/>
  <c r="D118" i="18"/>
  <c r="C118" i="18"/>
  <c r="F118" i="18" s="1"/>
  <c r="D117" i="18"/>
  <c r="C117" i="18"/>
  <c r="F117" i="18" s="1"/>
  <c r="D116" i="18"/>
  <c r="C116" i="18"/>
  <c r="F116" i="18" s="1"/>
  <c r="D115" i="18"/>
  <c r="C115" i="18"/>
  <c r="F115" i="18" s="1"/>
  <c r="D114" i="18"/>
  <c r="C114" i="18"/>
  <c r="F114" i="18" s="1"/>
  <c r="D113" i="18"/>
  <c r="C113" i="18"/>
  <c r="F113" i="18" s="1"/>
  <c r="D112" i="18"/>
  <c r="C112" i="18"/>
  <c r="F112" i="18" s="1"/>
  <c r="D111" i="18"/>
  <c r="C111" i="18"/>
  <c r="F111" i="18" s="1"/>
  <c r="D110" i="18"/>
  <c r="C110" i="18"/>
  <c r="F110" i="18" s="1"/>
  <c r="D109" i="18"/>
  <c r="C109" i="18"/>
  <c r="F109" i="18" s="1"/>
  <c r="D108" i="18"/>
  <c r="C108" i="18"/>
  <c r="F108" i="18" s="1"/>
  <c r="D107" i="18"/>
  <c r="C107" i="18"/>
  <c r="F107" i="18" s="1"/>
  <c r="D106" i="18"/>
  <c r="C106" i="18"/>
  <c r="F106" i="18" s="1"/>
  <c r="D105" i="18"/>
  <c r="C105" i="18"/>
  <c r="F105" i="18" s="1"/>
  <c r="D104" i="18"/>
  <c r="C104" i="18"/>
  <c r="F104" i="18" s="1"/>
  <c r="D103" i="18"/>
  <c r="C103" i="18"/>
  <c r="F103" i="18" s="1"/>
  <c r="D102" i="18"/>
  <c r="C102" i="18"/>
  <c r="F102" i="18" s="1"/>
  <c r="D101" i="18"/>
  <c r="C101" i="18"/>
  <c r="F101" i="18" s="1"/>
  <c r="D100" i="18"/>
  <c r="C100" i="18"/>
  <c r="F100" i="18" s="1"/>
  <c r="D99" i="18"/>
  <c r="C99" i="18"/>
  <c r="F99" i="18" s="1"/>
  <c r="D98" i="18"/>
  <c r="C98" i="18"/>
  <c r="F98" i="18" s="1"/>
  <c r="D97" i="18"/>
  <c r="C97" i="18"/>
  <c r="F97" i="18" s="1"/>
  <c r="D96" i="18"/>
  <c r="C96" i="18"/>
  <c r="F96" i="18" s="1"/>
  <c r="D95" i="18"/>
  <c r="C95" i="18"/>
  <c r="F95" i="18" s="1"/>
  <c r="D94" i="18"/>
  <c r="C94" i="18"/>
  <c r="F94" i="18" s="1"/>
  <c r="D93" i="18"/>
  <c r="C93" i="18"/>
  <c r="F93" i="18" s="1"/>
  <c r="D92" i="18"/>
  <c r="C92" i="18"/>
  <c r="F92" i="18" s="1"/>
  <c r="D91" i="18"/>
  <c r="C91" i="18"/>
  <c r="F91" i="18" s="1"/>
  <c r="D90" i="18"/>
  <c r="C90" i="18"/>
  <c r="F90" i="18" s="1"/>
  <c r="D89" i="18"/>
  <c r="C89" i="18"/>
  <c r="F89" i="18" s="1"/>
  <c r="D88" i="18"/>
  <c r="C88" i="18"/>
  <c r="F88" i="18" s="1"/>
  <c r="D87" i="18"/>
  <c r="C87" i="18"/>
  <c r="F87" i="18" s="1"/>
  <c r="D86" i="18"/>
  <c r="C86" i="18"/>
  <c r="F86" i="18" s="1"/>
  <c r="D85" i="18"/>
  <c r="C85" i="18"/>
  <c r="F85" i="18" s="1"/>
  <c r="D84" i="18"/>
  <c r="C84" i="18"/>
  <c r="F84" i="18" s="1"/>
  <c r="D83" i="18"/>
  <c r="C83" i="18"/>
  <c r="F83" i="18" s="1"/>
  <c r="D82" i="18"/>
  <c r="C82" i="18"/>
  <c r="F82" i="18" s="1"/>
  <c r="D81" i="18"/>
  <c r="C81" i="18"/>
  <c r="F81" i="18" s="1"/>
  <c r="D80" i="18"/>
  <c r="C80" i="18"/>
  <c r="F80" i="18" s="1"/>
  <c r="D79" i="18"/>
  <c r="C79" i="18"/>
  <c r="F79" i="18" s="1"/>
  <c r="D78" i="18"/>
  <c r="C78" i="18"/>
  <c r="F78" i="18" s="1"/>
  <c r="D77" i="18"/>
  <c r="C77" i="18"/>
  <c r="F77" i="18" s="1"/>
  <c r="D76" i="18"/>
  <c r="C76" i="18"/>
  <c r="F76" i="18" s="1"/>
  <c r="D75" i="18"/>
  <c r="C75" i="18"/>
  <c r="F75" i="18" s="1"/>
  <c r="D74" i="18"/>
  <c r="C74" i="18"/>
  <c r="F74" i="18" s="1"/>
  <c r="D73" i="18"/>
  <c r="C73" i="18"/>
  <c r="F73" i="18" s="1"/>
  <c r="D72" i="18"/>
  <c r="C72" i="18"/>
  <c r="F72" i="18" s="1"/>
  <c r="D71" i="18"/>
  <c r="C71" i="18"/>
  <c r="F71" i="18" s="1"/>
  <c r="D70" i="18"/>
  <c r="C70" i="18"/>
  <c r="F70" i="18" s="1"/>
  <c r="D69" i="18"/>
  <c r="C69" i="18"/>
  <c r="F69" i="18" s="1"/>
  <c r="D68" i="18"/>
  <c r="C68" i="18"/>
  <c r="F68" i="18" s="1"/>
  <c r="D67" i="18"/>
  <c r="C67" i="18"/>
  <c r="F67" i="18" s="1"/>
  <c r="D66" i="18"/>
  <c r="C66" i="18"/>
  <c r="F66" i="18" s="1"/>
  <c r="D65" i="18"/>
  <c r="C65" i="18"/>
  <c r="F65" i="18" s="1"/>
  <c r="D64" i="18"/>
  <c r="C64" i="18"/>
  <c r="F64" i="18" s="1"/>
  <c r="D63" i="18"/>
  <c r="C63" i="18"/>
  <c r="F63" i="18" s="1"/>
  <c r="D62" i="18"/>
  <c r="C62" i="18"/>
  <c r="F62" i="18" s="1"/>
  <c r="D61" i="18"/>
  <c r="C61" i="18"/>
  <c r="F61" i="18" s="1"/>
  <c r="D60" i="18"/>
  <c r="C60" i="18"/>
  <c r="F60" i="18" s="1"/>
  <c r="D59" i="18"/>
  <c r="C59" i="18"/>
  <c r="F59" i="18" s="1"/>
  <c r="D58" i="18"/>
  <c r="C58" i="18"/>
  <c r="F58" i="18" s="1"/>
  <c r="D57" i="18"/>
  <c r="C57" i="18"/>
  <c r="F57" i="18" s="1"/>
  <c r="D56" i="18"/>
  <c r="C56" i="18"/>
  <c r="F56" i="18" s="1"/>
  <c r="D55" i="18"/>
  <c r="C55" i="18"/>
  <c r="F55" i="18" s="1"/>
  <c r="D54" i="18"/>
  <c r="C54" i="18"/>
  <c r="F54" i="18" s="1"/>
  <c r="D53" i="18"/>
  <c r="C53" i="18"/>
  <c r="F53" i="18" s="1"/>
  <c r="D52" i="18"/>
  <c r="C52" i="18"/>
  <c r="F52" i="18" s="1"/>
  <c r="D51" i="18"/>
  <c r="C51" i="18"/>
  <c r="F51" i="18" s="1"/>
  <c r="D50" i="18"/>
  <c r="C50" i="18"/>
  <c r="F50" i="18" s="1"/>
  <c r="D49" i="18"/>
  <c r="C49" i="18"/>
  <c r="F49" i="18" s="1"/>
  <c r="D48" i="18"/>
  <c r="C48" i="18"/>
  <c r="F48" i="18" s="1"/>
  <c r="D47" i="18"/>
  <c r="C47" i="18"/>
  <c r="F47" i="18" s="1"/>
  <c r="D46" i="18"/>
  <c r="C46" i="18"/>
  <c r="F46" i="18" s="1"/>
  <c r="D45" i="18"/>
  <c r="C45" i="18"/>
  <c r="F45" i="18" s="1"/>
  <c r="D44" i="18"/>
  <c r="C44" i="18"/>
  <c r="F44" i="18" s="1"/>
  <c r="H15" i="3"/>
  <c r="H6" i="3"/>
  <c r="H13" i="3"/>
  <c r="H16" i="3"/>
  <c r="H11" i="3"/>
  <c r="H10" i="3"/>
  <c r="H4" i="3"/>
  <c r="H83" i="3"/>
  <c r="D203" i="7"/>
  <c r="C203" i="7"/>
  <c r="F203" i="7" s="1"/>
  <c r="D202" i="7"/>
  <c r="C202" i="7"/>
  <c r="F202" i="7" s="1"/>
  <c r="D201" i="7"/>
  <c r="C201" i="7"/>
  <c r="F201" i="7" s="1"/>
  <c r="D200" i="7"/>
  <c r="C200" i="7"/>
  <c r="F200" i="7" s="1"/>
  <c r="D199" i="7"/>
  <c r="C199" i="7"/>
  <c r="F199" i="7" s="1"/>
  <c r="D198" i="7"/>
  <c r="C198" i="7"/>
  <c r="F198" i="7" s="1"/>
  <c r="D197" i="7"/>
  <c r="C197" i="7"/>
  <c r="F197" i="7" s="1"/>
  <c r="D196" i="7"/>
  <c r="C196" i="7"/>
  <c r="F196" i="7" s="1"/>
  <c r="D195" i="7"/>
  <c r="C195" i="7"/>
  <c r="F195" i="7" s="1"/>
  <c r="D194" i="7"/>
  <c r="C194" i="7"/>
  <c r="F194" i="7" s="1"/>
  <c r="D193" i="7"/>
  <c r="C193" i="7"/>
  <c r="F193" i="7" s="1"/>
  <c r="D192" i="7"/>
  <c r="C192" i="7"/>
  <c r="F192" i="7" s="1"/>
  <c r="D191" i="7"/>
  <c r="C191" i="7"/>
  <c r="F191" i="7" s="1"/>
  <c r="D190" i="7"/>
  <c r="C190" i="7"/>
  <c r="F190" i="7" s="1"/>
  <c r="D189" i="7"/>
  <c r="C189" i="7"/>
  <c r="F189" i="7" s="1"/>
  <c r="D188" i="7"/>
  <c r="C188" i="7"/>
  <c r="F188" i="7" s="1"/>
  <c r="D187" i="7"/>
  <c r="C187" i="7"/>
  <c r="F187" i="7" s="1"/>
  <c r="D186" i="7"/>
  <c r="C186" i="7"/>
  <c r="F186" i="7" s="1"/>
  <c r="D185" i="7"/>
  <c r="C185" i="7"/>
  <c r="F185" i="7" s="1"/>
  <c r="D184" i="7"/>
  <c r="C184" i="7"/>
  <c r="F184" i="7" s="1"/>
  <c r="D183" i="7"/>
  <c r="C183" i="7"/>
  <c r="F183" i="7" s="1"/>
  <c r="D182" i="7"/>
  <c r="C182" i="7"/>
  <c r="F182" i="7" s="1"/>
  <c r="D181" i="7"/>
  <c r="C181" i="7"/>
  <c r="F181" i="7" s="1"/>
  <c r="D180" i="7"/>
  <c r="C180" i="7"/>
  <c r="F180" i="7" s="1"/>
  <c r="D179" i="7"/>
  <c r="C179" i="7"/>
  <c r="F179" i="7" s="1"/>
  <c r="D178" i="7"/>
  <c r="C178" i="7"/>
  <c r="F178" i="7" s="1"/>
  <c r="D177" i="7"/>
  <c r="C177" i="7"/>
  <c r="F177" i="7" s="1"/>
  <c r="D176" i="7"/>
  <c r="C176" i="7"/>
  <c r="F176" i="7" s="1"/>
  <c r="D175" i="7"/>
  <c r="C175" i="7"/>
  <c r="F175" i="7" s="1"/>
  <c r="D174" i="7"/>
  <c r="C174" i="7"/>
  <c r="F174" i="7" s="1"/>
  <c r="D173" i="7"/>
  <c r="C173" i="7"/>
  <c r="F173" i="7" s="1"/>
  <c r="D172" i="7"/>
  <c r="C172" i="7"/>
  <c r="F172" i="7" s="1"/>
  <c r="D171" i="7"/>
  <c r="C171" i="7"/>
  <c r="F171" i="7" s="1"/>
  <c r="D170" i="7"/>
  <c r="C170" i="7"/>
  <c r="F170" i="7" s="1"/>
  <c r="D169" i="7"/>
  <c r="C169" i="7"/>
  <c r="F169" i="7" s="1"/>
  <c r="D168" i="7"/>
  <c r="C168" i="7"/>
  <c r="F168" i="7" s="1"/>
  <c r="D167" i="7"/>
  <c r="C167" i="7"/>
  <c r="F167" i="7" s="1"/>
  <c r="D166" i="7"/>
  <c r="C166" i="7"/>
  <c r="F166" i="7" s="1"/>
  <c r="D165" i="7"/>
  <c r="C165" i="7"/>
  <c r="F165" i="7" s="1"/>
  <c r="D164" i="7"/>
  <c r="C164" i="7"/>
  <c r="F164" i="7" s="1"/>
  <c r="D163" i="7"/>
  <c r="C163" i="7"/>
  <c r="F163" i="7" s="1"/>
  <c r="D162" i="7"/>
  <c r="C162" i="7"/>
  <c r="F162" i="7" s="1"/>
  <c r="D161" i="7"/>
  <c r="C161" i="7"/>
  <c r="F161" i="7" s="1"/>
  <c r="D160" i="7"/>
  <c r="C160" i="7"/>
  <c r="F160" i="7" s="1"/>
  <c r="D159" i="7"/>
  <c r="C159" i="7"/>
  <c r="F159" i="7" s="1"/>
  <c r="D158" i="7"/>
  <c r="C158" i="7"/>
  <c r="F158" i="7" s="1"/>
  <c r="D157" i="7"/>
  <c r="C157" i="7"/>
  <c r="F157" i="7" s="1"/>
  <c r="D156" i="7"/>
  <c r="C156" i="7"/>
  <c r="F156" i="7" s="1"/>
  <c r="D155" i="7"/>
  <c r="C155" i="7"/>
  <c r="F155" i="7" s="1"/>
  <c r="D154" i="7"/>
  <c r="C154" i="7"/>
  <c r="F154" i="7" s="1"/>
  <c r="D153" i="7"/>
  <c r="C153" i="7"/>
  <c r="F153" i="7" s="1"/>
  <c r="D152" i="7"/>
  <c r="C152" i="7"/>
  <c r="F152" i="7" s="1"/>
  <c r="D151" i="7"/>
  <c r="C151" i="7"/>
  <c r="F151" i="7" s="1"/>
  <c r="D150" i="7"/>
  <c r="C150" i="7"/>
  <c r="F150" i="7" s="1"/>
  <c r="D149" i="7"/>
  <c r="C149" i="7"/>
  <c r="F149" i="7" s="1"/>
  <c r="D148" i="7"/>
  <c r="C148" i="7"/>
  <c r="F148" i="7" s="1"/>
  <c r="D147" i="7"/>
  <c r="C147" i="7"/>
  <c r="F147" i="7" s="1"/>
  <c r="D146" i="7"/>
  <c r="C146" i="7"/>
  <c r="F146" i="7" s="1"/>
  <c r="D145" i="7"/>
  <c r="C145" i="7"/>
  <c r="F145" i="7" s="1"/>
  <c r="D144" i="7"/>
  <c r="C144" i="7"/>
  <c r="F144" i="7" s="1"/>
  <c r="D143" i="7"/>
  <c r="C143" i="7"/>
  <c r="F143" i="7" s="1"/>
  <c r="D142" i="7"/>
  <c r="C142" i="7"/>
  <c r="F142" i="7" s="1"/>
  <c r="D141" i="7"/>
  <c r="C141" i="7"/>
  <c r="F141" i="7" s="1"/>
  <c r="D140" i="7"/>
  <c r="C140" i="7"/>
  <c r="F140" i="7" s="1"/>
  <c r="D139" i="7"/>
  <c r="C139" i="7"/>
  <c r="F139" i="7" s="1"/>
  <c r="D138" i="7"/>
  <c r="C138" i="7"/>
  <c r="F138" i="7" s="1"/>
  <c r="D137" i="7"/>
  <c r="C137" i="7"/>
  <c r="F137" i="7" s="1"/>
  <c r="D136" i="7"/>
  <c r="C136" i="7"/>
  <c r="F136" i="7" s="1"/>
  <c r="D135" i="7"/>
  <c r="C135" i="7"/>
  <c r="F135" i="7" s="1"/>
  <c r="D134" i="7"/>
  <c r="C134" i="7"/>
  <c r="F134" i="7" s="1"/>
  <c r="D133" i="7"/>
  <c r="C133" i="7"/>
  <c r="F133" i="7" s="1"/>
  <c r="D132" i="7"/>
  <c r="C132" i="7"/>
  <c r="F132" i="7" s="1"/>
  <c r="D131" i="7"/>
  <c r="C131" i="7"/>
  <c r="F131" i="7" s="1"/>
  <c r="D130" i="7"/>
  <c r="C130" i="7"/>
  <c r="F130" i="7" s="1"/>
  <c r="D129" i="7"/>
  <c r="C129" i="7"/>
  <c r="F129" i="7" s="1"/>
  <c r="D128" i="7"/>
  <c r="C128" i="7"/>
  <c r="F128" i="7" s="1"/>
  <c r="D127" i="7"/>
  <c r="C127" i="7"/>
  <c r="F127" i="7" s="1"/>
  <c r="D126" i="7"/>
  <c r="C126" i="7"/>
  <c r="F126" i="7" s="1"/>
  <c r="D125" i="7"/>
  <c r="C125" i="7"/>
  <c r="F125" i="7" s="1"/>
  <c r="D124" i="7"/>
  <c r="C124" i="7"/>
  <c r="F124" i="7" s="1"/>
  <c r="D123" i="7"/>
  <c r="C123" i="7"/>
  <c r="F123" i="7" s="1"/>
  <c r="D122" i="7"/>
  <c r="C122" i="7"/>
  <c r="F122" i="7" s="1"/>
  <c r="D121" i="7"/>
  <c r="C121" i="7"/>
  <c r="F121" i="7" s="1"/>
  <c r="D120" i="7"/>
  <c r="C120" i="7"/>
  <c r="F120" i="7" s="1"/>
  <c r="D119" i="7"/>
  <c r="C119" i="7"/>
  <c r="F119" i="7" s="1"/>
  <c r="D118" i="7"/>
  <c r="C118" i="7"/>
  <c r="F118" i="7" s="1"/>
  <c r="D117" i="7"/>
  <c r="C117" i="7"/>
  <c r="F117" i="7" s="1"/>
  <c r="D116" i="7"/>
  <c r="C116" i="7"/>
  <c r="F116" i="7" s="1"/>
  <c r="D115" i="7"/>
  <c r="C115" i="7"/>
  <c r="F115" i="7" s="1"/>
  <c r="D114" i="7"/>
  <c r="C114" i="7"/>
  <c r="F114" i="7" s="1"/>
  <c r="D113" i="7"/>
  <c r="C113" i="7"/>
  <c r="F113" i="7" s="1"/>
  <c r="D112" i="7"/>
  <c r="C112" i="7"/>
  <c r="F112" i="7" s="1"/>
  <c r="D111" i="7"/>
  <c r="C111" i="7"/>
  <c r="F111" i="7" s="1"/>
  <c r="D110" i="7"/>
  <c r="C110" i="7"/>
  <c r="F110" i="7" s="1"/>
  <c r="D109" i="7"/>
  <c r="C109" i="7"/>
  <c r="F109" i="7" s="1"/>
  <c r="D108" i="7"/>
  <c r="C108" i="7"/>
  <c r="F108" i="7" s="1"/>
  <c r="D107" i="7"/>
  <c r="C107" i="7"/>
  <c r="F107" i="7" s="1"/>
  <c r="D106" i="7"/>
  <c r="C106" i="7"/>
  <c r="F106" i="7" s="1"/>
  <c r="D105" i="7"/>
  <c r="C105" i="7"/>
  <c r="F105" i="7" s="1"/>
  <c r="D104" i="7"/>
  <c r="C104" i="7"/>
  <c r="F104" i="7" s="1"/>
  <c r="D103" i="7"/>
  <c r="C103" i="7"/>
  <c r="F103" i="7" s="1"/>
  <c r="D102" i="7"/>
  <c r="C102" i="7"/>
  <c r="F102" i="7" s="1"/>
  <c r="D101" i="7"/>
  <c r="C101" i="7"/>
  <c r="F101" i="7" s="1"/>
  <c r="D100" i="7"/>
  <c r="C100" i="7"/>
  <c r="F100" i="7" s="1"/>
  <c r="D99" i="7"/>
  <c r="C99" i="7"/>
  <c r="F99" i="7" s="1"/>
  <c r="D98" i="7"/>
  <c r="C98" i="7"/>
  <c r="F98" i="7" s="1"/>
  <c r="D97" i="7"/>
  <c r="C97" i="7"/>
  <c r="F97" i="7" s="1"/>
  <c r="D96" i="7"/>
  <c r="C96" i="7"/>
  <c r="F96" i="7" s="1"/>
  <c r="D95" i="7"/>
  <c r="C95" i="7"/>
  <c r="F95" i="7" s="1"/>
  <c r="D94" i="7"/>
  <c r="C94" i="7"/>
  <c r="F94" i="7" s="1"/>
  <c r="D93" i="7"/>
  <c r="C93" i="7"/>
  <c r="F93" i="7" s="1"/>
  <c r="D92" i="7"/>
  <c r="C92" i="7"/>
  <c r="F92" i="7" s="1"/>
  <c r="D91" i="7"/>
  <c r="C91" i="7"/>
  <c r="F91" i="7" s="1"/>
  <c r="D90" i="7"/>
  <c r="C90" i="7"/>
  <c r="F90" i="7" s="1"/>
  <c r="D89" i="7"/>
  <c r="C89" i="7"/>
  <c r="F89" i="7" s="1"/>
  <c r="D88" i="7"/>
  <c r="C88" i="7"/>
  <c r="F88" i="7" s="1"/>
  <c r="D87" i="7"/>
  <c r="C87" i="7"/>
  <c r="F87" i="7" s="1"/>
  <c r="D86" i="7"/>
  <c r="C86" i="7"/>
  <c r="F86" i="7" s="1"/>
  <c r="D85" i="7"/>
  <c r="C85" i="7"/>
  <c r="F85" i="7" s="1"/>
  <c r="D84" i="7"/>
  <c r="C84" i="7"/>
  <c r="F84" i="7" s="1"/>
  <c r="D83" i="7"/>
  <c r="C83" i="7"/>
  <c r="F83" i="7" s="1"/>
  <c r="D82" i="7"/>
  <c r="C82" i="7"/>
  <c r="F82" i="7" s="1"/>
  <c r="D81" i="7"/>
  <c r="C81" i="7"/>
  <c r="F81" i="7" s="1"/>
  <c r="D80" i="7"/>
  <c r="C80" i="7"/>
  <c r="F80" i="7" s="1"/>
  <c r="D79" i="7"/>
  <c r="C79" i="7"/>
  <c r="F79" i="7" s="1"/>
  <c r="D78" i="7"/>
  <c r="C78" i="7"/>
  <c r="F78" i="7" s="1"/>
  <c r="D77" i="7"/>
  <c r="C77" i="7"/>
  <c r="F77" i="7" s="1"/>
  <c r="D76" i="7"/>
  <c r="C76" i="7"/>
  <c r="F76" i="7" s="1"/>
  <c r="D75" i="7"/>
  <c r="C75" i="7"/>
  <c r="F75" i="7" s="1"/>
  <c r="D74" i="7"/>
  <c r="C74" i="7"/>
  <c r="F74" i="7" s="1"/>
  <c r="D73" i="7"/>
  <c r="C73" i="7"/>
  <c r="F73" i="7" s="1"/>
  <c r="D72" i="7"/>
  <c r="C72" i="7"/>
  <c r="F72" i="7" s="1"/>
  <c r="D71" i="7"/>
  <c r="C71" i="7"/>
  <c r="F71" i="7" s="1"/>
  <c r="D70" i="7"/>
  <c r="C70" i="7"/>
  <c r="F70" i="7" s="1"/>
  <c r="D69" i="7"/>
  <c r="C69" i="7"/>
  <c r="F69" i="7" s="1"/>
  <c r="D68" i="7"/>
  <c r="C68" i="7"/>
  <c r="F68" i="7" s="1"/>
  <c r="D67" i="7"/>
  <c r="C67" i="7"/>
  <c r="F67" i="7" s="1"/>
  <c r="D66" i="7"/>
  <c r="C66" i="7"/>
  <c r="F66" i="7" s="1"/>
  <c r="D65" i="7"/>
  <c r="C65" i="7"/>
  <c r="F65" i="7" s="1"/>
  <c r="D64" i="7"/>
  <c r="C64" i="7"/>
  <c r="F64" i="7" s="1"/>
  <c r="D63" i="7"/>
  <c r="C63" i="7"/>
  <c r="F63" i="7" s="1"/>
  <c r="D62" i="7"/>
  <c r="C62" i="7"/>
  <c r="F62" i="7" s="1"/>
  <c r="D61" i="7"/>
  <c r="C61" i="7"/>
  <c r="F61" i="7" s="1"/>
  <c r="D60" i="7"/>
  <c r="C60" i="7"/>
  <c r="F60" i="7" s="1"/>
  <c r="D59" i="7"/>
  <c r="C59" i="7"/>
  <c r="F59" i="7" s="1"/>
  <c r="D58" i="7"/>
  <c r="C58" i="7"/>
  <c r="F58" i="7" s="1"/>
  <c r="D57" i="7"/>
  <c r="C57" i="7"/>
  <c r="F57" i="7" s="1"/>
  <c r="D56" i="7"/>
  <c r="C56" i="7"/>
  <c r="F56" i="7" s="1"/>
  <c r="D55" i="7"/>
  <c r="C55" i="7"/>
  <c r="F55" i="7" s="1"/>
  <c r="D54" i="7"/>
  <c r="C54" i="7"/>
  <c r="F54" i="7" s="1"/>
  <c r="D53" i="7"/>
  <c r="C53" i="7"/>
  <c r="F53" i="7" s="1"/>
  <c r="D52" i="7"/>
  <c r="C52" i="7"/>
  <c r="F52" i="7" s="1"/>
  <c r="D51" i="7"/>
  <c r="C51" i="7"/>
  <c r="F51" i="7" s="1"/>
  <c r="D50" i="7"/>
  <c r="C50" i="7"/>
  <c r="F50" i="7" s="1"/>
  <c r="D49" i="7"/>
  <c r="C49" i="7"/>
  <c r="F49" i="7" s="1"/>
  <c r="D48" i="7"/>
  <c r="C48" i="7"/>
  <c r="F48" i="7" s="1"/>
  <c r="D47" i="7"/>
  <c r="C47" i="7"/>
  <c r="F47" i="7" s="1"/>
  <c r="D46" i="7"/>
  <c r="C46" i="7"/>
  <c r="F46" i="7" s="1"/>
  <c r="D45" i="7"/>
  <c r="C45" i="7"/>
  <c r="F45" i="7" s="1"/>
  <c r="D44" i="7"/>
  <c r="C44" i="7"/>
  <c r="F44" i="7" s="1"/>
  <c r="D43" i="7"/>
  <c r="C43" i="7"/>
  <c r="F43" i="7" s="1"/>
  <c r="D42" i="7"/>
  <c r="C42" i="7"/>
  <c r="F42" i="7" s="1"/>
  <c r="D41" i="7"/>
  <c r="C41" i="7"/>
  <c r="F41" i="7" s="1"/>
  <c r="D40" i="7"/>
  <c r="C40" i="7"/>
  <c r="F40" i="7" s="1"/>
  <c r="D39" i="7"/>
  <c r="C39" i="7"/>
  <c r="F39" i="7" s="1"/>
  <c r="D38" i="7"/>
  <c r="C38" i="7"/>
  <c r="F38" i="7" s="1"/>
  <c r="D37" i="7"/>
  <c r="C37" i="7"/>
  <c r="F37" i="7" s="1"/>
  <c r="D36" i="7"/>
  <c r="C36" i="7"/>
  <c r="F36" i="7" s="1"/>
  <c r="D35" i="7"/>
  <c r="C35" i="7"/>
  <c r="F35" i="7" s="1"/>
  <c r="D34" i="7"/>
  <c r="C34" i="7"/>
  <c r="F34" i="7" s="1"/>
  <c r="D33" i="7"/>
  <c r="C33" i="7"/>
  <c r="F33" i="7" s="1"/>
  <c r="D32" i="7"/>
  <c r="C32" i="7"/>
  <c r="F32" i="7" s="1"/>
  <c r="D31" i="7"/>
  <c r="C31" i="7"/>
  <c r="F31" i="7" s="1"/>
  <c r="D30" i="7"/>
  <c r="C30" i="7"/>
  <c r="F30" i="7" s="1"/>
  <c r="D29" i="7"/>
  <c r="C29" i="7"/>
  <c r="F29" i="7" s="1"/>
  <c r="D28" i="7"/>
  <c r="C28" i="7"/>
  <c r="F28" i="7" s="1"/>
  <c r="D27" i="7"/>
  <c r="C27" i="7"/>
  <c r="F27" i="7" s="1"/>
  <c r="D26" i="7"/>
  <c r="C26" i="7"/>
  <c r="F26" i="7" s="1"/>
  <c r="D25" i="7"/>
  <c r="C25" i="7"/>
  <c r="F25" i="7" s="1"/>
  <c r="D24" i="7"/>
  <c r="C24" i="7"/>
  <c r="F24" i="7" s="1"/>
  <c r="D23" i="7"/>
  <c r="C23" i="7"/>
  <c r="F23" i="7" s="1"/>
  <c r="D22" i="7"/>
  <c r="C22" i="7"/>
  <c r="F22" i="7" s="1"/>
  <c r="D21" i="7"/>
  <c r="C21" i="7"/>
  <c r="F21" i="7" s="1"/>
  <c r="D20" i="7"/>
  <c r="C20" i="7"/>
  <c r="F20" i="7" s="1"/>
  <c r="D19" i="7"/>
  <c r="C19" i="7"/>
  <c r="F19" i="7" s="1"/>
  <c r="D18" i="7"/>
  <c r="C18" i="7"/>
  <c r="F18" i="7" s="1"/>
  <c r="D17" i="7"/>
  <c r="C17" i="7"/>
  <c r="F17" i="7" s="1"/>
  <c r="D16" i="7"/>
  <c r="C16" i="7"/>
  <c r="F16" i="7" s="1"/>
  <c r="D15" i="7"/>
  <c r="C15" i="7"/>
  <c r="F15" i="7" s="1"/>
  <c r="D14" i="7"/>
  <c r="C14" i="7"/>
  <c r="F14" i="7" s="1"/>
  <c r="D13" i="7"/>
  <c r="C13" i="7"/>
  <c r="F13" i="7" s="1"/>
  <c r="D12" i="7"/>
  <c r="C12" i="7"/>
  <c r="F12" i="7" s="1"/>
  <c r="D11" i="7"/>
  <c r="C11" i="7"/>
  <c r="F11" i="7" s="1"/>
  <c r="D10" i="7"/>
  <c r="C10" i="7"/>
  <c r="F10" i="7" s="1"/>
  <c r="D9" i="7"/>
  <c r="C9" i="7"/>
  <c r="F9" i="7" s="1"/>
  <c r="D8" i="7"/>
  <c r="C8" i="7"/>
  <c r="F8" i="7" s="1"/>
  <c r="D7" i="7"/>
  <c r="C7" i="7"/>
  <c r="F7" i="7" s="1"/>
  <c r="D6" i="7"/>
  <c r="C6" i="7"/>
  <c r="F6" i="7" s="1"/>
  <c r="D203" i="8"/>
  <c r="C203" i="8"/>
  <c r="F203" i="8" s="1"/>
  <c r="D202" i="8"/>
  <c r="C202" i="8"/>
  <c r="F202" i="8" s="1"/>
  <c r="D201" i="8"/>
  <c r="C201" i="8"/>
  <c r="F201" i="8" s="1"/>
  <c r="D200" i="8"/>
  <c r="C200" i="8"/>
  <c r="F200" i="8" s="1"/>
  <c r="D199" i="8"/>
  <c r="C199" i="8"/>
  <c r="F199" i="8" s="1"/>
  <c r="D198" i="8"/>
  <c r="C198" i="8"/>
  <c r="F198" i="8" s="1"/>
  <c r="D197" i="8"/>
  <c r="C197" i="8"/>
  <c r="F197" i="8" s="1"/>
  <c r="D196" i="8"/>
  <c r="C196" i="8"/>
  <c r="F196" i="8" s="1"/>
  <c r="D195" i="8"/>
  <c r="C195" i="8"/>
  <c r="F195" i="8" s="1"/>
  <c r="D194" i="8"/>
  <c r="C194" i="8"/>
  <c r="F194" i="8" s="1"/>
  <c r="D193" i="8"/>
  <c r="C193" i="8"/>
  <c r="F193" i="8" s="1"/>
  <c r="D192" i="8"/>
  <c r="C192" i="8"/>
  <c r="F192" i="8" s="1"/>
  <c r="D191" i="8"/>
  <c r="C191" i="8"/>
  <c r="F191" i="8" s="1"/>
  <c r="D190" i="8"/>
  <c r="C190" i="8"/>
  <c r="F190" i="8" s="1"/>
  <c r="D189" i="8"/>
  <c r="C189" i="8"/>
  <c r="F189" i="8" s="1"/>
  <c r="D188" i="8"/>
  <c r="C188" i="8"/>
  <c r="F188" i="8" s="1"/>
  <c r="D187" i="8"/>
  <c r="C187" i="8"/>
  <c r="F187" i="8" s="1"/>
  <c r="D186" i="8"/>
  <c r="C186" i="8"/>
  <c r="F186" i="8" s="1"/>
  <c r="D185" i="8"/>
  <c r="C185" i="8"/>
  <c r="F185" i="8" s="1"/>
  <c r="D184" i="8"/>
  <c r="C184" i="8"/>
  <c r="F184" i="8" s="1"/>
  <c r="D183" i="8"/>
  <c r="C183" i="8"/>
  <c r="F183" i="8" s="1"/>
  <c r="D182" i="8"/>
  <c r="C182" i="8"/>
  <c r="F182" i="8" s="1"/>
  <c r="D181" i="8"/>
  <c r="C181" i="8"/>
  <c r="F181" i="8" s="1"/>
  <c r="D180" i="8"/>
  <c r="C180" i="8"/>
  <c r="F180" i="8" s="1"/>
  <c r="D179" i="8"/>
  <c r="C179" i="8"/>
  <c r="F179" i="8" s="1"/>
  <c r="D178" i="8"/>
  <c r="C178" i="8"/>
  <c r="F178" i="8" s="1"/>
  <c r="D177" i="8"/>
  <c r="C177" i="8"/>
  <c r="F177" i="8" s="1"/>
  <c r="D176" i="8"/>
  <c r="C176" i="8"/>
  <c r="F176" i="8" s="1"/>
  <c r="D175" i="8"/>
  <c r="C175" i="8"/>
  <c r="F175" i="8" s="1"/>
  <c r="D174" i="8"/>
  <c r="C174" i="8"/>
  <c r="F174" i="8" s="1"/>
  <c r="D173" i="8"/>
  <c r="C173" i="8"/>
  <c r="F173" i="8" s="1"/>
  <c r="D172" i="8"/>
  <c r="C172" i="8"/>
  <c r="F172" i="8" s="1"/>
  <c r="D171" i="8"/>
  <c r="C171" i="8"/>
  <c r="F171" i="8" s="1"/>
  <c r="D170" i="8"/>
  <c r="C170" i="8"/>
  <c r="F170" i="8" s="1"/>
  <c r="D169" i="8"/>
  <c r="C169" i="8"/>
  <c r="F169" i="8" s="1"/>
  <c r="D168" i="8"/>
  <c r="C168" i="8"/>
  <c r="F168" i="8" s="1"/>
  <c r="D167" i="8"/>
  <c r="C167" i="8"/>
  <c r="F167" i="8" s="1"/>
  <c r="D166" i="8"/>
  <c r="C166" i="8"/>
  <c r="F166" i="8" s="1"/>
  <c r="D165" i="8"/>
  <c r="C165" i="8"/>
  <c r="F165" i="8" s="1"/>
  <c r="D164" i="8"/>
  <c r="C164" i="8"/>
  <c r="F164" i="8" s="1"/>
  <c r="D163" i="8"/>
  <c r="C163" i="8"/>
  <c r="F163" i="8" s="1"/>
  <c r="D162" i="8"/>
  <c r="C162" i="8"/>
  <c r="F162" i="8" s="1"/>
  <c r="D161" i="8"/>
  <c r="C161" i="8"/>
  <c r="F161" i="8" s="1"/>
  <c r="D160" i="8"/>
  <c r="C160" i="8"/>
  <c r="F160" i="8" s="1"/>
  <c r="D159" i="8"/>
  <c r="C159" i="8"/>
  <c r="F159" i="8" s="1"/>
  <c r="D158" i="8"/>
  <c r="C158" i="8"/>
  <c r="F158" i="8" s="1"/>
  <c r="D157" i="8"/>
  <c r="C157" i="8"/>
  <c r="F157" i="8" s="1"/>
  <c r="D156" i="8"/>
  <c r="C156" i="8"/>
  <c r="F156" i="8" s="1"/>
  <c r="D155" i="8"/>
  <c r="C155" i="8"/>
  <c r="F155" i="8" s="1"/>
  <c r="D154" i="8"/>
  <c r="C154" i="8"/>
  <c r="F154" i="8" s="1"/>
  <c r="D153" i="8"/>
  <c r="C153" i="8"/>
  <c r="F153" i="8" s="1"/>
  <c r="D152" i="8"/>
  <c r="C152" i="8"/>
  <c r="F152" i="8" s="1"/>
  <c r="D151" i="8"/>
  <c r="C151" i="8"/>
  <c r="F151" i="8" s="1"/>
  <c r="D150" i="8"/>
  <c r="C150" i="8"/>
  <c r="F150" i="8" s="1"/>
  <c r="D149" i="8"/>
  <c r="C149" i="8"/>
  <c r="F149" i="8" s="1"/>
  <c r="D148" i="8"/>
  <c r="C148" i="8"/>
  <c r="F148" i="8" s="1"/>
  <c r="D147" i="8"/>
  <c r="C147" i="8"/>
  <c r="F147" i="8" s="1"/>
  <c r="D146" i="8"/>
  <c r="C146" i="8"/>
  <c r="F146" i="8" s="1"/>
  <c r="D145" i="8"/>
  <c r="C145" i="8"/>
  <c r="F145" i="8" s="1"/>
  <c r="D144" i="8"/>
  <c r="C144" i="8"/>
  <c r="F144" i="8" s="1"/>
  <c r="D143" i="8"/>
  <c r="C143" i="8"/>
  <c r="F143" i="8" s="1"/>
  <c r="D142" i="8"/>
  <c r="C142" i="8"/>
  <c r="F142" i="8" s="1"/>
  <c r="D141" i="8"/>
  <c r="C141" i="8"/>
  <c r="F141" i="8" s="1"/>
  <c r="D140" i="8"/>
  <c r="C140" i="8"/>
  <c r="F140" i="8" s="1"/>
  <c r="D139" i="8"/>
  <c r="C139" i="8"/>
  <c r="F139" i="8" s="1"/>
  <c r="D138" i="8"/>
  <c r="C138" i="8"/>
  <c r="F138" i="8" s="1"/>
  <c r="D137" i="8"/>
  <c r="C137" i="8"/>
  <c r="F137" i="8" s="1"/>
  <c r="D136" i="8"/>
  <c r="C136" i="8"/>
  <c r="F136" i="8" s="1"/>
  <c r="D135" i="8"/>
  <c r="C135" i="8"/>
  <c r="F135" i="8" s="1"/>
  <c r="D134" i="8"/>
  <c r="C134" i="8"/>
  <c r="F134" i="8" s="1"/>
  <c r="D133" i="8"/>
  <c r="C133" i="8"/>
  <c r="F133" i="8" s="1"/>
  <c r="D132" i="8"/>
  <c r="C132" i="8"/>
  <c r="F132" i="8" s="1"/>
  <c r="D131" i="8"/>
  <c r="C131" i="8"/>
  <c r="F131" i="8" s="1"/>
  <c r="D130" i="8"/>
  <c r="C130" i="8"/>
  <c r="F130" i="8" s="1"/>
  <c r="D129" i="8"/>
  <c r="C129" i="8"/>
  <c r="F129" i="8" s="1"/>
  <c r="D128" i="8"/>
  <c r="C128" i="8"/>
  <c r="F128" i="8" s="1"/>
  <c r="D127" i="8"/>
  <c r="C127" i="8"/>
  <c r="F127" i="8" s="1"/>
  <c r="D126" i="8"/>
  <c r="C126" i="8"/>
  <c r="F126" i="8" s="1"/>
  <c r="D125" i="8"/>
  <c r="C125" i="8"/>
  <c r="F125" i="8" s="1"/>
  <c r="D124" i="8"/>
  <c r="C124" i="8"/>
  <c r="F124" i="8" s="1"/>
  <c r="D123" i="8"/>
  <c r="C123" i="8"/>
  <c r="F123" i="8" s="1"/>
  <c r="D122" i="8"/>
  <c r="C122" i="8"/>
  <c r="F122" i="8" s="1"/>
  <c r="D121" i="8"/>
  <c r="C121" i="8"/>
  <c r="F121" i="8" s="1"/>
  <c r="D120" i="8"/>
  <c r="C120" i="8"/>
  <c r="F120" i="8" s="1"/>
  <c r="D119" i="8"/>
  <c r="C119" i="8"/>
  <c r="F119" i="8" s="1"/>
  <c r="D118" i="8"/>
  <c r="C118" i="8"/>
  <c r="F118" i="8" s="1"/>
  <c r="D117" i="8"/>
  <c r="C117" i="8"/>
  <c r="F117" i="8" s="1"/>
  <c r="D116" i="8"/>
  <c r="C116" i="8"/>
  <c r="F116" i="8" s="1"/>
  <c r="D115" i="8"/>
  <c r="C115" i="8"/>
  <c r="F115" i="8" s="1"/>
  <c r="D114" i="8"/>
  <c r="C114" i="8"/>
  <c r="F114" i="8" s="1"/>
  <c r="D113" i="8"/>
  <c r="C113" i="8"/>
  <c r="F113" i="8" s="1"/>
  <c r="D112" i="8"/>
  <c r="C112" i="8"/>
  <c r="F112" i="8" s="1"/>
  <c r="D111" i="8"/>
  <c r="C111" i="8"/>
  <c r="F111" i="8" s="1"/>
  <c r="D110" i="8"/>
  <c r="C110" i="8"/>
  <c r="F110" i="8" s="1"/>
  <c r="D109" i="8"/>
  <c r="C109" i="8"/>
  <c r="F109" i="8" s="1"/>
  <c r="D108" i="8"/>
  <c r="C108" i="8"/>
  <c r="F108" i="8" s="1"/>
  <c r="D107" i="8"/>
  <c r="C107" i="8"/>
  <c r="F107" i="8" s="1"/>
  <c r="D106" i="8"/>
  <c r="C106" i="8"/>
  <c r="F106" i="8" s="1"/>
  <c r="D105" i="8"/>
  <c r="C105" i="8"/>
  <c r="F105" i="8" s="1"/>
  <c r="D104" i="8"/>
  <c r="C104" i="8"/>
  <c r="F104" i="8" s="1"/>
  <c r="D103" i="8"/>
  <c r="C103" i="8"/>
  <c r="F103" i="8" s="1"/>
  <c r="D102" i="8"/>
  <c r="C102" i="8"/>
  <c r="F102" i="8" s="1"/>
  <c r="D101" i="8"/>
  <c r="C101" i="8"/>
  <c r="F101" i="8" s="1"/>
  <c r="D100" i="8"/>
  <c r="C100" i="8"/>
  <c r="F100" i="8" s="1"/>
  <c r="D99" i="8"/>
  <c r="C99" i="8"/>
  <c r="F99" i="8" s="1"/>
  <c r="D98" i="8"/>
  <c r="C98" i="8"/>
  <c r="F98" i="8" s="1"/>
  <c r="D97" i="8"/>
  <c r="C97" i="8"/>
  <c r="F97" i="8" s="1"/>
  <c r="D96" i="8"/>
  <c r="C96" i="8"/>
  <c r="F96" i="8" s="1"/>
  <c r="D95" i="8"/>
  <c r="C95" i="8"/>
  <c r="F95" i="8" s="1"/>
  <c r="D94" i="8"/>
  <c r="C94" i="8"/>
  <c r="F94" i="8" s="1"/>
  <c r="D93" i="8"/>
  <c r="C93" i="8"/>
  <c r="F93" i="8" s="1"/>
  <c r="D92" i="8"/>
  <c r="C92" i="8"/>
  <c r="F92" i="8" s="1"/>
  <c r="D91" i="8"/>
  <c r="C91" i="8"/>
  <c r="F91" i="8" s="1"/>
  <c r="D90" i="8"/>
  <c r="C90" i="8"/>
  <c r="F90" i="8" s="1"/>
  <c r="D89" i="8"/>
  <c r="C89" i="8"/>
  <c r="F89" i="8" s="1"/>
  <c r="D88" i="8"/>
  <c r="C88" i="8"/>
  <c r="F88" i="8" s="1"/>
  <c r="D87" i="8"/>
  <c r="C87" i="8"/>
  <c r="F87" i="8" s="1"/>
  <c r="D86" i="8"/>
  <c r="C86" i="8"/>
  <c r="F86" i="8" s="1"/>
  <c r="D85" i="8"/>
  <c r="C85" i="8"/>
  <c r="F85" i="8" s="1"/>
  <c r="D84" i="8"/>
  <c r="C84" i="8"/>
  <c r="F84" i="8" s="1"/>
  <c r="D83" i="8"/>
  <c r="C83" i="8"/>
  <c r="F83" i="8" s="1"/>
  <c r="D82" i="8"/>
  <c r="C82" i="8"/>
  <c r="F82" i="8" s="1"/>
  <c r="D81" i="8"/>
  <c r="C81" i="8"/>
  <c r="F81" i="8" s="1"/>
  <c r="D80" i="8"/>
  <c r="C80" i="8"/>
  <c r="F80" i="8" s="1"/>
  <c r="D79" i="8"/>
  <c r="C79" i="8"/>
  <c r="F79" i="8" s="1"/>
  <c r="D78" i="8"/>
  <c r="C78" i="8"/>
  <c r="F78" i="8" s="1"/>
  <c r="D77" i="8"/>
  <c r="C77" i="8"/>
  <c r="F77" i="8" s="1"/>
  <c r="D76" i="8"/>
  <c r="C76" i="8"/>
  <c r="F76" i="8" s="1"/>
  <c r="D75" i="8"/>
  <c r="C75" i="8"/>
  <c r="F75" i="8" s="1"/>
  <c r="D74" i="8"/>
  <c r="C74" i="8"/>
  <c r="F74" i="8" s="1"/>
  <c r="D73" i="8"/>
  <c r="C73" i="8"/>
  <c r="F73" i="8" s="1"/>
  <c r="D72" i="8"/>
  <c r="C72" i="8"/>
  <c r="F72" i="8" s="1"/>
  <c r="D71" i="8"/>
  <c r="C71" i="8"/>
  <c r="F71" i="8" s="1"/>
  <c r="D70" i="8"/>
  <c r="C70" i="8"/>
  <c r="F70" i="8" s="1"/>
  <c r="D69" i="8"/>
  <c r="C69" i="8"/>
  <c r="F69" i="8" s="1"/>
  <c r="D68" i="8"/>
  <c r="C68" i="8"/>
  <c r="F68" i="8" s="1"/>
  <c r="D67" i="8"/>
  <c r="C67" i="8"/>
  <c r="F67" i="8" s="1"/>
  <c r="D66" i="8"/>
  <c r="C66" i="8"/>
  <c r="F66" i="8" s="1"/>
  <c r="D65" i="8"/>
  <c r="C65" i="8"/>
  <c r="F65" i="8" s="1"/>
  <c r="D64" i="8"/>
  <c r="C64" i="8"/>
  <c r="F64" i="8" s="1"/>
  <c r="D63" i="8"/>
  <c r="C63" i="8"/>
  <c r="F63" i="8" s="1"/>
  <c r="D62" i="8"/>
  <c r="C62" i="8"/>
  <c r="F62" i="8" s="1"/>
  <c r="D61" i="8"/>
  <c r="C61" i="8"/>
  <c r="F61" i="8" s="1"/>
  <c r="D60" i="8"/>
  <c r="C60" i="8"/>
  <c r="F60" i="8" s="1"/>
  <c r="D59" i="8"/>
  <c r="C59" i="8"/>
  <c r="F59" i="8" s="1"/>
  <c r="D58" i="8"/>
  <c r="C58" i="8"/>
  <c r="F58" i="8" s="1"/>
  <c r="D57" i="8"/>
  <c r="C57" i="8"/>
  <c r="F57" i="8" s="1"/>
  <c r="D56" i="8"/>
  <c r="C56" i="8"/>
  <c r="F56" i="8" s="1"/>
  <c r="D55" i="8"/>
  <c r="C55" i="8"/>
  <c r="F55" i="8" s="1"/>
  <c r="D54" i="8"/>
  <c r="C54" i="8"/>
  <c r="F54" i="8" s="1"/>
  <c r="D53" i="8"/>
  <c r="C53" i="8"/>
  <c r="F53" i="8" s="1"/>
  <c r="D52" i="8"/>
  <c r="C52" i="8"/>
  <c r="F52" i="8" s="1"/>
  <c r="D51" i="8"/>
  <c r="C51" i="8"/>
  <c r="F51" i="8" s="1"/>
  <c r="D50" i="8"/>
  <c r="C50" i="8"/>
  <c r="F50" i="8" s="1"/>
  <c r="D49" i="8"/>
  <c r="C49" i="8"/>
  <c r="F49" i="8" s="1"/>
  <c r="D48" i="8"/>
  <c r="C48" i="8"/>
  <c r="F48" i="8" s="1"/>
  <c r="D47" i="8"/>
  <c r="C47" i="8"/>
  <c r="F47" i="8" s="1"/>
  <c r="D46" i="8"/>
  <c r="C46" i="8"/>
  <c r="F46" i="8" s="1"/>
  <c r="D45" i="8"/>
  <c r="C45" i="8"/>
  <c r="F45" i="8" s="1"/>
  <c r="D44" i="8"/>
  <c r="C44" i="8"/>
  <c r="F44" i="8" s="1"/>
  <c r="D43" i="8"/>
  <c r="C43" i="8"/>
  <c r="F43" i="8" s="1"/>
  <c r="D42" i="8"/>
  <c r="C42" i="8"/>
  <c r="F42" i="8" s="1"/>
  <c r="D41" i="8"/>
  <c r="C41" i="8"/>
  <c r="F41" i="8" s="1"/>
  <c r="D40" i="8"/>
  <c r="C40" i="8"/>
  <c r="F40" i="8" s="1"/>
  <c r="D39" i="8"/>
  <c r="C39" i="8"/>
  <c r="F39" i="8" s="1"/>
  <c r="D38" i="8"/>
  <c r="C38" i="8"/>
  <c r="F38" i="8" s="1"/>
  <c r="D37" i="8"/>
  <c r="C37" i="8"/>
  <c r="F37" i="8" s="1"/>
  <c r="D36" i="8"/>
  <c r="C36" i="8"/>
  <c r="F36" i="8" s="1"/>
  <c r="D35" i="8"/>
  <c r="C35" i="8"/>
  <c r="F35" i="8" s="1"/>
  <c r="D34" i="8"/>
  <c r="C34" i="8"/>
  <c r="F34" i="8" s="1"/>
  <c r="D33" i="8"/>
  <c r="C33" i="8"/>
  <c r="F33" i="8" s="1"/>
  <c r="D32" i="8"/>
  <c r="C32" i="8"/>
  <c r="F32" i="8" s="1"/>
  <c r="D31" i="8"/>
  <c r="C31" i="8"/>
  <c r="F31" i="8" s="1"/>
  <c r="D30" i="8"/>
  <c r="C30" i="8"/>
  <c r="F30" i="8" s="1"/>
  <c r="D29" i="8"/>
  <c r="C29" i="8"/>
  <c r="F29" i="8" s="1"/>
  <c r="D28" i="8"/>
  <c r="C28" i="8"/>
  <c r="F28" i="8" s="1"/>
  <c r="D27" i="8"/>
  <c r="C27" i="8"/>
  <c r="F27" i="8" s="1"/>
  <c r="D26" i="8"/>
  <c r="C26" i="8"/>
  <c r="F26" i="8" s="1"/>
  <c r="D25" i="8"/>
  <c r="C25" i="8"/>
  <c r="F25" i="8" s="1"/>
  <c r="D24" i="8"/>
  <c r="C24" i="8"/>
  <c r="F24" i="8" s="1"/>
  <c r="D23" i="8"/>
  <c r="C23" i="8"/>
  <c r="F23" i="8" s="1"/>
  <c r="D22" i="8"/>
  <c r="C22" i="8"/>
  <c r="F22" i="8" s="1"/>
  <c r="D21" i="8"/>
  <c r="C21" i="8"/>
  <c r="F21" i="8" s="1"/>
  <c r="D20" i="8"/>
  <c r="C20" i="8"/>
  <c r="F20" i="8" s="1"/>
  <c r="D19" i="8"/>
  <c r="C19" i="8"/>
  <c r="F19" i="8" s="1"/>
  <c r="F18" i="8"/>
  <c r="F17" i="8"/>
  <c r="B2" i="28"/>
  <c r="Y71" i="3"/>
  <c r="B2" i="24"/>
  <c r="B2" i="27"/>
  <c r="B2" i="20"/>
  <c r="B2" i="23"/>
  <c r="B2" i="25"/>
  <c r="B2" i="10"/>
  <c r="B2" i="11"/>
  <c r="B2" i="12"/>
  <c r="B2" i="13"/>
  <c r="B2" i="14"/>
  <c r="B2" i="15"/>
  <c r="B2" i="16"/>
  <c r="B2" i="17"/>
  <c r="B2" i="18"/>
  <c r="B2" i="7"/>
  <c r="B2" i="2"/>
  <c r="B2" i="9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6" i="23"/>
  <c r="G25" i="23"/>
  <c r="G24" i="23"/>
  <c r="G23" i="23"/>
  <c r="G22" i="23"/>
  <c r="G21" i="23"/>
  <c r="G5" i="23"/>
  <c r="G4" i="23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11" i="18"/>
  <c r="G25" i="18"/>
  <c r="G24" i="18"/>
  <c r="G23" i="18"/>
  <c r="G22" i="18"/>
  <c r="G21" i="18"/>
  <c r="G20" i="18"/>
  <c r="G19" i="18"/>
  <c r="G18" i="18"/>
  <c r="G17" i="18"/>
  <c r="G5" i="18"/>
  <c r="G4" i="18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Y3" i="3"/>
  <c r="Y9" i="3"/>
  <c r="Y5" i="3"/>
  <c r="Y13" i="3"/>
  <c r="Y11" i="3"/>
  <c r="C62" i="2"/>
  <c r="F62" i="2" s="1"/>
  <c r="D62" i="2"/>
  <c r="C63" i="2"/>
  <c r="F63" i="2" s="1"/>
  <c r="D63" i="2"/>
  <c r="C64" i="2"/>
  <c r="F64" i="2" s="1"/>
  <c r="D64" i="2"/>
  <c r="C65" i="2"/>
  <c r="F65" i="2" s="1"/>
  <c r="D65" i="2"/>
  <c r="C66" i="2"/>
  <c r="F66" i="2" s="1"/>
  <c r="D66" i="2"/>
  <c r="C67" i="2"/>
  <c r="F67" i="2" s="1"/>
  <c r="D67" i="2"/>
  <c r="C68" i="2"/>
  <c r="F68" i="2" s="1"/>
  <c r="D68" i="2"/>
  <c r="C69" i="2"/>
  <c r="F69" i="2" s="1"/>
  <c r="D69" i="2"/>
  <c r="C70" i="2"/>
  <c r="F70" i="2" s="1"/>
  <c r="D70" i="2"/>
  <c r="C71" i="2"/>
  <c r="F71" i="2" s="1"/>
  <c r="D71" i="2"/>
  <c r="C72" i="2"/>
  <c r="F72" i="2" s="1"/>
  <c r="D72" i="2"/>
  <c r="C73" i="2"/>
  <c r="F73" i="2" s="1"/>
  <c r="D73" i="2"/>
  <c r="C74" i="2"/>
  <c r="F74" i="2" s="1"/>
  <c r="D74" i="2"/>
  <c r="C75" i="2"/>
  <c r="F75" i="2" s="1"/>
  <c r="D75" i="2"/>
  <c r="C76" i="2"/>
  <c r="F76" i="2" s="1"/>
  <c r="D76" i="2"/>
  <c r="C77" i="2"/>
  <c r="F77" i="2" s="1"/>
  <c r="D77" i="2"/>
  <c r="C78" i="2"/>
  <c r="F78" i="2" s="1"/>
  <c r="D78" i="2"/>
  <c r="C79" i="2"/>
  <c r="F79" i="2" s="1"/>
  <c r="D79" i="2"/>
  <c r="C80" i="2"/>
  <c r="F80" i="2" s="1"/>
  <c r="D80" i="2"/>
  <c r="C81" i="2"/>
  <c r="F81" i="2" s="1"/>
  <c r="D81" i="2"/>
  <c r="C82" i="2"/>
  <c r="F82" i="2" s="1"/>
  <c r="D82" i="2"/>
  <c r="C83" i="2"/>
  <c r="F83" i="2" s="1"/>
  <c r="D83" i="2"/>
  <c r="C84" i="2"/>
  <c r="F84" i="2" s="1"/>
  <c r="D84" i="2"/>
  <c r="C85" i="2"/>
  <c r="F85" i="2" s="1"/>
  <c r="D85" i="2"/>
  <c r="C86" i="2"/>
  <c r="F86" i="2" s="1"/>
  <c r="D86" i="2"/>
  <c r="C87" i="2"/>
  <c r="F87" i="2" s="1"/>
  <c r="D87" i="2"/>
  <c r="C88" i="2"/>
  <c r="F88" i="2" s="1"/>
  <c r="D88" i="2"/>
  <c r="C89" i="2"/>
  <c r="F89" i="2" s="1"/>
  <c r="D89" i="2"/>
  <c r="C90" i="2"/>
  <c r="F90" i="2" s="1"/>
  <c r="D90" i="2"/>
  <c r="C91" i="2"/>
  <c r="F91" i="2" s="1"/>
  <c r="D91" i="2"/>
  <c r="C92" i="2"/>
  <c r="F92" i="2" s="1"/>
  <c r="D92" i="2"/>
  <c r="C93" i="2"/>
  <c r="F93" i="2" s="1"/>
  <c r="D93" i="2"/>
  <c r="C94" i="2"/>
  <c r="F94" i="2" s="1"/>
  <c r="D94" i="2"/>
  <c r="C95" i="2"/>
  <c r="F95" i="2" s="1"/>
  <c r="D95" i="2"/>
  <c r="C96" i="2"/>
  <c r="F96" i="2" s="1"/>
  <c r="D96" i="2"/>
  <c r="C97" i="2"/>
  <c r="F97" i="2" s="1"/>
  <c r="D97" i="2"/>
  <c r="C98" i="2"/>
  <c r="F98" i="2" s="1"/>
  <c r="D98" i="2"/>
  <c r="C99" i="2"/>
  <c r="F99" i="2" s="1"/>
  <c r="D99" i="2"/>
  <c r="C100" i="2"/>
  <c r="F100" i="2" s="1"/>
  <c r="D100" i="2"/>
  <c r="C101" i="2"/>
  <c r="F101" i="2" s="1"/>
  <c r="D101" i="2"/>
  <c r="C102" i="2"/>
  <c r="F102" i="2" s="1"/>
  <c r="D102" i="2"/>
  <c r="C103" i="2"/>
  <c r="F103" i="2" s="1"/>
  <c r="D103" i="2"/>
  <c r="C104" i="2"/>
  <c r="F104" i="2" s="1"/>
  <c r="D104" i="2"/>
  <c r="C105" i="2"/>
  <c r="F105" i="2" s="1"/>
  <c r="D105" i="2"/>
  <c r="C106" i="2"/>
  <c r="F106" i="2" s="1"/>
  <c r="D106" i="2"/>
  <c r="C107" i="2"/>
  <c r="F107" i="2" s="1"/>
  <c r="D107" i="2"/>
  <c r="C108" i="2"/>
  <c r="F108" i="2" s="1"/>
  <c r="D108" i="2"/>
  <c r="C109" i="2"/>
  <c r="F109" i="2" s="1"/>
  <c r="D109" i="2"/>
  <c r="C110" i="2"/>
  <c r="F110" i="2" s="1"/>
  <c r="D110" i="2"/>
  <c r="C111" i="2"/>
  <c r="F111" i="2" s="1"/>
  <c r="D111" i="2"/>
  <c r="C112" i="2"/>
  <c r="F112" i="2" s="1"/>
  <c r="D112" i="2"/>
  <c r="C113" i="2"/>
  <c r="F113" i="2" s="1"/>
  <c r="D113" i="2"/>
  <c r="C114" i="2"/>
  <c r="F114" i="2" s="1"/>
  <c r="D114" i="2"/>
  <c r="C115" i="2"/>
  <c r="F115" i="2" s="1"/>
  <c r="D115" i="2"/>
  <c r="C116" i="2"/>
  <c r="F116" i="2" s="1"/>
  <c r="D116" i="2"/>
  <c r="C117" i="2"/>
  <c r="F117" i="2" s="1"/>
  <c r="D117" i="2"/>
  <c r="C118" i="2"/>
  <c r="F118" i="2" s="1"/>
  <c r="D118" i="2"/>
  <c r="C119" i="2"/>
  <c r="F119" i="2" s="1"/>
  <c r="D119" i="2"/>
  <c r="C120" i="2"/>
  <c r="F120" i="2" s="1"/>
  <c r="D120" i="2"/>
  <c r="C121" i="2"/>
  <c r="F121" i="2" s="1"/>
  <c r="D121" i="2"/>
  <c r="C122" i="2"/>
  <c r="F122" i="2" s="1"/>
  <c r="D122" i="2"/>
  <c r="C123" i="2"/>
  <c r="F123" i="2" s="1"/>
  <c r="D123" i="2"/>
  <c r="C124" i="2"/>
  <c r="F124" i="2" s="1"/>
  <c r="D124" i="2"/>
  <c r="C125" i="2"/>
  <c r="F125" i="2" s="1"/>
  <c r="D125" i="2"/>
  <c r="C126" i="2"/>
  <c r="F126" i="2" s="1"/>
  <c r="D126" i="2"/>
  <c r="C127" i="2"/>
  <c r="F127" i="2" s="1"/>
  <c r="D127" i="2"/>
  <c r="C128" i="2"/>
  <c r="F128" i="2" s="1"/>
  <c r="D128" i="2"/>
  <c r="C129" i="2"/>
  <c r="F129" i="2" s="1"/>
  <c r="D129" i="2"/>
  <c r="C130" i="2"/>
  <c r="F130" i="2" s="1"/>
  <c r="D130" i="2"/>
  <c r="C131" i="2"/>
  <c r="F131" i="2" s="1"/>
  <c r="D131" i="2"/>
  <c r="C132" i="2"/>
  <c r="F132" i="2" s="1"/>
  <c r="D132" i="2"/>
  <c r="C133" i="2"/>
  <c r="F133" i="2" s="1"/>
  <c r="D133" i="2"/>
  <c r="C134" i="2"/>
  <c r="F134" i="2" s="1"/>
  <c r="D134" i="2"/>
  <c r="C135" i="2"/>
  <c r="F135" i="2" s="1"/>
  <c r="D135" i="2"/>
  <c r="C136" i="2"/>
  <c r="F136" i="2" s="1"/>
  <c r="D136" i="2"/>
  <c r="C137" i="2"/>
  <c r="F137" i="2" s="1"/>
  <c r="D137" i="2"/>
  <c r="C138" i="2"/>
  <c r="F138" i="2" s="1"/>
  <c r="D138" i="2"/>
  <c r="C139" i="2"/>
  <c r="F139" i="2" s="1"/>
  <c r="D139" i="2"/>
  <c r="C140" i="2"/>
  <c r="F140" i="2" s="1"/>
  <c r="D140" i="2"/>
  <c r="C141" i="2"/>
  <c r="F141" i="2" s="1"/>
  <c r="D141" i="2"/>
  <c r="C142" i="2"/>
  <c r="F142" i="2" s="1"/>
  <c r="D142" i="2"/>
  <c r="C143" i="2"/>
  <c r="F143" i="2" s="1"/>
  <c r="D143" i="2"/>
  <c r="C144" i="2"/>
  <c r="F144" i="2" s="1"/>
  <c r="D144" i="2"/>
  <c r="C145" i="2"/>
  <c r="F145" i="2" s="1"/>
  <c r="D145" i="2"/>
  <c r="C146" i="2"/>
  <c r="F146" i="2" s="1"/>
  <c r="D146" i="2"/>
  <c r="C147" i="2"/>
  <c r="F147" i="2" s="1"/>
  <c r="D147" i="2"/>
  <c r="C148" i="2"/>
  <c r="F148" i="2" s="1"/>
  <c r="D148" i="2"/>
  <c r="C149" i="2"/>
  <c r="F149" i="2" s="1"/>
  <c r="D149" i="2"/>
  <c r="C150" i="2"/>
  <c r="F150" i="2" s="1"/>
  <c r="D150" i="2"/>
  <c r="C151" i="2"/>
  <c r="F151" i="2" s="1"/>
  <c r="D151" i="2"/>
  <c r="C152" i="2"/>
  <c r="F152" i="2" s="1"/>
  <c r="D152" i="2"/>
  <c r="C153" i="2"/>
  <c r="F153" i="2" s="1"/>
  <c r="D153" i="2"/>
  <c r="C154" i="2"/>
  <c r="F154" i="2" s="1"/>
  <c r="D154" i="2"/>
  <c r="C155" i="2"/>
  <c r="F155" i="2" s="1"/>
  <c r="D155" i="2"/>
  <c r="C156" i="2"/>
  <c r="F156" i="2" s="1"/>
  <c r="D156" i="2"/>
  <c r="C157" i="2"/>
  <c r="F157" i="2" s="1"/>
  <c r="D157" i="2"/>
  <c r="C158" i="2"/>
  <c r="F158" i="2" s="1"/>
  <c r="D158" i="2"/>
  <c r="C159" i="2"/>
  <c r="F159" i="2" s="1"/>
  <c r="D159" i="2"/>
  <c r="C160" i="2"/>
  <c r="F160" i="2" s="1"/>
  <c r="D160" i="2"/>
  <c r="C161" i="2"/>
  <c r="F161" i="2" s="1"/>
  <c r="D161" i="2"/>
  <c r="C162" i="2"/>
  <c r="F162" i="2" s="1"/>
  <c r="D162" i="2"/>
  <c r="C163" i="2"/>
  <c r="F163" i="2" s="1"/>
  <c r="D163" i="2"/>
  <c r="C164" i="2"/>
  <c r="F164" i="2" s="1"/>
  <c r="D164" i="2"/>
  <c r="C165" i="2"/>
  <c r="F165" i="2" s="1"/>
  <c r="D165" i="2"/>
  <c r="C166" i="2"/>
  <c r="F166" i="2" s="1"/>
  <c r="D166" i="2"/>
  <c r="C167" i="2"/>
  <c r="F167" i="2" s="1"/>
  <c r="D167" i="2"/>
  <c r="C168" i="2"/>
  <c r="F168" i="2" s="1"/>
  <c r="D168" i="2"/>
  <c r="C169" i="2"/>
  <c r="F169" i="2" s="1"/>
  <c r="D169" i="2"/>
  <c r="C170" i="2"/>
  <c r="F170" i="2" s="1"/>
  <c r="D170" i="2"/>
  <c r="C171" i="2"/>
  <c r="F171" i="2" s="1"/>
  <c r="D171" i="2"/>
  <c r="C172" i="2"/>
  <c r="F172" i="2" s="1"/>
  <c r="D172" i="2"/>
  <c r="C173" i="2"/>
  <c r="F173" i="2" s="1"/>
  <c r="D173" i="2"/>
  <c r="C174" i="2"/>
  <c r="F174" i="2" s="1"/>
  <c r="D174" i="2"/>
  <c r="C175" i="2"/>
  <c r="F175" i="2" s="1"/>
  <c r="D175" i="2"/>
  <c r="C176" i="2"/>
  <c r="F176" i="2" s="1"/>
  <c r="D176" i="2"/>
  <c r="C177" i="2"/>
  <c r="F177" i="2" s="1"/>
  <c r="D177" i="2"/>
  <c r="C178" i="2"/>
  <c r="F178" i="2" s="1"/>
  <c r="D178" i="2"/>
  <c r="C179" i="2"/>
  <c r="F179" i="2" s="1"/>
  <c r="D179" i="2"/>
  <c r="C180" i="2"/>
  <c r="F180" i="2" s="1"/>
  <c r="D180" i="2"/>
  <c r="C181" i="2"/>
  <c r="F181" i="2" s="1"/>
  <c r="D181" i="2"/>
  <c r="C182" i="2"/>
  <c r="F182" i="2" s="1"/>
  <c r="D182" i="2"/>
  <c r="C183" i="2"/>
  <c r="F183" i="2" s="1"/>
  <c r="D183" i="2"/>
  <c r="C184" i="2"/>
  <c r="F184" i="2" s="1"/>
  <c r="D184" i="2"/>
  <c r="G5" i="2"/>
  <c r="G4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B2" i="26"/>
  <c r="B1" i="26"/>
  <c r="U16" i="3"/>
  <c r="H71" i="3"/>
  <c r="U13" i="3"/>
  <c r="U11" i="3"/>
  <c r="U29" i="3"/>
  <c r="U5" i="3"/>
  <c r="H5" i="3"/>
  <c r="L29" i="3"/>
  <c r="Y26" i="3"/>
  <c r="AI85" i="3" l="1"/>
  <c r="AG22" i="3"/>
  <c r="AH135" i="3"/>
  <c r="AH87" i="3"/>
  <c r="AG7" i="3"/>
  <c r="AF135" i="3"/>
  <c r="AF84" i="3"/>
  <c r="AC7" i="3"/>
  <c r="AI7" i="3"/>
  <c r="AE22" i="3"/>
  <c r="AF24" i="3"/>
  <c r="AE135" i="3"/>
  <c r="AH25" i="3"/>
  <c r="AE84" i="3"/>
  <c r="AE29" i="3"/>
  <c r="AH27" i="3"/>
  <c r="AC87" i="3"/>
  <c r="AE85" i="3"/>
  <c r="AE86" i="3"/>
  <c r="AG28" i="3"/>
  <c r="AE28" i="3"/>
  <c r="AD23" i="3"/>
  <c r="AD135" i="3"/>
  <c r="AD84" i="3"/>
  <c r="AD87" i="3"/>
  <c r="F85" i="3"/>
  <c r="AG9" i="3"/>
  <c r="AH7" i="3"/>
  <c r="AF7" i="3"/>
  <c r="AF17" i="3"/>
  <c r="AI24" i="3"/>
  <c r="AC24" i="3"/>
  <c r="F25" i="3"/>
  <c r="AD25" i="3"/>
  <c r="AF26" i="3"/>
  <c r="AG26" i="3"/>
  <c r="AG87" i="3"/>
  <c r="AF28" i="3"/>
  <c r="AH24" i="3"/>
  <c r="AG25" i="3"/>
  <c r="AC23" i="3"/>
  <c r="AF25" i="3"/>
  <c r="AC9" i="3"/>
  <c r="AH9" i="3"/>
  <c r="F135" i="3"/>
  <c r="AI84" i="3"/>
  <c r="AH84" i="3"/>
  <c r="AG84" i="3"/>
  <c r="AC85" i="3"/>
  <c r="AG85" i="3"/>
  <c r="AH86" i="3"/>
  <c r="AF86" i="3"/>
  <c r="AI26" i="3"/>
  <c r="AG24" i="3"/>
  <c r="AG135" i="3"/>
  <c r="AI87" i="3"/>
  <c r="AI86" i="3"/>
  <c r="AC28" i="3"/>
  <c r="AC22" i="3"/>
  <c r="AD22" i="3"/>
  <c r="AE24" i="3"/>
  <c r="AC27" i="3"/>
  <c r="AD27" i="3"/>
  <c r="AE27" i="3"/>
  <c r="F87" i="3"/>
  <c r="AF87" i="3"/>
  <c r="AD85" i="3"/>
  <c r="AC86" i="3"/>
  <c r="AG86" i="3"/>
  <c r="AH28" i="3"/>
  <c r="AI28" i="3"/>
  <c r="AI27" i="3"/>
  <c r="AF9" i="3"/>
  <c r="AF22" i="3"/>
  <c r="AI25" i="3"/>
  <c r="AC26" i="3"/>
  <c r="AD26" i="3"/>
  <c r="AE75" i="3"/>
  <c r="AE26" i="3"/>
  <c r="AD14" i="3"/>
  <c r="AC17" i="3"/>
  <c r="AI81" i="3"/>
  <c r="F86" i="3"/>
  <c r="F28" i="3"/>
  <c r="F24" i="3"/>
  <c r="AD86" i="3"/>
  <c r="AD28" i="3"/>
  <c r="AD79" i="3"/>
  <c r="AE23" i="3"/>
  <c r="F23" i="3"/>
  <c r="AE87" i="3"/>
  <c r="AE25" i="3"/>
  <c r="AD74" i="3"/>
  <c r="AD80" i="3"/>
  <c r="AF23" i="3"/>
  <c r="AI23" i="3"/>
  <c r="AC84" i="3"/>
  <c r="F27" i="3"/>
  <c r="AG27" i="3"/>
  <c r="AF85" i="3"/>
  <c r="AH85" i="3"/>
  <c r="AI135" i="3"/>
  <c r="AH26" i="3"/>
  <c r="AG23" i="3"/>
  <c r="AH22" i="3"/>
  <c r="AC25" i="3"/>
  <c r="AI22" i="3"/>
  <c r="F22" i="3"/>
  <c r="F84" i="3"/>
  <c r="AF27" i="3"/>
  <c r="AC135" i="3"/>
  <c r="AH23" i="3"/>
  <c r="AI9" i="3"/>
  <c r="AC29" i="3"/>
  <c r="AD83" i="3"/>
  <c r="AD6" i="3"/>
  <c r="AD17" i="3"/>
  <c r="AD12" i="3"/>
  <c r="AD69" i="3"/>
  <c r="AE71" i="3"/>
  <c r="AI72" i="3"/>
  <c r="AE72" i="3"/>
  <c r="AH5" i="3"/>
  <c r="AE6" i="3"/>
  <c r="AC8" i="3"/>
  <c r="AI10" i="3"/>
  <c r="AC12" i="3"/>
  <c r="AE12" i="3"/>
  <c r="AE13" i="3"/>
  <c r="AC14" i="3"/>
  <c r="AE16" i="3"/>
  <c r="AI17" i="3"/>
  <c r="AG73" i="3"/>
  <c r="AH74" i="3"/>
  <c r="AE74" i="3"/>
  <c r="AG76" i="3"/>
  <c r="AF77" i="3"/>
  <c r="AD77" i="3"/>
  <c r="AE77" i="3"/>
  <c r="AC78" i="3"/>
  <c r="AE78" i="3"/>
  <c r="AH80" i="3"/>
  <c r="AF81" i="3"/>
  <c r="AE81" i="3"/>
  <c r="AC82" i="3"/>
  <c r="AC75" i="3"/>
  <c r="AG83" i="3"/>
  <c r="F75" i="3"/>
  <c r="AD75" i="3"/>
  <c r="AH75" i="3"/>
  <c r="AG74" i="3"/>
  <c r="AG11" i="3"/>
  <c r="AF80" i="3"/>
  <c r="F17" i="3"/>
  <c r="AI12" i="3"/>
  <c r="AG4" i="3"/>
  <c r="F13" i="3"/>
  <c r="AC79" i="3"/>
  <c r="F80" i="3"/>
  <c r="AI14" i="3"/>
  <c r="F73" i="3"/>
  <c r="AF75" i="3"/>
  <c r="AC73" i="3"/>
  <c r="AF72" i="3"/>
  <c r="AF82" i="3"/>
  <c r="F77" i="3"/>
  <c r="AG12" i="3"/>
  <c r="AF14" i="3"/>
  <c r="AH79" i="3"/>
  <c r="AH81" i="3"/>
  <c r="AH77" i="3"/>
  <c r="AH10" i="3"/>
  <c r="AI75" i="3"/>
  <c r="AH17" i="3"/>
  <c r="AF78" i="3"/>
  <c r="AC76" i="3"/>
  <c r="AD5" i="3"/>
  <c r="AF12" i="3"/>
  <c r="AF79" i="3"/>
  <c r="AG75" i="3"/>
  <c r="AC11" i="3"/>
  <c r="AG6" i="3"/>
  <c r="AH15" i="3"/>
  <c r="AD71" i="3"/>
  <c r="AE11" i="3"/>
  <c r="AI29" i="3"/>
  <c r="F29" i="3"/>
  <c r="AG20" i="3"/>
  <c r="AD20" i="3"/>
  <c r="F69" i="3"/>
  <c r="AF4" i="3"/>
  <c r="AE8" i="3"/>
  <c r="AH12" i="3"/>
  <c r="AH13" i="3"/>
  <c r="AH14" i="3"/>
  <c r="AI16" i="3"/>
  <c r="AG17" i="3"/>
  <c r="AE17" i="3"/>
  <c r="AI73" i="3"/>
  <c r="AD73" i="3"/>
  <c r="AI74" i="3"/>
  <c r="AH76" i="3"/>
  <c r="AE76" i="3"/>
  <c r="AC77" i="3"/>
  <c r="AG78" i="3"/>
  <c r="AD78" i="3"/>
  <c r="AG79" i="3"/>
  <c r="AE79" i="3"/>
  <c r="AC80" i="3"/>
  <c r="AE80" i="3"/>
  <c r="F81" i="3"/>
  <c r="AG82" i="3"/>
  <c r="AD82" i="3"/>
  <c r="AE82" i="3"/>
  <c r="AD9" i="3"/>
  <c r="F78" i="3"/>
  <c r="AG77" i="3"/>
  <c r="F15" i="3"/>
  <c r="AI79" i="3"/>
  <c r="AI77" i="3"/>
  <c r="F79" i="3"/>
  <c r="AG80" i="3"/>
  <c r="AI78" i="3"/>
  <c r="AI15" i="3"/>
  <c r="AF73" i="3"/>
  <c r="F12" i="3"/>
  <c r="AG14" i="3"/>
  <c r="F74" i="3"/>
  <c r="AF74" i="3"/>
  <c r="F82" i="3"/>
  <c r="AH82" i="3"/>
  <c r="AG81" i="3"/>
  <c r="AI76" i="3"/>
  <c r="AF76" i="3"/>
  <c r="AD13" i="3"/>
  <c r="AF20" i="3"/>
  <c r="AD4" i="3"/>
  <c r="F7" i="3"/>
  <c r="F26" i="3"/>
  <c r="AH78" i="3"/>
  <c r="AH73" i="3"/>
  <c r="AI82" i="3"/>
  <c r="AH69" i="3"/>
  <c r="AG5" i="3"/>
  <c r="AE83" i="3"/>
  <c r="AI4" i="3"/>
  <c r="AF13" i="3"/>
  <c r="AH3" i="3"/>
  <c r="AF18" i="3"/>
  <c r="F21" i="3"/>
  <c r="AC69" i="3"/>
  <c r="AE69" i="3"/>
  <c r="AC72" i="3"/>
  <c r="AD72" i="3"/>
  <c r="AH4" i="3"/>
  <c r="AI5" i="3"/>
  <c r="AH6" i="3"/>
  <c r="AG15" i="3"/>
  <c r="AC15" i="3"/>
  <c r="AF11" i="3"/>
  <c r="AH11" i="3"/>
  <c r="F9" i="3"/>
  <c r="AC83" i="3"/>
  <c r="AF10" i="3"/>
  <c r="AC16" i="3"/>
  <c r="AH8" i="3"/>
  <c r="AD3" i="3"/>
  <c r="F4" i="3"/>
  <c r="AD8" i="3"/>
  <c r="AD10" i="3"/>
  <c r="F14" i="3"/>
  <c r="AD76" i="3"/>
  <c r="AF3" i="3"/>
  <c r="AF6" i="3"/>
  <c r="AI83" i="3"/>
  <c r="AG10" i="3"/>
  <c r="AH16" i="3"/>
  <c r="AH72" i="3"/>
  <c r="AG69" i="3"/>
  <c r="AI8" i="3"/>
  <c r="AF16" i="3"/>
  <c r="AF8" i="3"/>
  <c r="AG72" i="3"/>
  <c r="F71" i="3"/>
  <c r="AF83" i="3"/>
  <c r="F10" i="3"/>
  <c r="F8" i="3"/>
  <c r="AG3" i="3"/>
  <c r="AE3" i="3"/>
  <c r="AH18" i="3"/>
  <c r="AE18" i="3"/>
  <c r="AC19" i="3"/>
  <c r="AD19" i="3"/>
  <c r="AE19" i="3"/>
  <c r="AC20" i="3"/>
  <c r="AE20" i="3"/>
  <c r="AG21" i="3"/>
  <c r="AD21" i="3"/>
  <c r="AC10" i="3"/>
  <c r="AC6" i="3"/>
  <c r="AI6" i="3"/>
  <c r="F6" i="3"/>
  <c r="AC13" i="3"/>
  <c r="AI13" i="3"/>
  <c r="F83" i="3"/>
  <c r="AI69" i="3"/>
  <c r="AF69" i="3"/>
  <c r="AI11" i="3"/>
  <c r="AF15" i="3"/>
  <c r="AC4" i="3"/>
  <c r="AE4" i="3"/>
  <c r="AG8" i="3"/>
  <c r="AE15" i="3"/>
  <c r="AG16" i="3"/>
  <c r="AE73" i="3"/>
  <c r="AC74" i="3"/>
  <c r="F76" i="3"/>
  <c r="AD18" i="3"/>
  <c r="AC3" i="3"/>
  <c r="AH21" i="3"/>
  <c r="AG19" i="3"/>
  <c r="F20" i="3"/>
  <c r="AC18" i="3"/>
  <c r="AC21" i="3"/>
  <c r="AF19" i="3"/>
  <c r="AI20" i="3"/>
  <c r="AF21" i="3"/>
  <c r="AH20" i="3"/>
  <c r="AD16" i="3"/>
  <c r="AI3" i="3"/>
  <c r="F3" i="3"/>
  <c r="AI18" i="3"/>
  <c r="F19" i="3"/>
  <c r="AH19" i="3"/>
  <c r="AE21" i="3"/>
  <c r="AG18" i="3"/>
  <c r="AI19" i="3"/>
  <c r="AG13" i="3"/>
  <c r="AD24" i="3"/>
  <c r="AH83" i="3"/>
  <c r="AD7" i="3"/>
  <c r="AF5" i="3"/>
  <c r="AE9" i="3"/>
  <c r="F18" i="3"/>
  <c r="AI80" i="3"/>
  <c r="F11" i="3"/>
  <c r="AF71" i="3"/>
  <c r="AH71" i="3"/>
  <c r="AC5" i="3"/>
  <c r="AG71" i="3"/>
  <c r="AI71" i="3"/>
  <c r="F16" i="3"/>
  <c r="AD15" i="3"/>
  <c r="AI21" i="3"/>
  <c r="AE14" i="3"/>
  <c r="AC81" i="3"/>
  <c r="AD81" i="3"/>
  <c r="F72" i="3"/>
  <c r="AE7" i="3"/>
  <c r="AE10" i="3"/>
  <c r="AD11" i="3"/>
  <c r="AH29" i="3"/>
  <c r="AG29" i="3"/>
  <c r="AF29" i="3"/>
  <c r="AC71" i="3"/>
  <c r="AE5" i="3"/>
  <c r="F5" i="3"/>
  <c r="AD29" i="3"/>
  <c r="AJ7" i="3" l="1"/>
  <c r="AK7" i="3" s="1"/>
  <c r="B7" i="3" s="1"/>
  <c r="AJ24" i="3"/>
  <c r="G24" i="3" s="1"/>
  <c r="AJ75" i="3"/>
  <c r="G75" i="3" s="1"/>
  <c r="AJ85" i="3"/>
  <c r="G85" i="3" s="1"/>
  <c r="AJ20" i="3"/>
  <c r="G20" i="3" s="1"/>
  <c r="AJ135" i="3"/>
  <c r="AK135" i="3" s="1"/>
  <c r="B135" i="3" s="1"/>
  <c r="AJ84" i="3"/>
  <c r="G84" i="3" s="1"/>
  <c r="AJ87" i="3"/>
  <c r="G87" i="3" s="1"/>
  <c r="AJ15" i="3"/>
  <c r="AK15" i="3" s="1"/>
  <c r="B15" i="3" s="1"/>
  <c r="AJ23" i="3"/>
  <c r="G23" i="3" s="1"/>
  <c r="AJ80" i="3"/>
  <c r="AK80" i="3" s="1"/>
  <c r="B80" i="3" s="1"/>
  <c r="AJ78" i="3"/>
  <c r="G78" i="3" s="1"/>
  <c r="AJ28" i="3"/>
  <c r="G28" i="3" s="1"/>
  <c r="AJ86" i="3"/>
  <c r="G86" i="3" s="1"/>
  <c r="AJ29" i="3"/>
  <c r="G29" i="3" s="1"/>
  <c r="AJ10" i="3"/>
  <c r="AK10" i="3" s="1"/>
  <c r="B10" i="3" s="1"/>
  <c r="AJ9" i="3"/>
  <c r="G9" i="3" s="1"/>
  <c r="AJ73" i="3"/>
  <c r="G73" i="3" s="1"/>
  <c r="AJ19" i="3"/>
  <c r="G19" i="3" s="1"/>
  <c r="AJ69" i="3"/>
  <c r="AK69" i="3" s="1"/>
  <c r="B69" i="3" s="1"/>
  <c r="AJ79" i="3"/>
  <c r="G79" i="3" s="1"/>
  <c r="AJ76" i="3"/>
  <c r="AK76" i="3" s="1"/>
  <c r="B76" i="3" s="1"/>
  <c r="AJ77" i="3"/>
  <c r="AK77" i="3" s="1"/>
  <c r="B77" i="3" s="1"/>
  <c r="AJ6" i="3"/>
  <c r="G6" i="3" s="1"/>
  <c r="AJ26" i="3"/>
  <c r="G26" i="3" s="1"/>
  <c r="AJ22" i="3"/>
  <c r="G22" i="3" s="1"/>
  <c r="AJ5" i="3"/>
  <c r="G5" i="3" s="1"/>
  <c r="AJ83" i="3"/>
  <c r="G83" i="3" s="1"/>
  <c r="AJ14" i="3"/>
  <c r="AK14" i="3" s="1"/>
  <c r="B14" i="3" s="1"/>
  <c r="AJ12" i="3"/>
  <c r="G12" i="3" s="1"/>
  <c r="AJ25" i="3"/>
  <c r="G25" i="3" s="1"/>
  <c r="AJ27" i="3"/>
  <c r="G27" i="3" s="1"/>
  <c r="AJ4" i="3"/>
  <c r="G4" i="3" s="1"/>
  <c r="AJ21" i="3"/>
  <c r="G21" i="3" s="1"/>
  <c r="AJ3" i="3"/>
  <c r="AK3" i="3" s="1"/>
  <c r="B3" i="3" s="1"/>
  <c r="AJ18" i="3"/>
  <c r="AK18" i="3" s="1"/>
  <c r="B18" i="3" s="1"/>
  <c r="AJ82" i="3"/>
  <c r="G82" i="3" s="1"/>
  <c r="AJ81" i="3"/>
  <c r="G81" i="3" s="1"/>
  <c r="AJ74" i="3"/>
  <c r="G74" i="3" s="1"/>
  <c r="AJ71" i="3"/>
  <c r="G71" i="3" s="1"/>
  <c r="AJ16" i="3"/>
  <c r="G16" i="3" s="1"/>
  <c r="AJ72" i="3"/>
  <c r="G72" i="3" s="1"/>
  <c r="AJ17" i="3"/>
  <c r="G17" i="3" s="1"/>
  <c r="AJ8" i="3"/>
  <c r="AK8" i="3" s="1"/>
  <c r="B8" i="3" s="1"/>
  <c r="AJ11" i="3"/>
  <c r="G11" i="3" s="1"/>
  <c r="AJ13" i="3"/>
  <c r="G13" i="3" s="1"/>
  <c r="G7" i="3" l="1"/>
  <c r="AK24" i="3"/>
  <c r="B24" i="3" s="1"/>
  <c r="AK20" i="3"/>
  <c r="B20" i="3" s="1"/>
  <c r="AK85" i="3"/>
  <c r="B85" i="3" s="1"/>
  <c r="AK75" i="3"/>
  <c r="B75" i="3" s="1"/>
  <c r="AK12" i="3"/>
  <c r="B12" i="3" s="1"/>
  <c r="G135" i="3"/>
  <c r="AK79" i="3"/>
  <c r="B79" i="3" s="1"/>
  <c r="G10" i="3"/>
  <c r="AK26" i="3"/>
  <c r="B26" i="3" s="1"/>
  <c r="G69" i="3"/>
  <c r="G76" i="3"/>
  <c r="G15" i="3"/>
  <c r="G77" i="3"/>
  <c r="AK23" i="3"/>
  <c r="B23" i="3" s="1"/>
  <c r="AK84" i="3"/>
  <c r="B84" i="3" s="1"/>
  <c r="AK17" i="3"/>
  <c r="B17" i="3" s="1"/>
  <c r="AK13" i="3"/>
  <c r="B13" i="3" s="1"/>
  <c r="AK9" i="3"/>
  <c r="B9" i="3" s="1"/>
  <c r="AK87" i="3"/>
  <c r="B87" i="3" s="1"/>
  <c r="AK83" i="3"/>
  <c r="B83" i="3" s="1"/>
  <c r="AK22" i="3"/>
  <c r="B22" i="3" s="1"/>
  <c r="AK78" i="3"/>
  <c r="B78" i="3" s="1"/>
  <c r="AK25" i="3"/>
  <c r="B25" i="3" s="1"/>
  <c r="AK71" i="3"/>
  <c r="B71" i="3" s="1"/>
  <c r="AK19" i="3"/>
  <c r="B19" i="3" s="1"/>
  <c r="AK81" i="3"/>
  <c r="B81" i="3" s="1"/>
  <c r="AK73" i="3"/>
  <c r="B73" i="3" s="1"/>
  <c r="AK86" i="3"/>
  <c r="B86" i="3" s="1"/>
  <c r="G18" i="3"/>
  <c r="AK27" i="3"/>
  <c r="B27" i="3" s="1"/>
  <c r="G8" i="3"/>
  <c r="AK21" i="3"/>
  <c r="B21" i="3" s="1"/>
  <c r="AK28" i="3"/>
  <c r="B28" i="3" s="1"/>
  <c r="AK16" i="3"/>
  <c r="B16" i="3" s="1"/>
  <c r="AK6" i="3"/>
  <c r="B6" i="3" s="1"/>
  <c r="AK11" i="3"/>
  <c r="B11" i="3" s="1"/>
  <c r="AK72" i="3"/>
  <c r="B72" i="3" s="1"/>
  <c r="G14" i="3"/>
  <c r="G3" i="3"/>
  <c r="AK82" i="3"/>
  <c r="B82" i="3" s="1"/>
  <c r="AK74" i="3"/>
  <c r="B74" i="3" s="1"/>
  <c r="AK29" i="3"/>
  <c r="B29" i="3" s="1"/>
  <c r="G80" i="3"/>
  <c r="AK5" i="3"/>
  <c r="B5" i="3" s="1"/>
  <c r="AK4" i="3"/>
  <c r="B4" i="3" s="1"/>
  <c r="F49" i="26" l="1"/>
  <c r="B49" i="26" s="1"/>
  <c r="M58" i="26"/>
  <c r="L58" i="26" s="1"/>
  <c r="M50" i="26"/>
  <c r="K50" i="26" s="1"/>
  <c r="F47" i="26"/>
  <c r="E47" i="26" s="1"/>
  <c r="M15" i="26"/>
  <c r="J15" i="26" s="1"/>
  <c r="M39" i="26"/>
  <c r="J39" i="26" s="1"/>
  <c r="M70" i="26"/>
  <c r="K70" i="26" s="1"/>
  <c r="M37" i="26"/>
  <c r="J37" i="26" s="1"/>
  <c r="M55" i="26"/>
  <c r="L55" i="26" s="1"/>
  <c r="M53" i="26"/>
  <c r="I53" i="26" s="1"/>
  <c r="M31" i="26"/>
  <c r="L31" i="26" s="1"/>
  <c r="M59" i="26"/>
  <c r="K59" i="26" s="1"/>
  <c r="F91" i="26"/>
  <c r="C91" i="26" s="1"/>
  <c r="M72" i="26"/>
  <c r="J72" i="26" s="1"/>
  <c r="M45" i="26"/>
  <c r="L45" i="26" s="1"/>
  <c r="M43" i="26"/>
  <c r="K43" i="26" s="1"/>
  <c r="F76" i="26"/>
  <c r="B76" i="26" s="1"/>
  <c r="F96" i="26"/>
  <c r="E96" i="26" s="1"/>
  <c r="F14" i="26"/>
  <c r="D14" i="26" s="1"/>
  <c r="M67" i="26"/>
  <c r="I67" i="26" s="1"/>
  <c r="M21" i="26"/>
  <c r="L21" i="26" s="1"/>
  <c r="M29" i="26"/>
  <c r="J29" i="26" s="1"/>
  <c r="M61" i="26"/>
  <c r="K61" i="26" s="1"/>
  <c r="F21" i="26"/>
  <c r="E21" i="26" s="1"/>
  <c r="F38" i="26"/>
  <c r="D38" i="26" s="1"/>
  <c r="M44" i="26"/>
  <c r="L44" i="26" s="1"/>
  <c r="M66" i="26"/>
  <c r="J66" i="26" s="1"/>
  <c r="M32" i="26"/>
  <c r="L32" i="26" s="1"/>
  <c r="M25" i="26"/>
  <c r="K25" i="26" s="1"/>
  <c r="M69" i="26"/>
  <c r="K69" i="26" s="1"/>
  <c r="M30" i="26"/>
  <c r="L30" i="26" s="1"/>
  <c r="M46" i="26"/>
  <c r="L46" i="26" s="1"/>
  <c r="M73" i="26"/>
  <c r="K73" i="26" s="1"/>
  <c r="M54" i="26"/>
  <c r="K54" i="26" s="1"/>
  <c r="M38" i="26"/>
  <c r="K38" i="26" s="1"/>
  <c r="M24" i="26"/>
  <c r="J24" i="26" s="1"/>
  <c r="M63" i="26"/>
  <c r="J63" i="26" s="1"/>
  <c r="M35" i="26"/>
  <c r="L35" i="26" s="1"/>
  <c r="M27" i="26"/>
  <c r="J27" i="26" s="1"/>
  <c r="M71" i="26"/>
  <c r="L71" i="26" s="1"/>
  <c r="M33" i="26"/>
  <c r="I33" i="26" s="1"/>
  <c r="M64" i="26"/>
  <c r="L64" i="26" s="1"/>
  <c r="M41" i="26"/>
  <c r="L41" i="26" s="1"/>
  <c r="M28" i="26"/>
  <c r="K28" i="26" s="1"/>
  <c r="M22" i="26"/>
  <c r="K22" i="26" s="1"/>
  <c r="M57" i="26"/>
  <c r="L57" i="26" s="1"/>
  <c r="M36" i="26"/>
  <c r="I36" i="26" s="1"/>
  <c r="M11" i="26"/>
  <c r="I11" i="26" s="1"/>
  <c r="M56" i="26"/>
  <c r="J56" i="26" s="1"/>
  <c r="M51" i="26"/>
  <c r="J51" i="26" s="1"/>
  <c r="M13" i="26"/>
  <c r="K13" i="26" s="1"/>
  <c r="M14" i="26"/>
  <c r="J14" i="26" s="1"/>
  <c r="M62" i="26"/>
  <c r="K62" i="26" s="1"/>
  <c r="M34" i="26"/>
  <c r="J34" i="26" s="1"/>
  <c r="M65" i="26"/>
  <c r="J65" i="26" s="1"/>
  <c r="M48" i="26"/>
  <c r="K48" i="26" s="1"/>
  <c r="M68" i="26"/>
  <c r="I68" i="26" s="1"/>
  <c r="M49" i="26"/>
  <c r="K49" i="26" s="1"/>
  <c r="M47" i="26"/>
  <c r="J47" i="26" s="1"/>
  <c r="M23" i="26"/>
  <c r="J23" i="26" s="1"/>
  <c r="M19" i="26"/>
  <c r="L19" i="26" s="1"/>
  <c r="M52" i="26"/>
  <c r="L52" i="26" s="1"/>
  <c r="M20" i="26"/>
  <c r="L20" i="26" s="1"/>
  <c r="M74" i="26"/>
  <c r="I74" i="26" s="1"/>
  <c r="M16" i="26"/>
  <c r="L16" i="26" s="1"/>
  <c r="M60" i="26"/>
  <c r="K60" i="26" s="1"/>
  <c r="M17" i="26"/>
  <c r="J17" i="26" s="1"/>
  <c r="M18" i="26"/>
  <c r="L18" i="26" s="1"/>
  <c r="M26" i="26"/>
  <c r="I26" i="26" s="1"/>
  <c r="M12" i="26"/>
  <c r="I12" i="26" s="1"/>
  <c r="M42" i="26"/>
  <c r="K42" i="26" s="1"/>
  <c r="M40" i="26"/>
  <c r="J40" i="26" s="1"/>
  <c r="F100" i="26"/>
  <c r="C100" i="26" s="1"/>
  <c r="F33" i="26"/>
  <c r="B33" i="26" s="1"/>
  <c r="F44" i="26"/>
  <c r="D44" i="26" s="1"/>
  <c r="F75" i="26"/>
  <c r="C75" i="26" s="1"/>
  <c r="F85" i="26"/>
  <c r="D85" i="26" s="1"/>
  <c r="F13" i="26"/>
  <c r="D13" i="26" s="1"/>
  <c r="F18" i="26"/>
  <c r="D18" i="26" s="1"/>
  <c r="F16" i="26"/>
  <c r="B16" i="26" s="1"/>
  <c r="F68" i="26"/>
  <c r="C68" i="26" s="1"/>
  <c r="F54" i="26"/>
  <c r="C54" i="26" s="1"/>
  <c r="F19" i="26"/>
  <c r="D19" i="26" s="1"/>
  <c r="F59" i="26"/>
  <c r="D59" i="26" s="1"/>
  <c r="F23" i="26"/>
  <c r="B23" i="26" s="1"/>
  <c r="F15" i="26"/>
  <c r="B15" i="26" s="1"/>
  <c r="F48" i="26"/>
  <c r="E48" i="26" s="1"/>
  <c r="F92" i="26"/>
  <c r="E92" i="26" s="1"/>
  <c r="F29" i="26"/>
  <c r="E29" i="26" s="1"/>
  <c r="F83" i="26"/>
  <c r="D83" i="26" s="1"/>
  <c r="F71" i="26"/>
  <c r="E71" i="26" s="1"/>
  <c r="F65" i="26"/>
  <c r="B65" i="26" s="1"/>
  <c r="F88" i="26"/>
  <c r="C88" i="26" s="1"/>
  <c r="F60" i="26"/>
  <c r="D60" i="26" s="1"/>
  <c r="F62" i="26"/>
  <c r="C62" i="26" s="1"/>
  <c r="F87" i="26"/>
  <c r="D87" i="26" s="1"/>
  <c r="F57" i="26"/>
  <c r="B57" i="26" s="1"/>
  <c r="F32" i="26"/>
  <c r="D32" i="26" s="1"/>
  <c r="F67" i="26"/>
  <c r="E67" i="26" s="1"/>
  <c r="F64" i="26"/>
  <c r="C64" i="26" s="1"/>
  <c r="F12" i="26"/>
  <c r="B12" i="26" s="1"/>
  <c r="F11" i="26"/>
  <c r="C11" i="26" s="1"/>
  <c r="F37" i="26"/>
  <c r="E37" i="26" s="1"/>
  <c r="F86" i="26"/>
  <c r="B86" i="26" s="1"/>
  <c r="F80" i="26"/>
  <c r="B80" i="26" s="1"/>
  <c r="F39" i="26"/>
  <c r="D39" i="26" s="1"/>
  <c r="F27" i="26"/>
  <c r="B27" i="26" s="1"/>
  <c r="F69" i="26"/>
  <c r="C69" i="26" s="1"/>
  <c r="F40" i="26"/>
  <c r="C40" i="26" s="1"/>
  <c r="F79" i="26"/>
  <c r="E79" i="26" s="1"/>
  <c r="F43" i="26"/>
  <c r="C43" i="26" s="1"/>
  <c r="F42" i="26"/>
  <c r="C42" i="26" s="1"/>
  <c r="F35" i="26"/>
  <c r="B35" i="26" s="1"/>
  <c r="F77" i="26"/>
  <c r="B77" i="26" s="1"/>
  <c r="F84" i="26"/>
  <c r="E84" i="26" s="1"/>
  <c r="F30" i="26"/>
  <c r="B30" i="26" s="1"/>
  <c r="F61" i="26"/>
  <c r="B61" i="26" s="1"/>
  <c r="J44" i="26"/>
  <c r="F82" i="26"/>
  <c r="D82" i="26" s="1"/>
  <c r="F66" i="26"/>
  <c r="D66" i="26" s="1"/>
  <c r="F56" i="26"/>
  <c r="B56" i="26" s="1"/>
  <c r="F22" i="26"/>
  <c r="D22" i="26" s="1"/>
  <c r="F97" i="26"/>
  <c r="D97" i="26" s="1"/>
  <c r="F50" i="26"/>
  <c r="C50" i="26" s="1"/>
  <c r="F26" i="26"/>
  <c r="D26" i="26" s="1"/>
  <c r="F70" i="26"/>
  <c r="E70" i="26" s="1"/>
  <c r="F93" i="26"/>
  <c r="C93" i="26" s="1"/>
  <c r="F41" i="26"/>
  <c r="D41" i="26" s="1"/>
  <c r="F78" i="26"/>
  <c r="C78" i="26" s="1"/>
  <c r="F90" i="26"/>
  <c r="E90" i="26" s="1"/>
  <c r="F34" i="26"/>
  <c r="C34" i="26" s="1"/>
  <c r="F31" i="26"/>
  <c r="C31" i="26" s="1"/>
  <c r="F63" i="26"/>
  <c r="E63" i="26" s="1"/>
  <c r="F98" i="26"/>
  <c r="B98" i="26" s="1"/>
  <c r="F28" i="26"/>
  <c r="C28" i="26" s="1"/>
  <c r="F36" i="26"/>
  <c r="E36" i="26" s="1"/>
  <c r="F52" i="26"/>
  <c r="D52" i="26" s="1"/>
  <c r="F94" i="26"/>
  <c r="E94" i="26" s="1"/>
  <c r="F58" i="26"/>
  <c r="E58" i="26" s="1"/>
  <c r="F73" i="26"/>
  <c r="E73" i="26" s="1"/>
  <c r="F99" i="26"/>
  <c r="B99" i="26" s="1"/>
  <c r="F25" i="26"/>
  <c r="E25" i="26" s="1"/>
  <c r="F81" i="26"/>
  <c r="C81" i="26" s="1"/>
  <c r="F53" i="26"/>
  <c r="D53" i="26" s="1"/>
  <c r="F55" i="26"/>
  <c r="B55" i="26" s="1"/>
  <c r="F46" i="26"/>
  <c r="C46" i="26" s="1"/>
  <c r="F89" i="26"/>
  <c r="D89" i="26" s="1"/>
  <c r="F24" i="26"/>
  <c r="E24" i="26" s="1"/>
  <c r="F72" i="26"/>
  <c r="D72" i="26" s="1"/>
  <c r="F45" i="26"/>
  <c r="E45" i="26" s="1"/>
  <c r="F74" i="26"/>
  <c r="D74" i="26" s="1"/>
  <c r="F51" i="26"/>
  <c r="E51" i="26" s="1"/>
  <c r="F20" i="26"/>
  <c r="D20" i="26" s="1"/>
  <c r="F95" i="26"/>
  <c r="C95" i="26" s="1"/>
  <c r="F17" i="26"/>
  <c r="D17" i="26" s="1"/>
  <c r="B85" i="26" l="1"/>
  <c r="K68" i="26"/>
  <c r="B100" i="26"/>
  <c r="J62" i="26"/>
  <c r="E76" i="26"/>
  <c r="I25" i="26"/>
  <c r="D49" i="26"/>
  <c r="K63" i="26"/>
  <c r="K33" i="26"/>
  <c r="E49" i="26"/>
  <c r="K19" i="26"/>
  <c r="J73" i="26"/>
  <c r="D88" i="26"/>
  <c r="J50" i="26"/>
  <c r="L50" i="26"/>
  <c r="I70" i="26"/>
  <c r="E23" i="26"/>
  <c r="C49" i="26"/>
  <c r="C29" i="26"/>
  <c r="K26" i="26"/>
  <c r="K55" i="26"/>
  <c r="I56" i="26"/>
  <c r="B68" i="26"/>
  <c r="J16" i="26"/>
  <c r="I15" i="26"/>
  <c r="J22" i="26"/>
  <c r="L61" i="26"/>
  <c r="I61" i="26"/>
  <c r="C14" i="26"/>
  <c r="I31" i="26"/>
  <c r="K45" i="26"/>
  <c r="L65" i="26"/>
  <c r="B14" i="26"/>
  <c r="K31" i="26"/>
  <c r="J45" i="26"/>
  <c r="J70" i="26"/>
  <c r="C61" i="26"/>
  <c r="C12" i="26"/>
  <c r="E80" i="26"/>
  <c r="B40" i="26"/>
  <c r="C57" i="26"/>
  <c r="D50" i="26"/>
  <c r="I58" i="26"/>
  <c r="C96" i="26"/>
  <c r="E14" i="26"/>
  <c r="J61" i="26"/>
  <c r="J31" i="26"/>
  <c r="I50" i="26"/>
  <c r="I45" i="26"/>
  <c r="I37" i="26"/>
  <c r="L70" i="26"/>
  <c r="L40" i="26"/>
  <c r="B36" i="26"/>
  <c r="K58" i="26"/>
  <c r="K11" i="26"/>
  <c r="I29" i="26"/>
  <c r="I59" i="26"/>
  <c r="E41" i="26"/>
  <c r="J69" i="26"/>
  <c r="K51" i="26"/>
  <c r="J53" i="26"/>
  <c r="E66" i="26"/>
  <c r="D75" i="26"/>
  <c r="B69" i="26"/>
  <c r="K14" i="26"/>
  <c r="J74" i="26"/>
  <c r="B13" i="26"/>
  <c r="I28" i="26"/>
  <c r="D56" i="26"/>
  <c r="K46" i="26"/>
  <c r="K32" i="26"/>
  <c r="J54" i="26"/>
  <c r="D21" i="26"/>
  <c r="K34" i="26"/>
  <c r="J18" i="26"/>
  <c r="L24" i="26"/>
  <c r="K67" i="26"/>
  <c r="J43" i="26"/>
  <c r="I57" i="26"/>
  <c r="D47" i="26"/>
  <c r="C45" i="26"/>
  <c r="K37" i="26"/>
  <c r="E15" i="26"/>
  <c r="K72" i="26"/>
  <c r="D73" i="26"/>
  <c r="E31" i="26"/>
  <c r="L74" i="26"/>
  <c r="J52" i="26"/>
  <c r="C13" i="26"/>
  <c r="E54" i="26"/>
  <c r="J58" i="26"/>
  <c r="L43" i="26"/>
  <c r="L11" i="26"/>
  <c r="J28" i="26"/>
  <c r="C47" i="26"/>
  <c r="K29" i="26"/>
  <c r="C25" i="26"/>
  <c r="L59" i="26"/>
  <c r="L53" i="26"/>
  <c r="C36" i="26"/>
  <c r="B41" i="26"/>
  <c r="K40" i="26"/>
  <c r="K23" i="26"/>
  <c r="I32" i="26"/>
  <c r="L72" i="26"/>
  <c r="L54" i="26"/>
  <c r="I54" i="26"/>
  <c r="B83" i="26"/>
  <c r="I60" i="26"/>
  <c r="K35" i="26"/>
  <c r="I24" i="26"/>
  <c r="E33" i="26"/>
  <c r="J57" i="26"/>
  <c r="I64" i="26"/>
  <c r="B74" i="26"/>
  <c r="D96" i="26"/>
  <c r="B73" i="26"/>
  <c r="B31" i="26"/>
  <c r="E50" i="26"/>
  <c r="B66" i="26"/>
  <c r="L12" i="26"/>
  <c r="E12" i="26"/>
  <c r="D29" i="26"/>
  <c r="D68" i="26"/>
  <c r="I63" i="26"/>
  <c r="E40" i="26"/>
  <c r="I22" i="26"/>
  <c r="I73" i="26"/>
  <c r="D95" i="26"/>
  <c r="D57" i="26"/>
  <c r="L68" i="26"/>
  <c r="J25" i="26"/>
  <c r="B91" i="26"/>
  <c r="B88" i="26"/>
  <c r="C23" i="26"/>
  <c r="D12" i="26"/>
  <c r="B29" i="26"/>
  <c r="C21" i="26"/>
  <c r="E68" i="26"/>
  <c r="D100" i="26"/>
  <c r="L62" i="26"/>
  <c r="L14" i="26"/>
  <c r="L26" i="26"/>
  <c r="K16" i="26"/>
  <c r="L63" i="26"/>
  <c r="I71" i="26"/>
  <c r="J19" i="26"/>
  <c r="K15" i="26"/>
  <c r="L67" i="26"/>
  <c r="C85" i="26"/>
  <c r="E35" i="26"/>
  <c r="D40" i="26"/>
  <c r="I43" i="26"/>
  <c r="K56" i="26"/>
  <c r="L22" i="26"/>
  <c r="L33" i="26"/>
  <c r="B47" i="26"/>
  <c r="L73" i="26"/>
  <c r="C80" i="26"/>
  <c r="D25" i="26"/>
  <c r="E57" i="26"/>
  <c r="J59" i="26"/>
  <c r="L37" i="26"/>
  <c r="B97" i="26"/>
  <c r="I46" i="26"/>
  <c r="J68" i="26"/>
  <c r="L25" i="26"/>
  <c r="I48" i="26"/>
  <c r="E88" i="26"/>
  <c r="D23" i="26"/>
  <c r="E100" i="26"/>
  <c r="I62" i="26"/>
  <c r="J26" i="26"/>
  <c r="I16" i="26"/>
  <c r="I19" i="26"/>
  <c r="L15" i="26"/>
  <c r="E61" i="26"/>
  <c r="E85" i="26"/>
  <c r="D35" i="26"/>
  <c r="L56" i="26"/>
  <c r="J33" i="26"/>
  <c r="D80" i="26"/>
  <c r="D46" i="26"/>
  <c r="C65" i="26"/>
  <c r="B21" i="26"/>
  <c r="K18" i="26"/>
  <c r="K71" i="26"/>
  <c r="J67" i="26"/>
  <c r="D61" i="26"/>
  <c r="C35" i="26"/>
  <c r="B95" i="26"/>
  <c r="B46" i="26"/>
  <c r="L23" i="26"/>
  <c r="J48" i="26"/>
  <c r="K44" i="26"/>
  <c r="L39" i="26"/>
  <c r="I18" i="26"/>
  <c r="B87" i="26"/>
  <c r="I14" i="26"/>
  <c r="K74" i="26"/>
  <c r="K24" i="26"/>
  <c r="J71" i="26"/>
  <c r="B64" i="26"/>
  <c r="J11" i="26"/>
  <c r="L28" i="26"/>
  <c r="L29" i="26"/>
  <c r="E95" i="26"/>
  <c r="D45" i="26"/>
  <c r="E46" i="26"/>
  <c r="E99" i="26"/>
  <c r="B96" i="26"/>
  <c r="K53" i="26"/>
  <c r="C73" i="26"/>
  <c r="D36" i="26"/>
  <c r="D31" i="26"/>
  <c r="C82" i="26"/>
  <c r="I40" i="26"/>
  <c r="J46" i="26"/>
  <c r="I23" i="26"/>
  <c r="J32" i="26"/>
  <c r="L48" i="26"/>
  <c r="I72" i="26"/>
  <c r="I44" i="26"/>
  <c r="I39" i="26"/>
  <c r="C59" i="26"/>
  <c r="E86" i="26"/>
  <c r="E30" i="26"/>
  <c r="D42" i="26"/>
  <c r="C16" i="26"/>
  <c r="E20" i="26"/>
  <c r="B45" i="26"/>
  <c r="B25" i="26"/>
  <c r="B92" i="26"/>
  <c r="D58" i="26"/>
  <c r="E28" i="26"/>
  <c r="C41" i="26"/>
  <c r="B50" i="26"/>
  <c r="C66" i="26"/>
  <c r="K39" i="26"/>
  <c r="J21" i="26"/>
  <c r="C48" i="26"/>
  <c r="E91" i="26"/>
  <c r="E83" i="26"/>
  <c r="I55" i="26"/>
  <c r="E77" i="26"/>
  <c r="C76" i="26"/>
  <c r="B54" i="26"/>
  <c r="E89" i="26"/>
  <c r="C52" i="26"/>
  <c r="D91" i="26"/>
  <c r="B38" i="26"/>
  <c r="C19" i="26"/>
  <c r="I34" i="26"/>
  <c r="I52" i="26"/>
  <c r="J55" i="26"/>
  <c r="D76" i="26"/>
  <c r="D33" i="26"/>
  <c r="I13" i="26"/>
  <c r="D15" i="26"/>
  <c r="L49" i="26"/>
  <c r="B44" i="26"/>
  <c r="C60" i="26"/>
  <c r="C38" i="26"/>
  <c r="D37" i="26"/>
  <c r="L27" i="26"/>
  <c r="E38" i="26"/>
  <c r="D11" i="26"/>
  <c r="C83" i="26"/>
  <c r="D67" i="26"/>
  <c r="K17" i="26"/>
  <c r="J35" i="26"/>
  <c r="I38" i="26"/>
  <c r="K21" i="26"/>
  <c r="D71" i="26"/>
  <c r="D54" i="26"/>
  <c r="C33" i="26"/>
  <c r="C39" i="26"/>
  <c r="I51" i="26"/>
  <c r="K41" i="26"/>
  <c r="C17" i="26"/>
  <c r="C18" i="26"/>
  <c r="C63" i="26"/>
  <c r="J42" i="26"/>
  <c r="K47" i="26"/>
  <c r="J49" i="26"/>
  <c r="I21" i="26"/>
  <c r="E18" i="26"/>
  <c r="K30" i="26"/>
  <c r="B19" i="26"/>
  <c r="E44" i="26"/>
  <c r="B62" i="26"/>
  <c r="L60" i="26"/>
  <c r="K20" i="26"/>
  <c r="E13" i="26"/>
  <c r="C71" i="26"/>
  <c r="B43" i="26"/>
  <c r="B32" i="26"/>
  <c r="D48" i="26"/>
  <c r="B39" i="26"/>
  <c r="K36" i="26"/>
  <c r="J64" i="26"/>
  <c r="C79" i="26"/>
  <c r="D78" i="26"/>
  <c r="C15" i="26"/>
  <c r="J12" i="26"/>
  <c r="I69" i="26"/>
  <c r="K66" i="26"/>
  <c r="I17" i="26"/>
  <c r="J38" i="26"/>
  <c r="J13" i="26"/>
  <c r="I41" i="26"/>
  <c r="I27" i="26"/>
  <c r="L42" i="26"/>
  <c r="I66" i="26"/>
  <c r="K65" i="26"/>
  <c r="L34" i="26"/>
  <c r="L17" i="26"/>
  <c r="J60" i="26"/>
  <c r="I35" i="26"/>
  <c r="I20" i="26"/>
  <c r="K52" i="26"/>
  <c r="L38" i="26"/>
  <c r="L13" i="26"/>
  <c r="L51" i="26"/>
  <c r="L36" i="26"/>
  <c r="K57" i="26"/>
  <c r="J41" i="26"/>
  <c r="K64" i="26"/>
  <c r="K27" i="26"/>
  <c r="I42" i="26"/>
  <c r="K12" i="26"/>
  <c r="I30" i="26"/>
  <c r="I47" i="26"/>
  <c r="L69" i="26"/>
  <c r="I49" i="26"/>
  <c r="L66" i="26"/>
  <c r="I65" i="26"/>
  <c r="J20" i="26"/>
  <c r="J36" i="26"/>
  <c r="J30" i="26"/>
  <c r="L47" i="26"/>
  <c r="E65" i="26"/>
  <c r="E59" i="26"/>
  <c r="B75" i="26"/>
  <c r="D69" i="26"/>
  <c r="E87" i="26"/>
  <c r="D86" i="26"/>
  <c r="D30" i="26"/>
  <c r="E64" i="26"/>
  <c r="E42" i="26"/>
  <c r="E16" i="26"/>
  <c r="E55" i="26"/>
  <c r="D99" i="26"/>
  <c r="D92" i="26"/>
  <c r="B58" i="26"/>
  <c r="B93" i="26"/>
  <c r="C97" i="26"/>
  <c r="B82" i="26"/>
  <c r="D65" i="26"/>
  <c r="B59" i="26"/>
  <c r="E19" i="26"/>
  <c r="E75" i="26"/>
  <c r="C44" i="26"/>
  <c r="E69" i="26"/>
  <c r="C87" i="26"/>
  <c r="C27" i="26"/>
  <c r="C86" i="26"/>
  <c r="C30" i="26"/>
  <c r="B84" i="26"/>
  <c r="B71" i="26"/>
  <c r="D64" i="26"/>
  <c r="B42" i="26"/>
  <c r="B48" i="26"/>
  <c r="D16" i="26"/>
  <c r="E72" i="26"/>
  <c r="D55" i="26"/>
  <c r="C92" i="26"/>
  <c r="B18" i="26"/>
  <c r="E34" i="26"/>
  <c r="E93" i="26"/>
  <c r="E11" i="26"/>
  <c r="E60" i="26"/>
  <c r="C77" i="26"/>
  <c r="C32" i="26"/>
  <c r="B20" i="26"/>
  <c r="B72" i="26"/>
  <c r="D81" i="26"/>
  <c r="D79" i="26"/>
  <c r="B28" i="26"/>
  <c r="D34" i="26"/>
  <c r="C26" i="26"/>
  <c r="C56" i="26"/>
  <c r="E62" i="26"/>
  <c r="E27" i="26"/>
  <c r="C37" i="26"/>
  <c r="C84" i="26"/>
  <c r="B11" i="26"/>
  <c r="C67" i="26"/>
  <c r="D62" i="26"/>
  <c r="D27" i="26"/>
  <c r="B60" i="26"/>
  <c r="B37" i="26"/>
  <c r="D84" i="26"/>
  <c r="D77" i="26"/>
  <c r="D43" i="26"/>
  <c r="E32" i="26"/>
  <c r="E39" i="26"/>
  <c r="E17" i="26"/>
  <c r="C74" i="26"/>
  <c r="C89" i="26"/>
  <c r="E81" i="26"/>
  <c r="B79" i="26"/>
  <c r="E26" i="26"/>
  <c r="E56" i="26"/>
  <c r="B67" i="26"/>
  <c r="E43" i="26"/>
  <c r="B70" i="26"/>
  <c r="B52" i="26"/>
  <c r="D63" i="26"/>
  <c r="E78" i="26"/>
  <c r="B26" i="26"/>
  <c r="B53" i="26"/>
  <c r="E22" i="26"/>
  <c r="C20" i="26"/>
  <c r="C72" i="26"/>
  <c r="B24" i="26"/>
  <c r="C55" i="26"/>
  <c r="C99" i="26"/>
  <c r="C58" i="26"/>
  <c r="D28" i="26"/>
  <c r="B34" i="26"/>
  <c r="C90" i="26"/>
  <c r="D93" i="26"/>
  <c r="E97" i="26"/>
  <c r="E82" i="26"/>
  <c r="C94" i="26"/>
  <c r="D51" i="26"/>
  <c r="D98" i="26"/>
  <c r="B51" i="26"/>
  <c r="D24" i="26"/>
  <c r="E53" i="26"/>
  <c r="D94" i="26"/>
  <c r="C98" i="26"/>
  <c r="B90" i="26"/>
  <c r="C70" i="26"/>
  <c r="C22" i="26"/>
  <c r="B17" i="26"/>
  <c r="C51" i="26"/>
  <c r="E74" i="26"/>
  <c r="C24" i="26"/>
  <c r="B89" i="26"/>
  <c r="C53" i="26"/>
  <c r="B81" i="26"/>
  <c r="B94" i="26"/>
  <c r="E52" i="26"/>
  <c r="E98" i="26"/>
  <c r="B63" i="26"/>
  <c r="D90" i="26"/>
  <c r="B78" i="26"/>
  <c r="D70" i="26"/>
  <c r="B22" i="26"/>
</calcChain>
</file>

<file path=xl/sharedStrings.xml><?xml version="1.0" encoding="utf-8"?>
<sst xmlns="http://schemas.openxmlformats.org/spreadsheetml/2006/main" count="5221" uniqueCount="407">
  <si>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</si>
  <si>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</si>
  <si>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</si>
  <si>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</si>
  <si>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</si>
  <si>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</si>
  <si>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</si>
  <si>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</si>
  <si>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</si>
  <si>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</si>
  <si>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</si>
  <si>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</si>
  <si>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</si>
  <si>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</si>
  <si>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</si>
  <si>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</si>
  <si>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</si>
  <si>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</si>
  <si>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</si>
  <si>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</si>
  <si>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</si>
  <si>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</si>
  <si>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</si>
  <si>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</si>
  <si>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</si>
  <si>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</si>
  <si>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</si>
  <si>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</si>
  <si>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</si>
  <si>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</si>
  <si>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</si>
  <si>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</si>
  <si>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</si>
  <si>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</si>
  <si>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</si>
  <si>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</si>
  <si>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</si>
  <si>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</si>
  <si>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</si>
  <si>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</si>
  <si>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</si>
  <si>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</si>
  <si>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</si>
  <si>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</si>
  <si>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</si>
  <si>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</si>
  <si>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</si>
  <si>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</si>
  <si>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</si>
  <si>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</si>
  <si>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</si>
  <si>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</si>
  <si>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</si>
  <si>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</si>
  <si>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</si>
  <si>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</si>
  <si>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</si>
  <si>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</si>
  <si>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</si>
  <si>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</si>
  <si>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</si>
  <si>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</si>
  <si>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Dua 3</t>
  </si>
  <si>
    <t>Dua 4</t>
  </si>
  <si>
    <t>Triathlon England - Eastern Region League</t>
  </si>
  <si>
    <t>Tristar Girl 1</t>
  </si>
  <si>
    <t>Tristar Boy 1</t>
  </si>
  <si>
    <t>Winner</t>
  </si>
  <si>
    <t>winner</t>
  </si>
  <si>
    <t xml:space="preserve"> </t>
  </si>
  <si>
    <t>Female</t>
  </si>
  <si>
    <t>Male</t>
  </si>
  <si>
    <t>Boys</t>
  </si>
  <si>
    <t>Girls</t>
  </si>
  <si>
    <t>Tri 12</t>
  </si>
  <si>
    <t>tri12</t>
  </si>
  <si>
    <t>Tri 13</t>
  </si>
  <si>
    <t>tri13</t>
  </si>
  <si>
    <t>dua1</t>
  </si>
  <si>
    <t>1st Tri</t>
  </si>
  <si>
    <t>2nd Tri</t>
  </si>
  <si>
    <t>3rd Tri</t>
  </si>
  <si>
    <t>Basildon</t>
  </si>
  <si>
    <t>Norwich</t>
  </si>
  <si>
    <t>East Essex</t>
  </si>
  <si>
    <t>WiTri</t>
  </si>
  <si>
    <t>Framlingham</t>
  </si>
  <si>
    <t>Tri Sport Epping</t>
  </si>
  <si>
    <t>Tri-Force</t>
  </si>
  <si>
    <t>Bedford Autodrome</t>
  </si>
  <si>
    <t>Infinity</t>
  </si>
  <si>
    <t>Leighton Buzzard</t>
  </si>
  <si>
    <t>Discovery Open Water</t>
  </si>
  <si>
    <t xml:space="preserve">Tri Sport Epping </t>
  </si>
  <si>
    <t>Kimbolton</t>
  </si>
  <si>
    <t>Clackon off-road</t>
  </si>
  <si>
    <t>Tristart</t>
  </si>
  <si>
    <t>Billie-Jordan Butler</t>
  </si>
  <si>
    <t>Tri-Anglia</t>
  </si>
  <si>
    <t>0:14:51</t>
  </si>
  <si>
    <t>Amy Liddiard</t>
  </si>
  <si>
    <t>Hoddesdon Tri Club</t>
  </si>
  <si>
    <t>0:16:11</t>
  </si>
  <si>
    <t>Sophie Pickering</t>
  </si>
  <si>
    <t/>
  </si>
  <si>
    <t>0:16:30</t>
  </si>
  <si>
    <t>Amelia Johnson</t>
  </si>
  <si>
    <t>Chapel Tri</t>
  </si>
  <si>
    <t>0:18:09</t>
  </si>
  <si>
    <t>Laura Pearson</t>
  </si>
  <si>
    <t>Teammk</t>
  </si>
  <si>
    <t>0:18:29</t>
  </si>
  <si>
    <t>Sam Deardon</t>
  </si>
  <si>
    <t>0:14:52</t>
  </si>
  <si>
    <t>Tim Juckes</t>
  </si>
  <si>
    <t>Cambridge Triathlon Club</t>
  </si>
  <si>
    <t>0:14:53</t>
  </si>
  <si>
    <t>Joshua Clarke</t>
  </si>
  <si>
    <t>Tri3 Sleaford</t>
  </si>
  <si>
    <t>0:15:26</t>
  </si>
  <si>
    <t>Angus Mcdougall</t>
  </si>
  <si>
    <t>0:16:12</t>
  </si>
  <si>
    <t>0:18:03</t>
  </si>
  <si>
    <t>Finley Sewell</t>
  </si>
  <si>
    <t>Stubbington Green Runners</t>
  </si>
  <si>
    <t>0:18:24</t>
  </si>
  <si>
    <t>Evie Stringer</t>
  </si>
  <si>
    <t>Waldenjnr</t>
  </si>
  <si>
    <t>4:46.29</t>
  </si>
  <si>
    <t>Grace Wardle</t>
  </si>
  <si>
    <t>4:56.83</t>
  </si>
  <si>
    <t>Charlotte Marshall-Childs</t>
  </si>
  <si>
    <t>None</t>
  </si>
  <si>
    <t>5:35.55</t>
  </si>
  <si>
    <t>Sophie Lane</t>
  </si>
  <si>
    <t>5:51.73</t>
  </si>
  <si>
    <t>Megan O'Brien</t>
  </si>
  <si>
    <t>West Suffolk Wheelers And</t>
  </si>
  <si>
    <t>6:08.86</t>
  </si>
  <si>
    <t>6:20.22</t>
  </si>
  <si>
    <t>Isabella Johns</t>
  </si>
  <si>
    <t>Discovery Tri</t>
  </si>
  <si>
    <t>6:24.20</t>
  </si>
  <si>
    <t>Rose Denyer</t>
  </si>
  <si>
    <t>6:33.48</t>
  </si>
  <si>
    <t>Edward Taylor</t>
  </si>
  <si>
    <t>4:56.76</t>
  </si>
  <si>
    <t>4:57.41</t>
  </si>
  <si>
    <t>Lewis Cory</t>
  </si>
  <si>
    <t>5:29.03</t>
  </si>
  <si>
    <t>Greg Mccormack</t>
  </si>
  <si>
    <t>5:48.57</t>
  </si>
  <si>
    <t>Oliver Dyster</t>
  </si>
  <si>
    <t>6:02.08</t>
  </si>
  <si>
    <t>Oliver Miller</t>
  </si>
  <si>
    <t>East Essex Tri</t>
  </si>
  <si>
    <t>6:03.12</t>
  </si>
  <si>
    <t>Connor Dennett</t>
  </si>
  <si>
    <t>East Essex Tri Club</t>
  </si>
  <si>
    <t>7:26.89</t>
  </si>
  <si>
    <t>Tri-Anglia Triathlon Club</t>
  </si>
  <si>
    <t>WaldenJnr</t>
  </si>
  <si>
    <t>Millie Partridge</t>
  </si>
  <si>
    <t>Alex Gregory</t>
  </si>
  <si>
    <t>WaldenJNR</t>
  </si>
  <si>
    <t>00:04:33.3</t>
  </si>
  <si>
    <t>00:04:35.2</t>
  </si>
  <si>
    <t>00:04:52.0</t>
  </si>
  <si>
    <t>Rebecca Bint</t>
  </si>
  <si>
    <t>00:05:01.5</t>
  </si>
  <si>
    <t>00:05:55.2</t>
  </si>
  <si>
    <t>00:07:50.5</t>
  </si>
  <si>
    <t>00:04:28.9</t>
  </si>
  <si>
    <t>00:04:44.2</t>
  </si>
  <si>
    <t>George Dumont</t>
  </si>
  <si>
    <t>Hoddesdon triclub</t>
  </si>
  <si>
    <t>00:05:02.2</t>
  </si>
  <si>
    <t>Thomas Peters</t>
  </si>
  <si>
    <t>00:05:14.8</t>
  </si>
  <si>
    <t>Freddy Howard</t>
  </si>
  <si>
    <t>saffron walden tri club</t>
  </si>
  <si>
    <t>00:05:15.2</t>
  </si>
  <si>
    <t>4 Best Triathlons</t>
  </si>
  <si>
    <t>Plus best other events (Triathlon, Duathlon or Aquathlon)</t>
  </si>
  <si>
    <t>9:55.85</t>
  </si>
  <si>
    <t>10:03.43</t>
  </si>
  <si>
    <t>10:41.69</t>
  </si>
  <si>
    <t>Annie Williams</t>
  </si>
  <si>
    <t>13:46.91</t>
  </si>
  <si>
    <t>Holly Tentner</t>
  </si>
  <si>
    <t>14:54.78</t>
  </si>
  <si>
    <t>Cerys O'Sullivan</t>
  </si>
  <si>
    <t>15:21.22</t>
  </si>
  <si>
    <t>19:51.20</t>
  </si>
  <si>
    <t>10:22.07</t>
  </si>
  <si>
    <t>Oliver Beale</t>
  </si>
  <si>
    <t>10:25.74</t>
  </si>
  <si>
    <t>Jack Short</t>
  </si>
  <si>
    <t>12:20.00</t>
  </si>
  <si>
    <t>Alexander Viney</t>
  </si>
  <si>
    <t>Walden Tri</t>
  </si>
  <si>
    <t>12:32.53</t>
  </si>
  <si>
    <t>Alex Rolfe</t>
  </si>
  <si>
    <t>12:40.92</t>
  </si>
  <si>
    <t>13:25.53</t>
  </si>
  <si>
    <t>13:27.15</t>
  </si>
  <si>
    <t>Caesar Nessling</t>
  </si>
  <si>
    <t>13:58.56</t>
  </si>
  <si>
    <t>Phoebe Salmon</t>
  </si>
  <si>
    <t>Norwich Swan SC</t>
  </si>
  <si>
    <t>Jessica Greengrass</t>
  </si>
  <si>
    <t>Ellie Smith</t>
  </si>
  <si>
    <t>Agatha Donker</t>
  </si>
  <si>
    <t>Walden Junior</t>
  </si>
  <si>
    <t>Matthew Kenning</t>
  </si>
  <si>
    <t>Toby Sargeant</t>
  </si>
  <si>
    <t>Finn Lomax</t>
  </si>
  <si>
    <t>Ipswich-Tri</t>
  </si>
  <si>
    <t>Tri - Force</t>
  </si>
  <si>
    <t>Walden Junior Tri</t>
  </si>
  <si>
    <t>00:07:25</t>
  </si>
  <si>
    <t>Maya Bywater</t>
  </si>
  <si>
    <t>Hoddesdon Tri</t>
  </si>
  <si>
    <t>00:08:35</t>
  </si>
  <si>
    <t>00:09:04</t>
  </si>
  <si>
    <t>Tri-Force Juniors</t>
  </si>
  <si>
    <t>00:09:41</t>
  </si>
  <si>
    <t>Emily Groth</t>
  </si>
  <si>
    <t>00:10:05</t>
  </si>
  <si>
    <t>00:07:01</t>
  </si>
  <si>
    <t>Joseph Pyefinch</t>
  </si>
  <si>
    <t>00:07:39</t>
  </si>
  <si>
    <t>00:08:07</t>
  </si>
  <si>
    <t>Greg McCormack</t>
  </si>
  <si>
    <t>00:08:14</t>
  </si>
  <si>
    <t>Toby Weaire</t>
  </si>
  <si>
    <t>00:08:44</t>
  </si>
  <si>
    <t>Jake Oliver</t>
  </si>
  <si>
    <t>00:09:16</t>
  </si>
  <si>
    <t>Guy Kusman</t>
  </si>
  <si>
    <t>00:10:27</t>
  </si>
  <si>
    <t>James Pinnington</t>
  </si>
  <si>
    <t>00:11:23</t>
  </si>
  <si>
    <t>TRI-ANGLIA TRIATHLON CLUB</t>
  </si>
  <si>
    <t>Pactrac (Peterborough Area Combined)</t>
  </si>
  <si>
    <t>Team Milton Keynes</t>
  </si>
  <si>
    <t>Amelie Reece</t>
  </si>
  <si>
    <t>Gracie Simons</t>
  </si>
  <si>
    <t>Helena Carter</t>
  </si>
  <si>
    <t>Charlotte Evans</t>
  </si>
  <si>
    <t>Sophie Ford</t>
  </si>
  <si>
    <t>Maia Taylor</t>
  </si>
  <si>
    <t>Eliza Walsh</t>
  </si>
  <si>
    <t>Isabel Dover</t>
  </si>
  <si>
    <t>Grace Courtenay-Wheeler</t>
  </si>
  <si>
    <t>Emma Barnfather</t>
  </si>
  <si>
    <t>Callum Powell</t>
  </si>
  <si>
    <t>Chiltern Harriers</t>
  </si>
  <si>
    <t>Joseph Newbery</t>
  </si>
  <si>
    <t>Finlay   Watt</t>
  </si>
  <si>
    <t>Oliver Warner</t>
  </si>
  <si>
    <t>Cameron Coeshott</t>
  </si>
  <si>
    <t>Daniel Carter</t>
  </si>
  <si>
    <t>Oliver Lane</t>
  </si>
  <si>
    <t>George Rae</t>
  </si>
  <si>
    <t>Ryan Cripps</t>
  </si>
  <si>
    <t>Victor Stenning</t>
  </si>
  <si>
    <t>Jasper Smith</t>
  </si>
  <si>
    <t>Walden Jnr</t>
  </si>
  <si>
    <t>0:07:22</t>
  </si>
  <si>
    <t>0:07:28</t>
  </si>
  <si>
    <t>Jemima Davey</t>
  </si>
  <si>
    <t>Brj Run And Tri</t>
  </si>
  <si>
    <t>0:07:44</t>
  </si>
  <si>
    <t>Hannah Lovelock</t>
  </si>
  <si>
    <t>0:08:13</t>
  </si>
  <si>
    <t>Ella Greatbatch</t>
  </si>
  <si>
    <t>Evie Parsons</t>
  </si>
  <si>
    <t>0:08:38</t>
  </si>
  <si>
    <t>Hoddesdon Triathlon Club</t>
  </si>
  <si>
    <t>0:08:40</t>
  </si>
  <si>
    <t>Tilly Wilson</t>
  </si>
  <si>
    <t>0:08:45</t>
  </si>
  <si>
    <t>Jemima Cooper</t>
  </si>
  <si>
    <t>0:08:50</t>
  </si>
  <si>
    <t>Faith Taylor</t>
  </si>
  <si>
    <t>Riverside Runners</t>
  </si>
  <si>
    <t>0:09:27</t>
  </si>
  <si>
    <t>Alice Alder</t>
  </si>
  <si>
    <t>0:09:53</t>
  </si>
  <si>
    <t>Elloise Tildesley</t>
  </si>
  <si>
    <t>0:10:10</t>
  </si>
  <si>
    <t>0:07:04</t>
  </si>
  <si>
    <t>Luca Quenet</t>
  </si>
  <si>
    <t>0:07:32</t>
  </si>
  <si>
    <t>0:07:51</t>
  </si>
  <si>
    <t>Franklin Phillips</t>
  </si>
  <si>
    <t>Pactrac</t>
  </si>
  <si>
    <t>0:08:06</t>
  </si>
  <si>
    <t>Ralf Beaumont</t>
  </si>
  <si>
    <t>0:08:08</t>
  </si>
  <si>
    <t>0:08:09</t>
  </si>
  <si>
    <t>George Milton</t>
  </si>
  <si>
    <t>0:08:17</t>
  </si>
  <si>
    <t>0:08:21</t>
  </si>
  <si>
    <t>Wellingborough School</t>
  </si>
  <si>
    <t>0:08:31</t>
  </si>
  <si>
    <t>Nathan Oakley-Mudge</t>
  </si>
  <si>
    <t>0:08:42</t>
  </si>
  <si>
    <t>Winter Glennon-Lynch</t>
  </si>
  <si>
    <t>0:08:52</t>
  </si>
  <si>
    <t>Isaac Meek</t>
  </si>
  <si>
    <t>0:08:56</t>
  </si>
  <si>
    <t>0:09:00</t>
  </si>
  <si>
    <t>Joshua Gardner</t>
  </si>
  <si>
    <t>0:09:05</t>
  </si>
  <si>
    <t>Louis Bunker</t>
  </si>
  <si>
    <t>0:09:19</t>
  </si>
  <si>
    <t>8:06.3</t>
  </si>
  <si>
    <t>8:28.5</t>
  </si>
  <si>
    <t>8:41.2</t>
  </si>
  <si>
    <t>8:49.3</t>
  </si>
  <si>
    <t>8:52.7</t>
  </si>
  <si>
    <t>10:56.5</t>
  </si>
  <si>
    <t>7:36.7</t>
  </si>
  <si>
    <t>8:26.7</t>
  </si>
  <si>
    <t>8:53.2</t>
  </si>
  <si>
    <t>Tommy Moody</t>
  </si>
  <si>
    <t>9:18.0</t>
  </si>
  <si>
    <t>9:59.6</t>
  </si>
  <si>
    <t>Walden JNR</t>
  </si>
  <si>
    <t>Luke Draper</t>
  </si>
  <si>
    <t>Weald Tri Club</t>
  </si>
  <si>
    <t>7:21.0</t>
  </si>
  <si>
    <t>7:22.9</t>
  </si>
  <si>
    <t>7:26.0</t>
  </si>
  <si>
    <t>BRJ Run &amp; Tri</t>
  </si>
  <si>
    <t>8:06.9</t>
  </si>
  <si>
    <t>PACTRAC</t>
  </si>
  <si>
    <t>8:31.7</t>
  </si>
  <si>
    <t>Lola Hirst</t>
  </si>
  <si>
    <t>8:41.3</t>
  </si>
  <si>
    <t>9:10.7</t>
  </si>
  <si>
    <t>Phoebe Duffin</t>
  </si>
  <si>
    <t>Unattached</t>
  </si>
  <si>
    <t>9:54.6</t>
  </si>
  <si>
    <t>Grace Lucas</t>
  </si>
  <si>
    <t>14:18.2</t>
  </si>
  <si>
    <t>7:03.4</t>
  </si>
  <si>
    <t>7:35.6</t>
  </si>
  <si>
    <t>Jeremy Parr</t>
  </si>
  <si>
    <t>8:38.9</t>
  </si>
  <si>
    <t>Toby Howard-Jones</t>
  </si>
  <si>
    <t>8:42.9</t>
  </si>
  <si>
    <t>9:15.0</t>
  </si>
  <si>
    <t>Daniel Glover</t>
  </si>
  <si>
    <t>9:28.7</t>
  </si>
  <si>
    <t>Ben Vasey</t>
  </si>
  <si>
    <t>Ely Tri club</t>
  </si>
  <si>
    <t>10:09.0</t>
  </si>
  <si>
    <t>Eden Hewitt</t>
  </si>
  <si>
    <t>10:48.5</t>
  </si>
  <si>
    <t>10:51.7</t>
  </si>
  <si>
    <t>8:23</t>
  </si>
  <si>
    <t>Darcy Gladwell</t>
  </si>
  <si>
    <t>Ipswich Tri</t>
  </si>
  <si>
    <t>8:26</t>
  </si>
  <si>
    <t>8:30</t>
  </si>
  <si>
    <t>Lottie Hitchcock</t>
  </si>
  <si>
    <t>8:43</t>
  </si>
  <si>
    <t>St Edmund Pacers</t>
  </si>
  <si>
    <t>9:07</t>
  </si>
  <si>
    <t>Isla McKee</t>
  </si>
  <si>
    <t>Amelia Calvert</t>
  </si>
  <si>
    <t>9:38</t>
  </si>
  <si>
    <t>West Suffolk Tri</t>
  </si>
  <si>
    <t>9:52</t>
  </si>
  <si>
    <t>10:16</t>
  </si>
  <si>
    <t>Chloe Pennington</t>
  </si>
  <si>
    <t>11:14</t>
  </si>
  <si>
    <t>7:25</t>
  </si>
  <si>
    <t>8:25</t>
  </si>
  <si>
    <t>Samuel Blackwell</t>
  </si>
  <si>
    <t>8:47</t>
  </si>
  <si>
    <t>8:48</t>
  </si>
  <si>
    <t>Bernard Evans</t>
  </si>
  <si>
    <t>Leiston Swimming Club</t>
  </si>
  <si>
    <t>8:56</t>
  </si>
  <si>
    <t>8:59</t>
  </si>
  <si>
    <t>9:09</t>
  </si>
  <si>
    <t>Jamie Pennington</t>
  </si>
  <si>
    <t>9:19</t>
  </si>
  <si>
    <t>9:37</t>
  </si>
  <si>
    <t>Samuel Brook</t>
  </si>
  <si>
    <t>9:46</t>
  </si>
  <si>
    <t>Elliot Nightingale</t>
  </si>
  <si>
    <t>10:00</t>
  </si>
  <si>
    <t>Charlie Newman</t>
  </si>
  <si>
    <t>10:17</t>
  </si>
  <si>
    <t>IPSWICH TRI CLUB</t>
  </si>
  <si>
    <t>Bessie Cameron</t>
  </si>
  <si>
    <t>-</t>
  </si>
  <si>
    <t>Emilia Bilton</t>
  </si>
  <si>
    <t>TRI-ANGLIA TRI CLUB</t>
  </si>
  <si>
    <t>Edie Duffy</t>
  </si>
  <si>
    <t>Liam Rodd</t>
  </si>
  <si>
    <t>Thomas Davies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</si>
</sst>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[$-F400]h:mm:ss\ AM/PM"/>
    <numFmt numFmtId="166" formatCode="0.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FEB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4" fillId="2" borderId="0" xfId="0" applyNumberFormat="1" applyFont="1" applyFill="1"/>
    <xf numFmtId="2" fontId="5" fillId="0" borderId="0" xfId="0" applyNumberFormat="1" applyFont="1"/>
    <xf numFmtId="2" fontId="5" fillId="3" borderId="0" xfId="0" applyNumberFormat="1" applyFont="1" applyFill="1"/>
    <xf numFmtId="2" fontId="5" fillId="2" borderId="0" xfId="0" applyNumberFormat="1" applyFont="1" applyFill="1"/>
    <xf numFmtId="0" fontId="7" fillId="0" borderId="0" xfId="0" applyFont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4" fillId="4" borderId="0" xfId="0" applyNumberFormat="1" applyFont="1" applyFill="1"/>
    <xf numFmtId="1" fontId="5" fillId="0" borderId="0" xfId="0" applyNumberFormat="1" applyFont="1"/>
    <xf numFmtId="166" fontId="5" fillId="0" borderId="0" xfId="0" applyNumberFormat="1" applyFont="1"/>
    <xf numFmtId="0" fontId="4" fillId="0" borderId="0" xfId="0" applyFont="1"/>
    <xf numFmtId="164" fontId="4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1" fillId="0" borderId="0" xfId="0" applyFont="1"/>
    <xf numFmtId="0" fontId="11" fillId="0" borderId="0" xfId="0" applyFont="1" applyBorder="1"/>
    <xf numFmtId="2" fontId="11" fillId="0" borderId="0" xfId="0" applyNumberFormat="1" applyFont="1" applyBorder="1"/>
    <xf numFmtId="0" fontId="10" fillId="0" borderId="0" xfId="1" applyAlignment="1" applyProtection="1">
      <alignment horizontal="left"/>
    </xf>
    <xf numFmtId="0" fontId="9" fillId="0" borderId="0" xfId="0" applyFont="1"/>
    <xf numFmtId="0" fontId="10" fillId="0" borderId="0" xfId="1" applyFont="1" applyAlignment="1" applyProtection="1">
      <alignment horizontal="left"/>
    </xf>
    <xf numFmtId="164" fontId="2" fillId="3" borderId="0" xfId="0" applyNumberFormat="1" applyFont="1" applyFill="1"/>
    <xf numFmtId="0" fontId="9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2" fontId="4" fillId="0" borderId="13" xfId="0" applyNumberFormat="1" applyFont="1" applyBorder="1"/>
    <xf numFmtId="1" fontId="11" fillId="0" borderId="0" xfId="0" applyNumberFormat="1" applyFont="1"/>
    <xf numFmtId="2" fontId="0" fillId="2" borderId="0" xfId="0" applyNumberFormat="1" applyFill="1"/>
    <xf numFmtId="2" fontId="10" fillId="2" borderId="0" xfId="1" applyNumberFormat="1" applyFill="1" applyAlignment="1" applyProtection="1"/>
    <xf numFmtId="0" fontId="10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4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2" fillId="0" borderId="0" xfId="0" applyFont="1"/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4" fillId="5" borderId="0" xfId="0" applyFont="1" applyFill="1"/>
    <xf numFmtId="0" fontId="0" fillId="5" borderId="0" xfId="0" applyFill="1"/>
    <xf numFmtId="0" fontId="10" fillId="5" borderId="0" xfId="1" applyFill="1" applyAlignment="1" applyProtection="1"/>
    <xf numFmtId="2" fontId="5" fillId="5" borderId="0" xfId="0" applyNumberFormat="1" applyFont="1" applyFill="1"/>
    <xf numFmtId="0" fontId="13" fillId="0" borderId="0" xfId="1" applyFont="1" applyAlignment="1" applyProtection="1"/>
    <xf numFmtId="2" fontId="5" fillId="0" borderId="0" xfId="0" applyNumberFormat="1" applyFont="1" applyProtection="1">
      <protection locked="0"/>
    </xf>
    <xf numFmtId="2" fontId="5" fillId="0" borderId="0" xfId="0" applyNumberFormat="1" applyFont="1" applyFill="1" applyBorder="1" applyProtection="1">
      <protection locked="0"/>
    </xf>
    <xf numFmtId="166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wrapText="1"/>
    </xf>
    <xf numFmtId="1" fontId="4" fillId="0" borderId="0" xfId="0" applyNumberFormat="1" applyFont="1" applyAlignment="1" applyProtection="1">
      <alignment wrapText="1"/>
    </xf>
    <xf numFmtId="2" fontId="4" fillId="3" borderId="0" xfId="0" applyNumberFormat="1" applyFont="1" applyFill="1" applyAlignment="1" applyProtection="1">
      <alignment wrapText="1"/>
    </xf>
    <xf numFmtId="2" fontId="4" fillId="2" borderId="0" xfId="0" applyNumberFormat="1" applyFont="1" applyFill="1" applyAlignment="1" applyProtection="1">
      <alignment wrapText="1"/>
    </xf>
    <xf numFmtId="2" fontId="4" fillId="5" borderId="0" xfId="0" applyNumberFormat="1" applyFont="1" applyFill="1" applyAlignment="1" applyProtection="1">
      <alignment wrapText="1"/>
    </xf>
    <xf numFmtId="2" fontId="4" fillId="6" borderId="0" xfId="0" applyNumberFormat="1" applyFont="1" applyFill="1" applyAlignment="1" applyProtection="1">
      <alignment wrapText="1"/>
    </xf>
    <xf numFmtId="2" fontId="5" fillId="6" borderId="0" xfId="0" applyNumberFormat="1" applyFont="1" applyFill="1"/>
    <xf numFmtId="2" fontId="4" fillId="7" borderId="0" xfId="0" applyNumberFormat="1" applyFont="1" applyFill="1" applyAlignment="1" applyProtection="1">
      <alignment wrapText="1"/>
    </xf>
    <xf numFmtId="2" fontId="5" fillId="7" borderId="0" xfId="0" applyNumberFormat="1" applyFont="1" applyFill="1"/>
    <xf numFmtId="2" fontId="10" fillId="2" borderId="0" xfId="1" applyNumberFormat="1" applyFont="1" applyFill="1" applyAlignment="1" applyProtection="1"/>
    <xf numFmtId="0" fontId="10" fillId="5" borderId="0" xfId="1" applyFont="1" applyFill="1" applyAlignment="1" applyProtection="1"/>
    <xf numFmtId="0" fontId="10" fillId="3" borderId="0" xfId="1" applyFill="1" applyAlignment="1" applyProtection="1"/>
    <xf numFmtId="164" fontId="10" fillId="3" borderId="0" xfId="1" applyNumberFormat="1" applyFill="1" applyAlignment="1" applyProtection="1"/>
    <xf numFmtId="0" fontId="0" fillId="2" borderId="0" xfId="0" applyFill="1"/>
    <xf numFmtId="2" fontId="4" fillId="3" borderId="0" xfId="0" applyNumberFormat="1" applyFont="1" applyFill="1"/>
    <xf numFmtId="2" fontId="0" fillId="3" borderId="0" xfId="0" applyNumberFormat="1" applyFill="1"/>
    <xf numFmtId="2" fontId="10" fillId="3" borderId="0" xfId="1" applyNumberFormat="1" applyFill="1" applyAlignment="1" applyProtection="1"/>
    <xf numFmtId="2" fontId="10" fillId="3" borderId="0" xfId="1" applyNumberFormat="1" applyFont="1" applyFill="1" applyAlignment="1" applyProtection="1"/>
    <xf numFmtId="164" fontId="4" fillId="5" borderId="0" xfId="0" applyNumberFormat="1" applyFont="1" applyFill="1"/>
    <xf numFmtId="164" fontId="0" fillId="5" borderId="0" xfId="0" applyNumberFormat="1" applyFill="1"/>
    <xf numFmtId="164" fontId="2" fillId="5" borderId="0" xfId="0" applyNumberFormat="1" applyFont="1" applyFill="1"/>
    <xf numFmtId="0" fontId="2" fillId="5" borderId="0" xfId="1" applyFont="1" applyFill="1" applyAlignment="1" applyProtection="1"/>
    <xf numFmtId="0" fontId="4" fillId="2" borderId="0" xfId="0" applyFont="1" applyFill="1"/>
    <xf numFmtId="2" fontId="14" fillId="4" borderId="0" xfId="0" applyNumberFormat="1" applyFont="1" applyFill="1"/>
    <xf numFmtId="0" fontId="5" fillId="3" borderId="21" xfId="0" applyFont="1" applyFill="1" applyBorder="1"/>
    <xf numFmtId="21" fontId="5" fillId="3" borderId="20" xfId="0" applyNumberFormat="1" applyFont="1" applyFill="1" applyBorder="1"/>
    <xf numFmtId="21" fontId="5" fillId="3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10" fillId="2" borderId="0" xfId="1" applyFont="1" applyFill="1" applyAlignment="1" applyProtection="1"/>
    <xf numFmtId="2" fontId="9" fillId="0" borderId="11" xfId="0" applyNumberFormat="1" applyFont="1" applyBorder="1"/>
    <xf numFmtId="2" fontId="4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5" fillId="8" borderId="0" xfId="0" applyNumberFormat="1" applyFont="1" applyFill="1"/>
    <xf numFmtId="1" fontId="2" fillId="0" borderId="0" xfId="0" applyNumberFormat="1" applyFont="1"/>
    <xf numFmtId="0" fontId="5" fillId="9" borderId="21" xfId="0" applyFont="1" applyFill="1" applyBorder="1"/>
    <xf numFmtId="0" fontId="0" fillId="9" borderId="20" xfId="0" applyNumberFormat="1" applyFill="1" applyBorder="1"/>
    <xf numFmtId="21" fontId="5" fillId="9" borderId="20" xfId="0" applyNumberFormat="1" applyFont="1" applyFill="1" applyBorder="1"/>
    <xf numFmtId="2" fontId="0" fillId="9" borderId="14" xfId="0" applyNumberFormat="1" applyFill="1" applyBorder="1"/>
    <xf numFmtId="0" fontId="0" fillId="9" borderId="15" xfId="0" applyFill="1" applyBorder="1"/>
    <xf numFmtId="0" fontId="0" fillId="9" borderId="12" xfId="0" applyNumberFormat="1" applyFill="1" applyBorder="1"/>
    <xf numFmtId="21" fontId="5" fillId="9" borderId="12" xfId="0" applyNumberFormat="1" applyFont="1" applyFill="1" applyBorder="1"/>
    <xf numFmtId="2" fontId="0" fillId="9" borderId="16" xfId="0" applyNumberFormat="1" applyFill="1" applyBorder="1"/>
    <xf numFmtId="165" fontId="0" fillId="9" borderId="12" xfId="0" applyNumberFormat="1" applyFill="1" applyBorder="1"/>
    <xf numFmtId="0" fontId="0" fillId="9" borderId="17" xfId="0" applyFill="1" applyBorder="1"/>
    <xf numFmtId="0" fontId="0" fillId="9" borderId="18" xfId="0" applyNumberFormat="1" applyFill="1" applyBorder="1"/>
    <xf numFmtId="0" fontId="0" fillId="9" borderId="18" xfId="0" applyFill="1" applyBorder="1"/>
    <xf numFmtId="2" fontId="0" fillId="9" borderId="19" xfId="0" applyNumberFormat="1" applyFill="1" applyBorder="1"/>
    <xf numFmtId="0" fontId="5" fillId="10" borderId="21" xfId="0" applyFont="1" applyFill="1" applyBorder="1"/>
    <xf numFmtId="0" fontId="0" fillId="10" borderId="20" xfId="0" applyNumberFormat="1" applyFill="1" applyBorder="1"/>
    <xf numFmtId="21" fontId="5" fillId="10" borderId="20" xfId="0" applyNumberFormat="1" applyFont="1" applyFill="1" applyBorder="1"/>
    <xf numFmtId="2" fontId="0" fillId="10" borderId="14" xfId="0" applyNumberFormat="1" applyFill="1" applyBorder="1"/>
    <xf numFmtId="0" fontId="0" fillId="10" borderId="15" xfId="0" applyFill="1" applyBorder="1"/>
    <xf numFmtId="0" fontId="0" fillId="10" borderId="12" xfId="0" applyNumberFormat="1" applyFill="1" applyBorder="1"/>
    <xf numFmtId="21" fontId="5" fillId="10" borderId="12" xfId="0" applyNumberFormat="1" applyFont="1" applyFill="1" applyBorder="1"/>
    <xf numFmtId="2" fontId="0" fillId="10" borderId="16" xfId="0" applyNumberFormat="1" applyFill="1" applyBorder="1"/>
    <xf numFmtId="165" fontId="0" fillId="10" borderId="12" xfId="0" applyNumberFormat="1" applyFill="1" applyBorder="1"/>
    <xf numFmtId="0" fontId="0" fillId="10" borderId="17" xfId="0" applyFill="1" applyBorder="1"/>
    <xf numFmtId="0" fontId="0" fillId="10" borderId="18" xfId="0" applyNumberFormat="1" applyFill="1" applyBorder="1"/>
    <xf numFmtId="0" fontId="0" fillId="10" borderId="18" xfId="0" applyFill="1" applyBorder="1"/>
    <xf numFmtId="2" fontId="0" fillId="10" borderId="19" xfId="0" applyNumberFormat="1" applyFill="1" applyBorder="1"/>
    <xf numFmtId="0" fontId="2" fillId="2" borderId="0" xfId="0" applyFont="1" applyFill="1"/>
    <xf numFmtId="0" fontId="15" fillId="2" borderId="0" xfId="0" applyFont="1" applyFill="1"/>
    <xf numFmtId="2" fontId="15" fillId="3" borderId="0" xfId="1" applyNumberFormat="1" applyFont="1" applyFill="1" applyAlignment="1" applyProtection="1"/>
    <xf numFmtId="0" fontId="15" fillId="3" borderId="0" xfId="1" applyFont="1" applyFill="1" applyAlignment="1" applyProtection="1"/>
    <xf numFmtId="164" fontId="15" fillId="5" borderId="0" xfId="1" applyNumberFormat="1" applyFont="1" applyFill="1" applyAlignment="1" applyProtection="1"/>
    <xf numFmtId="2" fontId="2" fillId="3" borderId="0" xfId="1" applyNumberFormat="1" applyFont="1" applyFill="1" applyAlignment="1" applyProtection="1"/>
    <xf numFmtId="1" fontId="0" fillId="0" borderId="8" xfId="0" applyNumberFormat="1" applyBorder="1"/>
    <xf numFmtId="1" fontId="0" fillId="0" borderId="9" xfId="0" applyNumberFormat="1" applyBorder="1"/>
    <xf numFmtId="0" fontId="7" fillId="11" borderId="0" xfId="0" applyFont="1" applyFill="1" applyBorder="1"/>
    <xf numFmtId="164" fontId="2" fillId="5" borderId="0" xfId="1" applyNumberFormat="1" applyFont="1" applyFill="1" applyAlignment="1" applyProtection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165" fontId="0" fillId="3" borderId="12" xfId="0" applyNumberFormat="1" applyFill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2" fillId="3" borderId="21" xfId="0" applyFont="1" applyFill="1" applyBorder="1"/>
    <xf numFmtId="21" fontId="2" fillId="3" borderId="20" xfId="0" applyNumberFormat="1" applyFont="1" applyFill="1" applyBorder="1"/>
    <xf numFmtId="21" fontId="2" fillId="3" borderId="12" xfId="0" applyNumberFormat="1" applyFont="1" applyFill="1" applyBorder="1"/>
    <xf numFmtId="0" fontId="2" fillId="10" borderId="21" xfId="0" applyFont="1" applyFill="1" applyBorder="1"/>
    <xf numFmtId="0" fontId="0" fillId="10" borderId="20" xfId="0" applyNumberFormat="1" applyFill="1" applyBorder="1"/>
    <xf numFmtId="2" fontId="0" fillId="10" borderId="14" xfId="0" applyNumberFormat="1" applyFill="1" applyBorder="1"/>
    <xf numFmtId="0" fontId="0" fillId="10" borderId="15" xfId="0" applyFill="1" applyBorder="1"/>
    <xf numFmtId="0" fontId="0" fillId="10" borderId="12" xfId="0" applyNumberFormat="1" applyFill="1" applyBorder="1"/>
    <xf numFmtId="21" fontId="2" fillId="10" borderId="12" xfId="0" applyNumberFormat="1" applyFont="1" applyFill="1" applyBorder="1"/>
    <xf numFmtId="2" fontId="0" fillId="10" borderId="16" xfId="0" applyNumberFormat="1" applyFill="1" applyBorder="1"/>
    <xf numFmtId="2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2" fillId="3" borderId="15" xfId="0" applyFont="1" applyFill="1" applyBorder="1"/>
    <xf numFmtId="0" fontId="2" fillId="9" borderId="15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21" fontId="5" fillId="3" borderId="12" xfId="0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21" fontId="5" fillId="3" borderId="20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D20" sqref="D20"/>
    </sheetView>
  </sheetViews>
  <sheetFormatPr defaultRowHeight="12.75" x14ac:dyDescent="0.2"/>
  <cols>
    <col min="1" max="1" width="19.42578125" customWidth="1"/>
    <col min="2" max="2" width="12.42578125" customWidth="1"/>
    <col min="3" max="3" width="19.42578125" customWidth="1"/>
    <col min="4" max="4" width="12.42578125" customWidth="1"/>
    <col min="5" max="5" width="19.42578125" customWidth="1"/>
    <col min="6" max="6" width="12.42578125" customWidth="1"/>
    <col min="7" max="7" width="11.140625" customWidth="1"/>
    <col min="8" max="8" width="11.85546875" bestFit="1" customWidth="1"/>
    <col min="9" max="9" width="14.140625" customWidth="1"/>
  </cols>
  <sheetData>
    <row r="1" spans="1:11" ht="18" x14ac:dyDescent="0.25">
      <c r="B1" s="41" t="s">
        <v>64</v>
      </c>
      <c r="C1" s="41"/>
      <c r="D1" s="39"/>
      <c r="E1" s="39"/>
      <c r="F1" s="39"/>
      <c r="G1" s="39"/>
      <c r="H1" s="39"/>
      <c r="I1" s="40"/>
    </row>
    <row r="2" spans="1:11" ht="18" x14ac:dyDescent="0.25">
      <c r="B2" s="42" t="s">
        <v>96</v>
      </c>
      <c r="C2" s="42"/>
      <c r="F2" s="42"/>
      <c r="G2" s="42"/>
      <c r="H2" s="42"/>
      <c r="I2" s="43"/>
    </row>
    <row r="3" spans="1:11" x14ac:dyDescent="0.2">
      <c r="B3" s="39"/>
      <c r="C3" s="39"/>
      <c r="D3" s="62"/>
      <c r="E3" s="62"/>
      <c r="F3" s="39"/>
      <c r="G3" s="39"/>
      <c r="H3" s="39"/>
      <c r="I3" s="40"/>
    </row>
    <row r="4" spans="1:11" x14ac:dyDescent="0.2">
      <c r="A4" s="98" t="s">
        <v>6</v>
      </c>
      <c r="B4" s="4"/>
      <c r="C4" s="90" t="s">
        <v>5</v>
      </c>
      <c r="D4" s="28"/>
      <c r="E4" s="94" t="s">
        <v>56</v>
      </c>
      <c r="F4" s="68"/>
      <c r="K4" s="55"/>
    </row>
    <row r="5" spans="1:11" x14ac:dyDescent="0.2">
      <c r="A5" s="89"/>
      <c r="B5" s="53"/>
      <c r="C5" s="91"/>
      <c r="D5" s="29"/>
      <c r="E5" s="95"/>
      <c r="F5" s="69"/>
    </row>
    <row r="6" spans="1:11" x14ac:dyDescent="0.2">
      <c r="A6" s="137" t="s">
        <v>84</v>
      </c>
      <c r="B6" s="105" t="s">
        <v>12</v>
      </c>
      <c r="C6" s="142" t="s">
        <v>89</v>
      </c>
      <c r="D6" s="87" t="s">
        <v>33</v>
      </c>
      <c r="E6" s="97" t="s">
        <v>87</v>
      </c>
      <c r="F6" s="70" t="s">
        <v>57</v>
      </c>
    </row>
    <row r="7" spans="1:11" x14ac:dyDescent="0.2">
      <c r="A7" s="137" t="s">
        <v>83</v>
      </c>
      <c r="B7" s="85" t="s">
        <v>13</v>
      </c>
      <c r="C7" s="142" t="s">
        <v>95</v>
      </c>
      <c r="D7" s="87" t="s">
        <v>34</v>
      </c>
      <c r="E7" s="97" t="s">
        <v>82</v>
      </c>
      <c r="F7" s="70" t="s">
        <v>58</v>
      </c>
    </row>
    <row r="8" spans="1:11" x14ac:dyDescent="0.2">
      <c r="A8" s="137" t="s">
        <v>88</v>
      </c>
      <c r="B8" s="105" t="s">
        <v>14</v>
      </c>
      <c r="C8" s="140" t="s">
        <v>62</v>
      </c>
      <c r="D8" s="87" t="s">
        <v>35</v>
      </c>
      <c r="E8" s="146" t="s">
        <v>90</v>
      </c>
      <c r="F8" s="70" t="s">
        <v>59</v>
      </c>
    </row>
    <row r="9" spans="1:11" x14ac:dyDescent="0.2">
      <c r="A9" s="137" t="s">
        <v>91</v>
      </c>
      <c r="B9" s="85" t="s">
        <v>15</v>
      </c>
      <c r="C9" s="139" t="s">
        <v>63</v>
      </c>
      <c r="D9" s="88" t="s">
        <v>36</v>
      </c>
      <c r="E9" s="141" t="s">
        <v>61</v>
      </c>
      <c r="F9" s="86" t="s">
        <v>60</v>
      </c>
    </row>
    <row r="10" spans="1:11" x14ac:dyDescent="0.2">
      <c r="A10" s="137" t="s">
        <v>92</v>
      </c>
      <c r="B10" s="85" t="s">
        <v>16</v>
      </c>
      <c r="C10" s="92"/>
      <c r="D10" s="47"/>
      <c r="E10" s="96"/>
      <c r="F10" s="70"/>
    </row>
    <row r="11" spans="1:11" x14ac:dyDescent="0.2">
      <c r="A11" s="137" t="s">
        <v>93</v>
      </c>
      <c r="B11" s="85" t="s">
        <v>17</v>
      </c>
      <c r="C11" s="92"/>
      <c r="D11" s="47"/>
      <c r="E11" s="96"/>
      <c r="F11" s="70"/>
    </row>
    <row r="12" spans="1:11" x14ac:dyDescent="0.2">
      <c r="A12" s="137" t="s">
        <v>94</v>
      </c>
      <c r="B12" s="54" t="s">
        <v>18</v>
      </c>
      <c r="C12" s="92"/>
      <c r="D12" s="47"/>
      <c r="E12" s="96"/>
      <c r="F12" s="70"/>
    </row>
    <row r="13" spans="1:11" x14ac:dyDescent="0.2">
      <c r="A13" s="137" t="s">
        <v>85</v>
      </c>
      <c r="B13" s="54" t="s">
        <v>19</v>
      </c>
      <c r="C13" s="92"/>
      <c r="D13" s="47"/>
      <c r="E13" s="96"/>
      <c r="F13" s="70"/>
    </row>
    <row r="14" spans="1:11" x14ac:dyDescent="0.2">
      <c r="A14" s="137" t="s">
        <v>86</v>
      </c>
      <c r="B14" s="85" t="s">
        <v>53</v>
      </c>
      <c r="C14" s="93"/>
      <c r="D14" s="47"/>
      <c r="E14" s="96"/>
      <c r="F14" s="70"/>
    </row>
    <row r="15" spans="1:11" x14ac:dyDescent="0.2">
      <c r="A15" s="138" t="s">
        <v>54</v>
      </c>
      <c r="B15" s="54" t="s">
        <v>54</v>
      </c>
      <c r="C15" s="92"/>
      <c r="D15" s="47"/>
      <c r="E15" s="96"/>
      <c r="F15" s="70"/>
    </row>
    <row r="16" spans="1:11" x14ac:dyDescent="0.2">
      <c r="A16" s="138" t="s">
        <v>55</v>
      </c>
      <c r="B16" s="54" t="s">
        <v>55</v>
      </c>
      <c r="C16" s="92"/>
      <c r="D16" s="47"/>
      <c r="E16" s="96"/>
      <c r="F16" s="70"/>
    </row>
    <row r="17" spans="1:7" x14ac:dyDescent="0.2">
      <c r="A17" s="138" t="s">
        <v>74</v>
      </c>
      <c r="B17" s="54" t="s">
        <v>76</v>
      </c>
      <c r="C17" s="92"/>
      <c r="D17" s="47"/>
      <c r="E17" s="96"/>
      <c r="F17" s="70"/>
    </row>
    <row r="18" spans="1:7" x14ac:dyDescent="0.2">
      <c r="A18" s="138" t="s">
        <v>76</v>
      </c>
      <c r="B18" s="54" t="s">
        <v>74</v>
      </c>
      <c r="C18" s="92"/>
      <c r="D18" s="47"/>
      <c r="E18" s="96"/>
      <c r="F18" s="70"/>
    </row>
    <row r="19" spans="1:7" ht="15.75" x14ac:dyDescent="0.25">
      <c r="B19" s="45"/>
      <c r="C19" s="45"/>
      <c r="D19" s="45"/>
      <c r="E19" s="45"/>
      <c r="F19" s="45"/>
      <c r="G19" s="45"/>
    </row>
    <row r="20" spans="1:7" ht="15.75" x14ac:dyDescent="0.25">
      <c r="B20" s="45"/>
      <c r="C20" s="45"/>
      <c r="D20" s="45"/>
      <c r="E20" s="45"/>
      <c r="F20" s="45"/>
      <c r="G20" s="45"/>
    </row>
    <row r="21" spans="1:7" ht="15.75" x14ac:dyDescent="0.25">
      <c r="B21" s="72" t="s">
        <v>31</v>
      </c>
      <c r="C21" s="72"/>
      <c r="F21" s="45"/>
      <c r="G21" s="45"/>
    </row>
    <row r="22" spans="1:7" ht="15.75" x14ac:dyDescent="0.25">
      <c r="B22" s="45"/>
      <c r="C22" s="45"/>
      <c r="D22" s="45"/>
      <c r="E22" s="45"/>
      <c r="F22" s="45"/>
      <c r="G22" s="45"/>
    </row>
    <row r="23" spans="1:7" x14ac:dyDescent="0.2">
      <c r="A23" s="27"/>
      <c r="B23" s="27"/>
      <c r="C23" s="2"/>
      <c r="D23" s="2"/>
      <c r="E23" s="2"/>
    </row>
    <row r="25" spans="1:7" x14ac:dyDescent="0.2">
      <c r="B25" s="103"/>
      <c r="C25" s="46"/>
      <c r="D25" s="46"/>
      <c r="E25" s="46"/>
    </row>
    <row r="26" spans="1:7" x14ac:dyDescent="0.2">
      <c r="B26" s="103"/>
      <c r="C26" s="46"/>
      <c r="D26" s="46"/>
      <c r="E26" s="46"/>
    </row>
    <row r="27" spans="1:7" x14ac:dyDescent="0.2">
      <c r="B27" s="103"/>
      <c r="C27" s="44"/>
      <c r="D27" s="44"/>
      <c r="E27" s="44"/>
    </row>
    <row r="28" spans="1:7" x14ac:dyDescent="0.2">
      <c r="B28" s="104"/>
      <c r="C28" s="44"/>
      <c r="D28" s="44"/>
      <c r="E28" s="44"/>
    </row>
    <row r="29" spans="1:7" x14ac:dyDescent="0.2">
      <c r="B29" s="104"/>
      <c r="C29" s="44"/>
      <c r="D29" s="44"/>
      <c r="E29" s="44"/>
    </row>
    <row r="30" spans="1:7" x14ac:dyDescent="0.2">
      <c r="B30" s="104"/>
      <c r="C30" s="44"/>
      <c r="D30" s="44"/>
      <c r="E30" s="44"/>
    </row>
    <row r="31" spans="1:7" x14ac:dyDescent="0.2">
      <c r="B31" s="103"/>
    </row>
    <row r="32" spans="1:7" x14ac:dyDescent="0.2">
      <c r="B32" s="104"/>
    </row>
    <row r="33" spans="2:2" x14ac:dyDescent="0.2">
      <c r="B33" s="104"/>
    </row>
    <row r="34" spans="2:2" x14ac:dyDescent="0.2">
      <c r="B34" s="104"/>
    </row>
    <row r="35" spans="2:2" x14ac:dyDescent="0.2">
      <c r="B35" s="103"/>
    </row>
    <row r="36" spans="2:2" x14ac:dyDescent="0.2">
      <c r="B36" s="103"/>
    </row>
    <row r="37" spans="2:2" x14ac:dyDescent="0.2">
      <c r="B37" s="103"/>
    </row>
    <row r="38" spans="2:2" x14ac:dyDescent="0.2">
      <c r="B38" s="103"/>
    </row>
    <row r="39" spans="2:2" x14ac:dyDescent="0.2">
      <c r="B39" s="103"/>
    </row>
    <row r="40" spans="2:2" x14ac:dyDescent="0.2">
      <c r="B40" s="103"/>
    </row>
  </sheetData>
  <phoneticPr fontId="3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7"/>
  <sheetViews>
    <sheetView topLeftCell="A4" workbookViewId="0">
      <selection activeCell="D16" sqref="D16"/>
    </sheetView>
  </sheetViews>
  <sheetFormatPr defaultRowHeight="12.75" x14ac:dyDescent="0.2"/>
  <cols>
    <col min="1" max="1" width="3" customWidth="1"/>
    <col min="2" max="2" width="20.140625" customWidth="1"/>
    <col min="3" max="3" width="7.140625" bestFit="1" customWidth="1"/>
    <col min="4" max="4" width="37.85546875" customWidth="1"/>
    <col min="5" max="5" width="8.140625" bestFit="1" customWidth="1"/>
    <col min="6" max="6" width="11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Races!A8</f>
        <v>Tri-Force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2" t="s">
        <v>220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6" t="s">
        <v>229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126</v>
      </c>
      <c r="C6" s="116" t="s">
        <v>70</v>
      </c>
      <c r="D6" s="116" t="s">
        <v>219</v>
      </c>
      <c r="E6" s="116" t="s">
        <v>220</v>
      </c>
      <c r="F6" s="118">
        <f t="shared" ref="F6:F6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15" t="s">
        <v>221</v>
      </c>
      <c r="C7" s="116" t="s">
        <v>70</v>
      </c>
      <c r="D7" s="116" t="s">
        <v>222</v>
      </c>
      <c r="E7" s="116" t="s">
        <v>223</v>
      </c>
      <c r="F7" s="118">
        <f t="shared" si="0"/>
        <v>8640.7766990291257</v>
      </c>
      <c r="G7" t="str">
        <f>IF((ISERROR((VLOOKUP(B7,Calculation!C$2:C$314,1,FALSE)))),"not entered","")</f>
        <v/>
      </c>
    </row>
    <row r="8" spans="2:7" x14ac:dyDescent="0.2">
      <c r="B8" s="115" t="s">
        <v>100</v>
      </c>
      <c r="C8" s="116" t="s">
        <v>70</v>
      </c>
      <c r="D8" s="116" t="s">
        <v>222</v>
      </c>
      <c r="E8" s="116" t="s">
        <v>224</v>
      </c>
      <c r="F8" s="118">
        <f t="shared" si="0"/>
        <v>8180.1470588235297</v>
      </c>
      <c r="G8" t="str">
        <f>IF((ISERROR((VLOOKUP(B8,Calculation!C$2:C$314,1,FALSE)))),"not entered","")</f>
        <v/>
      </c>
    </row>
    <row r="9" spans="2:7" x14ac:dyDescent="0.2">
      <c r="B9" s="115" t="s">
        <v>168</v>
      </c>
      <c r="C9" s="116" t="s">
        <v>70</v>
      </c>
      <c r="D9" s="116" t="s">
        <v>225</v>
      </c>
      <c r="E9" s="116" t="s">
        <v>226</v>
      </c>
      <c r="F9" s="118">
        <f t="shared" si="0"/>
        <v>7659.2082616179014</v>
      </c>
      <c r="G9" t="str">
        <f>IF((ISERROR((VLOOKUP(B9,Calculation!C$2:C$314,1,FALSE)))),"not entered","")</f>
        <v/>
      </c>
    </row>
    <row r="10" spans="2:7" x14ac:dyDescent="0.2">
      <c r="B10" s="115" t="s">
        <v>227</v>
      </c>
      <c r="C10" s="116" t="s">
        <v>70</v>
      </c>
      <c r="D10" s="116" t="s">
        <v>225</v>
      </c>
      <c r="E10" s="116" t="s">
        <v>228</v>
      </c>
      <c r="F10" s="118">
        <f t="shared" si="0"/>
        <v>7355.3719008264461</v>
      </c>
      <c r="G10" t="str">
        <f>IF((ISERROR((VLOOKUP(B10,Calculation!C$2:C$314,1,FALSE)))),"not entered","")</f>
        <v/>
      </c>
    </row>
    <row r="11" spans="2:7" x14ac:dyDescent="0.2">
      <c r="B11" s="115" t="s">
        <v>145</v>
      </c>
      <c r="C11" s="116" t="s">
        <v>71</v>
      </c>
      <c r="D11" s="116" t="s">
        <v>219</v>
      </c>
      <c r="E11" s="116" t="s">
        <v>229</v>
      </c>
      <c r="F11" s="118">
        <f>(VLOOKUP(C11,C$4:E$5,3,FALSE))/(E11/10000)</f>
        <v>10000</v>
      </c>
      <c r="G11" t="str">
        <f>IF((ISERROR((VLOOKUP(B11,Calculation!C$2:C$314,1,FALSE)))),"not entered","")</f>
        <v/>
      </c>
    </row>
    <row r="12" spans="2:7" x14ac:dyDescent="0.2">
      <c r="B12" s="115" t="s">
        <v>230</v>
      </c>
      <c r="C12" s="116" t="s">
        <v>71</v>
      </c>
      <c r="D12" s="116"/>
      <c r="E12" s="116" t="s">
        <v>231</v>
      </c>
      <c r="F12" s="118">
        <f t="shared" si="0"/>
        <v>9172.1132897603493</v>
      </c>
      <c r="G12" t="str">
        <f>IF((ISERROR((VLOOKUP(B12,Calculation!C$2:C$314,1,FALSE)))),"not entered","")</f>
        <v/>
      </c>
    </row>
    <row r="13" spans="2:7" x14ac:dyDescent="0.2">
      <c r="B13" s="115" t="s">
        <v>174</v>
      </c>
      <c r="C13" s="116" t="s">
        <v>71</v>
      </c>
      <c r="D13" s="116" t="s">
        <v>222</v>
      </c>
      <c r="E13" s="116" t="s">
        <v>232</v>
      </c>
      <c r="F13" s="118">
        <f t="shared" si="0"/>
        <v>8644.7638603696105</v>
      </c>
      <c r="G13" t="str">
        <f>IF((ISERROR((VLOOKUP(B13,Calculation!C$2:C$314,1,FALSE)))),"not entered","")</f>
        <v/>
      </c>
    </row>
    <row r="14" spans="2:7" x14ac:dyDescent="0.2">
      <c r="B14" s="115" t="s">
        <v>233</v>
      </c>
      <c r="C14" s="116" t="s">
        <v>71</v>
      </c>
      <c r="D14" s="116" t="s">
        <v>222</v>
      </c>
      <c r="E14" s="116" t="s">
        <v>234</v>
      </c>
      <c r="F14" s="118">
        <f t="shared" si="0"/>
        <v>8522.2672064777325</v>
      </c>
      <c r="G14" t="str">
        <f>IF((ISERROR((VLOOKUP(B14,Calculation!C$2:C$314,1,FALSE)))),"not entered","")</f>
        <v/>
      </c>
    </row>
    <row r="15" spans="2:7" x14ac:dyDescent="0.2">
      <c r="B15" s="115" t="s">
        <v>235</v>
      </c>
      <c r="C15" s="116" t="s">
        <v>71</v>
      </c>
      <c r="D15" s="116" t="s">
        <v>225</v>
      </c>
      <c r="E15" s="116" t="s">
        <v>236</v>
      </c>
      <c r="F15" s="118">
        <f t="shared" si="0"/>
        <v>8034.3511450381693</v>
      </c>
      <c r="G15" t="str">
        <f>IF((ISERROR((VLOOKUP(B15,Calculation!C$2:C$314,1,FALSE)))),"not entered","")</f>
        <v/>
      </c>
    </row>
    <row r="16" spans="2:7" x14ac:dyDescent="0.2">
      <c r="B16" s="115" t="s">
        <v>237</v>
      </c>
      <c r="C16" s="116" t="s">
        <v>71</v>
      </c>
      <c r="D16" s="116" t="s">
        <v>225</v>
      </c>
      <c r="E16" s="116" t="s">
        <v>238</v>
      </c>
      <c r="F16" s="118">
        <f t="shared" si="0"/>
        <v>7571.9424460431646</v>
      </c>
      <c r="G16" t="str">
        <f>IF((ISERROR((VLOOKUP(B16,Calculation!C$2:C$314,1,FALSE)))),"not entered","")</f>
        <v/>
      </c>
    </row>
    <row r="17" spans="2:7" x14ac:dyDescent="0.2">
      <c r="B17" s="115" t="s">
        <v>239</v>
      </c>
      <c r="C17" s="116" t="s">
        <v>71</v>
      </c>
      <c r="D17" s="116"/>
      <c r="E17" s="116" t="s">
        <v>240</v>
      </c>
      <c r="F17" s="118">
        <f t="shared" si="0"/>
        <v>6714.513556618821</v>
      </c>
      <c r="G17" t="str">
        <f>IF((ISERROR((VLOOKUP(B17,Calculation!C$2:C$314,1,FALSE)))),"not entered","")</f>
        <v/>
      </c>
    </row>
    <row r="18" spans="2:7" x14ac:dyDescent="0.2">
      <c r="B18" s="115" t="s">
        <v>241</v>
      </c>
      <c r="C18" s="116" t="s">
        <v>71</v>
      </c>
      <c r="D18" s="116"/>
      <c r="E18" s="116" t="s">
        <v>242</v>
      </c>
      <c r="F18" s="118">
        <f t="shared" si="0"/>
        <v>6163.9824304538806</v>
      </c>
      <c r="G18" t="str">
        <f>IF((ISERROR((VLOOKUP(B18,Calculation!C$2:C$314,1,FALSE)))),"not entered","")</f>
        <v>not entered</v>
      </c>
    </row>
    <row r="19" spans="2:7" x14ac:dyDescent="0.2">
      <c r="B19" s="115" t="s">
        <v>8</v>
      </c>
      <c r="C19" s="119" t="str">
        <f t="shared" ref="C19:C69" si="1">VLOOKUP(B19,name,3,FALSE)</f>
        <v xml:space="preserve"> </v>
      </c>
      <c r="D19" s="119" t="str">
        <f t="shared" ref="D19:D69" si="2">VLOOKUP(B19,name,2,FALSE)</f>
        <v xml:space="preserve"> </v>
      </c>
      <c r="E19" s="117">
        <v>1.1574074074074073E-5</v>
      </c>
      <c r="F19" s="118" t="e">
        <f t="shared" si="0"/>
        <v>#N/A</v>
      </c>
      <c r="G19" t="str">
        <f>IF((ISERROR((VLOOKUP(B19,Calculation!C$2:C$314,1,FALSE)))),"not entered","")</f>
        <v/>
      </c>
    </row>
    <row r="20" spans="2:7" x14ac:dyDescent="0.2">
      <c r="B20" s="115" t="s">
        <v>8</v>
      </c>
      <c r="C20" s="119" t="str">
        <f t="shared" si="1"/>
        <v xml:space="preserve"> </v>
      </c>
      <c r="D20" s="119" t="str">
        <f t="shared" si="2"/>
        <v xml:space="preserve"> </v>
      </c>
      <c r="E20" s="117">
        <v>1.1574074074074073E-5</v>
      </c>
      <c r="F20" s="118" t="e">
        <f t="shared" si="0"/>
        <v>#N/A</v>
      </c>
      <c r="G20" t="str">
        <f>IF((ISERROR((VLOOKUP(B20,Calculation!C$2:C$314,1,FALSE)))),"not entered","")</f>
        <v/>
      </c>
    </row>
    <row r="21" spans="2:7" x14ac:dyDescent="0.2">
      <c r="B21" s="115" t="s">
        <v>8</v>
      </c>
      <c r="C21" s="119" t="str">
        <f t="shared" si="1"/>
        <v xml:space="preserve"> </v>
      </c>
      <c r="D21" s="119" t="str">
        <f t="shared" si="2"/>
        <v xml:space="preserve"> </v>
      </c>
      <c r="E21" s="117">
        <v>1.1574074074074073E-5</v>
      </c>
      <c r="F21" s="118" t="e">
        <f t="shared" si="0"/>
        <v>#N/A</v>
      </c>
      <c r="G21" t="str">
        <f>IF((ISERROR((VLOOKUP(B21,Calculation!C$2:C$314,1,FALSE)))),"not entered","")</f>
        <v/>
      </c>
    </row>
    <row r="22" spans="2:7" x14ac:dyDescent="0.2">
      <c r="B22" s="115" t="s">
        <v>8</v>
      </c>
      <c r="C22" s="119" t="str">
        <f t="shared" si="1"/>
        <v xml:space="preserve"> </v>
      </c>
      <c r="D22" s="119" t="str">
        <f t="shared" si="2"/>
        <v xml:space="preserve"> </v>
      </c>
      <c r="E22" s="117">
        <v>1.1574074074074073E-5</v>
      </c>
      <c r="F22" s="118" t="e">
        <f t="shared" si="0"/>
        <v>#N/A</v>
      </c>
      <c r="G22" t="str">
        <f>IF((ISERROR((VLOOKUP(B22,Calculation!C$2:C$314,1,FALSE)))),"not entered","")</f>
        <v/>
      </c>
    </row>
    <row r="23" spans="2:7" x14ac:dyDescent="0.2">
      <c r="B23" s="115" t="s">
        <v>8</v>
      </c>
      <c r="C23" s="119" t="str">
        <f t="shared" si="1"/>
        <v xml:space="preserve"> </v>
      </c>
      <c r="D23" s="119" t="str">
        <f t="shared" si="2"/>
        <v xml:space="preserve"> </v>
      </c>
      <c r="E23" s="117">
        <v>1.1574074074074073E-5</v>
      </c>
      <c r="F23" s="118" t="e">
        <f t="shared" si="0"/>
        <v>#N/A</v>
      </c>
      <c r="G23" t="str">
        <f>IF((ISERROR((VLOOKUP(B23,Calculation!C$2:C$314,1,FALSE)))),"not entered","")</f>
        <v/>
      </c>
    </row>
    <row r="24" spans="2:7" x14ac:dyDescent="0.2">
      <c r="B24" s="115" t="s">
        <v>8</v>
      </c>
      <c r="C24" s="119" t="str">
        <f t="shared" si="1"/>
        <v xml:space="preserve"> </v>
      </c>
      <c r="D24" s="119" t="str">
        <f t="shared" si="2"/>
        <v xml:space="preserve"> </v>
      </c>
      <c r="E24" s="117">
        <v>1.1574074074074073E-5</v>
      </c>
      <c r="F24" s="118" t="e">
        <f t="shared" si="0"/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1"/>
        <v xml:space="preserve"> </v>
      </c>
      <c r="D25" s="119" t="str">
        <f t="shared" si="2"/>
        <v xml:space="preserve"> </v>
      </c>
      <c r="E25" s="117">
        <v>1.1574074074074073E-5</v>
      </c>
      <c r="F25" s="118" t="e">
        <f t="shared" si="0"/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1"/>
        <v xml:space="preserve"> </v>
      </c>
      <c r="D26" s="119" t="str">
        <f t="shared" si="2"/>
        <v xml:space="preserve"> </v>
      </c>
      <c r="E26" s="117">
        <v>1.1574074074074073E-5</v>
      </c>
      <c r="F26" s="118" t="e">
        <f t="shared" si="0"/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1"/>
        <v xml:space="preserve"> </v>
      </c>
      <c r="D27" s="119" t="str">
        <f t="shared" si="2"/>
        <v xml:space="preserve"> </v>
      </c>
      <c r="E27" s="117">
        <v>1.1574074074074073E-5</v>
      </c>
      <c r="F27" s="118" t="e">
        <f t="shared" si="0"/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1"/>
        <v xml:space="preserve"> </v>
      </c>
      <c r="D28" s="119" t="str">
        <f t="shared" si="2"/>
        <v xml:space="preserve"> </v>
      </c>
      <c r="E28" s="117">
        <v>1.1574074074074073E-5</v>
      </c>
      <c r="F28" s="118" t="e">
        <f t="shared" si="0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1"/>
        <v xml:space="preserve"> </v>
      </c>
      <c r="D29" s="119" t="str">
        <f t="shared" si="2"/>
        <v xml:space="preserve"> </v>
      </c>
      <c r="E29" s="117">
        <v>1.1574074074074073E-5</v>
      </c>
      <c r="F29" s="118" t="e">
        <f t="shared" si="0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1"/>
        <v xml:space="preserve"> </v>
      </c>
      <c r="D30" s="119" t="str">
        <f t="shared" si="2"/>
        <v xml:space="preserve"> </v>
      </c>
      <c r="E30" s="117">
        <v>1.1574074074074073E-5</v>
      </c>
      <c r="F30" s="118" t="e">
        <f t="shared" si="0"/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1"/>
        <v xml:space="preserve"> </v>
      </c>
      <c r="D31" s="119" t="str">
        <f t="shared" si="2"/>
        <v xml:space="preserve"> </v>
      </c>
      <c r="E31" s="117">
        <v>1.1574074074074073E-5</v>
      </c>
      <c r="F31" s="118" t="e">
        <f t="shared" si="0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1"/>
        <v xml:space="preserve"> </v>
      </c>
      <c r="D32" s="119" t="str">
        <f t="shared" si="2"/>
        <v xml:space="preserve"> </v>
      </c>
      <c r="E32" s="117">
        <v>1.1574074074074073E-5</v>
      </c>
      <c r="F32" s="118" t="e">
        <f t="shared" si="0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1"/>
        <v xml:space="preserve"> </v>
      </c>
      <c r="D33" s="119" t="str">
        <f t="shared" si="2"/>
        <v xml:space="preserve"> </v>
      </c>
      <c r="E33" s="117">
        <v>1.1574074074074073E-5</v>
      </c>
      <c r="F33" s="118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1"/>
        <v xml:space="preserve"> </v>
      </c>
      <c r="D34" s="119" t="str">
        <f t="shared" si="2"/>
        <v xml:space="preserve"> </v>
      </c>
      <c r="E34" s="117">
        <v>1.1574074074074073E-5</v>
      </c>
      <c r="F34" s="118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1"/>
        <v xml:space="preserve"> </v>
      </c>
      <c r="D35" s="119" t="str">
        <f t="shared" si="2"/>
        <v xml:space="preserve"> </v>
      </c>
      <c r="E35" s="117">
        <v>1.1574074074074073E-5</v>
      </c>
      <c r="F35" s="118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1"/>
        <v xml:space="preserve"> </v>
      </c>
      <c r="D36" s="119" t="str">
        <f t="shared" si="2"/>
        <v xml:space="preserve"> </v>
      </c>
      <c r="E36" s="117">
        <v>1.1574074074074073E-5</v>
      </c>
      <c r="F36" s="118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1"/>
        <v xml:space="preserve"> </v>
      </c>
      <c r="D37" s="119" t="str">
        <f t="shared" si="2"/>
        <v xml:space="preserve"> </v>
      </c>
      <c r="E37" s="117">
        <v>1.1574074074074073E-5</v>
      </c>
      <c r="F37" s="118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1"/>
        <v xml:space="preserve"> </v>
      </c>
      <c r="D38" s="119" t="str">
        <f t="shared" si="2"/>
        <v xml:space="preserve"> </v>
      </c>
      <c r="E38" s="117">
        <v>1.1574074074074073E-5</v>
      </c>
      <c r="F38" s="118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1"/>
        <v xml:space="preserve"> </v>
      </c>
      <c r="D39" s="119" t="str">
        <f t="shared" si="2"/>
        <v xml:space="preserve"> </v>
      </c>
      <c r="E39" s="117">
        <v>1.1574074074074073E-5</v>
      </c>
      <c r="F39" s="118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1"/>
        <v xml:space="preserve"> </v>
      </c>
      <c r="D40" s="119" t="str">
        <f t="shared" si="2"/>
        <v xml:space="preserve"> </v>
      </c>
      <c r="E40" s="117">
        <v>1.1574074074074073E-5</v>
      </c>
      <c r="F40" s="118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1"/>
        <v xml:space="preserve"> </v>
      </c>
      <c r="D41" s="119" t="str">
        <f t="shared" si="2"/>
        <v xml:space="preserve"> </v>
      </c>
      <c r="E41" s="117">
        <v>1.1574074074074073E-5</v>
      </c>
      <c r="F41" s="118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1"/>
        <v xml:space="preserve"> </v>
      </c>
      <c r="D42" s="119" t="str">
        <f t="shared" si="2"/>
        <v xml:space="preserve"> </v>
      </c>
      <c r="E42" s="117">
        <v>1.1574074074074073E-5</v>
      </c>
      <c r="F42" s="118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1"/>
        <v xml:space="preserve"> </v>
      </c>
      <c r="D43" s="119" t="str">
        <f t="shared" si="2"/>
        <v xml:space="preserve"> </v>
      </c>
      <c r="E43" s="117">
        <v>1.1574074074074073E-5</v>
      </c>
      <c r="F43" s="118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1"/>
        <v xml:space="preserve"> </v>
      </c>
      <c r="D44" s="119" t="str">
        <f t="shared" si="2"/>
        <v xml:space="preserve"> </v>
      </c>
      <c r="E44" s="117">
        <v>1.1574074074074073E-5</v>
      </c>
      <c r="F44" s="118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1"/>
        <v xml:space="preserve"> </v>
      </c>
      <c r="D45" s="119" t="str">
        <f t="shared" si="2"/>
        <v xml:space="preserve"> </v>
      </c>
      <c r="E45" s="117">
        <v>1.1574074074074073E-5</v>
      </c>
      <c r="F45" s="118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1"/>
        <v xml:space="preserve"> </v>
      </c>
      <c r="D46" s="119" t="str">
        <f t="shared" si="2"/>
        <v xml:space="preserve"> </v>
      </c>
      <c r="E46" s="117">
        <v>1.1574074074074073E-5</v>
      </c>
      <c r="F46" s="118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1"/>
        <v xml:space="preserve"> </v>
      </c>
      <c r="D47" s="119" t="str">
        <f t="shared" si="2"/>
        <v xml:space="preserve"> </v>
      </c>
      <c r="E47" s="117">
        <v>1.1574074074074073E-5</v>
      </c>
      <c r="F47" s="118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1"/>
        <v xml:space="preserve"> </v>
      </c>
      <c r="D48" s="119" t="str">
        <f t="shared" si="2"/>
        <v xml:space="preserve"> </v>
      </c>
      <c r="E48" s="117">
        <v>1.1574074074074073E-5</v>
      </c>
      <c r="F48" s="118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1"/>
        <v xml:space="preserve"> </v>
      </c>
      <c r="D49" s="119" t="str">
        <f t="shared" si="2"/>
        <v xml:space="preserve"> </v>
      </c>
      <c r="E49" s="117">
        <v>1.1574074074074073E-5</v>
      </c>
      <c r="F49" s="118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1"/>
        <v xml:space="preserve"> </v>
      </c>
      <c r="D50" s="119" t="str">
        <f t="shared" si="2"/>
        <v xml:space="preserve"> </v>
      </c>
      <c r="E50" s="117">
        <v>1.1574074074074073E-5</v>
      </c>
      <c r="F50" s="118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1"/>
        <v xml:space="preserve"> </v>
      </c>
      <c r="D51" s="119" t="str">
        <f t="shared" si="2"/>
        <v xml:space="preserve"> </v>
      </c>
      <c r="E51" s="117">
        <v>1.1574074074074073E-5</v>
      </c>
      <c r="F51" s="118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1"/>
        <v xml:space="preserve"> </v>
      </c>
      <c r="D52" s="119" t="str">
        <f t="shared" si="2"/>
        <v xml:space="preserve"> </v>
      </c>
      <c r="E52" s="117">
        <v>1.1574074074074073E-5</v>
      </c>
      <c r="F52" s="118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1"/>
        <v xml:space="preserve"> </v>
      </c>
      <c r="D53" s="119" t="str">
        <f t="shared" si="2"/>
        <v xml:space="preserve"> </v>
      </c>
      <c r="E53" s="117">
        <v>1.1574074074074073E-5</v>
      </c>
      <c r="F53" s="118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1"/>
        <v xml:space="preserve"> </v>
      </c>
      <c r="D54" s="119" t="str">
        <f t="shared" si="2"/>
        <v xml:space="preserve"> </v>
      </c>
      <c r="E54" s="117">
        <v>1.1574074074074073E-5</v>
      </c>
      <c r="F54" s="118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1"/>
        <v xml:space="preserve"> </v>
      </c>
      <c r="D55" s="119" t="str">
        <f t="shared" si="2"/>
        <v xml:space="preserve"> </v>
      </c>
      <c r="E55" s="117">
        <v>1.1574074074074073E-5</v>
      </c>
      <c r="F55" s="118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1"/>
        <v xml:space="preserve"> </v>
      </c>
      <c r="D56" s="119" t="str">
        <f t="shared" si="2"/>
        <v xml:space="preserve"> </v>
      </c>
      <c r="E56" s="117">
        <v>1.1574074074074073E-5</v>
      </c>
      <c r="F56" s="118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1"/>
        <v xml:space="preserve"> </v>
      </c>
      <c r="D57" s="119" t="str">
        <f t="shared" si="2"/>
        <v xml:space="preserve"> </v>
      </c>
      <c r="E57" s="117">
        <v>1.1574074074074073E-5</v>
      </c>
      <c r="F57" s="118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1"/>
        <v xml:space="preserve"> </v>
      </c>
      <c r="D58" s="119" t="str">
        <f t="shared" si="2"/>
        <v xml:space="preserve"> </v>
      </c>
      <c r="E58" s="117">
        <v>1.1574074074074073E-5</v>
      </c>
      <c r="F58" s="118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1"/>
        <v xml:space="preserve"> </v>
      </c>
      <c r="D59" s="119" t="str">
        <f t="shared" si="2"/>
        <v xml:space="preserve"> </v>
      </c>
      <c r="E59" s="117">
        <v>1.1574074074074073E-5</v>
      </c>
      <c r="F59" s="118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1"/>
        <v xml:space="preserve"> </v>
      </c>
      <c r="D60" s="119" t="str">
        <f t="shared" si="2"/>
        <v xml:space="preserve"> </v>
      </c>
      <c r="E60" s="117">
        <v>1.1574074074074073E-5</v>
      </c>
      <c r="F60" s="118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1"/>
        <v xml:space="preserve"> </v>
      </c>
      <c r="D61" s="119" t="str">
        <f t="shared" si="2"/>
        <v xml:space="preserve"> </v>
      </c>
      <c r="E61" s="117">
        <v>1.1574074074074073E-5</v>
      </c>
      <c r="F61" s="118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1"/>
        <v xml:space="preserve"> </v>
      </c>
      <c r="D62" s="119" t="str">
        <f t="shared" si="2"/>
        <v xml:space="preserve"> </v>
      </c>
      <c r="E62" s="117">
        <v>1.1574074074074073E-5</v>
      </c>
      <c r="F62" s="118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1"/>
        <v xml:space="preserve"> </v>
      </c>
      <c r="D63" s="119" t="str">
        <f t="shared" si="2"/>
        <v xml:space="preserve"> </v>
      </c>
      <c r="E63" s="117">
        <v>1.1574074074074073E-5</v>
      </c>
      <c r="F63" s="118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1"/>
        <v xml:space="preserve"> </v>
      </c>
      <c r="D64" s="119" t="str">
        <f t="shared" si="2"/>
        <v xml:space="preserve"> </v>
      </c>
      <c r="E64" s="117">
        <v>1.1574074074074073E-5</v>
      </c>
      <c r="F64" s="118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1"/>
        <v xml:space="preserve"> </v>
      </c>
      <c r="D65" s="119" t="str">
        <f t="shared" si="2"/>
        <v xml:space="preserve"> </v>
      </c>
      <c r="E65" s="117">
        <v>1.1574074074074073E-5</v>
      </c>
      <c r="F65" s="118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1"/>
        <v xml:space="preserve"> </v>
      </c>
      <c r="D66" s="119" t="str">
        <f t="shared" si="2"/>
        <v xml:space="preserve"> </v>
      </c>
      <c r="E66" s="117">
        <v>1.1574074074074073E-5</v>
      </c>
      <c r="F66" s="118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1"/>
        <v xml:space="preserve"> </v>
      </c>
      <c r="D67" s="119" t="str">
        <f t="shared" si="2"/>
        <v xml:space="preserve"> </v>
      </c>
      <c r="E67" s="117">
        <v>1.1574074074074073E-5</v>
      </c>
      <c r="F67" s="118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1"/>
        <v xml:space="preserve"> </v>
      </c>
      <c r="D68" s="119" t="str">
        <f t="shared" si="2"/>
        <v xml:space="preserve"> </v>
      </c>
      <c r="E68" s="117">
        <v>1.1574074074074073E-5</v>
      </c>
      <c r="F68" s="118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1"/>
        <v xml:space="preserve"> </v>
      </c>
      <c r="D69" s="119" t="str">
        <f t="shared" si="2"/>
        <v xml:space="preserve"> </v>
      </c>
      <c r="E69" s="117">
        <v>1.1574074074074073E-5</v>
      </c>
      <c r="F69" s="118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52" si="6">VLOOKUP(B134,name,3,FALSE)</f>
        <v xml:space="preserve"> </v>
      </c>
      <c r="D134" s="119" t="str">
        <f t="shared" ref="D134:D152" si="7">VLOOKUP(B134,name,2,FALSE)</f>
        <v xml:space="preserve"> </v>
      </c>
      <c r="E134" s="117">
        <v>1.1574074074074073E-5</v>
      </c>
      <c r="F134" s="118" t="e">
        <f t="shared" ref="F134:F152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ref="C153:C197" si="9">VLOOKUP(B153,name,3,FALSE)</f>
        <v xml:space="preserve"> </v>
      </c>
      <c r="D153" s="119" t="str">
        <f t="shared" ref="D153:D197" si="10">VLOOKUP(B153,name,2,FALSE)</f>
        <v xml:space="preserve"> </v>
      </c>
      <c r="E153" s="117">
        <v>1.1574074074074073E-5</v>
      </c>
      <c r="F153" s="118" t="e">
        <f t="shared" ref="F153:F197" si="11">(VLOOKUP(C153,C$4:E$5,3,FALSE))/(E153/10000)</f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9"/>
        <v xml:space="preserve"> </v>
      </c>
      <c r="D154" s="119" t="str">
        <f t="shared" si="10"/>
        <v xml:space="preserve"> </v>
      </c>
      <c r="E154" s="117">
        <v>1.1574074074074073E-5</v>
      </c>
      <c r="F154" s="118" t="e">
        <f t="shared" si="11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9"/>
        <v xml:space="preserve"> </v>
      </c>
      <c r="D155" s="119" t="str">
        <f t="shared" si="10"/>
        <v xml:space="preserve"> </v>
      </c>
      <c r="E155" s="117">
        <v>1.1574074074074073E-5</v>
      </c>
      <c r="F155" s="118" t="e">
        <f t="shared" si="11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9"/>
        <v xml:space="preserve"> </v>
      </c>
      <c r="D156" s="119" t="str">
        <f t="shared" si="10"/>
        <v xml:space="preserve"> </v>
      </c>
      <c r="E156" s="117">
        <v>1.1574074074074073E-5</v>
      </c>
      <c r="F156" s="118" t="e">
        <f t="shared" si="11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9"/>
        <v xml:space="preserve"> </v>
      </c>
      <c r="D157" s="119" t="str">
        <f t="shared" si="10"/>
        <v xml:space="preserve"> </v>
      </c>
      <c r="E157" s="117">
        <v>1.1574074074074073E-5</v>
      </c>
      <c r="F157" s="118" t="e">
        <f t="shared" si="11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9"/>
        <v xml:space="preserve"> </v>
      </c>
      <c r="D158" s="119" t="str">
        <f t="shared" si="10"/>
        <v xml:space="preserve"> </v>
      </c>
      <c r="E158" s="117">
        <v>1.1574074074074073E-5</v>
      </c>
      <c r="F158" s="118" t="e">
        <f t="shared" si="11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9"/>
        <v xml:space="preserve"> </v>
      </c>
      <c r="D159" s="119" t="str">
        <f t="shared" si="10"/>
        <v xml:space="preserve"> </v>
      </c>
      <c r="E159" s="117">
        <v>1.1574074074074073E-5</v>
      </c>
      <c r="F159" s="118" t="e">
        <f t="shared" si="11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9"/>
        <v xml:space="preserve"> </v>
      </c>
      <c r="D160" s="119" t="str">
        <f t="shared" si="10"/>
        <v xml:space="preserve"> </v>
      </c>
      <c r="E160" s="117">
        <v>1.1574074074074073E-5</v>
      </c>
      <c r="F160" s="118" t="e">
        <f t="shared" si="11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9"/>
        <v xml:space="preserve"> </v>
      </c>
      <c r="D161" s="119" t="str">
        <f t="shared" si="10"/>
        <v xml:space="preserve"> </v>
      </c>
      <c r="E161" s="117">
        <v>1.1574074074074073E-5</v>
      </c>
      <c r="F161" s="118" t="e">
        <f t="shared" si="11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9"/>
        <v xml:space="preserve"> </v>
      </c>
      <c r="D162" s="119" t="str">
        <f t="shared" si="10"/>
        <v xml:space="preserve"> </v>
      </c>
      <c r="E162" s="117">
        <v>1.1574074074074073E-5</v>
      </c>
      <c r="F162" s="118" t="e">
        <f t="shared" si="11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9"/>
        <v xml:space="preserve"> </v>
      </c>
      <c r="D163" s="119" t="str">
        <f t="shared" si="10"/>
        <v xml:space="preserve"> </v>
      </c>
      <c r="E163" s="117">
        <v>1.1574074074074073E-5</v>
      </c>
      <c r="F163" s="118" t="e">
        <f t="shared" si="11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9"/>
        <v xml:space="preserve"> </v>
      </c>
      <c r="D164" s="119" t="str">
        <f t="shared" si="10"/>
        <v xml:space="preserve"> </v>
      </c>
      <c r="E164" s="117">
        <v>1.1574074074074073E-5</v>
      </c>
      <c r="F164" s="118" t="e">
        <f t="shared" si="11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9"/>
        <v xml:space="preserve"> </v>
      </c>
      <c r="D165" s="119" t="str">
        <f t="shared" si="10"/>
        <v xml:space="preserve"> </v>
      </c>
      <c r="E165" s="117">
        <v>1.1574074074074073E-5</v>
      </c>
      <c r="F165" s="118" t="e">
        <f t="shared" si="11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9"/>
        <v xml:space="preserve"> </v>
      </c>
      <c r="D166" s="119" t="str">
        <f t="shared" si="10"/>
        <v xml:space="preserve"> </v>
      </c>
      <c r="E166" s="117">
        <v>1.1574074074074073E-5</v>
      </c>
      <c r="F166" s="118" t="e">
        <f t="shared" si="11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9"/>
        <v xml:space="preserve"> </v>
      </c>
      <c r="D167" s="119" t="str">
        <f t="shared" si="10"/>
        <v xml:space="preserve"> </v>
      </c>
      <c r="E167" s="117">
        <v>1.1574074074074073E-5</v>
      </c>
      <c r="F167" s="118" t="e">
        <f t="shared" si="11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9"/>
        <v xml:space="preserve"> </v>
      </c>
      <c r="D168" s="119" t="str">
        <f t="shared" si="10"/>
        <v xml:space="preserve"> </v>
      </c>
      <c r="E168" s="117">
        <v>1.1574074074074073E-5</v>
      </c>
      <c r="F168" s="118" t="e">
        <f t="shared" si="11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9"/>
        <v xml:space="preserve"> </v>
      </c>
      <c r="D169" s="119" t="str">
        <f t="shared" si="10"/>
        <v xml:space="preserve"> </v>
      </c>
      <c r="E169" s="117">
        <v>1.1574074074074073E-5</v>
      </c>
      <c r="F169" s="118" t="e">
        <f t="shared" si="11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9"/>
        <v xml:space="preserve"> </v>
      </c>
      <c r="D170" s="119" t="str">
        <f t="shared" si="10"/>
        <v xml:space="preserve"> </v>
      </c>
      <c r="E170" s="117">
        <v>1.1574074074074073E-5</v>
      </c>
      <c r="F170" s="118" t="e">
        <f t="shared" si="11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9"/>
        <v xml:space="preserve"> </v>
      </c>
      <c r="D171" s="119" t="str">
        <f t="shared" si="10"/>
        <v xml:space="preserve"> </v>
      </c>
      <c r="E171" s="117">
        <v>1.1574074074074073E-5</v>
      </c>
      <c r="F171" s="118" t="e">
        <f t="shared" si="11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9"/>
        <v xml:space="preserve"> </v>
      </c>
      <c r="D172" s="119" t="str">
        <f t="shared" si="10"/>
        <v xml:space="preserve"> </v>
      </c>
      <c r="E172" s="117">
        <v>1.1574074074074073E-5</v>
      </c>
      <c r="F172" s="118" t="e">
        <f t="shared" si="11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9"/>
        <v xml:space="preserve"> </v>
      </c>
      <c r="D173" s="119" t="str">
        <f t="shared" si="10"/>
        <v xml:space="preserve"> </v>
      </c>
      <c r="E173" s="117">
        <v>1.1574074074074073E-5</v>
      </c>
      <c r="F173" s="118" t="e">
        <f t="shared" si="11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9"/>
        <v xml:space="preserve"> </v>
      </c>
      <c r="D174" s="119" t="str">
        <f t="shared" si="10"/>
        <v xml:space="preserve"> </v>
      </c>
      <c r="E174" s="117">
        <v>1.1574074074074073E-5</v>
      </c>
      <c r="F174" s="118" t="e">
        <f t="shared" si="11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9"/>
        <v xml:space="preserve"> </v>
      </c>
      <c r="D175" s="119" t="str">
        <f t="shared" si="10"/>
        <v xml:space="preserve"> </v>
      </c>
      <c r="E175" s="117">
        <v>1.1574074074074073E-5</v>
      </c>
      <c r="F175" s="118" t="e">
        <f t="shared" si="11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9"/>
        <v xml:space="preserve"> </v>
      </c>
      <c r="D176" s="119" t="str">
        <f t="shared" si="10"/>
        <v xml:space="preserve"> </v>
      </c>
      <c r="E176" s="117">
        <v>1.1574074074074073E-5</v>
      </c>
      <c r="F176" s="118" t="e">
        <f t="shared" si="11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9"/>
        <v xml:space="preserve"> </v>
      </c>
      <c r="D177" s="119" t="str">
        <f t="shared" si="10"/>
        <v xml:space="preserve"> </v>
      </c>
      <c r="E177" s="117">
        <v>1.1574074074074073E-5</v>
      </c>
      <c r="F177" s="118" t="e">
        <f t="shared" si="11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9"/>
        <v xml:space="preserve"> </v>
      </c>
      <c r="D178" s="119" t="str">
        <f t="shared" si="10"/>
        <v xml:space="preserve"> </v>
      </c>
      <c r="E178" s="117">
        <v>1.1574074074074073E-5</v>
      </c>
      <c r="F178" s="118" t="e">
        <f t="shared" si="11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9"/>
        <v xml:space="preserve"> </v>
      </c>
      <c r="D179" s="119" t="str">
        <f t="shared" si="10"/>
        <v xml:space="preserve"> </v>
      </c>
      <c r="E179" s="117">
        <v>1.1574074074074073E-5</v>
      </c>
      <c r="F179" s="118" t="e">
        <f t="shared" si="11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9"/>
        <v xml:space="preserve"> </v>
      </c>
      <c r="D180" s="119" t="str">
        <f t="shared" si="10"/>
        <v xml:space="preserve"> </v>
      </c>
      <c r="E180" s="117">
        <v>1.1574074074074073E-5</v>
      </c>
      <c r="F180" s="118" t="e">
        <f t="shared" si="11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9"/>
        <v xml:space="preserve"> </v>
      </c>
      <c r="D181" s="119" t="str">
        <f t="shared" si="10"/>
        <v xml:space="preserve"> </v>
      </c>
      <c r="E181" s="117">
        <v>1.1574074074074073E-5</v>
      </c>
      <c r="F181" s="118" t="e">
        <f t="shared" si="11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9"/>
        <v xml:space="preserve"> </v>
      </c>
      <c r="D182" s="119" t="str">
        <f t="shared" si="10"/>
        <v xml:space="preserve"> </v>
      </c>
      <c r="E182" s="117">
        <v>1.1574074074074073E-5</v>
      </c>
      <c r="F182" s="118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9"/>
        <v xml:space="preserve"> </v>
      </c>
      <c r="D183" s="119" t="str">
        <f t="shared" si="10"/>
        <v xml:space="preserve"> </v>
      </c>
      <c r="E183" s="117">
        <v>1.1574074074074073E-5</v>
      </c>
      <c r="F183" s="118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9"/>
        <v xml:space="preserve"> </v>
      </c>
      <c r="D184" s="119" t="str">
        <f t="shared" si="10"/>
        <v xml:space="preserve"> </v>
      </c>
      <c r="E184" s="117">
        <v>1.1574074074074073E-5</v>
      </c>
      <c r="F184" s="118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9"/>
        <v xml:space="preserve"> </v>
      </c>
      <c r="D185" s="119" t="str">
        <f t="shared" si="10"/>
        <v xml:space="preserve"> </v>
      </c>
      <c r="E185" s="117">
        <v>1.1574074074074073E-5</v>
      </c>
      <c r="F185" s="118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9"/>
        <v xml:space="preserve"> </v>
      </c>
      <c r="D186" s="119" t="str">
        <f t="shared" si="10"/>
        <v xml:space="preserve"> </v>
      </c>
      <c r="E186" s="117">
        <v>1.1574074074074073E-5</v>
      </c>
      <c r="F186" s="118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9"/>
        <v xml:space="preserve"> </v>
      </c>
      <c r="D187" s="119" t="str">
        <f t="shared" si="10"/>
        <v xml:space="preserve"> </v>
      </c>
      <c r="E187" s="117">
        <v>1.1574074074074073E-5</v>
      </c>
      <c r="F187" s="118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9"/>
        <v xml:space="preserve"> </v>
      </c>
      <c r="D188" s="119" t="str">
        <f t="shared" si="10"/>
        <v xml:space="preserve"> </v>
      </c>
      <c r="E188" s="117">
        <v>1.1574074074074073E-5</v>
      </c>
      <c r="F188" s="118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9"/>
        <v xml:space="preserve"> </v>
      </c>
      <c r="D189" s="119" t="str">
        <f t="shared" si="10"/>
        <v xml:space="preserve"> </v>
      </c>
      <c r="E189" s="117">
        <v>1.1574074074074073E-5</v>
      </c>
      <c r="F189" s="118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9"/>
        <v xml:space="preserve"> </v>
      </c>
      <c r="D190" s="119" t="str">
        <f t="shared" si="10"/>
        <v xml:space="preserve"> </v>
      </c>
      <c r="E190" s="117">
        <v>1.1574074074074073E-5</v>
      </c>
      <c r="F190" s="118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9"/>
        <v xml:space="preserve"> </v>
      </c>
      <c r="D191" s="119" t="str">
        <f t="shared" si="10"/>
        <v xml:space="preserve"> </v>
      </c>
      <c r="E191" s="117">
        <v>1.1574074074074073E-5</v>
      </c>
      <c r="F191" s="118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9"/>
        <v xml:space="preserve"> </v>
      </c>
      <c r="D192" s="119" t="str">
        <f t="shared" si="10"/>
        <v xml:space="preserve"> </v>
      </c>
      <c r="E192" s="117">
        <v>1.1574074074074073E-5</v>
      </c>
      <c r="F192" s="118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9"/>
        <v xml:space="preserve"> </v>
      </c>
      <c r="D193" s="119" t="str">
        <f t="shared" si="10"/>
        <v xml:space="preserve"> </v>
      </c>
      <c r="E193" s="117">
        <v>1.1574074074074073E-5</v>
      </c>
      <c r="F193" s="118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9"/>
        <v xml:space="preserve"> </v>
      </c>
      <c r="D194" s="119" t="str">
        <f t="shared" si="10"/>
        <v xml:space="preserve"> </v>
      </c>
      <c r="E194" s="117">
        <v>1.1574074074074073E-5</v>
      </c>
      <c r="F194" s="118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9"/>
        <v xml:space="preserve"> </v>
      </c>
      <c r="D195" s="119" t="str">
        <f t="shared" si="10"/>
        <v xml:space="preserve"> </v>
      </c>
      <c r="E195" s="117">
        <v>1.1574074074074073E-5</v>
      </c>
      <c r="F195" s="118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9"/>
        <v xml:space="preserve"> </v>
      </c>
      <c r="D196" s="119" t="str">
        <f t="shared" si="10"/>
        <v xml:space="preserve"> </v>
      </c>
      <c r="E196" s="117">
        <v>1.1574074074074073E-5</v>
      </c>
      <c r="F196" s="118" t="e">
        <f t="shared" si="11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9"/>
        <v xml:space="preserve"> </v>
      </c>
      <c r="D197" s="119" t="str">
        <f t="shared" si="10"/>
        <v xml:space="preserve"> </v>
      </c>
      <c r="E197" s="117">
        <v>1.1574074074074073E-5</v>
      </c>
      <c r="F197" s="118" t="e">
        <f t="shared" si="11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>VLOOKUP(B198,name,3,FALSE)</f>
        <v xml:space="preserve"> </v>
      </c>
      <c r="D198" s="119" t="str">
        <f>VLOOKUP(B198,name,2,FALSE)</f>
        <v xml:space="preserve"> </v>
      </c>
      <c r="E198" s="117">
        <v>1.1574074074074073E-5</v>
      </c>
      <c r="F198" s="118" t="e">
        <f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>VLOOKUP(B199,name,3,FALSE)</f>
        <v xml:space="preserve"> </v>
      </c>
      <c r="D199" s="119" t="str">
        <f>VLOOKUP(B199,name,2,FALSE)</f>
        <v xml:space="preserve"> </v>
      </c>
      <c r="E199" s="117">
        <v>1.1574074074074073E-5</v>
      </c>
      <c r="F199" s="118" t="e">
        <f>(VLOOKUP(C199,C$4:E$5,3,FALSE))/(E199/10000)</f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>VLOOKUP(B200,name,3,FALSE)</f>
        <v xml:space="preserve"> </v>
      </c>
      <c r="D200" s="119" t="str">
        <f>VLOOKUP(B200,name,2,FALSE)</f>
        <v xml:space="preserve"> </v>
      </c>
      <c r="E200" s="117">
        <v>1.1574074074074073E-5</v>
      </c>
      <c r="F200" s="118" t="e">
        <f>(VLOOKUP(C200,C$4:E$5,3,FALSE))/(E200/10000)</f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>VLOOKUP(B201,name,3,FALSE)</f>
        <v xml:space="preserve"> </v>
      </c>
      <c r="D201" s="119" t="str">
        <f>VLOOKUP(B201,name,2,FALSE)</f>
        <v xml:space="preserve"> </v>
      </c>
      <c r="E201" s="117">
        <v>1.1574074074074073E-5</v>
      </c>
      <c r="F201" s="118" t="e">
        <f>(VLOOKUP(C201,C$4:E$5,3,FALSE))/(E201/10000)</f>
        <v>#N/A</v>
      </c>
    </row>
    <row r="202" spans="2:7" x14ac:dyDescent="0.2">
      <c r="B202" s="115" t="s">
        <v>8</v>
      </c>
      <c r="C202" s="119" t="str">
        <f>VLOOKUP(B202,name,3,FALSE)</f>
        <v xml:space="preserve"> </v>
      </c>
      <c r="D202" s="119" t="str">
        <f>VLOOKUP(B202,name,2,FALSE)</f>
        <v xml:space="preserve"> </v>
      </c>
      <c r="E202" s="117">
        <v>1.1574074074074073E-5</v>
      </c>
      <c r="F202" s="118" t="e">
        <f>(VLOOKUP(C202,C$4:E$5,3,FALSE))/(E202/10000)</f>
        <v>#N/A</v>
      </c>
    </row>
    <row r="203" spans="2:7" ht="13.5" thickBot="1" x14ac:dyDescent="0.25">
      <c r="B203" s="120"/>
      <c r="C203" s="121"/>
      <c r="D203" s="121"/>
      <c r="E203" s="122"/>
      <c r="F203" s="123"/>
    </row>
    <row r="204" spans="2:7" x14ac:dyDescent="0.2">
      <c r="B204" s="30"/>
      <c r="C204" s="57"/>
      <c r="D204" s="57"/>
      <c r="E204" s="31"/>
      <c r="F204" s="3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</sheetData>
  <phoneticPr fontId="3" type="noConversion"/>
  <conditionalFormatting sqref="B1:B3 B199:B208">
    <cfRule type="cellIs" dxfId="148" priority="19" stopIfTrue="1" operator="equal">
      <formula>"x"</formula>
    </cfRule>
  </conditionalFormatting>
  <conditionalFormatting sqref="G4:G204">
    <cfRule type="cellIs" dxfId="147" priority="20" stopIfTrue="1" operator="equal">
      <formula>#N/A</formula>
    </cfRule>
  </conditionalFormatting>
  <conditionalFormatting sqref="B204:B247">
    <cfRule type="cellIs" dxfId="146" priority="14" stopIfTrue="1" operator="equal">
      <formula>"x"</formula>
    </cfRule>
  </conditionalFormatting>
  <conditionalFormatting sqref="B4:B5 B30:B198">
    <cfRule type="cellIs" dxfId="145" priority="8" stopIfTrue="1" operator="equal">
      <formula>"x"</formula>
    </cfRule>
  </conditionalFormatting>
  <conditionalFormatting sqref="B24:B29">
    <cfRule type="cellIs" dxfId="144" priority="7" stopIfTrue="1" operator="equal">
      <formula>"x"</formula>
    </cfRule>
  </conditionalFormatting>
  <conditionalFormatting sqref="B19:B23">
    <cfRule type="cellIs" dxfId="143" priority="6" stopIfTrue="1" operator="equal">
      <formula>"x"</formula>
    </cfRule>
  </conditionalFormatting>
  <conditionalFormatting sqref="B4:B5 B44:B152">
    <cfRule type="cellIs" dxfId="142" priority="5" stopIfTrue="1" operator="equal">
      <formula>"x"</formula>
    </cfRule>
  </conditionalFormatting>
  <conditionalFormatting sqref="B19:B43">
    <cfRule type="cellIs" dxfId="141" priority="4" stopIfTrue="1" operator="equal">
      <formula>"x"</formula>
    </cfRule>
  </conditionalFormatting>
  <conditionalFormatting sqref="B19:B43">
    <cfRule type="cellIs" dxfId="140" priority="3" stopIfTrue="1" operator="equal">
      <formula>"x"</formula>
    </cfRule>
  </conditionalFormatting>
  <conditionalFormatting sqref="B6:B18">
    <cfRule type="cellIs" dxfId="139" priority="2" stopIfTrue="1" operator="equal">
      <formula>"x"</formula>
    </cfRule>
  </conditionalFormatting>
  <conditionalFormatting sqref="B6:B18">
    <cfRule type="cellIs" dxfId="138" priority="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webPublishItems count="2">
    <webPublishItem id="12450" divId="ebta league Youth_12450" sourceType="range" sourceRef="A1:F8" destinationFile="C:\A TEER\Web\TEER League 09\NNT Y.htm"/>
    <webPublishItem id="32572" divId="ebta league Youth_32572" sourceType="range" sourceRef="A1:F9" destinationFile="C:\A TEER\Web\TEER League 08\NNorfolk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D20" sqref="D20:D32"/>
    </sheetView>
  </sheetViews>
  <sheetFormatPr defaultColWidth="2.28515625" defaultRowHeight="12.75" x14ac:dyDescent="0.2"/>
  <cols>
    <col min="1" max="1" width="2.28515625" customWidth="1"/>
    <col min="2" max="2" width="20.42578125" customWidth="1"/>
    <col min="3" max="3" width="7.140625" bestFit="1" customWidth="1"/>
    <col min="4" max="4" width="26.28515625" customWidth="1"/>
    <col min="5" max="5" width="8.140625" customWidth="1"/>
    <col min="6" max="6" width="10.5703125" customWidth="1"/>
    <col min="7" max="7" width="10.285156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Races!A9</f>
        <v>Leighton Buzzard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>
        <v>6.0995370370370361E-3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>
        <v>5.6828703703703702E-3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97</v>
      </c>
      <c r="C6" s="116" t="s">
        <v>70</v>
      </c>
      <c r="D6" s="116" t="s">
        <v>243</v>
      </c>
      <c r="E6" s="117">
        <v>6.0995370370370361E-3</v>
      </c>
      <c r="F6" s="118">
        <f t="shared" ref="F6:F6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15" t="s">
        <v>100</v>
      </c>
      <c r="C7" s="116" t="s">
        <v>70</v>
      </c>
      <c r="D7" s="116" t="s">
        <v>101</v>
      </c>
      <c r="E7" s="117">
        <v>7.0486111111111105E-3</v>
      </c>
      <c r="F7" s="118">
        <f t="shared" si="0"/>
        <v>8653.5303776683086</v>
      </c>
      <c r="G7" t="str">
        <f>IF((ISERROR((VLOOKUP(B7,Calculation!C$2:C$314,1,FALSE)))),"not entered","")</f>
        <v/>
      </c>
    </row>
    <row r="8" spans="2:7" x14ac:dyDescent="0.2">
      <c r="B8" s="115" t="s">
        <v>103</v>
      </c>
      <c r="C8" s="116" t="s">
        <v>70</v>
      </c>
      <c r="D8" s="116" t="s">
        <v>244</v>
      </c>
      <c r="E8" s="117">
        <v>7.1412037037037043E-3</v>
      </c>
      <c r="F8" s="118">
        <f t="shared" si="0"/>
        <v>8541.3290113452167</v>
      </c>
      <c r="G8" t="str">
        <f>IF((ISERROR((VLOOKUP(B8,Calculation!C$2:C$314,1,FALSE)))),"not entered","")</f>
        <v>not entered</v>
      </c>
    </row>
    <row r="9" spans="2:7" x14ac:dyDescent="0.2">
      <c r="B9" s="115" t="s">
        <v>109</v>
      </c>
      <c r="C9" s="116" t="s">
        <v>70</v>
      </c>
      <c r="D9" s="116" t="s">
        <v>245</v>
      </c>
      <c r="E9" s="117">
        <v>7.2916666666666659E-3</v>
      </c>
      <c r="F9" s="118">
        <f t="shared" si="0"/>
        <v>8365.0793650793639</v>
      </c>
      <c r="G9" t="str">
        <f>IF((ISERROR((VLOOKUP(B9,Calculation!C$2:C$314,1,FALSE)))),"not entered","")</f>
        <v>not entered</v>
      </c>
    </row>
    <row r="10" spans="2:7" x14ac:dyDescent="0.2">
      <c r="B10" s="115" t="s">
        <v>246</v>
      </c>
      <c r="C10" s="116" t="s">
        <v>70</v>
      </c>
      <c r="D10" s="116"/>
      <c r="E10" s="117">
        <v>7.5115740740740742E-3</v>
      </c>
      <c r="F10" s="118">
        <f t="shared" si="0"/>
        <v>8120.1848998459163</v>
      </c>
      <c r="G10" t="str">
        <f>IF((ISERROR((VLOOKUP(B10,Calculation!C$2:C$314,1,FALSE)))),"not entered","")</f>
        <v>not entered</v>
      </c>
    </row>
    <row r="11" spans="2:7" x14ac:dyDescent="0.2">
      <c r="B11" s="115" t="s">
        <v>247</v>
      </c>
      <c r="C11" s="116" t="s">
        <v>70</v>
      </c>
      <c r="D11" s="116"/>
      <c r="E11" s="117">
        <v>7.5462962962962966E-3</v>
      </c>
      <c r="F11" s="118">
        <f>(VLOOKUP(C11,C$4:E$5,3,FALSE))/(E11/10000)</f>
        <v>8082.8220858895693</v>
      </c>
      <c r="G11" t="str">
        <f>IF((ISERROR((VLOOKUP(B11,Calculation!C$2:C$314,1,FALSE)))),"not entered","")</f>
        <v>not entered</v>
      </c>
    </row>
    <row r="12" spans="2:7" x14ac:dyDescent="0.2">
      <c r="B12" s="115" t="s">
        <v>248</v>
      </c>
      <c r="C12" s="116" t="s">
        <v>70</v>
      </c>
      <c r="D12" s="116"/>
      <c r="E12" s="117">
        <v>7.719907407407408E-3</v>
      </c>
      <c r="F12" s="118">
        <f t="shared" si="0"/>
        <v>7901.0494752623672</v>
      </c>
      <c r="G12" t="str">
        <f>IF((ISERROR((VLOOKUP(B12,Calculation!C$2:C$314,1,FALSE)))),"not entered","")</f>
        <v>not entered</v>
      </c>
    </row>
    <row r="13" spans="2:7" x14ac:dyDescent="0.2">
      <c r="B13" s="115" t="s">
        <v>249</v>
      </c>
      <c r="C13" s="116" t="s">
        <v>70</v>
      </c>
      <c r="D13" s="116"/>
      <c r="E13" s="117">
        <v>7.9629629629629634E-3</v>
      </c>
      <c r="F13" s="118">
        <f t="shared" si="0"/>
        <v>7659.883720930231</v>
      </c>
      <c r="G13" t="str">
        <f>IF((ISERROR((VLOOKUP(B13,Calculation!C$2:C$314,1,FALSE)))),"not entered","")</f>
        <v>not entered</v>
      </c>
    </row>
    <row r="14" spans="2:7" x14ac:dyDescent="0.2">
      <c r="B14" s="115" t="s">
        <v>250</v>
      </c>
      <c r="C14" s="116" t="s">
        <v>70</v>
      </c>
      <c r="D14" s="116"/>
      <c r="E14" s="117">
        <v>8.0208333333333329E-3</v>
      </c>
      <c r="F14" s="118">
        <f t="shared" si="0"/>
        <v>7604.6176046176033</v>
      </c>
      <c r="G14" t="str">
        <f>IF((ISERROR((VLOOKUP(B14,Calculation!C$2:C$314,1,FALSE)))),"not entered","")</f>
        <v>not entered</v>
      </c>
    </row>
    <row r="15" spans="2:7" x14ac:dyDescent="0.2">
      <c r="B15" s="115" t="s">
        <v>251</v>
      </c>
      <c r="C15" s="116" t="s">
        <v>70</v>
      </c>
      <c r="D15" s="116"/>
      <c r="E15" s="117">
        <v>8.4490740740740741E-3</v>
      </c>
      <c r="F15" s="118">
        <f t="shared" si="0"/>
        <v>7219.17808219178</v>
      </c>
      <c r="G15" t="str">
        <f>IF((ISERROR((VLOOKUP(B15,Calculation!C$2:C$314,1,FALSE)))),"not entered","")</f>
        <v>not entered</v>
      </c>
    </row>
    <row r="16" spans="2:7" x14ac:dyDescent="0.2">
      <c r="B16" s="115" t="s">
        <v>252</v>
      </c>
      <c r="C16" s="116" t="s">
        <v>70</v>
      </c>
      <c r="D16" s="116"/>
      <c r="E16" s="117">
        <v>8.611111111111111E-3</v>
      </c>
      <c r="F16" s="118">
        <f t="shared" si="0"/>
        <v>7083.3333333333321</v>
      </c>
      <c r="G16" t="str">
        <f>IF((ISERROR((VLOOKUP(B16,Calculation!C$2:C$314,1,FALSE)))),"not entered","")</f>
        <v>not entered</v>
      </c>
    </row>
    <row r="17" spans="2:7" x14ac:dyDescent="0.2">
      <c r="B17" s="115" t="s">
        <v>253</v>
      </c>
      <c r="C17" s="116" t="s">
        <v>70</v>
      </c>
      <c r="D17" s="116"/>
      <c r="E17" s="117">
        <v>8.8078703703703704E-3</v>
      </c>
      <c r="F17" s="118">
        <f t="shared" si="0"/>
        <v>6925.0985545335079</v>
      </c>
      <c r="G17" t="str">
        <f>IF((ISERROR((VLOOKUP(B17,Calculation!C$2:C$314,1,FALSE)))),"not entered","")</f>
        <v>not entered</v>
      </c>
    </row>
    <row r="18" spans="2:7" x14ac:dyDescent="0.2">
      <c r="B18" s="115" t="s">
        <v>254</v>
      </c>
      <c r="C18" s="116" t="s">
        <v>70</v>
      </c>
      <c r="D18" s="116"/>
      <c r="E18" s="117">
        <v>9.3518518518518525E-3</v>
      </c>
      <c r="F18" s="118">
        <f t="shared" si="0"/>
        <v>6522.2772277227714</v>
      </c>
      <c r="G18" t="str">
        <f>IF((ISERROR((VLOOKUP(B18,Calculation!C$2:C$314,1,FALSE)))),"not entered","")</f>
        <v>not entered</v>
      </c>
    </row>
    <row r="19" spans="2:7" x14ac:dyDescent="0.2">
      <c r="B19" s="115" t="s">
        <v>255</v>
      </c>
      <c r="C19" s="116" t="s">
        <v>70</v>
      </c>
      <c r="D19" s="116"/>
      <c r="E19" s="117">
        <v>1.042824074074074E-2</v>
      </c>
      <c r="F19" s="118">
        <f t="shared" si="0"/>
        <v>5849.0566037735844</v>
      </c>
      <c r="G19" t="str">
        <f>IF((ISERROR((VLOOKUP(B19,Calculation!C$2:C$314,1,FALSE)))),"not entered","")</f>
        <v>not entered</v>
      </c>
    </row>
    <row r="20" spans="2:7" x14ac:dyDescent="0.2">
      <c r="B20" s="115" t="s">
        <v>256</v>
      </c>
      <c r="C20" s="116" t="s">
        <v>71</v>
      </c>
      <c r="D20" s="116" t="s">
        <v>257</v>
      </c>
      <c r="E20" s="117">
        <v>5.6828703703703702E-3</v>
      </c>
      <c r="F20" s="118">
        <f t="shared" si="0"/>
        <v>10000</v>
      </c>
      <c r="G20" t="str">
        <f>IF((ISERROR((VLOOKUP(B20,Calculation!C$2:C$314,1,FALSE)))),"not entered","")</f>
        <v>not entered</v>
      </c>
    </row>
    <row r="21" spans="2:7" x14ac:dyDescent="0.2">
      <c r="B21" s="115" t="s">
        <v>114</v>
      </c>
      <c r="C21" s="116" t="s">
        <v>71</v>
      </c>
      <c r="D21" s="116" t="s">
        <v>115</v>
      </c>
      <c r="E21" s="117">
        <v>5.9722222222222225E-3</v>
      </c>
      <c r="F21" s="118">
        <f t="shared" si="0"/>
        <v>9515.5038759689905</v>
      </c>
      <c r="G21" t="str">
        <f>IF((ISERROR((VLOOKUP(B21,Calculation!C$2:C$314,1,FALSE)))),"not entered","")</f>
        <v/>
      </c>
    </row>
    <row r="22" spans="2:7" x14ac:dyDescent="0.2">
      <c r="B22" s="115" t="s">
        <v>230</v>
      </c>
      <c r="C22" s="116" t="s">
        <v>71</v>
      </c>
      <c r="D22" s="116"/>
      <c r="E22" s="117">
        <v>6.1921296296296299E-3</v>
      </c>
      <c r="F22" s="118">
        <f t="shared" si="0"/>
        <v>9177.5700934579436</v>
      </c>
      <c r="G22" t="str">
        <f>IF((ISERROR((VLOOKUP(B22,Calculation!C$2:C$314,1,FALSE)))),"not entered","")</f>
        <v/>
      </c>
    </row>
    <row r="23" spans="2:7" x14ac:dyDescent="0.2">
      <c r="B23" s="115" t="s">
        <v>258</v>
      </c>
      <c r="C23" s="116" t="s">
        <v>71</v>
      </c>
      <c r="D23" s="116"/>
      <c r="E23" s="117">
        <v>6.2731481481481484E-3</v>
      </c>
      <c r="F23" s="118">
        <f t="shared" si="0"/>
        <v>9059.0405904059025</v>
      </c>
      <c r="G23" t="str">
        <f>IF((ISERROR((VLOOKUP(B23,Calculation!C$2:C$314,1,FALSE)))),"not entered","")</f>
        <v>not entered</v>
      </c>
    </row>
    <row r="24" spans="2:7" x14ac:dyDescent="0.2">
      <c r="B24" s="115" t="s">
        <v>259</v>
      </c>
      <c r="C24" s="116" t="s">
        <v>71</v>
      </c>
      <c r="D24" s="116"/>
      <c r="E24" s="117">
        <v>6.6898148148148142E-3</v>
      </c>
      <c r="F24" s="118">
        <f t="shared" si="0"/>
        <v>8494.8096885813156</v>
      </c>
      <c r="G24" t="str">
        <f>IF((ISERROR((VLOOKUP(B24,Calculation!C$2:C$314,1,FALSE)))),"not entered","")</f>
        <v>not entered</v>
      </c>
    </row>
    <row r="25" spans="2:7" x14ac:dyDescent="0.2">
      <c r="B25" s="115" t="s">
        <v>260</v>
      </c>
      <c r="C25" s="116" t="s">
        <v>71</v>
      </c>
      <c r="D25" s="116"/>
      <c r="E25" s="117">
        <v>6.7476851851851856E-3</v>
      </c>
      <c r="F25" s="118">
        <f t="shared" si="0"/>
        <v>8421.9554030874788</v>
      </c>
      <c r="G25" t="str">
        <f>IF((ISERROR((VLOOKUP(B25,Calculation!C$2:C$314,1,FALSE)))),"not entered","")</f>
        <v>not entered</v>
      </c>
    </row>
    <row r="26" spans="2:7" x14ac:dyDescent="0.2">
      <c r="B26" s="115" t="s">
        <v>261</v>
      </c>
      <c r="C26" s="116" t="s">
        <v>71</v>
      </c>
      <c r="D26" s="116"/>
      <c r="E26" s="117">
        <v>6.8171296296296287E-3</v>
      </c>
      <c r="F26" s="118">
        <f t="shared" si="0"/>
        <v>8336.1629881154513</v>
      </c>
      <c r="G26" t="str">
        <f>IF((ISERROR((VLOOKUP(B26,Calculation!C$2:C$314,1,FALSE)))),"not entered","")</f>
        <v>not entered</v>
      </c>
    </row>
    <row r="27" spans="2:7" x14ac:dyDescent="0.2">
      <c r="B27" s="115" t="s">
        <v>262</v>
      </c>
      <c r="C27" s="116" t="s">
        <v>71</v>
      </c>
      <c r="D27" s="116"/>
      <c r="E27" s="117">
        <v>7.1759259259259259E-3</v>
      </c>
      <c r="F27" s="118">
        <f t="shared" si="0"/>
        <v>7919.354838709678</v>
      </c>
      <c r="G27" t="str">
        <f>IF((ISERROR((VLOOKUP(B27,Calculation!C$2:C$314,1,FALSE)))),"not entered","")</f>
        <v>not entered</v>
      </c>
    </row>
    <row r="28" spans="2:7" x14ac:dyDescent="0.2">
      <c r="B28" s="115" t="s">
        <v>263</v>
      </c>
      <c r="C28" s="116" t="s">
        <v>71</v>
      </c>
      <c r="D28" s="116"/>
      <c r="E28" s="117">
        <v>7.2222222222222228E-3</v>
      </c>
      <c r="F28" s="118">
        <f t="shared" si="0"/>
        <v>7868.5897435897432</v>
      </c>
      <c r="G28" t="str">
        <f>IF((ISERROR((VLOOKUP(B28,Calculation!C$2:C$314,1,FALSE)))),"not entered","")</f>
        <v>not entered</v>
      </c>
    </row>
    <row r="29" spans="2:7" x14ac:dyDescent="0.2">
      <c r="B29" s="115" t="s">
        <v>264</v>
      </c>
      <c r="C29" s="116" t="s">
        <v>71</v>
      </c>
      <c r="D29" s="116"/>
      <c r="E29" s="117">
        <v>7.3379629629629628E-3</v>
      </c>
      <c r="F29" s="118">
        <f t="shared" si="0"/>
        <v>7744.4794952681395</v>
      </c>
      <c r="G29" t="str">
        <f>IF((ISERROR((VLOOKUP(B29,Calculation!C$2:C$314,1,FALSE)))),"not entered","")</f>
        <v>not entered</v>
      </c>
    </row>
    <row r="30" spans="2:7" x14ac:dyDescent="0.2">
      <c r="B30" s="115" t="s">
        <v>265</v>
      </c>
      <c r="C30" s="116" t="s">
        <v>71</v>
      </c>
      <c r="D30" s="116"/>
      <c r="E30" s="117">
        <v>7.3842592592592597E-3</v>
      </c>
      <c r="F30" s="118">
        <f t="shared" si="0"/>
        <v>7695.9247648902819</v>
      </c>
      <c r="G30" t="str">
        <f>IF((ISERROR((VLOOKUP(B30,Calculation!C$2:C$314,1,FALSE)))),"not entered","")</f>
        <v>not entered</v>
      </c>
    </row>
    <row r="31" spans="2:7" x14ac:dyDescent="0.2">
      <c r="B31" s="115" t="s">
        <v>266</v>
      </c>
      <c r="C31" s="116" t="s">
        <v>71</v>
      </c>
      <c r="D31" s="116"/>
      <c r="E31" s="117">
        <v>7.9976851851851858E-3</v>
      </c>
      <c r="F31" s="118">
        <f t="shared" si="0"/>
        <v>7105.6439942112866</v>
      </c>
      <c r="G31" t="str">
        <f>IF((ISERROR((VLOOKUP(B31,Calculation!C$2:C$314,1,FALSE)))),"not entered","")</f>
        <v>not entered</v>
      </c>
    </row>
    <row r="32" spans="2:7" x14ac:dyDescent="0.2">
      <c r="B32" s="115" t="s">
        <v>267</v>
      </c>
      <c r="C32" s="116" t="s">
        <v>71</v>
      </c>
      <c r="D32" s="116"/>
      <c r="E32" s="117">
        <v>8.9583333333333338E-3</v>
      </c>
      <c r="F32" s="118">
        <f t="shared" si="0"/>
        <v>6343.669250645994</v>
      </c>
      <c r="G32" t="str">
        <f>IF((ISERROR((VLOOKUP(B32,Calculation!C$2:C$314,1,FALSE)))),"not entered","")</f>
        <v>not entered</v>
      </c>
    </row>
    <row r="33" spans="2:7" x14ac:dyDescent="0.2">
      <c r="B33" s="115" t="s">
        <v>8</v>
      </c>
      <c r="C33" s="119" t="str">
        <f t="shared" ref="C33:C69" si="1">VLOOKUP(B33,name,3,FALSE)</f>
        <v xml:space="preserve"> </v>
      </c>
      <c r="D33" s="119" t="str">
        <f t="shared" ref="D33:D69" si="2">VLOOKUP(B33,name,2,FALSE)</f>
        <v xml:space="preserve"> </v>
      </c>
      <c r="E33" s="117">
        <v>1.1574074074074073E-5</v>
      </c>
      <c r="F33" s="118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1"/>
        <v xml:space="preserve"> </v>
      </c>
      <c r="D34" s="119" t="str">
        <f t="shared" si="2"/>
        <v xml:space="preserve"> </v>
      </c>
      <c r="E34" s="117">
        <v>1.1574074074074073E-5</v>
      </c>
      <c r="F34" s="118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1"/>
        <v xml:space="preserve"> </v>
      </c>
      <c r="D35" s="119" t="str">
        <f t="shared" si="2"/>
        <v xml:space="preserve"> </v>
      </c>
      <c r="E35" s="117">
        <v>1.1574074074074073E-5</v>
      </c>
      <c r="F35" s="118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1"/>
        <v xml:space="preserve"> </v>
      </c>
      <c r="D36" s="119" t="str">
        <f t="shared" si="2"/>
        <v xml:space="preserve"> </v>
      </c>
      <c r="E36" s="117">
        <v>1.1574074074074073E-5</v>
      </c>
      <c r="F36" s="118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1"/>
        <v xml:space="preserve"> </v>
      </c>
      <c r="D37" s="119" t="str">
        <f t="shared" si="2"/>
        <v xml:space="preserve"> </v>
      </c>
      <c r="E37" s="117">
        <v>1.1574074074074073E-5</v>
      </c>
      <c r="F37" s="118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1"/>
        <v xml:space="preserve"> </v>
      </c>
      <c r="D38" s="119" t="str">
        <f t="shared" si="2"/>
        <v xml:space="preserve"> </v>
      </c>
      <c r="E38" s="117">
        <v>1.1574074074074073E-5</v>
      </c>
      <c r="F38" s="118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1"/>
        <v xml:space="preserve"> </v>
      </c>
      <c r="D39" s="119" t="str">
        <f t="shared" si="2"/>
        <v xml:space="preserve"> </v>
      </c>
      <c r="E39" s="117">
        <v>1.1574074074074073E-5</v>
      </c>
      <c r="F39" s="118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1"/>
        <v xml:space="preserve"> </v>
      </c>
      <c r="D40" s="119" t="str">
        <f t="shared" si="2"/>
        <v xml:space="preserve"> </v>
      </c>
      <c r="E40" s="117">
        <v>1.1574074074074073E-5</v>
      </c>
      <c r="F40" s="118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1"/>
        <v xml:space="preserve"> </v>
      </c>
      <c r="D41" s="119" t="str">
        <f t="shared" si="2"/>
        <v xml:space="preserve"> </v>
      </c>
      <c r="E41" s="117">
        <v>1.1574074074074073E-5</v>
      </c>
      <c r="F41" s="118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1"/>
        <v xml:space="preserve"> </v>
      </c>
      <c r="D42" s="119" t="str">
        <f t="shared" si="2"/>
        <v xml:space="preserve"> </v>
      </c>
      <c r="E42" s="117">
        <v>1.1574074074074073E-5</v>
      </c>
      <c r="F42" s="118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1"/>
        <v xml:space="preserve"> </v>
      </c>
      <c r="D43" s="119" t="str">
        <f t="shared" si="2"/>
        <v xml:space="preserve"> </v>
      </c>
      <c r="E43" s="117">
        <v>1.1574074074074073E-5</v>
      </c>
      <c r="F43" s="118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1"/>
        <v xml:space="preserve"> </v>
      </c>
      <c r="D44" s="119" t="str">
        <f t="shared" si="2"/>
        <v xml:space="preserve"> </v>
      </c>
      <c r="E44" s="117">
        <v>1.1574074074074073E-5</v>
      </c>
      <c r="F44" s="118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1"/>
        <v xml:space="preserve"> </v>
      </c>
      <c r="D45" s="119" t="str">
        <f t="shared" si="2"/>
        <v xml:space="preserve"> </v>
      </c>
      <c r="E45" s="117">
        <v>1.1574074074074073E-5</v>
      </c>
      <c r="F45" s="118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1"/>
        <v xml:space="preserve"> </v>
      </c>
      <c r="D46" s="119" t="str">
        <f t="shared" si="2"/>
        <v xml:space="preserve"> </v>
      </c>
      <c r="E46" s="117">
        <v>1.1574074074074073E-5</v>
      </c>
      <c r="F46" s="118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1"/>
        <v xml:space="preserve"> </v>
      </c>
      <c r="D47" s="119" t="str">
        <f t="shared" si="2"/>
        <v xml:space="preserve"> </v>
      </c>
      <c r="E47" s="117">
        <v>1.1574074074074073E-5</v>
      </c>
      <c r="F47" s="118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1"/>
        <v xml:space="preserve"> </v>
      </c>
      <c r="D48" s="119" t="str">
        <f t="shared" si="2"/>
        <v xml:space="preserve"> </v>
      </c>
      <c r="E48" s="117">
        <v>1.1574074074074073E-5</v>
      </c>
      <c r="F48" s="118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1"/>
        <v xml:space="preserve"> </v>
      </c>
      <c r="D49" s="119" t="str">
        <f t="shared" si="2"/>
        <v xml:space="preserve"> </v>
      </c>
      <c r="E49" s="117">
        <v>1.1574074074074073E-5</v>
      </c>
      <c r="F49" s="118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1"/>
        <v xml:space="preserve"> </v>
      </c>
      <c r="D50" s="119" t="str">
        <f t="shared" si="2"/>
        <v xml:space="preserve"> </v>
      </c>
      <c r="E50" s="117">
        <v>1.1574074074074073E-5</v>
      </c>
      <c r="F50" s="118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1"/>
        <v xml:space="preserve"> </v>
      </c>
      <c r="D51" s="119" t="str">
        <f t="shared" si="2"/>
        <v xml:space="preserve"> </v>
      </c>
      <c r="E51" s="117">
        <v>1.1574074074074073E-5</v>
      </c>
      <c r="F51" s="118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1"/>
        <v xml:space="preserve"> </v>
      </c>
      <c r="D52" s="119" t="str">
        <f t="shared" si="2"/>
        <v xml:space="preserve"> </v>
      </c>
      <c r="E52" s="117">
        <v>1.1574074074074073E-5</v>
      </c>
      <c r="F52" s="118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1"/>
        <v xml:space="preserve"> </v>
      </c>
      <c r="D53" s="119" t="str">
        <f t="shared" si="2"/>
        <v xml:space="preserve"> </v>
      </c>
      <c r="E53" s="117">
        <v>1.1574074074074073E-5</v>
      </c>
      <c r="F53" s="118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1"/>
        <v xml:space="preserve"> </v>
      </c>
      <c r="D54" s="119" t="str">
        <f t="shared" si="2"/>
        <v xml:space="preserve"> </v>
      </c>
      <c r="E54" s="117">
        <v>1.1574074074074073E-5</v>
      </c>
      <c r="F54" s="118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1"/>
        <v xml:space="preserve"> </v>
      </c>
      <c r="D55" s="119" t="str">
        <f t="shared" si="2"/>
        <v xml:space="preserve"> </v>
      </c>
      <c r="E55" s="117">
        <v>1.1574074074074073E-5</v>
      </c>
      <c r="F55" s="118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1"/>
        <v xml:space="preserve"> </v>
      </c>
      <c r="D56" s="119" t="str">
        <f t="shared" si="2"/>
        <v xml:space="preserve"> </v>
      </c>
      <c r="E56" s="117">
        <v>1.1574074074074073E-5</v>
      </c>
      <c r="F56" s="118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1"/>
        <v xml:space="preserve"> </v>
      </c>
      <c r="D57" s="119" t="str">
        <f t="shared" si="2"/>
        <v xml:space="preserve"> </v>
      </c>
      <c r="E57" s="117">
        <v>1.1574074074074073E-5</v>
      </c>
      <c r="F57" s="118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1"/>
        <v xml:space="preserve"> </v>
      </c>
      <c r="D58" s="119" t="str">
        <f t="shared" si="2"/>
        <v xml:space="preserve"> </v>
      </c>
      <c r="E58" s="117">
        <v>1.1574074074074073E-5</v>
      </c>
      <c r="F58" s="118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1"/>
        <v xml:space="preserve"> </v>
      </c>
      <c r="D59" s="119" t="str">
        <f t="shared" si="2"/>
        <v xml:space="preserve"> </v>
      </c>
      <c r="E59" s="117">
        <v>1.1574074074074073E-5</v>
      </c>
      <c r="F59" s="118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1"/>
        <v xml:space="preserve"> </v>
      </c>
      <c r="D60" s="119" t="str">
        <f t="shared" si="2"/>
        <v xml:space="preserve"> </v>
      </c>
      <c r="E60" s="117">
        <v>1.1574074074074073E-5</v>
      </c>
      <c r="F60" s="118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1"/>
        <v xml:space="preserve"> </v>
      </c>
      <c r="D61" s="119" t="str">
        <f t="shared" si="2"/>
        <v xml:space="preserve"> </v>
      </c>
      <c r="E61" s="117">
        <v>1.1574074074074073E-5</v>
      </c>
      <c r="F61" s="118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1"/>
        <v xml:space="preserve"> </v>
      </c>
      <c r="D62" s="119" t="str">
        <f t="shared" si="2"/>
        <v xml:space="preserve"> </v>
      </c>
      <c r="E62" s="117">
        <v>1.1574074074074073E-5</v>
      </c>
      <c r="F62" s="118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1"/>
        <v xml:space="preserve"> </v>
      </c>
      <c r="D63" s="119" t="str">
        <f t="shared" si="2"/>
        <v xml:space="preserve"> </v>
      </c>
      <c r="E63" s="117">
        <v>1.1574074074074073E-5</v>
      </c>
      <c r="F63" s="118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1"/>
        <v xml:space="preserve"> </v>
      </c>
      <c r="D64" s="119" t="str">
        <f t="shared" si="2"/>
        <v xml:space="preserve"> </v>
      </c>
      <c r="E64" s="117">
        <v>1.1574074074074073E-5</v>
      </c>
      <c r="F64" s="118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1"/>
        <v xml:space="preserve"> </v>
      </c>
      <c r="D65" s="119" t="str">
        <f t="shared" si="2"/>
        <v xml:space="preserve"> </v>
      </c>
      <c r="E65" s="117">
        <v>1.1574074074074073E-5</v>
      </c>
      <c r="F65" s="118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1"/>
        <v xml:space="preserve"> </v>
      </c>
      <c r="D66" s="119" t="str">
        <f t="shared" si="2"/>
        <v xml:space="preserve"> </v>
      </c>
      <c r="E66" s="117">
        <v>1.1574074074074073E-5</v>
      </c>
      <c r="F66" s="118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1"/>
        <v xml:space="preserve"> </v>
      </c>
      <c r="D67" s="119" t="str">
        <f t="shared" si="2"/>
        <v xml:space="preserve"> </v>
      </c>
      <c r="E67" s="117">
        <v>1.1574074074074073E-5</v>
      </c>
      <c r="F67" s="118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1"/>
        <v xml:space="preserve"> </v>
      </c>
      <c r="D68" s="119" t="str">
        <f t="shared" si="2"/>
        <v xml:space="preserve"> </v>
      </c>
      <c r="E68" s="117">
        <v>1.1574074074074073E-5</v>
      </c>
      <c r="F68" s="118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1"/>
        <v xml:space="preserve"> </v>
      </c>
      <c r="D69" s="119" t="str">
        <f t="shared" si="2"/>
        <v xml:space="preserve"> </v>
      </c>
      <c r="E69" s="117">
        <v>1.1574074074074073E-5</v>
      </c>
      <c r="F69" s="118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52" si="6">VLOOKUP(B134,name,3,FALSE)</f>
        <v xml:space="preserve"> </v>
      </c>
      <c r="D134" s="119" t="str">
        <f t="shared" ref="D134:D152" si="7">VLOOKUP(B134,name,2,FALSE)</f>
        <v xml:space="preserve"> </v>
      </c>
      <c r="E134" s="117">
        <v>1.1574074074074073E-5</v>
      </c>
      <c r="F134" s="118" t="e">
        <f t="shared" ref="F134:F152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ref="C153:C197" si="9">VLOOKUP(B153,name,3,FALSE)</f>
        <v xml:space="preserve"> </v>
      </c>
      <c r="D153" s="119" t="str">
        <f t="shared" ref="D153:D197" si="10">VLOOKUP(B153,name,2,FALSE)</f>
        <v xml:space="preserve"> </v>
      </c>
      <c r="E153" s="117">
        <v>1.1574074074074073E-5</v>
      </c>
      <c r="F153" s="118" t="e">
        <f t="shared" ref="F153:F197" si="11">(VLOOKUP(C153,C$4:E$5,3,FALSE))/(E153/10000)</f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9"/>
        <v xml:space="preserve"> </v>
      </c>
      <c r="D154" s="119" t="str">
        <f t="shared" si="10"/>
        <v xml:space="preserve"> </v>
      </c>
      <c r="E154" s="117">
        <v>1.1574074074074073E-5</v>
      </c>
      <c r="F154" s="118" t="e">
        <f t="shared" si="11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9"/>
        <v xml:space="preserve"> </v>
      </c>
      <c r="D155" s="119" t="str">
        <f t="shared" si="10"/>
        <v xml:space="preserve"> </v>
      </c>
      <c r="E155" s="117">
        <v>1.1574074074074073E-5</v>
      </c>
      <c r="F155" s="118" t="e">
        <f t="shared" si="11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9"/>
        <v xml:space="preserve"> </v>
      </c>
      <c r="D156" s="119" t="str">
        <f t="shared" si="10"/>
        <v xml:space="preserve"> </v>
      </c>
      <c r="E156" s="117">
        <v>1.1574074074074073E-5</v>
      </c>
      <c r="F156" s="118" t="e">
        <f t="shared" si="11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9"/>
        <v xml:space="preserve"> </v>
      </c>
      <c r="D157" s="119" t="str">
        <f t="shared" si="10"/>
        <v xml:space="preserve"> </v>
      </c>
      <c r="E157" s="117">
        <v>1.1574074074074073E-5</v>
      </c>
      <c r="F157" s="118" t="e">
        <f t="shared" si="11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9"/>
        <v xml:space="preserve"> </v>
      </c>
      <c r="D158" s="119" t="str">
        <f t="shared" si="10"/>
        <v xml:space="preserve"> </v>
      </c>
      <c r="E158" s="117">
        <v>1.1574074074074073E-5</v>
      </c>
      <c r="F158" s="118" t="e">
        <f t="shared" si="11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9"/>
        <v xml:space="preserve"> </v>
      </c>
      <c r="D159" s="119" t="str">
        <f t="shared" si="10"/>
        <v xml:space="preserve"> </v>
      </c>
      <c r="E159" s="117">
        <v>1.1574074074074073E-5</v>
      </c>
      <c r="F159" s="118" t="e">
        <f t="shared" si="11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9"/>
        <v xml:space="preserve"> </v>
      </c>
      <c r="D160" s="119" t="str">
        <f t="shared" si="10"/>
        <v xml:space="preserve"> </v>
      </c>
      <c r="E160" s="117">
        <v>1.1574074074074073E-5</v>
      </c>
      <c r="F160" s="118" t="e">
        <f t="shared" si="11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9"/>
        <v xml:space="preserve"> </v>
      </c>
      <c r="D161" s="119" t="str">
        <f t="shared" si="10"/>
        <v xml:space="preserve"> </v>
      </c>
      <c r="E161" s="117">
        <v>1.1574074074074073E-5</v>
      </c>
      <c r="F161" s="118" t="e">
        <f t="shared" si="11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9"/>
        <v xml:space="preserve"> </v>
      </c>
      <c r="D162" s="119" t="str">
        <f t="shared" si="10"/>
        <v xml:space="preserve"> </v>
      </c>
      <c r="E162" s="117">
        <v>1.1574074074074073E-5</v>
      </c>
      <c r="F162" s="118" t="e">
        <f t="shared" si="11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9"/>
        <v xml:space="preserve"> </v>
      </c>
      <c r="D163" s="119" t="str">
        <f t="shared" si="10"/>
        <v xml:space="preserve"> </v>
      </c>
      <c r="E163" s="117">
        <v>1.1574074074074073E-5</v>
      </c>
      <c r="F163" s="118" t="e">
        <f t="shared" si="11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9"/>
        <v xml:space="preserve"> </v>
      </c>
      <c r="D164" s="119" t="str">
        <f t="shared" si="10"/>
        <v xml:space="preserve"> </v>
      </c>
      <c r="E164" s="117">
        <v>1.1574074074074073E-5</v>
      </c>
      <c r="F164" s="118" t="e">
        <f t="shared" si="11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9"/>
        <v xml:space="preserve"> </v>
      </c>
      <c r="D165" s="119" t="str">
        <f t="shared" si="10"/>
        <v xml:space="preserve"> </v>
      </c>
      <c r="E165" s="117">
        <v>1.1574074074074073E-5</v>
      </c>
      <c r="F165" s="118" t="e">
        <f t="shared" si="11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9"/>
        <v xml:space="preserve"> </v>
      </c>
      <c r="D166" s="119" t="str">
        <f t="shared" si="10"/>
        <v xml:space="preserve"> </v>
      </c>
      <c r="E166" s="117">
        <v>1.1574074074074073E-5</v>
      </c>
      <c r="F166" s="118" t="e">
        <f t="shared" si="11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9"/>
        <v xml:space="preserve"> </v>
      </c>
      <c r="D167" s="119" t="str">
        <f t="shared" si="10"/>
        <v xml:space="preserve"> </v>
      </c>
      <c r="E167" s="117">
        <v>1.1574074074074073E-5</v>
      </c>
      <c r="F167" s="118" t="e">
        <f t="shared" si="11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9"/>
        <v xml:space="preserve"> </v>
      </c>
      <c r="D168" s="119" t="str">
        <f t="shared" si="10"/>
        <v xml:space="preserve"> </v>
      </c>
      <c r="E168" s="117">
        <v>1.1574074074074073E-5</v>
      </c>
      <c r="F168" s="118" t="e">
        <f t="shared" si="11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9"/>
        <v xml:space="preserve"> </v>
      </c>
      <c r="D169" s="119" t="str">
        <f t="shared" si="10"/>
        <v xml:space="preserve"> </v>
      </c>
      <c r="E169" s="117">
        <v>1.1574074074074073E-5</v>
      </c>
      <c r="F169" s="118" t="e">
        <f t="shared" si="11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9"/>
        <v xml:space="preserve"> </v>
      </c>
      <c r="D170" s="119" t="str">
        <f t="shared" si="10"/>
        <v xml:space="preserve"> </v>
      </c>
      <c r="E170" s="117">
        <v>1.1574074074074073E-5</v>
      </c>
      <c r="F170" s="118" t="e">
        <f t="shared" si="11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9"/>
        <v xml:space="preserve"> </v>
      </c>
      <c r="D171" s="119" t="str">
        <f t="shared" si="10"/>
        <v xml:space="preserve"> </v>
      </c>
      <c r="E171" s="117">
        <v>1.1574074074074073E-5</v>
      </c>
      <c r="F171" s="118" t="e">
        <f t="shared" si="11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9"/>
        <v xml:space="preserve"> </v>
      </c>
      <c r="D172" s="119" t="str">
        <f t="shared" si="10"/>
        <v xml:space="preserve"> </v>
      </c>
      <c r="E172" s="117">
        <v>1.1574074074074073E-5</v>
      </c>
      <c r="F172" s="118" t="e">
        <f t="shared" si="11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9"/>
        <v xml:space="preserve"> </v>
      </c>
      <c r="D173" s="119" t="str">
        <f t="shared" si="10"/>
        <v xml:space="preserve"> </v>
      </c>
      <c r="E173" s="117">
        <v>1.1574074074074073E-5</v>
      </c>
      <c r="F173" s="118" t="e">
        <f t="shared" si="11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9"/>
        <v xml:space="preserve"> </v>
      </c>
      <c r="D174" s="119" t="str">
        <f t="shared" si="10"/>
        <v xml:space="preserve"> </v>
      </c>
      <c r="E174" s="117">
        <v>1.1574074074074073E-5</v>
      </c>
      <c r="F174" s="118" t="e">
        <f t="shared" si="11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9"/>
        <v xml:space="preserve"> </v>
      </c>
      <c r="D175" s="119" t="str">
        <f t="shared" si="10"/>
        <v xml:space="preserve"> </v>
      </c>
      <c r="E175" s="117">
        <v>1.1574074074074073E-5</v>
      </c>
      <c r="F175" s="118" t="e">
        <f t="shared" si="11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9"/>
        <v xml:space="preserve"> </v>
      </c>
      <c r="D176" s="119" t="str">
        <f t="shared" si="10"/>
        <v xml:space="preserve"> </v>
      </c>
      <c r="E176" s="117">
        <v>1.1574074074074073E-5</v>
      </c>
      <c r="F176" s="118" t="e">
        <f t="shared" si="11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9"/>
        <v xml:space="preserve"> </v>
      </c>
      <c r="D177" s="119" t="str">
        <f t="shared" si="10"/>
        <v xml:space="preserve"> </v>
      </c>
      <c r="E177" s="117">
        <v>1.1574074074074073E-5</v>
      </c>
      <c r="F177" s="118" t="e">
        <f t="shared" si="11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9"/>
        <v xml:space="preserve"> </v>
      </c>
      <c r="D178" s="119" t="str">
        <f t="shared" si="10"/>
        <v xml:space="preserve"> </v>
      </c>
      <c r="E178" s="117">
        <v>1.1574074074074073E-5</v>
      </c>
      <c r="F178" s="118" t="e">
        <f t="shared" si="11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9"/>
        <v xml:space="preserve"> </v>
      </c>
      <c r="D179" s="119" t="str">
        <f t="shared" si="10"/>
        <v xml:space="preserve"> </v>
      </c>
      <c r="E179" s="117">
        <v>1.1574074074074073E-5</v>
      </c>
      <c r="F179" s="118" t="e">
        <f t="shared" si="11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9"/>
        <v xml:space="preserve"> </v>
      </c>
      <c r="D180" s="119" t="str">
        <f t="shared" si="10"/>
        <v xml:space="preserve"> </v>
      </c>
      <c r="E180" s="117">
        <v>1.1574074074074073E-5</v>
      </c>
      <c r="F180" s="118" t="e">
        <f t="shared" si="11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9"/>
        <v xml:space="preserve"> </v>
      </c>
      <c r="D181" s="119" t="str">
        <f t="shared" si="10"/>
        <v xml:space="preserve"> </v>
      </c>
      <c r="E181" s="117">
        <v>1.1574074074074073E-5</v>
      </c>
      <c r="F181" s="118" t="e">
        <f t="shared" si="11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9"/>
        <v xml:space="preserve"> </v>
      </c>
      <c r="D182" s="119" t="str">
        <f t="shared" si="10"/>
        <v xml:space="preserve"> </v>
      </c>
      <c r="E182" s="117">
        <v>1.1574074074074073E-5</v>
      </c>
      <c r="F182" s="118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9"/>
        <v xml:space="preserve"> </v>
      </c>
      <c r="D183" s="119" t="str">
        <f t="shared" si="10"/>
        <v xml:space="preserve"> </v>
      </c>
      <c r="E183" s="117">
        <v>1.1574074074074073E-5</v>
      </c>
      <c r="F183" s="118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9"/>
        <v xml:space="preserve"> </v>
      </c>
      <c r="D184" s="119" t="str">
        <f t="shared" si="10"/>
        <v xml:space="preserve"> </v>
      </c>
      <c r="E184" s="117">
        <v>1.1574074074074073E-5</v>
      </c>
      <c r="F184" s="118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9"/>
        <v xml:space="preserve"> </v>
      </c>
      <c r="D185" s="119" t="str">
        <f t="shared" si="10"/>
        <v xml:space="preserve"> </v>
      </c>
      <c r="E185" s="117">
        <v>1.1574074074074073E-5</v>
      </c>
      <c r="F185" s="118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9"/>
        <v xml:space="preserve"> </v>
      </c>
      <c r="D186" s="119" t="str">
        <f t="shared" si="10"/>
        <v xml:space="preserve"> </v>
      </c>
      <c r="E186" s="117">
        <v>1.1574074074074073E-5</v>
      </c>
      <c r="F186" s="118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9"/>
        <v xml:space="preserve"> </v>
      </c>
      <c r="D187" s="119" t="str">
        <f t="shared" si="10"/>
        <v xml:space="preserve"> </v>
      </c>
      <c r="E187" s="117">
        <v>1.1574074074074073E-5</v>
      </c>
      <c r="F187" s="118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9"/>
        <v xml:space="preserve"> </v>
      </c>
      <c r="D188" s="119" t="str">
        <f t="shared" si="10"/>
        <v xml:space="preserve"> </v>
      </c>
      <c r="E188" s="117">
        <v>1.1574074074074073E-5</v>
      </c>
      <c r="F188" s="118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9"/>
        <v xml:space="preserve"> </v>
      </c>
      <c r="D189" s="119" t="str">
        <f t="shared" si="10"/>
        <v xml:space="preserve"> </v>
      </c>
      <c r="E189" s="117">
        <v>1.1574074074074073E-5</v>
      </c>
      <c r="F189" s="118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9"/>
        <v xml:space="preserve"> </v>
      </c>
      <c r="D190" s="119" t="str">
        <f t="shared" si="10"/>
        <v xml:space="preserve"> </v>
      </c>
      <c r="E190" s="117">
        <v>1.1574074074074073E-5</v>
      </c>
      <c r="F190" s="118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9"/>
        <v xml:space="preserve"> </v>
      </c>
      <c r="D191" s="119" t="str">
        <f t="shared" si="10"/>
        <v xml:space="preserve"> </v>
      </c>
      <c r="E191" s="117">
        <v>1.1574074074074073E-5</v>
      </c>
      <c r="F191" s="118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9"/>
        <v xml:space="preserve"> </v>
      </c>
      <c r="D192" s="119" t="str">
        <f t="shared" si="10"/>
        <v xml:space="preserve"> </v>
      </c>
      <c r="E192" s="117">
        <v>1.1574074074074073E-5</v>
      </c>
      <c r="F192" s="118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9"/>
        <v xml:space="preserve"> </v>
      </c>
      <c r="D193" s="119" t="str">
        <f t="shared" si="10"/>
        <v xml:space="preserve"> </v>
      </c>
      <c r="E193" s="117">
        <v>1.1574074074074073E-5</v>
      </c>
      <c r="F193" s="118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9"/>
        <v xml:space="preserve"> </v>
      </c>
      <c r="D194" s="119" t="str">
        <f t="shared" si="10"/>
        <v xml:space="preserve"> </v>
      </c>
      <c r="E194" s="117">
        <v>1.1574074074074073E-5</v>
      </c>
      <c r="F194" s="118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9"/>
        <v xml:space="preserve"> </v>
      </c>
      <c r="D195" s="119" t="str">
        <f t="shared" si="10"/>
        <v xml:space="preserve"> </v>
      </c>
      <c r="E195" s="117">
        <v>1.1574074074074073E-5</v>
      </c>
      <c r="F195" s="118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9"/>
        <v xml:space="preserve"> </v>
      </c>
      <c r="D196" s="119" t="str">
        <f t="shared" si="10"/>
        <v xml:space="preserve"> </v>
      </c>
      <c r="E196" s="117">
        <v>1.1574074074074073E-5</v>
      </c>
      <c r="F196" s="118" t="e">
        <f t="shared" si="11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9"/>
        <v xml:space="preserve"> </v>
      </c>
      <c r="D197" s="119" t="str">
        <f t="shared" si="10"/>
        <v xml:space="preserve"> </v>
      </c>
      <c r="E197" s="117">
        <v>1.1574074074074073E-5</v>
      </c>
      <c r="F197" s="118" t="e">
        <f t="shared" si="11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ref="C198:C203" si="12">VLOOKUP(B198,name,3,FALSE)</f>
        <v xml:space="preserve"> </v>
      </c>
      <c r="D198" s="119" t="str">
        <f t="shared" ref="D198:D203" si="13">VLOOKUP(B198,name,2,FALSE)</f>
        <v xml:space="preserve"> </v>
      </c>
      <c r="E198" s="117">
        <v>1.1574074074074073E-5</v>
      </c>
      <c r="F198" s="118" t="e">
        <f t="shared" ref="F198:F203" si="14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12"/>
        <v xml:space="preserve"> </v>
      </c>
      <c r="D199" s="119" t="str">
        <f t="shared" si="13"/>
        <v xml:space="preserve"> </v>
      </c>
      <c r="E199" s="117">
        <v>1.1574074074074073E-5</v>
      </c>
      <c r="F199" s="118" t="e">
        <f t="shared" si="14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12"/>
        <v xml:space="preserve"> </v>
      </c>
      <c r="D200" s="119" t="str">
        <f t="shared" si="13"/>
        <v xml:space="preserve"> </v>
      </c>
      <c r="E200" s="117">
        <v>1.1574074074074073E-5</v>
      </c>
      <c r="F200" s="118" t="e">
        <f t="shared" si="14"/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 t="shared" si="12"/>
        <v xml:space="preserve"> </v>
      </c>
      <c r="D201" s="119" t="str">
        <f t="shared" si="13"/>
        <v xml:space="preserve"> </v>
      </c>
      <c r="E201" s="117">
        <v>1.1574074074074073E-5</v>
      </c>
      <c r="F201" s="118" t="e">
        <f t="shared" si="14"/>
        <v>#N/A</v>
      </c>
      <c r="G201" t="str">
        <f>IF((ISERROR((VLOOKUP(B201,Calculation!C$2:C$314,1,FALSE)))),"not entered","")</f>
        <v/>
      </c>
    </row>
    <row r="202" spans="2:7" x14ac:dyDescent="0.2">
      <c r="B202" s="115" t="s">
        <v>8</v>
      </c>
      <c r="C202" s="119" t="str">
        <f t="shared" si="12"/>
        <v xml:space="preserve"> </v>
      </c>
      <c r="D202" s="119" t="str">
        <f t="shared" si="13"/>
        <v xml:space="preserve"> </v>
      </c>
      <c r="E202" s="117">
        <v>1.1574074074074073E-5</v>
      </c>
      <c r="F202" s="118" t="e">
        <f t="shared" si="14"/>
        <v>#N/A</v>
      </c>
    </row>
    <row r="203" spans="2:7" x14ac:dyDescent="0.2">
      <c r="B203" s="115" t="s">
        <v>8</v>
      </c>
      <c r="C203" s="119" t="str">
        <f t="shared" si="12"/>
        <v xml:space="preserve"> </v>
      </c>
      <c r="D203" s="119" t="str">
        <f t="shared" si="13"/>
        <v xml:space="preserve"> </v>
      </c>
      <c r="E203" s="117">
        <v>1.1574074074074073E-5</v>
      </c>
      <c r="F203" s="118" t="e">
        <f t="shared" si="14"/>
        <v>#N/A</v>
      </c>
    </row>
    <row r="204" spans="2:7" ht="13.5" thickBot="1" x14ac:dyDescent="0.25">
      <c r="B204" s="120"/>
      <c r="C204" s="121"/>
      <c r="D204" s="121"/>
      <c r="E204" s="122"/>
      <c r="F204" s="123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 B205:B208">
    <cfRule type="cellIs" dxfId="137" priority="20" stopIfTrue="1" operator="equal">
      <formula>"x"</formula>
    </cfRule>
  </conditionalFormatting>
  <conditionalFormatting sqref="G4:G205">
    <cfRule type="cellIs" dxfId="136" priority="21" stopIfTrue="1" operator="equal">
      <formula>#N/A</formula>
    </cfRule>
  </conditionalFormatting>
  <conditionalFormatting sqref="G4:G30">
    <cfRule type="cellIs" dxfId="135" priority="18" stopIfTrue="1" operator="equal">
      <formula>#N/A</formula>
    </cfRule>
  </conditionalFormatting>
  <conditionalFormatting sqref="B199:B204">
    <cfRule type="cellIs" dxfId="134" priority="17" stopIfTrue="1" operator="equal">
      <formula>"x"</formula>
    </cfRule>
  </conditionalFormatting>
  <conditionalFormatting sqref="B205:B248">
    <cfRule type="cellIs" dxfId="133" priority="15" stopIfTrue="1" operator="equal">
      <formula>"x"</formula>
    </cfRule>
  </conditionalFormatting>
  <conditionalFormatting sqref="G4:G202">
    <cfRule type="cellIs" dxfId="132" priority="14" stopIfTrue="1" operator="equal">
      <formula>#N/A</formula>
    </cfRule>
  </conditionalFormatting>
  <conditionalFormatting sqref="B199:B204">
    <cfRule type="cellIs" dxfId="131" priority="13" stopIfTrue="1" operator="equal">
      <formula>"x"</formula>
    </cfRule>
  </conditionalFormatting>
  <conditionalFormatting sqref="B4:B5 B50:B198">
    <cfRule type="cellIs" dxfId="130" priority="9" stopIfTrue="1" operator="equal">
      <formula>"x"</formula>
    </cfRule>
  </conditionalFormatting>
  <conditionalFormatting sqref="B4:B5 B44:B152">
    <cfRule type="cellIs" dxfId="129" priority="5" stopIfTrue="1" operator="equal">
      <formula>"x"</formula>
    </cfRule>
  </conditionalFormatting>
  <conditionalFormatting sqref="B33:B49">
    <cfRule type="cellIs" dxfId="128" priority="6" stopIfTrue="1" operator="equal">
      <formula>"x"</formula>
    </cfRule>
  </conditionalFormatting>
  <conditionalFormatting sqref="B33:B43">
    <cfRule type="cellIs" dxfId="127" priority="4" stopIfTrue="1" operator="equal">
      <formula>"x"</formula>
    </cfRule>
  </conditionalFormatting>
  <conditionalFormatting sqref="B33:B43">
    <cfRule type="cellIs" dxfId="126" priority="3" stopIfTrue="1" operator="equal">
      <formula>"x"</formula>
    </cfRule>
  </conditionalFormatting>
  <conditionalFormatting sqref="B6:B32">
    <cfRule type="cellIs" dxfId="125" priority="2" stopIfTrue="1" operator="equal">
      <formula>"x"</formula>
    </cfRule>
  </conditionalFormatting>
  <conditionalFormatting sqref="B6:B32">
    <cfRule type="cellIs" dxfId="124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9" destinationFile="C:\A TEER\Web\TEER League 08\Grays Y.htm"/>
    <webPublishItem id="21682" divId="ebta league Youth_21682" sourceType="range" sourceRef="A1:F10" destinationFile="C:\A TEER\Web\TEER League 09\Grays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9"/>
  <sheetViews>
    <sheetView workbookViewId="0">
      <selection activeCell="I26" sqref="I26"/>
    </sheetView>
  </sheetViews>
  <sheetFormatPr defaultRowHeight="12.75" x14ac:dyDescent="0.2"/>
  <cols>
    <col min="1" max="1" width="1.7109375" customWidth="1"/>
    <col min="2" max="2" width="24.28515625" customWidth="1"/>
    <col min="3" max="3" width="7.140625" bestFit="1" customWidth="1"/>
    <col min="4" max="4" width="24.42578125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Races!A10</f>
        <v>Discovery Open Water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>
        <v>1.1574074074074073E-5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>
        <v>1.1574074074074073E-5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8</v>
      </c>
      <c r="C6" s="119" t="str">
        <f t="shared" ref="C6:C16" si="0">VLOOKUP(B6,name,3,FALSE)</f>
        <v xml:space="preserve"> </v>
      </c>
      <c r="D6" s="119" t="str">
        <f t="shared" ref="D6:D16" si="1">VLOOKUP(B6,name,2,FALSE)</f>
        <v xml:space="preserve"> </v>
      </c>
      <c r="E6" s="117">
        <v>1.1574074074074073E-5</v>
      </c>
      <c r="F6" s="118" t="e">
        <f>(VLOOKUP(C6,C$4:E$5,3,FALSE))/(E6/10000)</f>
        <v>#N/A</v>
      </c>
      <c r="G6" t="str">
        <f>IF((ISERROR((VLOOKUP(B6,Calculation!C$2:C$314,1,FALSE)))),"not entered","")</f>
        <v/>
      </c>
    </row>
    <row r="7" spans="2:7" x14ac:dyDescent="0.2">
      <c r="B7" s="115" t="s">
        <v>8</v>
      </c>
      <c r="C7" s="119" t="str">
        <f t="shared" si="0"/>
        <v xml:space="preserve"> </v>
      </c>
      <c r="D7" s="119" t="str">
        <f t="shared" si="1"/>
        <v xml:space="preserve"> </v>
      </c>
      <c r="E7" s="117">
        <v>1.1574074074074073E-5</v>
      </c>
      <c r="F7" s="118" t="e">
        <f>(VLOOKUP(C7,C$4:E$5,3,FALSE))/(E7/10000)</f>
        <v>#N/A</v>
      </c>
      <c r="G7" t="str">
        <f>IF((ISERROR((VLOOKUP(B7,Calculation!C$2:C$314,1,FALSE)))),"not entered","")</f>
        <v/>
      </c>
    </row>
    <row r="8" spans="2:7" x14ac:dyDescent="0.2">
      <c r="B8" s="115" t="s">
        <v>8</v>
      </c>
      <c r="C8" s="119" t="str">
        <f t="shared" si="0"/>
        <v xml:space="preserve"> </v>
      </c>
      <c r="D8" s="119" t="str">
        <f t="shared" si="1"/>
        <v xml:space="preserve"> </v>
      </c>
      <c r="E8" s="117">
        <v>1.1574074074074073E-5</v>
      </c>
      <c r="F8" s="118" t="e">
        <f>(VLOOKUP(C8,C$4:E$5,3,FALSE))/(E8/10000)</f>
        <v>#N/A</v>
      </c>
      <c r="G8" t="str">
        <f>IF((ISERROR((VLOOKUP(B8,Calculation!C$2:C$314,1,FALSE)))),"not entered","")</f>
        <v/>
      </c>
    </row>
    <row r="9" spans="2:7" x14ac:dyDescent="0.2">
      <c r="B9" s="115" t="s">
        <v>8</v>
      </c>
      <c r="C9" s="119" t="str">
        <f t="shared" si="0"/>
        <v xml:space="preserve"> </v>
      </c>
      <c r="D9" s="119" t="str">
        <f t="shared" si="1"/>
        <v xml:space="preserve"> </v>
      </c>
      <c r="E9" s="117">
        <v>1.1574074074074073E-5</v>
      </c>
      <c r="F9" s="118" t="e">
        <f>(VLOOKUP(C9,C$4:E$5,3,FALSE))/(E9/10000)</f>
        <v>#N/A</v>
      </c>
      <c r="G9" t="str">
        <f>IF((ISERROR((VLOOKUP(B9,Calculation!C$2:C$314,1,FALSE)))),"not entered","")</f>
        <v/>
      </c>
    </row>
    <row r="10" spans="2:7" x14ac:dyDescent="0.2">
      <c r="B10" s="115" t="s">
        <v>8</v>
      </c>
      <c r="C10" s="119" t="str">
        <f t="shared" si="0"/>
        <v xml:space="preserve"> </v>
      </c>
      <c r="D10" s="119" t="str">
        <f t="shared" si="1"/>
        <v xml:space="preserve"> </v>
      </c>
      <c r="E10" s="117">
        <v>1.1574074074074073E-5</v>
      </c>
      <c r="F10" s="118" t="e">
        <f>(VLOOKUP(C10,C$4:E$5,3,FALSE))/(E10/10000)</f>
        <v>#N/A</v>
      </c>
      <c r="G10" t="str">
        <f>IF((ISERROR((VLOOKUP(B10,Calculation!C$2:C$314,1,FALSE)))),"not entered","")</f>
        <v/>
      </c>
    </row>
    <row r="11" spans="2:7" x14ac:dyDescent="0.2">
      <c r="B11" s="115" t="s">
        <v>8</v>
      </c>
      <c r="C11" s="119" t="str">
        <f t="shared" si="0"/>
        <v xml:space="preserve"> </v>
      </c>
      <c r="D11" s="119" t="str">
        <f t="shared" si="1"/>
        <v xml:space="preserve"> </v>
      </c>
      <c r="E11" s="117">
        <v>1.1574074074074073E-5</v>
      </c>
      <c r="F11" s="118" t="e">
        <f>(VLOOKUP(C11,C$4:E$5,3,FALSE))/(E11/10000)</f>
        <v>#N/A</v>
      </c>
      <c r="G11" t="str">
        <f>IF((ISERROR((VLOOKUP(B11,Calculation!C$2:C$314,1,FALSE)))),"not entered","")</f>
        <v/>
      </c>
    </row>
    <row r="12" spans="2:7" x14ac:dyDescent="0.2">
      <c r="B12" s="115" t="s">
        <v>8</v>
      </c>
      <c r="C12" s="119" t="str">
        <f t="shared" si="0"/>
        <v xml:space="preserve"> </v>
      </c>
      <c r="D12" s="119" t="str">
        <f t="shared" si="1"/>
        <v xml:space="preserve"> </v>
      </c>
      <c r="E12" s="117">
        <v>1.1574074074074073E-5</v>
      </c>
      <c r="F12" s="118" t="e">
        <f>(VLOOKUP(C12,C$4:E$5,3,FALSE))/(E12/10000)</f>
        <v>#N/A</v>
      </c>
      <c r="G12" t="str">
        <f>IF((ISERROR((VLOOKUP(B12,Calculation!C$2:C$314,1,FALSE)))),"not entered","")</f>
        <v/>
      </c>
    </row>
    <row r="13" spans="2:7" x14ac:dyDescent="0.2">
      <c r="B13" s="115" t="s">
        <v>8</v>
      </c>
      <c r="C13" s="119" t="str">
        <f t="shared" si="0"/>
        <v xml:space="preserve"> </v>
      </c>
      <c r="D13" s="119" t="str">
        <f t="shared" si="1"/>
        <v xml:space="preserve"> </v>
      </c>
      <c r="E13" s="117">
        <v>1.1574074074074073E-5</v>
      </c>
      <c r="F13" s="118" t="e">
        <f>(VLOOKUP(C13,C$4:E$5,3,FALSE))/(E13/10000)</f>
        <v>#N/A</v>
      </c>
      <c r="G13" t="str">
        <f>IF((ISERROR((VLOOKUP(B13,Calculation!C$2:C$314,1,FALSE)))),"not entered","")</f>
        <v/>
      </c>
    </row>
    <row r="14" spans="2:7" x14ac:dyDescent="0.2">
      <c r="B14" s="115" t="s">
        <v>8</v>
      </c>
      <c r="C14" s="119" t="str">
        <f t="shared" si="0"/>
        <v xml:space="preserve"> </v>
      </c>
      <c r="D14" s="119" t="str">
        <f t="shared" si="1"/>
        <v xml:space="preserve"> </v>
      </c>
      <c r="E14" s="117">
        <v>1.1574074074074073E-5</v>
      </c>
      <c r="F14" s="118" t="e">
        <f>(VLOOKUP(C14,C$4:E$5,3,FALSE))/(E14/10000)</f>
        <v>#N/A</v>
      </c>
      <c r="G14" t="str">
        <f>IF((ISERROR((VLOOKUP(B14,Calculation!C$2:C$314,1,FALSE)))),"not entered","")</f>
        <v/>
      </c>
    </row>
    <row r="15" spans="2:7" x14ac:dyDescent="0.2">
      <c r="B15" s="115" t="s">
        <v>8</v>
      </c>
      <c r="C15" s="119" t="str">
        <f t="shared" si="0"/>
        <v xml:space="preserve"> </v>
      </c>
      <c r="D15" s="119" t="str">
        <f t="shared" si="1"/>
        <v xml:space="preserve"> </v>
      </c>
      <c r="E15" s="117">
        <v>1.1574074074074073E-5</v>
      </c>
      <c r="F15" s="118" t="e">
        <f>(VLOOKUP(C15,C$4:E$5,3,FALSE))/(E15/10000)</f>
        <v>#N/A</v>
      </c>
      <c r="G15" t="str">
        <f>IF((ISERROR((VLOOKUP(B15,Calculation!C$2:C$314,1,FALSE)))),"not entered","")</f>
        <v/>
      </c>
    </row>
    <row r="16" spans="2:7" x14ac:dyDescent="0.2">
      <c r="B16" s="115" t="s">
        <v>8</v>
      </c>
      <c r="C16" s="119" t="str">
        <f t="shared" si="0"/>
        <v xml:space="preserve"> </v>
      </c>
      <c r="D16" s="119" t="str">
        <f t="shared" si="1"/>
        <v xml:space="preserve"> </v>
      </c>
      <c r="E16" s="117">
        <v>1.1574074074074073E-5</v>
      </c>
      <c r="F16" s="118" t="e">
        <f>(VLOOKUP(C16,C$4:E$5,3,FALSE))/(E16/10000)</f>
        <v>#N/A</v>
      </c>
      <c r="G16" t="str">
        <f>IF((ISERROR((VLOOKUP(B16,Calculation!C$2:C$314,1,FALSE)))),"not entered","")</f>
        <v/>
      </c>
    </row>
    <row r="17" spans="2:7" x14ac:dyDescent="0.2">
      <c r="B17" s="115" t="s">
        <v>8</v>
      </c>
      <c r="C17" s="119" t="str">
        <f t="shared" ref="C17:C69" si="2">VLOOKUP(B17,name,3,FALSE)</f>
        <v xml:space="preserve"> </v>
      </c>
      <c r="D17" s="119" t="str">
        <f t="shared" ref="D17:D69" si="3">VLOOKUP(B17,name,2,FALSE)</f>
        <v xml:space="preserve"> </v>
      </c>
      <c r="E17" s="117">
        <v>1.1574074074074073E-5</v>
      </c>
      <c r="F17" s="118" t="e">
        <f>(VLOOKUP(C17,C$4:E$5,3,FALSE))/(E17/10000)</f>
        <v>#N/A</v>
      </c>
      <c r="G17" t="str">
        <f>IF((ISERROR((VLOOKUP(B17,Calculation!C$2:C$314,1,FALSE)))),"not entered","")</f>
        <v/>
      </c>
    </row>
    <row r="18" spans="2:7" x14ac:dyDescent="0.2">
      <c r="B18" s="115" t="s">
        <v>8</v>
      </c>
      <c r="C18" s="119" t="str">
        <f t="shared" si="2"/>
        <v xml:space="preserve"> </v>
      </c>
      <c r="D18" s="119" t="str">
        <f t="shared" si="3"/>
        <v xml:space="preserve"> </v>
      </c>
      <c r="E18" s="117">
        <v>1.1574074074074073E-5</v>
      </c>
      <c r="F18" s="118" t="e">
        <f>(VLOOKUP(C18,C$4:E$5,3,FALSE))/(E18/10000)</f>
        <v>#N/A</v>
      </c>
      <c r="G18" t="str">
        <f>IF((ISERROR((VLOOKUP(B18,Calculation!C$2:C$314,1,FALSE)))),"not entered","")</f>
        <v/>
      </c>
    </row>
    <row r="19" spans="2:7" x14ac:dyDescent="0.2">
      <c r="B19" s="115" t="s">
        <v>8</v>
      </c>
      <c r="C19" s="119" t="str">
        <f t="shared" si="2"/>
        <v xml:space="preserve"> </v>
      </c>
      <c r="D19" s="119" t="str">
        <f t="shared" si="3"/>
        <v xml:space="preserve"> </v>
      </c>
      <c r="E19" s="117">
        <v>1.1574074074074073E-5</v>
      </c>
      <c r="F19" s="118" t="e">
        <f>(VLOOKUP(C19,C$4:E$5,3,FALSE))/(E19/10000)</f>
        <v>#N/A</v>
      </c>
      <c r="G19" t="str">
        <f>IF((ISERROR((VLOOKUP(B19,Calculation!C$2:C$314,1,FALSE)))),"not entered","")</f>
        <v/>
      </c>
    </row>
    <row r="20" spans="2:7" x14ac:dyDescent="0.2">
      <c r="B20" s="115" t="s">
        <v>8</v>
      </c>
      <c r="C20" s="119" t="str">
        <f t="shared" si="2"/>
        <v xml:space="preserve"> </v>
      </c>
      <c r="D20" s="119" t="str">
        <f t="shared" si="3"/>
        <v xml:space="preserve"> </v>
      </c>
      <c r="E20" s="117">
        <v>1.1574074074074073E-5</v>
      </c>
      <c r="F20" s="118" t="e">
        <f>(VLOOKUP(C20,C$4:E$5,3,FALSE))/(E20/10000)</f>
        <v>#N/A</v>
      </c>
      <c r="G20" t="str">
        <f>IF((ISERROR((VLOOKUP(B20,Calculation!C$2:C$314,1,FALSE)))),"not entered","")</f>
        <v/>
      </c>
    </row>
    <row r="21" spans="2:7" x14ac:dyDescent="0.2">
      <c r="B21" s="115" t="s">
        <v>8</v>
      </c>
      <c r="C21" s="119" t="str">
        <f t="shared" si="2"/>
        <v xml:space="preserve"> </v>
      </c>
      <c r="D21" s="119" t="str">
        <f t="shared" si="3"/>
        <v xml:space="preserve"> </v>
      </c>
      <c r="E21" s="117">
        <v>1.1574074074074073E-5</v>
      </c>
      <c r="F21" s="118" t="e">
        <f>(VLOOKUP(C21,C$4:E$5,3,FALSE))/(E21/10000)</f>
        <v>#N/A</v>
      </c>
      <c r="G21" t="str">
        <f>IF((ISERROR((VLOOKUP(B21,Calculation!C$2:C$314,1,FALSE)))),"not entered","")</f>
        <v/>
      </c>
    </row>
    <row r="22" spans="2:7" x14ac:dyDescent="0.2">
      <c r="B22" s="115" t="s">
        <v>8</v>
      </c>
      <c r="C22" s="119" t="str">
        <f t="shared" si="2"/>
        <v xml:space="preserve"> </v>
      </c>
      <c r="D22" s="119" t="str">
        <f t="shared" si="3"/>
        <v xml:space="preserve"> </v>
      </c>
      <c r="E22" s="117">
        <v>1.1574074074074073E-5</v>
      </c>
      <c r="F22" s="118" t="e">
        <f>(VLOOKUP(C22,C$4:E$5,3,FALSE))/(E22/10000)</f>
        <v>#N/A</v>
      </c>
      <c r="G22" t="str">
        <f>IF((ISERROR((VLOOKUP(B22,Calculation!C$2:C$314,1,FALSE)))),"not entered","")</f>
        <v/>
      </c>
    </row>
    <row r="23" spans="2:7" x14ac:dyDescent="0.2">
      <c r="B23" s="115" t="s">
        <v>8</v>
      </c>
      <c r="C23" s="119" t="str">
        <f t="shared" si="2"/>
        <v xml:space="preserve"> </v>
      </c>
      <c r="D23" s="119" t="str">
        <f t="shared" si="3"/>
        <v xml:space="preserve"> </v>
      </c>
      <c r="E23" s="117">
        <v>1.1574074074074073E-5</v>
      </c>
      <c r="F23" s="118" t="e">
        <f>(VLOOKUP(C23,C$4:E$5,3,FALSE))/(E23/10000)</f>
        <v>#N/A</v>
      </c>
      <c r="G23" t="str">
        <f>IF((ISERROR((VLOOKUP(B23,Calculation!C$2:C$314,1,FALSE)))),"not entered","")</f>
        <v/>
      </c>
    </row>
    <row r="24" spans="2:7" x14ac:dyDescent="0.2">
      <c r="B24" s="115" t="s">
        <v>8</v>
      </c>
      <c r="C24" s="119" t="str">
        <f t="shared" si="2"/>
        <v xml:space="preserve"> </v>
      </c>
      <c r="D24" s="119" t="str">
        <f t="shared" si="3"/>
        <v xml:space="preserve"> </v>
      </c>
      <c r="E24" s="117">
        <v>1.1574074074074073E-5</v>
      </c>
      <c r="F24" s="118" t="e">
        <f>(VLOOKUP(C24,C$4:E$5,3,FALSE))/(E24/10000)</f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2"/>
        <v xml:space="preserve"> </v>
      </c>
      <c r="D25" s="119" t="str">
        <f t="shared" si="3"/>
        <v xml:space="preserve"> </v>
      </c>
      <c r="E25" s="117">
        <v>1.1574074074074073E-5</v>
      </c>
      <c r="F25" s="118" t="e">
        <f>(VLOOKUP(C25,C$4:E$5,3,FALSE))/(E25/10000)</f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2"/>
        <v xml:space="preserve"> </v>
      </c>
      <c r="D26" s="119" t="str">
        <f t="shared" si="3"/>
        <v xml:space="preserve"> </v>
      </c>
      <c r="E26" s="117">
        <v>1.1574074074074073E-5</v>
      </c>
      <c r="F26" s="118" t="e">
        <f>(VLOOKUP(C26,C$4:E$5,3,FALSE))/(E26/10000)</f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2"/>
        <v xml:space="preserve"> </v>
      </c>
      <c r="D27" s="119" t="str">
        <f t="shared" si="3"/>
        <v xml:space="preserve"> </v>
      </c>
      <c r="E27" s="117">
        <v>1.1574074074074073E-5</v>
      </c>
      <c r="F27" s="118" t="e">
        <f>(VLOOKUP(C27,C$4:E$5,3,FALSE))/(E27/10000)</f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2"/>
        <v xml:space="preserve"> </v>
      </c>
      <c r="D28" s="119" t="str">
        <f t="shared" si="3"/>
        <v xml:space="preserve"> </v>
      </c>
      <c r="E28" s="117">
        <v>1.1574074074074073E-5</v>
      </c>
      <c r="F28" s="118" t="e">
        <f>(VLOOKUP(C28,C$4:E$5,3,FALSE))/(E28/10000)</f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2"/>
        <v xml:space="preserve"> </v>
      </c>
      <c r="D29" s="119" t="str">
        <f t="shared" si="3"/>
        <v xml:space="preserve"> </v>
      </c>
      <c r="E29" s="117">
        <v>1.1574074074074073E-5</v>
      </c>
      <c r="F29" s="118" t="e">
        <f>(VLOOKUP(C29,C$4:E$5,3,FALSE))/(E29/10000)</f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2"/>
        <v xml:space="preserve"> </v>
      </c>
      <c r="D30" s="119" t="str">
        <f t="shared" si="3"/>
        <v xml:space="preserve"> </v>
      </c>
      <c r="E30" s="117">
        <v>1.1574074074074073E-5</v>
      </c>
      <c r="F30" s="118" t="e">
        <f>(VLOOKUP(C30,C$4:E$5,3,FALSE))/(E30/10000)</f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2"/>
        <v xml:space="preserve"> </v>
      </c>
      <c r="D31" s="119" t="str">
        <f t="shared" si="3"/>
        <v xml:space="preserve"> </v>
      </c>
      <c r="E31" s="117">
        <v>1.1574074074074073E-5</v>
      </c>
      <c r="F31" s="118" t="e">
        <f>(VLOOKUP(C31,C$4:E$5,3,FALSE))/(E31/10000)</f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2"/>
        <v xml:space="preserve"> </v>
      </c>
      <c r="D32" s="119" t="str">
        <f t="shared" si="3"/>
        <v xml:space="preserve"> </v>
      </c>
      <c r="E32" s="117">
        <v>1.1574074074074073E-5</v>
      </c>
      <c r="F32" s="118" t="e">
        <f>(VLOOKUP(C32,C$4:E$5,3,FALSE))/(E32/10000)</f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2"/>
        <v xml:space="preserve"> </v>
      </c>
      <c r="D33" s="119" t="str">
        <f t="shared" si="3"/>
        <v xml:space="preserve"> </v>
      </c>
      <c r="E33" s="117">
        <v>1.1574074074074073E-5</v>
      </c>
      <c r="F33" s="118" t="e">
        <f>(VLOOKUP(C33,C$4:E$5,3,FALSE))/(E33/10000)</f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2"/>
        <v xml:space="preserve"> </v>
      </c>
      <c r="D34" s="119" t="str">
        <f t="shared" si="3"/>
        <v xml:space="preserve"> </v>
      </c>
      <c r="E34" s="117">
        <v>1.1574074074074073E-5</v>
      </c>
      <c r="F34" s="118" t="e">
        <f>(VLOOKUP(C34,C$4:E$5,3,FALSE))/(E34/10000)</f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2"/>
        <v xml:space="preserve"> </v>
      </c>
      <c r="D35" s="119" t="str">
        <f t="shared" si="3"/>
        <v xml:space="preserve"> </v>
      </c>
      <c r="E35" s="117">
        <v>1.1574074074074073E-5</v>
      </c>
      <c r="F35" s="118" t="e">
        <f>(VLOOKUP(C35,C$4:E$5,3,FALSE))/(E35/10000)</f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2"/>
        <v xml:space="preserve"> </v>
      </c>
      <c r="D36" s="119" t="str">
        <f t="shared" si="3"/>
        <v xml:space="preserve"> </v>
      </c>
      <c r="E36" s="117">
        <v>1.1574074074074073E-5</v>
      </c>
      <c r="F36" s="118" t="e">
        <f>(VLOOKUP(C36,C$4:E$5,3,FALSE))/(E36/10000)</f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2"/>
        <v xml:space="preserve"> </v>
      </c>
      <c r="D37" s="119" t="str">
        <f t="shared" si="3"/>
        <v xml:space="preserve"> </v>
      </c>
      <c r="E37" s="117">
        <v>1.1574074074074073E-5</v>
      </c>
      <c r="F37" s="118" t="e">
        <f>(VLOOKUP(C37,C$4:E$5,3,FALSE))/(E37/10000)</f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2"/>
        <v xml:space="preserve"> </v>
      </c>
      <c r="D38" s="119" t="str">
        <f t="shared" si="3"/>
        <v xml:space="preserve"> </v>
      </c>
      <c r="E38" s="117">
        <v>1.1574074074074073E-5</v>
      </c>
      <c r="F38" s="118" t="e">
        <f>(VLOOKUP(C38,C$4:E$5,3,FALSE))/(E38/10000)</f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2"/>
        <v xml:space="preserve"> </v>
      </c>
      <c r="D39" s="119" t="str">
        <f t="shared" si="3"/>
        <v xml:space="preserve"> </v>
      </c>
      <c r="E39" s="117">
        <v>1.1574074074074073E-5</v>
      </c>
      <c r="F39" s="118" t="e">
        <f>(VLOOKUP(C39,C$4:E$5,3,FALSE))/(E39/10000)</f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2"/>
        <v xml:space="preserve"> </v>
      </c>
      <c r="D40" s="119" t="str">
        <f t="shared" si="3"/>
        <v xml:space="preserve"> </v>
      </c>
      <c r="E40" s="117">
        <v>1.1574074074074073E-5</v>
      </c>
      <c r="F40" s="118" t="e">
        <f>(VLOOKUP(C40,C$4:E$5,3,FALSE))/(E40/10000)</f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2"/>
        <v xml:space="preserve"> </v>
      </c>
      <c r="D41" s="119" t="str">
        <f t="shared" si="3"/>
        <v xml:space="preserve"> </v>
      </c>
      <c r="E41" s="117">
        <v>1.1574074074074073E-5</v>
      </c>
      <c r="F41" s="118" t="e">
        <f>(VLOOKUP(C41,C$4:E$5,3,FALSE))/(E41/10000)</f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2"/>
        <v xml:space="preserve"> </v>
      </c>
      <c r="D42" s="119" t="str">
        <f t="shared" si="3"/>
        <v xml:space="preserve"> </v>
      </c>
      <c r="E42" s="117">
        <v>1.1574074074074073E-5</v>
      </c>
      <c r="F42" s="118" t="e">
        <f>(VLOOKUP(C42,C$4:E$5,3,FALSE))/(E42/10000)</f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2"/>
        <v xml:space="preserve"> </v>
      </c>
      <c r="D43" s="119" t="str">
        <f t="shared" si="3"/>
        <v xml:space="preserve"> </v>
      </c>
      <c r="E43" s="117">
        <v>1.1574074074074073E-5</v>
      </c>
      <c r="F43" s="118" t="e">
        <f>(VLOOKUP(C43,C$4:E$5,3,FALSE))/(E43/10000)</f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2"/>
        <v xml:space="preserve"> </v>
      </c>
      <c r="D44" s="119" t="str">
        <f t="shared" si="3"/>
        <v xml:space="preserve"> </v>
      </c>
      <c r="E44" s="117">
        <v>1.1574074074074073E-5</v>
      </c>
      <c r="F44" s="118" t="e">
        <f>(VLOOKUP(C44,C$4:E$5,3,FALSE))/(E44/10000)</f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2"/>
        <v xml:space="preserve"> </v>
      </c>
      <c r="D45" s="119" t="str">
        <f t="shared" si="3"/>
        <v xml:space="preserve"> </v>
      </c>
      <c r="E45" s="117">
        <v>1.1574074074074073E-5</v>
      </c>
      <c r="F45" s="118" t="e">
        <f>(VLOOKUP(C45,C$4:E$5,3,FALSE))/(E45/10000)</f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2"/>
        <v xml:space="preserve"> </v>
      </c>
      <c r="D46" s="119" t="str">
        <f t="shared" si="3"/>
        <v xml:space="preserve"> </v>
      </c>
      <c r="E46" s="117">
        <v>1.1574074074074073E-5</v>
      </c>
      <c r="F46" s="118" t="e">
        <f>(VLOOKUP(C46,C$4:E$5,3,FALSE))/(E46/10000)</f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2"/>
        <v xml:space="preserve"> </v>
      </c>
      <c r="D47" s="119" t="str">
        <f t="shared" si="3"/>
        <v xml:space="preserve"> </v>
      </c>
      <c r="E47" s="117">
        <v>1.1574074074074073E-5</v>
      </c>
      <c r="F47" s="118" t="e">
        <f>(VLOOKUP(C47,C$4:E$5,3,FALSE))/(E47/10000)</f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2"/>
        <v xml:space="preserve"> </v>
      </c>
      <c r="D48" s="119" t="str">
        <f t="shared" si="3"/>
        <v xml:space="preserve"> </v>
      </c>
      <c r="E48" s="117">
        <v>1.1574074074074073E-5</v>
      </c>
      <c r="F48" s="118" t="e">
        <f>(VLOOKUP(C48,C$4:E$5,3,FALSE))/(E48/10000)</f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2"/>
        <v xml:space="preserve"> </v>
      </c>
      <c r="D49" s="119" t="str">
        <f t="shared" si="3"/>
        <v xml:space="preserve"> </v>
      </c>
      <c r="E49" s="117">
        <v>1.1574074074074073E-5</v>
      </c>
      <c r="F49" s="118" t="e">
        <f>(VLOOKUP(C49,C$4:E$5,3,FALSE))/(E49/10000)</f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2"/>
        <v xml:space="preserve"> </v>
      </c>
      <c r="D50" s="119" t="str">
        <f t="shared" si="3"/>
        <v xml:space="preserve"> </v>
      </c>
      <c r="E50" s="117">
        <v>1.1574074074074073E-5</v>
      </c>
      <c r="F50" s="118" t="e">
        <f>(VLOOKUP(C50,C$4:E$5,3,FALSE))/(E50/10000)</f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2"/>
        <v xml:space="preserve"> </v>
      </c>
      <c r="D51" s="119" t="str">
        <f t="shared" si="3"/>
        <v xml:space="preserve"> </v>
      </c>
      <c r="E51" s="117">
        <v>1.1574074074074073E-5</v>
      </c>
      <c r="F51" s="118" t="e">
        <f>(VLOOKUP(C51,C$4:E$5,3,FALSE))/(E51/10000)</f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2"/>
        <v xml:space="preserve"> </v>
      </c>
      <c r="D52" s="119" t="str">
        <f t="shared" si="3"/>
        <v xml:space="preserve"> </v>
      </c>
      <c r="E52" s="117">
        <v>1.1574074074074073E-5</v>
      </c>
      <c r="F52" s="118" t="e">
        <f>(VLOOKUP(C52,C$4:E$5,3,FALSE))/(E52/10000)</f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2"/>
        <v xml:space="preserve"> </v>
      </c>
      <c r="D53" s="119" t="str">
        <f t="shared" si="3"/>
        <v xml:space="preserve"> </v>
      </c>
      <c r="E53" s="117">
        <v>1.1574074074074073E-5</v>
      </c>
      <c r="F53" s="118" t="e">
        <f>(VLOOKUP(C53,C$4:E$5,3,FALSE))/(E53/10000)</f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2"/>
        <v xml:space="preserve"> </v>
      </c>
      <c r="D54" s="119" t="str">
        <f t="shared" si="3"/>
        <v xml:space="preserve"> </v>
      </c>
      <c r="E54" s="117">
        <v>1.1574074074074073E-5</v>
      </c>
      <c r="F54" s="118" t="e">
        <f>(VLOOKUP(C54,C$4:E$5,3,FALSE))/(E54/10000)</f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2"/>
        <v xml:space="preserve"> </v>
      </c>
      <c r="D55" s="119" t="str">
        <f t="shared" si="3"/>
        <v xml:space="preserve"> </v>
      </c>
      <c r="E55" s="117">
        <v>1.1574074074074073E-5</v>
      </c>
      <c r="F55" s="118" t="e">
        <f>(VLOOKUP(C55,C$4:E$5,3,FALSE))/(E55/10000)</f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2"/>
        <v xml:space="preserve"> </v>
      </c>
      <c r="D56" s="119" t="str">
        <f t="shared" si="3"/>
        <v xml:space="preserve"> </v>
      </c>
      <c r="E56" s="117">
        <v>1.1574074074074073E-5</v>
      </c>
      <c r="F56" s="118" t="e">
        <f>(VLOOKUP(C56,C$4:E$5,3,FALSE))/(E56/10000)</f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2"/>
        <v xml:space="preserve"> </v>
      </c>
      <c r="D57" s="119" t="str">
        <f t="shared" si="3"/>
        <v xml:space="preserve"> </v>
      </c>
      <c r="E57" s="117">
        <v>1.1574074074074073E-5</v>
      </c>
      <c r="F57" s="118" t="e">
        <f>(VLOOKUP(C57,C$4:E$5,3,FALSE))/(E57/10000)</f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2"/>
        <v xml:space="preserve"> </v>
      </c>
      <c r="D58" s="119" t="str">
        <f t="shared" si="3"/>
        <v xml:space="preserve"> </v>
      </c>
      <c r="E58" s="117">
        <v>1.1574074074074073E-5</v>
      </c>
      <c r="F58" s="118" t="e">
        <f>(VLOOKUP(C58,C$4:E$5,3,FALSE))/(E58/10000)</f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2"/>
        <v xml:space="preserve"> </v>
      </c>
      <c r="D59" s="119" t="str">
        <f t="shared" si="3"/>
        <v xml:space="preserve"> </v>
      </c>
      <c r="E59" s="117">
        <v>1.1574074074074073E-5</v>
      </c>
      <c r="F59" s="118" t="e">
        <f>(VLOOKUP(C59,C$4:E$5,3,FALSE))/(E59/10000)</f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2"/>
        <v xml:space="preserve"> </v>
      </c>
      <c r="D60" s="119" t="str">
        <f t="shared" si="3"/>
        <v xml:space="preserve"> </v>
      </c>
      <c r="E60" s="117">
        <v>1.1574074074074073E-5</v>
      </c>
      <c r="F60" s="118" t="e">
        <f>(VLOOKUP(C60,C$4:E$5,3,FALSE))/(E60/10000)</f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2"/>
        <v xml:space="preserve"> </v>
      </c>
      <c r="D61" s="119" t="str">
        <f t="shared" si="3"/>
        <v xml:space="preserve"> </v>
      </c>
      <c r="E61" s="117">
        <v>1.1574074074074073E-5</v>
      </c>
      <c r="F61" s="118" t="e">
        <f>(VLOOKUP(C61,C$4:E$5,3,FALSE))/(E61/10000)</f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2"/>
        <v xml:space="preserve"> </v>
      </c>
      <c r="D62" s="119" t="str">
        <f t="shared" si="3"/>
        <v xml:space="preserve"> </v>
      </c>
      <c r="E62" s="117">
        <v>1.1574074074074073E-5</v>
      </c>
      <c r="F62" s="118" t="e">
        <f>(VLOOKUP(C62,C$4:E$5,3,FALSE))/(E62/10000)</f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2"/>
        <v xml:space="preserve"> </v>
      </c>
      <c r="D63" s="119" t="str">
        <f t="shared" si="3"/>
        <v xml:space="preserve"> </v>
      </c>
      <c r="E63" s="117">
        <v>1.1574074074074073E-5</v>
      </c>
      <c r="F63" s="118" t="e">
        <f>(VLOOKUP(C63,C$4:E$5,3,FALSE))/(E63/10000)</f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2"/>
        <v xml:space="preserve"> </v>
      </c>
      <c r="D64" s="119" t="str">
        <f t="shared" si="3"/>
        <v xml:space="preserve"> </v>
      </c>
      <c r="E64" s="117">
        <v>1.1574074074074073E-5</v>
      </c>
      <c r="F64" s="118" t="e">
        <f>(VLOOKUP(C64,C$4:E$5,3,FALSE))/(E64/10000)</f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2"/>
        <v xml:space="preserve"> </v>
      </c>
      <c r="D65" s="119" t="str">
        <f t="shared" si="3"/>
        <v xml:space="preserve"> </v>
      </c>
      <c r="E65" s="117">
        <v>1.1574074074074073E-5</v>
      </c>
      <c r="F65" s="118" t="e">
        <f>(VLOOKUP(C65,C$4:E$5,3,FALSE))/(E65/10000)</f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2"/>
        <v xml:space="preserve"> </v>
      </c>
      <c r="D66" s="119" t="str">
        <f t="shared" si="3"/>
        <v xml:space="preserve"> </v>
      </c>
      <c r="E66" s="117">
        <v>1.1574074074074073E-5</v>
      </c>
      <c r="F66" s="118" t="e">
        <f>(VLOOKUP(C66,C$4:E$5,3,FALSE))/(E66/10000)</f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2"/>
        <v xml:space="preserve"> </v>
      </c>
      <c r="D67" s="119" t="str">
        <f t="shared" si="3"/>
        <v xml:space="preserve"> </v>
      </c>
      <c r="E67" s="117">
        <v>1.1574074074074073E-5</v>
      </c>
      <c r="F67" s="118" t="e">
        <f>(VLOOKUP(C67,C$4:E$5,3,FALSE))/(E67/10000)</f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2"/>
        <v xml:space="preserve"> </v>
      </c>
      <c r="D68" s="119" t="str">
        <f t="shared" si="3"/>
        <v xml:space="preserve"> </v>
      </c>
      <c r="E68" s="117">
        <v>1.1574074074074073E-5</v>
      </c>
      <c r="F68" s="118" t="e">
        <f>(VLOOKUP(C68,C$4:E$5,3,FALSE))/(E68/10000)</f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2"/>
        <v xml:space="preserve"> </v>
      </c>
      <c r="D69" s="119" t="str">
        <f t="shared" si="3"/>
        <v xml:space="preserve"> </v>
      </c>
      <c r="E69" s="117">
        <v>1.1574074074074073E-5</v>
      </c>
      <c r="F69" s="118" t="e">
        <f>(VLOOKUP(C69,C$4:E$5,3,FALSE))/(E69/10000)</f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4">VLOOKUP(B70,name,3,FALSE)</f>
        <v xml:space="preserve"> </v>
      </c>
      <c r="D70" s="119" t="str">
        <f t="shared" ref="D70:D133" si="5">VLOOKUP(B70,name,2,FALSE)</f>
        <v xml:space="preserve"> </v>
      </c>
      <c r="E70" s="117">
        <v>1.1574074074074073E-5</v>
      </c>
      <c r="F70" s="118" t="e">
        <f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4"/>
        <v xml:space="preserve"> </v>
      </c>
      <c r="D71" s="119" t="str">
        <f t="shared" si="5"/>
        <v xml:space="preserve"> </v>
      </c>
      <c r="E71" s="117">
        <v>1.1574074074074073E-5</v>
      </c>
      <c r="F71" s="118" t="e">
        <f>(VLOOKUP(C71,C$4:E$5,3,FALSE))/(E71/10000)</f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4"/>
        <v xml:space="preserve"> </v>
      </c>
      <c r="D72" s="119" t="str">
        <f t="shared" si="5"/>
        <v xml:space="preserve"> </v>
      </c>
      <c r="E72" s="117">
        <v>1.1574074074074073E-5</v>
      </c>
      <c r="F72" s="118" t="e">
        <f>(VLOOKUP(C72,C$4:E$5,3,FALSE))/(E72/10000)</f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4"/>
        <v xml:space="preserve"> </v>
      </c>
      <c r="D73" s="119" t="str">
        <f t="shared" si="5"/>
        <v xml:space="preserve"> </v>
      </c>
      <c r="E73" s="117">
        <v>1.1574074074074073E-5</v>
      </c>
      <c r="F73" s="118" t="e">
        <f>(VLOOKUP(C73,C$4:E$5,3,FALSE))/(E73/10000)</f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4"/>
        <v xml:space="preserve"> </v>
      </c>
      <c r="D74" s="119" t="str">
        <f t="shared" si="5"/>
        <v xml:space="preserve"> </v>
      </c>
      <c r="E74" s="117">
        <v>1.1574074074074073E-5</v>
      </c>
      <c r="F74" s="118" t="e">
        <f>(VLOOKUP(C74,C$4:E$5,3,FALSE))/(E74/10000)</f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4"/>
        <v xml:space="preserve"> </v>
      </c>
      <c r="D75" s="119" t="str">
        <f t="shared" si="5"/>
        <v xml:space="preserve"> </v>
      </c>
      <c r="E75" s="117">
        <v>1.1574074074074073E-5</v>
      </c>
      <c r="F75" s="118" t="e">
        <f>(VLOOKUP(C75,C$4:E$5,3,FALSE))/(E75/10000)</f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4"/>
        <v xml:space="preserve"> </v>
      </c>
      <c r="D76" s="119" t="str">
        <f t="shared" si="5"/>
        <v xml:space="preserve"> </v>
      </c>
      <c r="E76" s="117">
        <v>1.1574074074074073E-5</v>
      </c>
      <c r="F76" s="118" t="e">
        <f>(VLOOKUP(C76,C$4:E$5,3,FALSE))/(E76/10000)</f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4"/>
        <v xml:space="preserve"> </v>
      </c>
      <c r="D77" s="119" t="str">
        <f t="shared" si="5"/>
        <v xml:space="preserve"> </v>
      </c>
      <c r="E77" s="117">
        <v>1.1574074074074073E-5</v>
      </c>
      <c r="F77" s="118" t="e">
        <f>(VLOOKUP(C77,C$4:E$5,3,FALSE))/(E77/10000)</f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4"/>
        <v xml:space="preserve"> </v>
      </c>
      <c r="D78" s="119" t="str">
        <f t="shared" si="5"/>
        <v xml:space="preserve"> </v>
      </c>
      <c r="E78" s="117">
        <v>1.1574074074074073E-5</v>
      </c>
      <c r="F78" s="118" t="e">
        <f>(VLOOKUP(C78,C$4:E$5,3,FALSE))/(E78/10000)</f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4"/>
        <v xml:space="preserve"> </v>
      </c>
      <c r="D79" s="119" t="str">
        <f t="shared" si="5"/>
        <v xml:space="preserve"> </v>
      </c>
      <c r="E79" s="117">
        <v>1.1574074074074073E-5</v>
      </c>
      <c r="F79" s="118" t="e">
        <f>(VLOOKUP(C79,C$4:E$5,3,FALSE))/(E79/10000)</f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4"/>
        <v xml:space="preserve"> </v>
      </c>
      <c r="D80" s="119" t="str">
        <f t="shared" si="5"/>
        <v xml:space="preserve"> </v>
      </c>
      <c r="E80" s="117">
        <v>1.1574074074074073E-5</v>
      </c>
      <c r="F80" s="118" t="e">
        <f>(VLOOKUP(C80,C$4:E$5,3,FALSE))/(E80/10000)</f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4"/>
        <v xml:space="preserve"> </v>
      </c>
      <c r="D81" s="119" t="str">
        <f t="shared" si="5"/>
        <v xml:space="preserve"> </v>
      </c>
      <c r="E81" s="117">
        <v>1.1574074074074073E-5</v>
      </c>
      <c r="F81" s="118" t="e">
        <f>(VLOOKUP(C81,C$4:E$5,3,FALSE))/(E81/10000)</f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4"/>
        <v xml:space="preserve"> </v>
      </c>
      <c r="D82" s="119" t="str">
        <f t="shared" si="5"/>
        <v xml:space="preserve"> </v>
      </c>
      <c r="E82" s="117">
        <v>1.1574074074074073E-5</v>
      </c>
      <c r="F82" s="118" t="e">
        <f>(VLOOKUP(C82,C$4:E$5,3,FALSE))/(E82/10000)</f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4"/>
        <v xml:space="preserve"> </v>
      </c>
      <c r="D83" s="119" t="str">
        <f t="shared" si="5"/>
        <v xml:space="preserve"> </v>
      </c>
      <c r="E83" s="117">
        <v>1.1574074074074073E-5</v>
      </c>
      <c r="F83" s="118" t="e">
        <f>(VLOOKUP(C83,C$4:E$5,3,FALSE))/(E83/10000)</f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4"/>
        <v xml:space="preserve"> </v>
      </c>
      <c r="D84" s="119" t="str">
        <f t="shared" si="5"/>
        <v xml:space="preserve"> </v>
      </c>
      <c r="E84" s="117">
        <v>1.1574074074074073E-5</v>
      </c>
      <c r="F84" s="118" t="e">
        <f>(VLOOKUP(C84,C$4:E$5,3,FALSE))/(E84/10000)</f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4"/>
        <v xml:space="preserve"> </v>
      </c>
      <c r="D85" s="119" t="str">
        <f t="shared" si="5"/>
        <v xml:space="preserve"> </v>
      </c>
      <c r="E85" s="117">
        <v>1.1574074074074073E-5</v>
      </c>
      <c r="F85" s="118" t="e">
        <f>(VLOOKUP(C85,C$4:E$5,3,FALSE))/(E85/10000)</f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4"/>
        <v xml:space="preserve"> </v>
      </c>
      <c r="D86" s="119" t="str">
        <f t="shared" si="5"/>
        <v xml:space="preserve"> </v>
      </c>
      <c r="E86" s="117">
        <v>1.1574074074074073E-5</v>
      </c>
      <c r="F86" s="118" t="e">
        <f>(VLOOKUP(C86,C$4:E$5,3,FALSE))/(E86/10000)</f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4"/>
        <v xml:space="preserve"> </v>
      </c>
      <c r="D87" s="119" t="str">
        <f t="shared" si="5"/>
        <v xml:space="preserve"> </v>
      </c>
      <c r="E87" s="117">
        <v>1.1574074074074073E-5</v>
      </c>
      <c r="F87" s="118" t="e">
        <f>(VLOOKUP(C87,C$4:E$5,3,FALSE))/(E87/10000)</f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4"/>
        <v xml:space="preserve"> </v>
      </c>
      <c r="D88" s="119" t="str">
        <f t="shared" si="5"/>
        <v xml:space="preserve"> </v>
      </c>
      <c r="E88" s="117">
        <v>1.1574074074074073E-5</v>
      </c>
      <c r="F88" s="118" t="e">
        <f>(VLOOKUP(C88,C$4:E$5,3,FALSE))/(E88/10000)</f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4"/>
        <v xml:space="preserve"> </v>
      </c>
      <c r="D89" s="119" t="str">
        <f t="shared" si="5"/>
        <v xml:space="preserve"> </v>
      </c>
      <c r="E89" s="117">
        <v>1.1574074074074073E-5</v>
      </c>
      <c r="F89" s="118" t="e">
        <f>(VLOOKUP(C89,C$4:E$5,3,FALSE))/(E89/10000)</f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4"/>
        <v xml:space="preserve"> </v>
      </c>
      <c r="D90" s="119" t="str">
        <f t="shared" si="5"/>
        <v xml:space="preserve"> </v>
      </c>
      <c r="E90" s="117">
        <v>1.1574074074074073E-5</v>
      </c>
      <c r="F90" s="118" t="e">
        <f>(VLOOKUP(C90,C$4:E$5,3,FALSE))/(E90/10000)</f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4"/>
        <v xml:space="preserve"> </v>
      </c>
      <c r="D91" s="119" t="str">
        <f t="shared" si="5"/>
        <v xml:space="preserve"> </v>
      </c>
      <c r="E91" s="117">
        <v>1.1574074074074073E-5</v>
      </c>
      <c r="F91" s="118" t="e">
        <f>(VLOOKUP(C91,C$4:E$5,3,FALSE))/(E91/10000)</f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4"/>
        <v xml:space="preserve"> </v>
      </c>
      <c r="D92" s="119" t="str">
        <f t="shared" si="5"/>
        <v xml:space="preserve"> </v>
      </c>
      <c r="E92" s="117">
        <v>1.1574074074074073E-5</v>
      </c>
      <c r="F92" s="118" t="e">
        <f>(VLOOKUP(C92,C$4:E$5,3,FALSE))/(E92/10000)</f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4"/>
        <v xml:space="preserve"> </v>
      </c>
      <c r="D93" s="119" t="str">
        <f t="shared" si="5"/>
        <v xml:space="preserve"> </v>
      </c>
      <c r="E93" s="117">
        <v>1.1574074074074073E-5</v>
      </c>
      <c r="F93" s="118" t="e">
        <f>(VLOOKUP(C93,C$4:E$5,3,FALSE))/(E93/10000)</f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4"/>
        <v xml:space="preserve"> </v>
      </c>
      <c r="D94" s="119" t="str">
        <f t="shared" si="5"/>
        <v xml:space="preserve"> </v>
      </c>
      <c r="E94" s="117">
        <v>1.1574074074074073E-5</v>
      </c>
      <c r="F94" s="118" t="e">
        <f>(VLOOKUP(C94,C$4:E$5,3,FALSE))/(E94/10000)</f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4"/>
        <v xml:space="preserve"> </v>
      </c>
      <c r="D95" s="119" t="str">
        <f t="shared" si="5"/>
        <v xml:space="preserve"> </v>
      </c>
      <c r="E95" s="117">
        <v>1.1574074074074073E-5</v>
      </c>
      <c r="F95" s="118" t="e">
        <f>(VLOOKUP(C95,C$4:E$5,3,FALSE))/(E95/10000)</f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4"/>
        <v xml:space="preserve"> </v>
      </c>
      <c r="D96" s="119" t="str">
        <f t="shared" si="5"/>
        <v xml:space="preserve"> </v>
      </c>
      <c r="E96" s="117">
        <v>1.1574074074074073E-5</v>
      </c>
      <c r="F96" s="118" t="e">
        <f>(VLOOKUP(C96,C$4:E$5,3,FALSE))/(E96/10000)</f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4"/>
        <v xml:space="preserve"> </v>
      </c>
      <c r="D97" s="119" t="str">
        <f t="shared" si="5"/>
        <v xml:space="preserve"> </v>
      </c>
      <c r="E97" s="117">
        <v>1.1574074074074073E-5</v>
      </c>
      <c r="F97" s="118" t="e">
        <f>(VLOOKUP(C97,C$4:E$5,3,FALSE))/(E97/10000)</f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4"/>
        <v xml:space="preserve"> </v>
      </c>
      <c r="D98" s="119" t="str">
        <f t="shared" si="5"/>
        <v xml:space="preserve"> </v>
      </c>
      <c r="E98" s="117">
        <v>1.1574074074074073E-5</v>
      </c>
      <c r="F98" s="118" t="e">
        <f>(VLOOKUP(C98,C$4:E$5,3,FALSE))/(E98/10000)</f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4"/>
        <v xml:space="preserve"> </v>
      </c>
      <c r="D99" s="119" t="str">
        <f t="shared" si="5"/>
        <v xml:space="preserve"> </v>
      </c>
      <c r="E99" s="117">
        <v>1.1574074074074073E-5</v>
      </c>
      <c r="F99" s="118" t="e">
        <f>(VLOOKUP(C99,C$4:E$5,3,FALSE))/(E99/10000)</f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4"/>
        <v xml:space="preserve"> </v>
      </c>
      <c r="D100" s="119" t="str">
        <f t="shared" si="5"/>
        <v xml:space="preserve"> </v>
      </c>
      <c r="E100" s="117">
        <v>1.1574074074074073E-5</v>
      </c>
      <c r="F100" s="118" t="e">
        <f>(VLOOKUP(C100,C$4:E$5,3,FALSE))/(E100/10000)</f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4"/>
        <v xml:space="preserve"> </v>
      </c>
      <c r="D101" s="119" t="str">
        <f t="shared" si="5"/>
        <v xml:space="preserve"> </v>
      </c>
      <c r="E101" s="117">
        <v>1.1574074074074073E-5</v>
      </c>
      <c r="F101" s="118" t="e">
        <f>(VLOOKUP(C101,C$4:E$5,3,FALSE))/(E101/10000)</f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4"/>
        <v xml:space="preserve"> </v>
      </c>
      <c r="D102" s="119" t="str">
        <f t="shared" si="5"/>
        <v xml:space="preserve"> </v>
      </c>
      <c r="E102" s="117">
        <v>1.1574074074074073E-5</v>
      </c>
      <c r="F102" s="118" t="e">
        <f>(VLOOKUP(C102,C$4:E$5,3,FALSE))/(E102/10000)</f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4"/>
        <v xml:space="preserve"> </v>
      </c>
      <c r="D103" s="119" t="str">
        <f t="shared" si="5"/>
        <v xml:space="preserve"> </v>
      </c>
      <c r="E103" s="117">
        <v>1.1574074074074073E-5</v>
      </c>
      <c r="F103" s="118" t="e">
        <f>(VLOOKUP(C103,C$4:E$5,3,FALSE))/(E103/10000)</f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4"/>
        <v xml:space="preserve"> </v>
      </c>
      <c r="D104" s="119" t="str">
        <f t="shared" si="5"/>
        <v xml:space="preserve"> </v>
      </c>
      <c r="E104" s="117">
        <v>1.1574074074074073E-5</v>
      </c>
      <c r="F104" s="118" t="e">
        <f>(VLOOKUP(C104,C$4:E$5,3,FALSE))/(E104/10000)</f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4"/>
        <v xml:space="preserve"> </v>
      </c>
      <c r="D105" s="119" t="str">
        <f t="shared" si="5"/>
        <v xml:space="preserve"> </v>
      </c>
      <c r="E105" s="117">
        <v>1.1574074074074073E-5</v>
      </c>
      <c r="F105" s="118" t="e">
        <f>(VLOOKUP(C105,C$4:E$5,3,FALSE))/(E105/10000)</f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4"/>
        <v xml:space="preserve"> </v>
      </c>
      <c r="D106" s="119" t="str">
        <f t="shared" si="5"/>
        <v xml:space="preserve"> </v>
      </c>
      <c r="E106" s="117">
        <v>1.1574074074074073E-5</v>
      </c>
      <c r="F106" s="118" t="e">
        <f>(VLOOKUP(C106,C$4:E$5,3,FALSE))/(E106/10000)</f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4"/>
        <v xml:space="preserve"> </v>
      </c>
      <c r="D107" s="119" t="str">
        <f t="shared" si="5"/>
        <v xml:space="preserve"> </v>
      </c>
      <c r="E107" s="117">
        <v>1.1574074074074073E-5</v>
      </c>
      <c r="F107" s="118" t="e">
        <f>(VLOOKUP(C107,C$4:E$5,3,FALSE))/(E107/10000)</f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4"/>
        <v xml:space="preserve"> </v>
      </c>
      <c r="D108" s="119" t="str">
        <f t="shared" si="5"/>
        <v xml:space="preserve"> </v>
      </c>
      <c r="E108" s="117">
        <v>1.1574074074074073E-5</v>
      </c>
      <c r="F108" s="118" t="e">
        <f>(VLOOKUP(C108,C$4:E$5,3,FALSE))/(E108/10000)</f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4"/>
        <v xml:space="preserve"> </v>
      </c>
      <c r="D109" s="119" t="str">
        <f t="shared" si="5"/>
        <v xml:space="preserve"> </v>
      </c>
      <c r="E109" s="117">
        <v>1.1574074074074073E-5</v>
      </c>
      <c r="F109" s="118" t="e">
        <f>(VLOOKUP(C109,C$4:E$5,3,FALSE))/(E109/10000)</f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4"/>
        <v xml:space="preserve"> </v>
      </c>
      <c r="D110" s="119" t="str">
        <f t="shared" si="5"/>
        <v xml:space="preserve"> </v>
      </c>
      <c r="E110" s="117">
        <v>1.1574074074074073E-5</v>
      </c>
      <c r="F110" s="118" t="e">
        <f>(VLOOKUP(C110,C$4:E$5,3,FALSE))/(E110/10000)</f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4"/>
        <v xml:space="preserve"> </v>
      </c>
      <c r="D111" s="119" t="str">
        <f t="shared" si="5"/>
        <v xml:space="preserve"> </v>
      </c>
      <c r="E111" s="117">
        <v>1.1574074074074073E-5</v>
      </c>
      <c r="F111" s="118" t="e">
        <f>(VLOOKUP(C111,C$4:E$5,3,FALSE))/(E111/10000)</f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4"/>
        <v xml:space="preserve"> </v>
      </c>
      <c r="D112" s="119" t="str">
        <f t="shared" si="5"/>
        <v xml:space="preserve"> </v>
      </c>
      <c r="E112" s="117">
        <v>1.1574074074074073E-5</v>
      </c>
      <c r="F112" s="118" t="e">
        <f>(VLOOKUP(C112,C$4:E$5,3,FALSE))/(E112/10000)</f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4"/>
        <v xml:space="preserve"> </v>
      </c>
      <c r="D113" s="119" t="str">
        <f t="shared" si="5"/>
        <v xml:space="preserve"> </v>
      </c>
      <c r="E113" s="117">
        <v>1.1574074074074073E-5</v>
      </c>
      <c r="F113" s="118" t="e">
        <f>(VLOOKUP(C113,C$4:E$5,3,FALSE))/(E113/10000)</f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4"/>
        <v xml:space="preserve"> </v>
      </c>
      <c r="D114" s="119" t="str">
        <f t="shared" si="5"/>
        <v xml:space="preserve"> </v>
      </c>
      <c r="E114" s="117">
        <v>1.1574074074074073E-5</v>
      </c>
      <c r="F114" s="118" t="e">
        <f>(VLOOKUP(C114,C$4:E$5,3,FALSE))/(E114/10000)</f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4"/>
        <v xml:space="preserve"> </v>
      </c>
      <c r="D115" s="119" t="str">
        <f t="shared" si="5"/>
        <v xml:space="preserve"> </v>
      </c>
      <c r="E115" s="117">
        <v>1.1574074074074073E-5</v>
      </c>
      <c r="F115" s="118" t="e">
        <f>(VLOOKUP(C115,C$4:E$5,3,FALSE))/(E115/10000)</f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4"/>
        <v xml:space="preserve"> </v>
      </c>
      <c r="D116" s="119" t="str">
        <f t="shared" si="5"/>
        <v xml:space="preserve"> </v>
      </c>
      <c r="E116" s="117">
        <v>1.1574074074074073E-5</v>
      </c>
      <c r="F116" s="118" t="e">
        <f>(VLOOKUP(C116,C$4:E$5,3,FALSE))/(E116/10000)</f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4"/>
        <v xml:space="preserve"> </v>
      </c>
      <c r="D117" s="119" t="str">
        <f t="shared" si="5"/>
        <v xml:space="preserve"> </v>
      </c>
      <c r="E117" s="117">
        <v>1.1574074074074073E-5</v>
      </c>
      <c r="F117" s="118" t="e">
        <f>(VLOOKUP(C117,C$4:E$5,3,FALSE))/(E117/10000)</f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4"/>
        <v xml:space="preserve"> </v>
      </c>
      <c r="D118" s="119" t="str">
        <f t="shared" si="5"/>
        <v xml:space="preserve"> </v>
      </c>
      <c r="E118" s="117">
        <v>1.1574074074074073E-5</v>
      </c>
      <c r="F118" s="118" t="e">
        <f>(VLOOKUP(C118,C$4:E$5,3,FALSE))/(E118/10000)</f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4"/>
        <v xml:space="preserve"> </v>
      </c>
      <c r="D119" s="119" t="str">
        <f t="shared" si="5"/>
        <v xml:space="preserve"> </v>
      </c>
      <c r="E119" s="117">
        <v>1.1574074074074073E-5</v>
      </c>
      <c r="F119" s="118" t="e">
        <f>(VLOOKUP(C119,C$4:E$5,3,FALSE))/(E119/10000)</f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4"/>
        <v xml:space="preserve"> </v>
      </c>
      <c r="D120" s="119" t="str">
        <f t="shared" si="5"/>
        <v xml:space="preserve"> </v>
      </c>
      <c r="E120" s="117">
        <v>1.1574074074074073E-5</v>
      </c>
      <c r="F120" s="118" t="e">
        <f>(VLOOKUP(C120,C$4:E$5,3,FALSE))/(E120/10000)</f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4"/>
        <v xml:space="preserve"> </v>
      </c>
      <c r="D121" s="119" t="str">
        <f t="shared" si="5"/>
        <v xml:space="preserve"> </v>
      </c>
      <c r="E121" s="117">
        <v>1.1574074074074073E-5</v>
      </c>
      <c r="F121" s="118" t="e">
        <f>(VLOOKUP(C121,C$4:E$5,3,FALSE))/(E121/10000)</f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4"/>
        <v xml:space="preserve"> </v>
      </c>
      <c r="D122" s="119" t="str">
        <f t="shared" si="5"/>
        <v xml:space="preserve"> </v>
      </c>
      <c r="E122" s="117">
        <v>1.1574074074074073E-5</v>
      </c>
      <c r="F122" s="118" t="e">
        <f>(VLOOKUP(C122,C$4:E$5,3,FALSE))/(E122/10000)</f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4"/>
        <v xml:space="preserve"> </v>
      </c>
      <c r="D123" s="119" t="str">
        <f t="shared" si="5"/>
        <v xml:space="preserve"> </v>
      </c>
      <c r="E123" s="117">
        <v>1.1574074074074073E-5</v>
      </c>
      <c r="F123" s="118" t="e">
        <f>(VLOOKUP(C123,C$4:E$5,3,FALSE))/(E123/10000)</f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4"/>
        <v xml:space="preserve"> </v>
      </c>
      <c r="D124" s="119" t="str">
        <f t="shared" si="5"/>
        <v xml:space="preserve"> </v>
      </c>
      <c r="E124" s="117">
        <v>1.1574074074074073E-5</v>
      </c>
      <c r="F124" s="118" t="e">
        <f>(VLOOKUP(C124,C$4:E$5,3,FALSE))/(E124/10000)</f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4"/>
        <v xml:space="preserve"> </v>
      </c>
      <c r="D125" s="119" t="str">
        <f t="shared" si="5"/>
        <v xml:space="preserve"> </v>
      </c>
      <c r="E125" s="117">
        <v>1.1574074074074073E-5</v>
      </c>
      <c r="F125" s="118" t="e">
        <f>(VLOOKUP(C125,C$4:E$5,3,FALSE))/(E125/10000)</f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4"/>
        <v xml:space="preserve"> </v>
      </c>
      <c r="D126" s="119" t="str">
        <f t="shared" si="5"/>
        <v xml:space="preserve"> </v>
      </c>
      <c r="E126" s="117">
        <v>1.1574074074074073E-5</v>
      </c>
      <c r="F126" s="118" t="e">
        <f>(VLOOKUP(C126,C$4:E$5,3,FALSE))/(E126/10000)</f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4"/>
        <v xml:space="preserve"> </v>
      </c>
      <c r="D127" s="119" t="str">
        <f t="shared" si="5"/>
        <v xml:space="preserve"> </v>
      </c>
      <c r="E127" s="117">
        <v>1.1574074074074073E-5</v>
      </c>
      <c r="F127" s="118" t="e">
        <f>(VLOOKUP(C127,C$4:E$5,3,FALSE))/(E127/10000)</f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4"/>
        <v xml:space="preserve"> </v>
      </c>
      <c r="D128" s="119" t="str">
        <f t="shared" si="5"/>
        <v xml:space="preserve"> </v>
      </c>
      <c r="E128" s="117">
        <v>1.1574074074074073E-5</v>
      </c>
      <c r="F128" s="118" t="e">
        <f>(VLOOKUP(C128,C$4:E$5,3,FALSE))/(E128/10000)</f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4"/>
        <v xml:space="preserve"> </v>
      </c>
      <c r="D129" s="119" t="str">
        <f t="shared" si="5"/>
        <v xml:space="preserve"> </v>
      </c>
      <c r="E129" s="117">
        <v>1.1574074074074073E-5</v>
      </c>
      <c r="F129" s="118" t="e">
        <f>(VLOOKUP(C129,C$4:E$5,3,FALSE))/(E129/10000)</f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4"/>
        <v xml:space="preserve"> </v>
      </c>
      <c r="D130" s="119" t="str">
        <f t="shared" si="5"/>
        <v xml:space="preserve"> </v>
      </c>
      <c r="E130" s="117">
        <v>1.1574074074074073E-5</v>
      </c>
      <c r="F130" s="118" t="e">
        <f>(VLOOKUP(C130,C$4:E$5,3,FALSE))/(E130/10000)</f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4"/>
        <v xml:space="preserve"> </v>
      </c>
      <c r="D131" s="119" t="str">
        <f t="shared" si="5"/>
        <v xml:space="preserve"> </v>
      </c>
      <c r="E131" s="117">
        <v>1.1574074074074073E-5</v>
      </c>
      <c r="F131" s="118" t="e">
        <f>(VLOOKUP(C131,C$4:E$5,3,FALSE))/(E131/10000)</f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4"/>
        <v xml:space="preserve"> </v>
      </c>
      <c r="D132" s="119" t="str">
        <f t="shared" si="5"/>
        <v xml:space="preserve"> </v>
      </c>
      <c r="E132" s="117">
        <v>1.1574074074074073E-5</v>
      </c>
      <c r="F132" s="118" t="e">
        <f>(VLOOKUP(C132,C$4:E$5,3,FALSE))/(E132/10000)</f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4"/>
        <v xml:space="preserve"> </v>
      </c>
      <c r="D133" s="119" t="str">
        <f t="shared" si="5"/>
        <v xml:space="preserve"> </v>
      </c>
      <c r="E133" s="117">
        <v>1.1574074074074073E-5</v>
      </c>
      <c r="F133" s="118" t="e">
        <f>(VLOOKUP(C133,C$4:E$5,3,FALSE))/(E133/10000)</f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52" si="6">VLOOKUP(B134,name,3,FALSE)</f>
        <v xml:space="preserve"> </v>
      </c>
      <c r="D134" s="119" t="str">
        <f t="shared" ref="D134:D152" si="7">VLOOKUP(B134,name,2,FALSE)</f>
        <v xml:space="preserve"> </v>
      </c>
      <c r="E134" s="117">
        <v>1.1574074074074073E-5</v>
      </c>
      <c r="F134" s="118" t="e">
        <f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>(VLOOKUP(C135,C$4:E$5,3,FALSE))/(E135/10000)</f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>(VLOOKUP(C136,C$4:E$5,3,FALSE))/(E136/10000)</f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>(VLOOKUP(C137,C$4:E$5,3,FALSE))/(E137/10000)</f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>(VLOOKUP(C138,C$4:E$5,3,FALSE))/(E138/10000)</f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>(VLOOKUP(C139,C$4:E$5,3,FALSE))/(E139/10000)</f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>(VLOOKUP(C140,C$4:E$5,3,FALSE))/(E140/10000)</f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>(VLOOKUP(C141,C$4:E$5,3,FALSE))/(E141/10000)</f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>(VLOOKUP(C142,C$4:E$5,3,FALSE))/(E142/10000)</f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>(VLOOKUP(C143,C$4:E$5,3,FALSE))/(E143/10000)</f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>(VLOOKUP(C144,C$4:E$5,3,FALSE))/(E144/10000)</f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>(VLOOKUP(C145,C$4:E$5,3,FALSE))/(E145/10000)</f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>(VLOOKUP(C146,C$4:E$5,3,FALSE))/(E146/10000)</f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>(VLOOKUP(C147,C$4:E$5,3,FALSE))/(E147/10000)</f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>(VLOOKUP(C148,C$4:E$5,3,FALSE))/(E148/10000)</f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>(VLOOKUP(C149,C$4:E$5,3,FALSE))/(E149/10000)</f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>(VLOOKUP(C150,C$4:E$5,3,FALSE))/(E150/10000)</f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>(VLOOKUP(C151,C$4:E$5,3,FALSE))/(E151/10000)</f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>(VLOOKUP(C152,C$4:E$5,3,FALSE))/(E152/10000)</f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ref="C153:C197" si="8">VLOOKUP(B153,name,3,FALSE)</f>
        <v xml:space="preserve"> </v>
      </c>
      <c r="D153" s="119" t="str">
        <f t="shared" ref="D153:D197" si="9">VLOOKUP(B153,name,2,FALSE)</f>
        <v xml:space="preserve"> </v>
      </c>
      <c r="E153" s="117">
        <v>1.1574074074074073E-5</v>
      </c>
      <c r="F153" s="118" t="e">
        <f>(VLOOKUP(C153,C$4:E$5,3,FALSE))/(E153/10000)</f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8"/>
        <v xml:space="preserve"> </v>
      </c>
      <c r="D154" s="119" t="str">
        <f t="shared" si="9"/>
        <v xml:space="preserve"> </v>
      </c>
      <c r="E154" s="117">
        <v>1.1574074074074073E-5</v>
      </c>
      <c r="F154" s="118" t="e">
        <f>(VLOOKUP(C154,C$4:E$5,3,FALSE))/(E154/10000)</f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8"/>
        <v xml:space="preserve"> </v>
      </c>
      <c r="D155" s="119" t="str">
        <f t="shared" si="9"/>
        <v xml:space="preserve"> </v>
      </c>
      <c r="E155" s="117">
        <v>1.1574074074074073E-5</v>
      </c>
      <c r="F155" s="118" t="e">
        <f>(VLOOKUP(C155,C$4:E$5,3,FALSE))/(E155/10000)</f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8"/>
        <v xml:space="preserve"> </v>
      </c>
      <c r="D156" s="119" t="str">
        <f t="shared" si="9"/>
        <v xml:space="preserve"> </v>
      </c>
      <c r="E156" s="117">
        <v>1.1574074074074073E-5</v>
      </c>
      <c r="F156" s="118" t="e">
        <f>(VLOOKUP(C156,C$4:E$5,3,FALSE))/(E156/10000)</f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8"/>
        <v xml:space="preserve"> </v>
      </c>
      <c r="D157" s="119" t="str">
        <f t="shared" si="9"/>
        <v xml:space="preserve"> </v>
      </c>
      <c r="E157" s="117">
        <v>1.1574074074074073E-5</v>
      </c>
      <c r="F157" s="118" t="e">
        <f>(VLOOKUP(C157,C$4:E$5,3,FALSE))/(E157/10000)</f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8"/>
        <v xml:space="preserve"> </v>
      </c>
      <c r="D158" s="119" t="str">
        <f t="shared" si="9"/>
        <v xml:space="preserve"> </v>
      </c>
      <c r="E158" s="117">
        <v>1.1574074074074073E-5</v>
      </c>
      <c r="F158" s="118" t="e">
        <f>(VLOOKUP(C158,C$4:E$5,3,FALSE))/(E158/10000)</f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8"/>
        <v xml:space="preserve"> </v>
      </c>
      <c r="D159" s="119" t="str">
        <f t="shared" si="9"/>
        <v xml:space="preserve"> </v>
      </c>
      <c r="E159" s="117">
        <v>1.1574074074074073E-5</v>
      </c>
      <c r="F159" s="118" t="e">
        <f>(VLOOKUP(C159,C$4:E$5,3,FALSE))/(E159/10000)</f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8"/>
        <v xml:space="preserve"> </v>
      </c>
      <c r="D160" s="119" t="str">
        <f t="shared" si="9"/>
        <v xml:space="preserve"> </v>
      </c>
      <c r="E160" s="117">
        <v>1.1574074074074073E-5</v>
      </c>
      <c r="F160" s="118" t="e">
        <f>(VLOOKUP(C160,C$4:E$5,3,FALSE))/(E160/10000)</f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8"/>
        <v xml:space="preserve"> </v>
      </c>
      <c r="D161" s="119" t="str">
        <f t="shared" si="9"/>
        <v xml:space="preserve"> </v>
      </c>
      <c r="E161" s="117">
        <v>1.1574074074074073E-5</v>
      </c>
      <c r="F161" s="118" t="e">
        <f>(VLOOKUP(C161,C$4:E$5,3,FALSE))/(E161/10000)</f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8"/>
        <v xml:space="preserve"> </v>
      </c>
      <c r="D162" s="119" t="str">
        <f t="shared" si="9"/>
        <v xml:space="preserve"> </v>
      </c>
      <c r="E162" s="117">
        <v>1.1574074074074073E-5</v>
      </c>
      <c r="F162" s="118" t="e">
        <f>(VLOOKUP(C162,C$4:E$5,3,FALSE))/(E162/10000)</f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8"/>
        <v xml:space="preserve"> </v>
      </c>
      <c r="D163" s="119" t="str">
        <f t="shared" si="9"/>
        <v xml:space="preserve"> </v>
      </c>
      <c r="E163" s="117">
        <v>1.1574074074074073E-5</v>
      </c>
      <c r="F163" s="118" t="e">
        <f>(VLOOKUP(C163,C$4:E$5,3,FALSE))/(E163/10000)</f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8"/>
        <v xml:space="preserve"> </v>
      </c>
      <c r="D164" s="119" t="str">
        <f t="shared" si="9"/>
        <v xml:space="preserve"> </v>
      </c>
      <c r="E164" s="117">
        <v>1.1574074074074073E-5</v>
      </c>
      <c r="F164" s="118" t="e">
        <f>(VLOOKUP(C164,C$4:E$5,3,FALSE))/(E164/10000)</f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8"/>
        <v xml:space="preserve"> </v>
      </c>
      <c r="D165" s="119" t="str">
        <f t="shared" si="9"/>
        <v xml:space="preserve"> </v>
      </c>
      <c r="E165" s="117">
        <v>1.1574074074074073E-5</v>
      </c>
      <c r="F165" s="118" t="e">
        <f>(VLOOKUP(C165,C$4:E$5,3,FALSE))/(E165/10000)</f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8"/>
        <v xml:space="preserve"> </v>
      </c>
      <c r="D166" s="119" t="str">
        <f t="shared" si="9"/>
        <v xml:space="preserve"> </v>
      </c>
      <c r="E166" s="117">
        <v>1.1574074074074073E-5</v>
      </c>
      <c r="F166" s="118" t="e">
        <f>(VLOOKUP(C166,C$4:E$5,3,FALSE))/(E166/10000)</f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8"/>
        <v xml:space="preserve"> </v>
      </c>
      <c r="D167" s="119" t="str">
        <f t="shared" si="9"/>
        <v xml:space="preserve"> </v>
      </c>
      <c r="E167" s="117">
        <v>1.1574074074074073E-5</v>
      </c>
      <c r="F167" s="118" t="e">
        <f>(VLOOKUP(C167,C$4:E$5,3,FALSE))/(E167/10000)</f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8"/>
        <v xml:space="preserve"> </v>
      </c>
      <c r="D168" s="119" t="str">
        <f t="shared" si="9"/>
        <v xml:space="preserve"> </v>
      </c>
      <c r="E168" s="117">
        <v>1.1574074074074073E-5</v>
      </c>
      <c r="F168" s="118" t="e">
        <f>(VLOOKUP(C168,C$4:E$5,3,FALSE))/(E168/10000)</f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8"/>
        <v xml:space="preserve"> </v>
      </c>
      <c r="D169" s="119" t="str">
        <f t="shared" si="9"/>
        <v xml:space="preserve"> </v>
      </c>
      <c r="E169" s="117">
        <v>1.1574074074074073E-5</v>
      </c>
      <c r="F169" s="118" t="e">
        <f>(VLOOKUP(C169,C$4:E$5,3,FALSE))/(E169/10000)</f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8"/>
        <v xml:space="preserve"> </v>
      </c>
      <c r="D170" s="119" t="str">
        <f t="shared" si="9"/>
        <v xml:space="preserve"> </v>
      </c>
      <c r="E170" s="117">
        <v>1.1574074074074073E-5</v>
      </c>
      <c r="F170" s="118" t="e">
        <f>(VLOOKUP(C170,C$4:E$5,3,FALSE))/(E170/10000)</f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8"/>
        <v xml:space="preserve"> </v>
      </c>
      <c r="D171" s="119" t="str">
        <f t="shared" si="9"/>
        <v xml:space="preserve"> </v>
      </c>
      <c r="E171" s="117">
        <v>1.1574074074074073E-5</v>
      </c>
      <c r="F171" s="118" t="e">
        <f>(VLOOKUP(C171,C$4:E$5,3,FALSE))/(E171/10000)</f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8"/>
        <v xml:space="preserve"> </v>
      </c>
      <c r="D172" s="119" t="str">
        <f t="shared" si="9"/>
        <v xml:space="preserve"> </v>
      </c>
      <c r="E172" s="117">
        <v>1.1574074074074073E-5</v>
      </c>
      <c r="F172" s="118" t="e">
        <f>(VLOOKUP(C172,C$4:E$5,3,FALSE))/(E172/10000)</f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8"/>
        <v xml:space="preserve"> </v>
      </c>
      <c r="D173" s="119" t="str">
        <f t="shared" si="9"/>
        <v xml:space="preserve"> </v>
      </c>
      <c r="E173" s="117">
        <v>1.1574074074074073E-5</v>
      </c>
      <c r="F173" s="118" t="e">
        <f>(VLOOKUP(C173,C$4:E$5,3,FALSE))/(E173/10000)</f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8"/>
        <v xml:space="preserve"> </v>
      </c>
      <c r="D174" s="119" t="str">
        <f t="shared" si="9"/>
        <v xml:space="preserve"> </v>
      </c>
      <c r="E174" s="117">
        <v>1.1574074074074073E-5</v>
      </c>
      <c r="F174" s="118" t="e">
        <f>(VLOOKUP(C174,C$4:E$5,3,FALSE))/(E174/10000)</f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8"/>
        <v xml:space="preserve"> </v>
      </c>
      <c r="D175" s="119" t="str">
        <f t="shared" si="9"/>
        <v xml:space="preserve"> </v>
      </c>
      <c r="E175" s="117">
        <v>1.1574074074074073E-5</v>
      </c>
      <c r="F175" s="118" t="e">
        <f>(VLOOKUP(C175,C$4:E$5,3,FALSE))/(E175/10000)</f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8"/>
        <v xml:space="preserve"> </v>
      </c>
      <c r="D176" s="119" t="str">
        <f t="shared" si="9"/>
        <v xml:space="preserve"> </v>
      </c>
      <c r="E176" s="117">
        <v>1.1574074074074073E-5</v>
      </c>
      <c r="F176" s="118" t="e">
        <f>(VLOOKUP(C176,C$4:E$5,3,FALSE))/(E176/10000)</f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8"/>
        <v xml:space="preserve"> </v>
      </c>
      <c r="D177" s="119" t="str">
        <f t="shared" si="9"/>
        <v xml:space="preserve"> </v>
      </c>
      <c r="E177" s="117">
        <v>1.1574074074074073E-5</v>
      </c>
      <c r="F177" s="118" t="e">
        <f>(VLOOKUP(C177,C$4:E$5,3,FALSE))/(E177/10000)</f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8"/>
        <v xml:space="preserve"> </v>
      </c>
      <c r="D178" s="119" t="str">
        <f t="shared" si="9"/>
        <v xml:space="preserve"> </v>
      </c>
      <c r="E178" s="117">
        <v>1.1574074074074073E-5</v>
      </c>
      <c r="F178" s="118" t="e">
        <f>(VLOOKUP(C178,C$4:E$5,3,FALSE))/(E178/10000)</f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8"/>
        <v xml:space="preserve"> </v>
      </c>
      <c r="D179" s="119" t="str">
        <f t="shared" si="9"/>
        <v xml:space="preserve"> </v>
      </c>
      <c r="E179" s="117">
        <v>1.1574074074074073E-5</v>
      </c>
      <c r="F179" s="118" t="e">
        <f>(VLOOKUP(C179,C$4:E$5,3,FALSE))/(E179/10000)</f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8"/>
        <v xml:space="preserve"> </v>
      </c>
      <c r="D180" s="119" t="str">
        <f t="shared" si="9"/>
        <v xml:space="preserve"> </v>
      </c>
      <c r="E180" s="117">
        <v>1.1574074074074073E-5</v>
      </c>
      <c r="F180" s="118" t="e">
        <f>(VLOOKUP(C180,C$4:E$5,3,FALSE))/(E180/10000)</f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8"/>
        <v xml:space="preserve"> </v>
      </c>
      <c r="D181" s="119" t="str">
        <f t="shared" si="9"/>
        <v xml:space="preserve"> </v>
      </c>
      <c r="E181" s="117">
        <v>1.1574074074074073E-5</v>
      </c>
      <c r="F181" s="118" t="e">
        <f>(VLOOKUP(C181,C$4:E$5,3,FALSE))/(E181/10000)</f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8"/>
        <v xml:space="preserve"> </v>
      </c>
      <c r="D182" s="119" t="str">
        <f t="shared" si="9"/>
        <v xml:space="preserve"> </v>
      </c>
      <c r="E182" s="117">
        <v>1.1574074074074073E-5</v>
      </c>
      <c r="F182" s="118" t="e">
        <f>(VLOOKUP(C182,C$4:E$5,3,FALSE))/(E182/10000)</f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8"/>
        <v xml:space="preserve"> </v>
      </c>
      <c r="D183" s="119" t="str">
        <f t="shared" si="9"/>
        <v xml:space="preserve"> </v>
      </c>
      <c r="E183" s="117">
        <v>1.1574074074074073E-5</v>
      </c>
      <c r="F183" s="118" t="e">
        <f>(VLOOKUP(C183,C$4:E$5,3,FALSE))/(E183/10000)</f>
        <v>#N/A</v>
      </c>
    </row>
    <row r="184" spans="2:7" x14ac:dyDescent="0.2">
      <c r="B184" s="115" t="s">
        <v>8</v>
      </c>
      <c r="C184" s="119" t="str">
        <f t="shared" si="8"/>
        <v xml:space="preserve"> </v>
      </c>
      <c r="D184" s="119" t="str">
        <f t="shared" si="9"/>
        <v xml:space="preserve"> </v>
      </c>
      <c r="E184" s="117">
        <v>1.1574074074074073E-5</v>
      </c>
      <c r="F184" s="118" t="e">
        <f>(VLOOKUP(C184,C$4:E$5,3,FALSE))/(E184/10000)</f>
        <v>#N/A</v>
      </c>
    </row>
    <row r="185" spans="2:7" x14ac:dyDescent="0.2">
      <c r="B185" s="115" t="s">
        <v>8</v>
      </c>
      <c r="C185" s="119" t="str">
        <f t="shared" si="8"/>
        <v xml:space="preserve"> </v>
      </c>
      <c r="D185" s="119" t="str">
        <f t="shared" si="9"/>
        <v xml:space="preserve"> </v>
      </c>
      <c r="E185" s="117">
        <v>1.1574074074074073E-5</v>
      </c>
      <c r="F185" s="118" t="e">
        <f>(VLOOKUP(C185,C$4:E$5,3,FALSE))/(E185/10000)</f>
        <v>#N/A</v>
      </c>
    </row>
    <row r="186" spans="2:7" x14ac:dyDescent="0.2">
      <c r="B186" s="115" t="s">
        <v>8</v>
      </c>
      <c r="C186" s="119" t="str">
        <f t="shared" si="8"/>
        <v xml:space="preserve"> </v>
      </c>
      <c r="D186" s="119" t="str">
        <f t="shared" si="9"/>
        <v xml:space="preserve"> </v>
      </c>
      <c r="E186" s="117">
        <v>1.1574074074074073E-5</v>
      </c>
      <c r="F186" s="118" t="e">
        <f>(VLOOKUP(C186,C$4:E$5,3,FALSE))/(E186/10000)</f>
        <v>#N/A</v>
      </c>
    </row>
    <row r="187" spans="2:7" x14ac:dyDescent="0.2">
      <c r="B187" s="115" t="s">
        <v>8</v>
      </c>
      <c r="C187" s="119" t="str">
        <f t="shared" si="8"/>
        <v xml:space="preserve"> </v>
      </c>
      <c r="D187" s="119" t="str">
        <f t="shared" si="9"/>
        <v xml:space="preserve"> </v>
      </c>
      <c r="E187" s="117">
        <v>1.1574074074074073E-5</v>
      </c>
      <c r="F187" s="118" t="e">
        <f>(VLOOKUP(C187,C$4:E$5,3,FALSE))/(E187/10000)</f>
        <v>#N/A</v>
      </c>
    </row>
    <row r="188" spans="2:7" x14ac:dyDescent="0.2">
      <c r="B188" s="115" t="s">
        <v>8</v>
      </c>
      <c r="C188" s="119" t="str">
        <f t="shared" si="8"/>
        <v xml:space="preserve"> </v>
      </c>
      <c r="D188" s="119" t="str">
        <f t="shared" si="9"/>
        <v xml:space="preserve"> </v>
      </c>
      <c r="E188" s="117">
        <v>1.1574074074074073E-5</v>
      </c>
      <c r="F188" s="118" t="e">
        <f>(VLOOKUP(C188,C$4:E$5,3,FALSE))/(E188/10000)</f>
        <v>#N/A</v>
      </c>
    </row>
    <row r="189" spans="2:7" x14ac:dyDescent="0.2">
      <c r="B189" s="115" t="s">
        <v>8</v>
      </c>
      <c r="C189" s="119" t="str">
        <f t="shared" si="8"/>
        <v xml:space="preserve"> </v>
      </c>
      <c r="D189" s="119" t="str">
        <f t="shared" si="9"/>
        <v xml:space="preserve"> </v>
      </c>
      <c r="E189" s="117">
        <v>1.1574074074074073E-5</v>
      </c>
      <c r="F189" s="118" t="e">
        <f>(VLOOKUP(C189,C$4:E$5,3,FALSE))/(E189/10000)</f>
        <v>#N/A</v>
      </c>
    </row>
    <row r="190" spans="2:7" x14ac:dyDescent="0.2">
      <c r="B190" s="115" t="s">
        <v>8</v>
      </c>
      <c r="C190" s="119" t="str">
        <f t="shared" si="8"/>
        <v xml:space="preserve"> </v>
      </c>
      <c r="D190" s="119" t="str">
        <f t="shared" si="9"/>
        <v xml:space="preserve"> </v>
      </c>
      <c r="E190" s="117">
        <v>1.1574074074074073E-5</v>
      </c>
      <c r="F190" s="118" t="e">
        <f>(VLOOKUP(C190,C$4:E$5,3,FALSE))/(E190/10000)</f>
        <v>#N/A</v>
      </c>
    </row>
    <row r="191" spans="2:7" x14ac:dyDescent="0.2">
      <c r="B191" s="115" t="s">
        <v>8</v>
      </c>
      <c r="C191" s="119" t="str">
        <f t="shared" si="8"/>
        <v xml:space="preserve"> </v>
      </c>
      <c r="D191" s="119" t="str">
        <f t="shared" si="9"/>
        <v xml:space="preserve"> </v>
      </c>
      <c r="E191" s="117">
        <v>1.1574074074074073E-5</v>
      </c>
      <c r="F191" s="118" t="e">
        <f>(VLOOKUP(C191,C$4:E$5,3,FALSE))/(E191/10000)</f>
        <v>#N/A</v>
      </c>
    </row>
    <row r="192" spans="2:7" x14ac:dyDescent="0.2">
      <c r="B192" s="115" t="s">
        <v>8</v>
      </c>
      <c r="C192" s="119" t="str">
        <f t="shared" si="8"/>
        <v xml:space="preserve"> </v>
      </c>
      <c r="D192" s="119" t="str">
        <f t="shared" si="9"/>
        <v xml:space="preserve"> </v>
      </c>
      <c r="E192" s="117">
        <v>1.1574074074074073E-5</v>
      </c>
      <c r="F192" s="118" t="e">
        <f>(VLOOKUP(C192,C$4:E$5,3,FALSE))/(E192/10000)</f>
        <v>#N/A</v>
      </c>
    </row>
    <row r="193" spans="2:6" x14ac:dyDescent="0.2">
      <c r="B193" s="115" t="s">
        <v>8</v>
      </c>
      <c r="C193" s="119" t="str">
        <f t="shared" si="8"/>
        <v xml:space="preserve"> </v>
      </c>
      <c r="D193" s="119" t="str">
        <f t="shared" si="9"/>
        <v xml:space="preserve"> </v>
      </c>
      <c r="E193" s="117">
        <v>1.1574074074074073E-5</v>
      </c>
      <c r="F193" s="118" t="e">
        <f>(VLOOKUP(C193,C$4:E$5,3,FALSE))/(E193/10000)</f>
        <v>#N/A</v>
      </c>
    </row>
    <row r="194" spans="2:6" x14ac:dyDescent="0.2">
      <c r="B194" s="115" t="s">
        <v>8</v>
      </c>
      <c r="C194" s="119" t="str">
        <f t="shared" si="8"/>
        <v xml:space="preserve"> </v>
      </c>
      <c r="D194" s="119" t="str">
        <f t="shared" si="9"/>
        <v xml:space="preserve"> </v>
      </c>
      <c r="E194" s="117">
        <v>1.1574074074074073E-5</v>
      </c>
      <c r="F194" s="118" t="e">
        <f>(VLOOKUP(C194,C$4:E$5,3,FALSE))/(E194/10000)</f>
        <v>#N/A</v>
      </c>
    </row>
    <row r="195" spans="2:6" x14ac:dyDescent="0.2">
      <c r="B195" s="115" t="s">
        <v>8</v>
      </c>
      <c r="C195" s="119" t="str">
        <f t="shared" si="8"/>
        <v xml:space="preserve"> </v>
      </c>
      <c r="D195" s="119" t="str">
        <f t="shared" si="9"/>
        <v xml:space="preserve"> </v>
      </c>
      <c r="E195" s="117">
        <v>1.1574074074074073E-5</v>
      </c>
      <c r="F195" s="118" t="e">
        <f>(VLOOKUP(C195,C$4:E$5,3,FALSE))/(E195/10000)</f>
        <v>#N/A</v>
      </c>
    </row>
    <row r="196" spans="2:6" x14ac:dyDescent="0.2">
      <c r="B196" s="115" t="s">
        <v>8</v>
      </c>
      <c r="C196" s="119" t="str">
        <f t="shared" si="8"/>
        <v xml:space="preserve"> </v>
      </c>
      <c r="D196" s="119" t="str">
        <f t="shared" si="9"/>
        <v xml:space="preserve"> </v>
      </c>
      <c r="E196" s="117">
        <v>1.1574074074074073E-5</v>
      </c>
      <c r="F196" s="118" t="e">
        <f>(VLOOKUP(C196,C$4:E$5,3,FALSE))/(E196/10000)</f>
        <v>#N/A</v>
      </c>
    </row>
    <row r="197" spans="2:6" x14ac:dyDescent="0.2">
      <c r="B197" s="115" t="s">
        <v>8</v>
      </c>
      <c r="C197" s="119" t="str">
        <f t="shared" si="8"/>
        <v xml:space="preserve"> </v>
      </c>
      <c r="D197" s="119" t="str">
        <f t="shared" si="9"/>
        <v xml:space="preserve"> </v>
      </c>
      <c r="E197" s="117">
        <v>1.1574074074074073E-5</v>
      </c>
      <c r="F197" s="118" t="e">
        <f>(VLOOKUP(C197,C$4:E$5,3,FALSE))/(E197/10000)</f>
        <v>#N/A</v>
      </c>
    </row>
    <row r="198" spans="2:6" x14ac:dyDescent="0.2">
      <c r="B198" s="115" t="s">
        <v>8</v>
      </c>
      <c r="C198" s="119" t="str">
        <f>VLOOKUP(B198,name,3,FALSE)</f>
        <v xml:space="preserve"> </v>
      </c>
      <c r="D198" s="119" t="str">
        <f>VLOOKUP(B198,name,2,FALSE)</f>
        <v xml:space="preserve"> </v>
      </c>
      <c r="E198" s="117">
        <v>1.1574074074074073E-5</v>
      </c>
      <c r="F198" s="118" t="e">
        <f>(VLOOKUP(C198,C$4:E$5,3,FALSE))/(E198/10000)</f>
        <v>#N/A</v>
      </c>
    </row>
    <row r="199" spans="2:6" x14ac:dyDescent="0.2">
      <c r="B199" s="30"/>
      <c r="C199" s="57"/>
      <c r="D199" s="57"/>
      <c r="E199" s="31"/>
      <c r="F199" s="32"/>
    </row>
    <row r="200" spans="2:6" x14ac:dyDescent="0.2">
      <c r="B200" s="30"/>
      <c r="C200" s="57"/>
      <c r="D200" s="57"/>
      <c r="E200" s="31"/>
      <c r="F200" s="32"/>
    </row>
    <row r="201" spans="2:6" x14ac:dyDescent="0.2">
      <c r="B201" s="30"/>
      <c r="C201" s="57"/>
      <c r="D201" s="57"/>
      <c r="E201" s="31"/>
      <c r="F201" s="32"/>
    </row>
    <row r="202" spans="2:6" x14ac:dyDescent="0.2">
      <c r="B202" s="30"/>
      <c r="C202" s="57"/>
      <c r="D202" s="57"/>
      <c r="E202" s="31"/>
      <c r="F202" s="32"/>
    </row>
    <row r="203" spans="2:6" x14ac:dyDescent="0.2">
      <c r="B203" s="30"/>
      <c r="C203" s="57"/>
      <c r="D203" s="57"/>
      <c r="E203" s="31"/>
      <c r="F203" s="32"/>
    </row>
    <row r="204" spans="2:6" x14ac:dyDescent="0.2">
      <c r="B204" s="30"/>
      <c r="C204" s="57"/>
      <c r="D204" s="57"/>
      <c r="E204" s="31"/>
      <c r="F204" s="32"/>
    </row>
    <row r="205" spans="2:6" x14ac:dyDescent="0.2">
      <c r="B205" s="30"/>
      <c r="C205" s="57"/>
      <c r="D205" s="57"/>
      <c r="E205" s="31"/>
      <c r="F205" s="32"/>
    </row>
    <row r="206" spans="2:6" x14ac:dyDescent="0.2">
      <c r="B206" s="30"/>
      <c r="C206" s="57"/>
      <c r="D206" s="57"/>
      <c r="E206" s="31"/>
      <c r="F206" s="32"/>
    </row>
    <row r="207" spans="2:6" x14ac:dyDescent="0.2">
      <c r="B207" s="30"/>
      <c r="C207" s="57"/>
      <c r="D207" s="57"/>
      <c r="E207" s="31"/>
      <c r="F207" s="32"/>
    </row>
    <row r="208" spans="2:6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</sheetData>
  <phoneticPr fontId="3" type="noConversion"/>
  <conditionalFormatting sqref="B1:B3">
    <cfRule type="cellIs" dxfId="123" priority="22" stopIfTrue="1" operator="equal">
      <formula>"x"</formula>
    </cfRule>
  </conditionalFormatting>
  <conditionalFormatting sqref="G4:G186">
    <cfRule type="cellIs" dxfId="122" priority="23" stopIfTrue="1" operator="equal">
      <formula>#N/A</formula>
    </cfRule>
  </conditionalFormatting>
  <conditionalFormatting sqref="B199:B229">
    <cfRule type="cellIs" dxfId="121" priority="17" stopIfTrue="1" operator="equal">
      <formula>"x"</formula>
    </cfRule>
  </conditionalFormatting>
  <conditionalFormatting sqref="B4:B5 B30:B198">
    <cfRule type="cellIs" dxfId="120" priority="11" stopIfTrue="1" operator="equal">
      <formula>"x"</formula>
    </cfRule>
  </conditionalFormatting>
  <conditionalFormatting sqref="B17:B29">
    <cfRule type="cellIs" dxfId="119" priority="9" stopIfTrue="1" operator="equal">
      <formula>"x"</formula>
    </cfRule>
  </conditionalFormatting>
  <conditionalFormatting sqref="B4:B5 B44:B152">
    <cfRule type="cellIs" dxfId="118" priority="8" stopIfTrue="1" operator="equal">
      <formula>"x"</formula>
    </cfRule>
  </conditionalFormatting>
  <conditionalFormatting sqref="B17:B43">
    <cfRule type="cellIs" dxfId="117" priority="7" stopIfTrue="1" operator="equal">
      <formula>"x"</formula>
    </cfRule>
  </conditionalFormatting>
  <conditionalFormatting sqref="B17:B43">
    <cfRule type="cellIs" dxfId="116" priority="6" stopIfTrue="1" operator="equal">
      <formula>"x"</formula>
    </cfRule>
  </conditionalFormatting>
  <conditionalFormatting sqref="B6:B16">
    <cfRule type="cellIs" dxfId="115" priority="2" stopIfTrue="1" operator="equal">
      <formula>"x"</formula>
    </cfRule>
  </conditionalFormatting>
  <conditionalFormatting sqref="B6:B16">
    <cfRule type="cellIs" dxfId="114" priority="1" stopIfTrue="1" operator="equal">
      <formula>"x"</formula>
    </cfRule>
  </conditionalFormatting>
  <conditionalFormatting sqref="B6:B16">
    <cfRule type="cellIs" dxfId="113" priority="3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10" destinationFile="C:\A TEER\Web\TEER League 08\ebta league Youth.htm"/>
    <webPublishItem id="15613" divId="ebta league Youth_15613" sourceType="range" sourceRef="A1:F13" destinationFile="C:\A TEER\Web\TEER League 09\Norwich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E4" sqref="E4:E5"/>
    </sheetView>
  </sheetViews>
  <sheetFormatPr defaultRowHeight="12.75" x14ac:dyDescent="0.2"/>
  <cols>
    <col min="1" max="1" width="2.140625" customWidth="1"/>
    <col min="2" max="2" width="20.85546875" customWidth="1"/>
    <col min="3" max="3" width="14.28515625" customWidth="1"/>
    <col min="4" max="4" width="35.140625" customWidth="1"/>
    <col min="5" max="5" width="13.42578125" customWidth="1"/>
    <col min="6" max="6" width="1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Races!A11</f>
        <v xml:space="preserve">Tri Sport Epping 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>
        <v>5.0578703703703706E-3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>
        <v>5.3240740740740748E-3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129</v>
      </c>
      <c r="C6" s="119" t="s">
        <v>70</v>
      </c>
      <c r="D6" s="119" t="s">
        <v>330</v>
      </c>
      <c r="E6" s="117">
        <v>5.0578703703703706E-3</v>
      </c>
      <c r="F6" s="118">
        <f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15" t="s">
        <v>221</v>
      </c>
      <c r="C7" s="119" t="s">
        <v>70</v>
      </c>
      <c r="D7" s="119" t="s">
        <v>101</v>
      </c>
      <c r="E7" s="117">
        <v>5.5324074074074069E-3</v>
      </c>
      <c r="F7" s="118">
        <f t="shared" ref="F7:F69" si="0">(VLOOKUP(C7,C$4:E$5,3,FALSE))/(E7/10000)</f>
        <v>9142.2594142259422</v>
      </c>
      <c r="G7" t="str">
        <f>IF((ISERROR((VLOOKUP(B7,Calculation!C$2:C$314,1,FALSE)))),"not entered","")</f>
        <v/>
      </c>
    </row>
    <row r="8" spans="2:7" x14ac:dyDescent="0.2">
      <c r="B8" s="115" t="s">
        <v>143</v>
      </c>
      <c r="C8" s="119" t="s">
        <v>70</v>
      </c>
      <c r="D8" s="119" t="s">
        <v>330</v>
      </c>
      <c r="E8" s="117">
        <v>6.0185185185185177E-3</v>
      </c>
      <c r="F8" s="118">
        <f t="shared" si="0"/>
        <v>8403.8461538461561</v>
      </c>
      <c r="G8" t="str">
        <f>IF((ISERROR((VLOOKUP(B8,Calculation!C$2:C$314,1,FALSE)))),"not entered","")</f>
        <v/>
      </c>
    </row>
    <row r="9" spans="2:7" x14ac:dyDescent="0.2">
      <c r="B9" s="115" t="s">
        <v>100</v>
      </c>
      <c r="C9" s="119" t="s">
        <v>70</v>
      </c>
      <c r="D9" s="119" t="s">
        <v>101</v>
      </c>
      <c r="E9" s="117">
        <v>6.3310185185185197E-3</v>
      </c>
      <c r="F9" s="118">
        <f t="shared" si="0"/>
        <v>7989.031078610602</v>
      </c>
      <c r="G9" t="str">
        <f>IF((ISERROR((VLOOKUP(B9,Calculation!C$2:C$314,1,FALSE)))),"not entered","")</f>
        <v/>
      </c>
    </row>
    <row r="10" spans="2:7" x14ac:dyDescent="0.2">
      <c r="B10" s="115" t="s">
        <v>168</v>
      </c>
      <c r="C10" s="119" t="s">
        <v>70</v>
      </c>
      <c r="D10" s="119" t="s">
        <v>88</v>
      </c>
      <c r="E10" s="117">
        <v>7.3379629629629628E-3</v>
      </c>
      <c r="F10" s="118">
        <f t="shared" si="0"/>
        <v>6892.7444794952689</v>
      </c>
      <c r="G10" t="str">
        <f>IF((ISERROR((VLOOKUP(B10,Calculation!C$2:C$314,1,FALSE)))),"not entered","")</f>
        <v/>
      </c>
    </row>
    <row r="11" spans="2:7" x14ac:dyDescent="0.2">
      <c r="B11" s="115" t="s">
        <v>331</v>
      </c>
      <c r="C11" s="119" t="s">
        <v>71</v>
      </c>
      <c r="D11" s="119" t="s">
        <v>332</v>
      </c>
      <c r="E11" s="117">
        <v>5.3240740740740748E-3</v>
      </c>
      <c r="F11" s="118">
        <f>(VLOOKUP(C11,C$4:E$5,3,FALSE))/(E11/10000)</f>
        <v>10000</v>
      </c>
      <c r="G11" t="str">
        <f>IF((ISERROR((VLOOKUP(B11,Calculation!C$2:C$314,1,FALSE)))),"not entered","")</f>
        <v/>
      </c>
    </row>
    <row r="12" spans="2:7" x14ac:dyDescent="0.2">
      <c r="B12" s="115" t="s">
        <v>327</v>
      </c>
      <c r="C12" s="119" t="s">
        <v>71</v>
      </c>
      <c r="D12" s="119"/>
      <c r="E12" s="117">
        <v>5.9143518518518521E-3</v>
      </c>
      <c r="F12" s="118">
        <f t="shared" si="0"/>
        <v>9001.9569471624272</v>
      </c>
      <c r="G12" t="str">
        <f>IF((ISERROR((VLOOKUP(B12,Calculation!C$2:C$314,1,FALSE)))),"not entered","")</f>
        <v/>
      </c>
    </row>
    <row r="13" spans="2:7" x14ac:dyDescent="0.2">
      <c r="B13" s="115" t="s">
        <v>152</v>
      </c>
      <c r="C13" s="119" t="s">
        <v>71</v>
      </c>
      <c r="D13" s="119" t="s">
        <v>330</v>
      </c>
      <c r="E13" s="117">
        <v>6.2268518518518515E-3</v>
      </c>
      <c r="F13" s="118">
        <f t="shared" si="0"/>
        <v>8550.1858736059494</v>
      </c>
      <c r="G13" t="str">
        <f>IF((ISERROR((VLOOKUP(B13,Calculation!C$2:C$314,1,FALSE)))),"not entered","")</f>
        <v/>
      </c>
    </row>
    <row r="14" spans="2:7" x14ac:dyDescent="0.2">
      <c r="B14" s="115" t="s">
        <v>148</v>
      </c>
      <c r="C14" s="119" t="s">
        <v>71</v>
      </c>
      <c r="D14" s="119" t="s">
        <v>87</v>
      </c>
      <c r="E14" s="117">
        <v>6.4699074074074069E-3</v>
      </c>
      <c r="F14" s="118">
        <f t="shared" si="0"/>
        <v>8228.9803220035792</v>
      </c>
      <c r="G14" t="str">
        <f>IF((ISERROR((VLOOKUP(B14,Calculation!C$2:C$314,1,FALSE)))),"not entered","")</f>
        <v/>
      </c>
    </row>
    <row r="15" spans="2:7" x14ac:dyDescent="0.2">
      <c r="B15" s="115" t="s">
        <v>157</v>
      </c>
      <c r="C15" s="119" t="s">
        <v>71</v>
      </c>
      <c r="D15" s="119" t="s">
        <v>158</v>
      </c>
      <c r="E15" s="117">
        <v>7.2800925925925915E-3</v>
      </c>
      <c r="F15" s="118">
        <f t="shared" si="0"/>
        <v>7313.195548489668</v>
      </c>
      <c r="G15" t="str">
        <f>IF((ISERROR((VLOOKUP(B15,Calculation!C$2:C$314,1,FALSE)))),"not entered","")</f>
        <v/>
      </c>
    </row>
    <row r="16" spans="2:7" x14ac:dyDescent="0.2">
      <c r="B16" s="115" t="s">
        <v>154</v>
      </c>
      <c r="C16" s="119" t="s">
        <v>71</v>
      </c>
      <c r="D16" s="119" t="s">
        <v>158</v>
      </c>
      <c r="E16" s="117">
        <v>7.6736111111111111E-3</v>
      </c>
      <c r="F16" s="118">
        <f t="shared" si="0"/>
        <v>6938.159879336351</v>
      </c>
      <c r="G16" t="str">
        <f>IF((ISERROR((VLOOKUP(B16,Calculation!C$2:C$314,1,FALSE)))),"not entered","")</f>
        <v/>
      </c>
    </row>
    <row r="17" spans="2:7" x14ac:dyDescent="0.2">
      <c r="B17" s="115" t="s">
        <v>8</v>
      </c>
      <c r="C17" s="119" t="str">
        <f t="shared" ref="C17:C69" si="1">VLOOKUP(B17,name,3,FALSE)</f>
        <v xml:space="preserve"> </v>
      </c>
      <c r="D17" s="119" t="str">
        <f t="shared" ref="D17:D69" si="2">VLOOKUP(B17,name,2,FALSE)</f>
        <v xml:space="preserve"> </v>
      </c>
      <c r="E17" s="117">
        <v>1.1574074074074073E-5</v>
      </c>
      <c r="F17" s="118" t="e">
        <f t="shared" si="0"/>
        <v>#N/A</v>
      </c>
      <c r="G17" t="str">
        <f>IF((ISERROR((VLOOKUP(B17,Calculation!C$2:C$314,1,FALSE)))),"not entered","")</f>
        <v/>
      </c>
    </row>
    <row r="18" spans="2:7" x14ac:dyDescent="0.2">
      <c r="B18" s="115" t="s">
        <v>8</v>
      </c>
      <c r="C18" s="119" t="str">
        <f t="shared" si="1"/>
        <v xml:space="preserve"> </v>
      </c>
      <c r="D18" s="119" t="str">
        <f t="shared" si="2"/>
        <v xml:space="preserve"> </v>
      </c>
      <c r="E18" s="117">
        <v>1.1574074074074073E-5</v>
      </c>
      <c r="F18" s="118" t="e">
        <f t="shared" si="0"/>
        <v>#N/A</v>
      </c>
      <c r="G18" t="str">
        <f>IF((ISERROR((VLOOKUP(B18,Calculation!C$2:C$314,1,FALSE)))),"not entered","")</f>
        <v/>
      </c>
    </row>
    <row r="19" spans="2:7" x14ac:dyDescent="0.2">
      <c r="B19" s="115" t="s">
        <v>8</v>
      </c>
      <c r="C19" s="119" t="str">
        <f t="shared" si="1"/>
        <v xml:space="preserve"> </v>
      </c>
      <c r="D19" s="119" t="str">
        <f t="shared" si="2"/>
        <v xml:space="preserve"> </v>
      </c>
      <c r="E19" s="117">
        <v>1.1574074074074073E-5</v>
      </c>
      <c r="F19" s="118" t="e">
        <f t="shared" si="0"/>
        <v>#N/A</v>
      </c>
      <c r="G19" t="str">
        <f>IF((ISERROR((VLOOKUP(B19,Calculation!C$2:C$314,1,FALSE)))),"not entered","")</f>
        <v/>
      </c>
    </row>
    <row r="20" spans="2:7" x14ac:dyDescent="0.2">
      <c r="B20" s="115" t="s">
        <v>8</v>
      </c>
      <c r="C20" s="119" t="str">
        <f t="shared" si="1"/>
        <v xml:space="preserve"> </v>
      </c>
      <c r="D20" s="119" t="str">
        <f t="shared" si="2"/>
        <v xml:space="preserve"> </v>
      </c>
      <c r="E20" s="117">
        <v>1.1574074074074073E-5</v>
      </c>
      <c r="F20" s="118" t="e">
        <f t="shared" si="0"/>
        <v>#N/A</v>
      </c>
      <c r="G20" t="str">
        <f>IF((ISERROR((VLOOKUP(B20,Calculation!C$2:C$314,1,FALSE)))),"not entered","")</f>
        <v/>
      </c>
    </row>
    <row r="21" spans="2:7" x14ac:dyDescent="0.2">
      <c r="B21" s="115" t="s">
        <v>8</v>
      </c>
      <c r="C21" s="119" t="str">
        <f t="shared" si="1"/>
        <v xml:space="preserve"> </v>
      </c>
      <c r="D21" s="119" t="str">
        <f t="shared" si="2"/>
        <v xml:space="preserve"> </v>
      </c>
      <c r="E21" s="117">
        <v>1.1574074074074073E-5</v>
      </c>
      <c r="F21" s="118" t="e">
        <f t="shared" si="0"/>
        <v>#N/A</v>
      </c>
      <c r="G21" t="str">
        <f>IF((ISERROR((VLOOKUP(B21,Calculation!C$2:C$314,1,FALSE)))),"not entered","")</f>
        <v/>
      </c>
    </row>
    <row r="22" spans="2:7" x14ac:dyDescent="0.2">
      <c r="B22" s="115" t="s">
        <v>8</v>
      </c>
      <c r="C22" s="119" t="str">
        <f t="shared" si="1"/>
        <v xml:space="preserve"> </v>
      </c>
      <c r="D22" s="119" t="str">
        <f t="shared" si="2"/>
        <v xml:space="preserve"> </v>
      </c>
      <c r="E22" s="117">
        <v>1.1574074074074073E-5</v>
      </c>
      <c r="F22" s="118" t="e">
        <f t="shared" si="0"/>
        <v>#N/A</v>
      </c>
      <c r="G22" t="str">
        <f>IF((ISERROR((VLOOKUP(B22,Calculation!C$2:C$314,1,FALSE)))),"not entered","")</f>
        <v/>
      </c>
    </row>
    <row r="23" spans="2:7" x14ac:dyDescent="0.2">
      <c r="B23" s="115" t="s">
        <v>8</v>
      </c>
      <c r="C23" s="119" t="str">
        <f t="shared" si="1"/>
        <v xml:space="preserve"> </v>
      </c>
      <c r="D23" s="119" t="str">
        <f t="shared" si="2"/>
        <v xml:space="preserve"> </v>
      </c>
      <c r="E23" s="117">
        <v>1.1574074074074073E-5</v>
      </c>
      <c r="F23" s="118" t="e">
        <f t="shared" si="0"/>
        <v>#N/A</v>
      </c>
      <c r="G23" t="str">
        <f>IF((ISERROR((VLOOKUP(B23,Calculation!C$2:C$314,1,FALSE)))),"not entered","")</f>
        <v/>
      </c>
    </row>
    <row r="24" spans="2:7" x14ac:dyDescent="0.2">
      <c r="B24" s="115" t="s">
        <v>8</v>
      </c>
      <c r="C24" s="119" t="str">
        <f t="shared" si="1"/>
        <v xml:space="preserve"> </v>
      </c>
      <c r="D24" s="119" t="str">
        <f t="shared" si="2"/>
        <v xml:space="preserve"> </v>
      </c>
      <c r="E24" s="117">
        <v>1.1574074074074073E-5</v>
      </c>
      <c r="F24" s="118" t="e">
        <f t="shared" si="0"/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1"/>
        <v xml:space="preserve"> </v>
      </c>
      <c r="D25" s="119" t="str">
        <f t="shared" si="2"/>
        <v xml:space="preserve"> </v>
      </c>
      <c r="E25" s="117">
        <v>1.1574074074074073E-5</v>
      </c>
      <c r="F25" s="118" t="e">
        <f t="shared" si="0"/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1"/>
        <v xml:space="preserve"> </v>
      </c>
      <c r="D26" s="119" t="str">
        <f t="shared" si="2"/>
        <v xml:space="preserve"> </v>
      </c>
      <c r="E26" s="117">
        <v>1.1574074074074073E-5</v>
      </c>
      <c r="F26" s="118" t="e">
        <f t="shared" si="0"/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1"/>
        <v xml:space="preserve"> </v>
      </c>
      <c r="D27" s="119" t="str">
        <f t="shared" si="2"/>
        <v xml:space="preserve"> </v>
      </c>
      <c r="E27" s="117">
        <v>1.1574074074074073E-5</v>
      </c>
      <c r="F27" s="118" t="e">
        <f t="shared" si="0"/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1"/>
        <v xml:space="preserve"> </v>
      </c>
      <c r="D28" s="119" t="str">
        <f t="shared" si="2"/>
        <v xml:space="preserve"> </v>
      </c>
      <c r="E28" s="117">
        <v>1.1574074074074073E-5</v>
      </c>
      <c r="F28" s="118" t="e">
        <f t="shared" si="0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1"/>
        <v xml:space="preserve"> </v>
      </c>
      <c r="D29" s="119" t="str">
        <f t="shared" si="2"/>
        <v xml:space="preserve"> </v>
      </c>
      <c r="E29" s="117">
        <v>1.1574074074074073E-5</v>
      </c>
      <c r="F29" s="118" t="e">
        <f t="shared" si="0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1"/>
        <v xml:space="preserve"> </v>
      </c>
      <c r="D30" s="119" t="str">
        <f t="shared" si="2"/>
        <v xml:space="preserve"> </v>
      </c>
      <c r="E30" s="117">
        <v>1.1574074074074073E-5</v>
      </c>
      <c r="F30" s="118" t="e">
        <f t="shared" si="0"/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1"/>
        <v xml:space="preserve"> </v>
      </c>
      <c r="D31" s="119" t="str">
        <f t="shared" si="2"/>
        <v xml:space="preserve"> </v>
      </c>
      <c r="E31" s="117">
        <v>1.1574074074074073E-5</v>
      </c>
      <c r="F31" s="118" t="e">
        <f t="shared" si="0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1"/>
        <v xml:space="preserve"> </v>
      </c>
      <c r="D32" s="119" t="str">
        <f t="shared" si="2"/>
        <v xml:space="preserve"> </v>
      </c>
      <c r="E32" s="117">
        <v>1.1574074074074073E-5</v>
      </c>
      <c r="F32" s="118" t="e">
        <f t="shared" si="0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1"/>
        <v xml:space="preserve"> </v>
      </c>
      <c r="D33" s="119" t="str">
        <f t="shared" si="2"/>
        <v xml:space="preserve"> </v>
      </c>
      <c r="E33" s="117">
        <v>1.1574074074074073E-5</v>
      </c>
      <c r="F33" s="118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1"/>
        <v xml:space="preserve"> </v>
      </c>
      <c r="D34" s="119" t="str">
        <f t="shared" si="2"/>
        <v xml:space="preserve"> </v>
      </c>
      <c r="E34" s="117">
        <v>1.1574074074074073E-5</v>
      </c>
      <c r="F34" s="118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1"/>
        <v xml:space="preserve"> </v>
      </c>
      <c r="D35" s="119" t="str">
        <f t="shared" si="2"/>
        <v xml:space="preserve"> </v>
      </c>
      <c r="E35" s="117">
        <v>1.1574074074074073E-5</v>
      </c>
      <c r="F35" s="118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1"/>
        <v xml:space="preserve"> </v>
      </c>
      <c r="D36" s="119" t="str">
        <f t="shared" si="2"/>
        <v xml:space="preserve"> </v>
      </c>
      <c r="E36" s="117">
        <v>1.1574074074074073E-5</v>
      </c>
      <c r="F36" s="118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1"/>
        <v xml:space="preserve"> </v>
      </c>
      <c r="D37" s="119" t="str">
        <f t="shared" si="2"/>
        <v xml:space="preserve"> </v>
      </c>
      <c r="E37" s="117">
        <v>1.1574074074074073E-5</v>
      </c>
      <c r="F37" s="118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1"/>
        <v xml:space="preserve"> </v>
      </c>
      <c r="D38" s="119" t="str">
        <f t="shared" si="2"/>
        <v xml:space="preserve"> </v>
      </c>
      <c r="E38" s="117">
        <v>1.1574074074074073E-5</v>
      </c>
      <c r="F38" s="118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1"/>
        <v xml:space="preserve"> </v>
      </c>
      <c r="D39" s="119" t="str">
        <f t="shared" si="2"/>
        <v xml:space="preserve"> </v>
      </c>
      <c r="E39" s="117">
        <v>1.1574074074074073E-5</v>
      </c>
      <c r="F39" s="118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1"/>
        <v xml:space="preserve"> </v>
      </c>
      <c r="D40" s="119" t="str">
        <f t="shared" si="2"/>
        <v xml:space="preserve"> </v>
      </c>
      <c r="E40" s="117">
        <v>1.1574074074074073E-5</v>
      </c>
      <c r="F40" s="118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1"/>
        <v xml:space="preserve"> </v>
      </c>
      <c r="D41" s="119" t="str">
        <f t="shared" si="2"/>
        <v xml:space="preserve"> </v>
      </c>
      <c r="E41" s="117">
        <v>1.1574074074074073E-5</v>
      </c>
      <c r="F41" s="118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1"/>
        <v xml:space="preserve"> </v>
      </c>
      <c r="D42" s="119" t="str">
        <f t="shared" si="2"/>
        <v xml:space="preserve"> </v>
      </c>
      <c r="E42" s="117">
        <v>1.1574074074074073E-5</v>
      </c>
      <c r="F42" s="118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1"/>
        <v xml:space="preserve"> </v>
      </c>
      <c r="D43" s="119" t="str">
        <f t="shared" si="2"/>
        <v xml:space="preserve"> </v>
      </c>
      <c r="E43" s="117">
        <v>1.1574074074074073E-5</v>
      </c>
      <c r="F43" s="118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1"/>
        <v xml:space="preserve"> </v>
      </c>
      <c r="D44" s="119" t="str">
        <f t="shared" si="2"/>
        <v xml:space="preserve"> </v>
      </c>
      <c r="E44" s="117">
        <v>1.1574074074074073E-5</v>
      </c>
      <c r="F44" s="118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1"/>
        <v xml:space="preserve"> </v>
      </c>
      <c r="D45" s="119" t="str">
        <f t="shared" si="2"/>
        <v xml:space="preserve"> </v>
      </c>
      <c r="E45" s="117">
        <v>1.1574074074074073E-5</v>
      </c>
      <c r="F45" s="118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1"/>
        <v xml:space="preserve"> </v>
      </c>
      <c r="D46" s="119" t="str">
        <f t="shared" si="2"/>
        <v xml:space="preserve"> </v>
      </c>
      <c r="E46" s="117">
        <v>1.1574074074074073E-5</v>
      </c>
      <c r="F46" s="118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1"/>
        <v xml:space="preserve"> </v>
      </c>
      <c r="D47" s="119" t="str">
        <f t="shared" si="2"/>
        <v xml:space="preserve"> </v>
      </c>
      <c r="E47" s="117">
        <v>1.1574074074074073E-5</v>
      </c>
      <c r="F47" s="118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1"/>
        <v xml:space="preserve"> </v>
      </c>
      <c r="D48" s="119" t="str">
        <f t="shared" si="2"/>
        <v xml:space="preserve"> </v>
      </c>
      <c r="E48" s="117">
        <v>1.1574074074074073E-5</v>
      </c>
      <c r="F48" s="118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1"/>
        <v xml:space="preserve"> </v>
      </c>
      <c r="D49" s="119" t="str">
        <f t="shared" si="2"/>
        <v xml:space="preserve"> </v>
      </c>
      <c r="E49" s="117">
        <v>1.1574074074074073E-5</v>
      </c>
      <c r="F49" s="118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1"/>
        <v xml:space="preserve"> </v>
      </c>
      <c r="D50" s="119" t="str">
        <f t="shared" si="2"/>
        <v xml:space="preserve"> </v>
      </c>
      <c r="E50" s="117">
        <v>1.1574074074074073E-5</v>
      </c>
      <c r="F50" s="118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1"/>
        <v xml:space="preserve"> </v>
      </c>
      <c r="D51" s="119" t="str">
        <f t="shared" si="2"/>
        <v xml:space="preserve"> </v>
      </c>
      <c r="E51" s="117">
        <v>1.1574074074074073E-5</v>
      </c>
      <c r="F51" s="118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1"/>
        <v xml:space="preserve"> </v>
      </c>
      <c r="D52" s="119" t="str">
        <f t="shared" si="2"/>
        <v xml:space="preserve"> </v>
      </c>
      <c r="E52" s="117">
        <v>1.1574074074074073E-5</v>
      </c>
      <c r="F52" s="118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1"/>
        <v xml:space="preserve"> </v>
      </c>
      <c r="D53" s="119" t="str">
        <f t="shared" si="2"/>
        <v xml:space="preserve"> </v>
      </c>
      <c r="E53" s="117">
        <v>1.1574074074074073E-5</v>
      </c>
      <c r="F53" s="118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1"/>
        <v xml:space="preserve"> </v>
      </c>
      <c r="D54" s="119" t="str">
        <f t="shared" si="2"/>
        <v xml:space="preserve"> </v>
      </c>
      <c r="E54" s="117">
        <v>1.1574074074074073E-5</v>
      </c>
      <c r="F54" s="118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1"/>
        <v xml:space="preserve"> </v>
      </c>
      <c r="D55" s="119" t="str">
        <f t="shared" si="2"/>
        <v xml:space="preserve"> </v>
      </c>
      <c r="E55" s="117">
        <v>1.1574074074074073E-5</v>
      </c>
      <c r="F55" s="118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1"/>
        <v xml:space="preserve"> </v>
      </c>
      <c r="D56" s="119" t="str">
        <f t="shared" si="2"/>
        <v xml:space="preserve"> </v>
      </c>
      <c r="E56" s="117">
        <v>1.1574074074074073E-5</v>
      </c>
      <c r="F56" s="118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1"/>
        <v xml:space="preserve"> </v>
      </c>
      <c r="D57" s="119" t="str">
        <f t="shared" si="2"/>
        <v xml:space="preserve"> </v>
      </c>
      <c r="E57" s="117">
        <v>1.1574074074074073E-5</v>
      </c>
      <c r="F57" s="118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1"/>
        <v xml:space="preserve"> </v>
      </c>
      <c r="D58" s="119" t="str">
        <f t="shared" si="2"/>
        <v xml:space="preserve"> </v>
      </c>
      <c r="E58" s="117">
        <v>1.1574074074074073E-5</v>
      </c>
      <c r="F58" s="118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1"/>
        <v xml:space="preserve"> </v>
      </c>
      <c r="D59" s="119" t="str">
        <f t="shared" si="2"/>
        <v xml:space="preserve"> </v>
      </c>
      <c r="E59" s="117">
        <v>1.1574074074074073E-5</v>
      </c>
      <c r="F59" s="118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1"/>
        <v xml:space="preserve"> </v>
      </c>
      <c r="D60" s="119" t="str">
        <f t="shared" si="2"/>
        <v xml:space="preserve"> </v>
      </c>
      <c r="E60" s="117">
        <v>1.1574074074074073E-5</v>
      </c>
      <c r="F60" s="118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1"/>
        <v xml:space="preserve"> </v>
      </c>
      <c r="D61" s="119" t="str">
        <f t="shared" si="2"/>
        <v xml:space="preserve"> </v>
      </c>
      <c r="E61" s="117">
        <v>1.1574074074074073E-5</v>
      </c>
      <c r="F61" s="118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1"/>
        <v xml:space="preserve"> </v>
      </c>
      <c r="D62" s="119" t="str">
        <f t="shared" si="2"/>
        <v xml:space="preserve"> </v>
      </c>
      <c r="E62" s="117">
        <v>1.1574074074074073E-5</v>
      </c>
      <c r="F62" s="118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1"/>
        <v xml:space="preserve"> </v>
      </c>
      <c r="D63" s="119" t="str">
        <f t="shared" si="2"/>
        <v xml:space="preserve"> </v>
      </c>
      <c r="E63" s="117">
        <v>1.1574074074074073E-5</v>
      </c>
      <c r="F63" s="118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1"/>
        <v xml:space="preserve"> </v>
      </c>
      <c r="D64" s="119" t="str">
        <f t="shared" si="2"/>
        <v xml:space="preserve"> </v>
      </c>
      <c r="E64" s="117">
        <v>1.1574074074074073E-5</v>
      </c>
      <c r="F64" s="118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1"/>
        <v xml:space="preserve"> </v>
      </c>
      <c r="D65" s="119" t="str">
        <f t="shared" si="2"/>
        <v xml:space="preserve"> </v>
      </c>
      <c r="E65" s="117">
        <v>1.1574074074074073E-5</v>
      </c>
      <c r="F65" s="118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1"/>
        <v xml:space="preserve"> </v>
      </c>
      <c r="D66" s="119" t="str">
        <f t="shared" si="2"/>
        <v xml:space="preserve"> </v>
      </c>
      <c r="E66" s="117">
        <v>1.1574074074074073E-5</v>
      </c>
      <c r="F66" s="118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1"/>
        <v xml:space="preserve"> </v>
      </c>
      <c r="D67" s="119" t="str">
        <f t="shared" si="2"/>
        <v xml:space="preserve"> </v>
      </c>
      <c r="E67" s="117">
        <v>1.1574074074074073E-5</v>
      </c>
      <c r="F67" s="118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1"/>
        <v xml:space="preserve"> </v>
      </c>
      <c r="D68" s="119" t="str">
        <f t="shared" si="2"/>
        <v xml:space="preserve"> </v>
      </c>
      <c r="E68" s="117">
        <v>1.1574074074074073E-5</v>
      </c>
      <c r="F68" s="118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1"/>
        <v xml:space="preserve"> </v>
      </c>
      <c r="D69" s="119" t="str">
        <f t="shared" si="2"/>
        <v xml:space="preserve"> </v>
      </c>
      <c r="E69" s="117">
        <v>1.1574074074074073E-5</v>
      </c>
      <c r="F69" s="118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52" si="6">VLOOKUP(B134,name,3,FALSE)</f>
        <v xml:space="preserve"> </v>
      </c>
      <c r="D134" s="119" t="str">
        <f t="shared" ref="D134:D152" si="7">VLOOKUP(B134,name,2,FALSE)</f>
        <v xml:space="preserve"> </v>
      </c>
      <c r="E134" s="117">
        <v>1.1574074074074073E-5</v>
      </c>
      <c r="F134" s="118" t="e">
        <f t="shared" ref="F134:F152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ref="C153:C197" si="9">VLOOKUP(B153,name,3,FALSE)</f>
        <v xml:space="preserve"> </v>
      </c>
      <c r="D153" s="119" t="str">
        <f t="shared" ref="D153:D197" si="10">VLOOKUP(B153,name,2,FALSE)</f>
        <v xml:space="preserve"> </v>
      </c>
      <c r="E153" s="117">
        <v>1.1574074074074073E-5</v>
      </c>
      <c r="F153" s="118" t="e">
        <f t="shared" ref="F153:F197" si="11">(VLOOKUP(C153,C$4:E$5,3,FALSE))/(E153/10000)</f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9"/>
        <v xml:space="preserve"> </v>
      </c>
      <c r="D154" s="119" t="str">
        <f t="shared" si="10"/>
        <v xml:space="preserve"> </v>
      </c>
      <c r="E154" s="117">
        <v>1.1574074074074073E-5</v>
      </c>
      <c r="F154" s="118" t="e">
        <f t="shared" si="11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9"/>
        <v xml:space="preserve"> </v>
      </c>
      <c r="D155" s="119" t="str">
        <f t="shared" si="10"/>
        <v xml:space="preserve"> </v>
      </c>
      <c r="E155" s="117">
        <v>1.1574074074074073E-5</v>
      </c>
      <c r="F155" s="118" t="e">
        <f t="shared" si="11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9"/>
        <v xml:space="preserve"> </v>
      </c>
      <c r="D156" s="119" t="str">
        <f t="shared" si="10"/>
        <v xml:space="preserve"> </v>
      </c>
      <c r="E156" s="117">
        <v>1.1574074074074073E-5</v>
      </c>
      <c r="F156" s="118" t="e">
        <f t="shared" si="11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9"/>
        <v xml:space="preserve"> </v>
      </c>
      <c r="D157" s="119" t="str">
        <f t="shared" si="10"/>
        <v xml:space="preserve"> </v>
      </c>
      <c r="E157" s="117">
        <v>1.1574074074074073E-5</v>
      </c>
      <c r="F157" s="118" t="e">
        <f t="shared" si="11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9"/>
        <v xml:space="preserve"> </v>
      </c>
      <c r="D158" s="119" t="str">
        <f t="shared" si="10"/>
        <v xml:space="preserve"> </v>
      </c>
      <c r="E158" s="117">
        <v>1.1574074074074073E-5</v>
      </c>
      <c r="F158" s="118" t="e">
        <f t="shared" si="11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9"/>
        <v xml:space="preserve"> </v>
      </c>
      <c r="D159" s="119" t="str">
        <f t="shared" si="10"/>
        <v xml:space="preserve"> </v>
      </c>
      <c r="E159" s="117">
        <v>1.1574074074074073E-5</v>
      </c>
      <c r="F159" s="118" t="e">
        <f t="shared" si="11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9"/>
        <v xml:space="preserve"> </v>
      </c>
      <c r="D160" s="119" t="str">
        <f t="shared" si="10"/>
        <v xml:space="preserve"> </v>
      </c>
      <c r="E160" s="117">
        <v>1.1574074074074073E-5</v>
      </c>
      <c r="F160" s="118" t="e">
        <f t="shared" si="11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9"/>
        <v xml:space="preserve"> </v>
      </c>
      <c r="D161" s="119" t="str">
        <f t="shared" si="10"/>
        <v xml:space="preserve"> </v>
      </c>
      <c r="E161" s="117">
        <v>1.1574074074074073E-5</v>
      </c>
      <c r="F161" s="118" t="e">
        <f t="shared" si="11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9"/>
        <v xml:space="preserve"> </v>
      </c>
      <c r="D162" s="119" t="str">
        <f t="shared" si="10"/>
        <v xml:space="preserve"> </v>
      </c>
      <c r="E162" s="117">
        <v>1.1574074074074073E-5</v>
      </c>
      <c r="F162" s="118" t="e">
        <f t="shared" si="11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9"/>
        <v xml:space="preserve"> </v>
      </c>
      <c r="D163" s="119" t="str">
        <f t="shared" si="10"/>
        <v xml:space="preserve"> </v>
      </c>
      <c r="E163" s="117">
        <v>1.1574074074074073E-5</v>
      </c>
      <c r="F163" s="118" t="e">
        <f t="shared" si="11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9"/>
        <v xml:space="preserve"> </v>
      </c>
      <c r="D164" s="119" t="str">
        <f t="shared" si="10"/>
        <v xml:space="preserve"> </v>
      </c>
      <c r="E164" s="117">
        <v>1.1574074074074073E-5</v>
      </c>
      <c r="F164" s="118" t="e">
        <f t="shared" si="11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9"/>
        <v xml:space="preserve"> </v>
      </c>
      <c r="D165" s="119" t="str">
        <f t="shared" si="10"/>
        <v xml:space="preserve"> </v>
      </c>
      <c r="E165" s="117">
        <v>1.1574074074074073E-5</v>
      </c>
      <c r="F165" s="118" t="e">
        <f t="shared" si="11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9"/>
        <v xml:space="preserve"> </v>
      </c>
      <c r="D166" s="119" t="str">
        <f t="shared" si="10"/>
        <v xml:space="preserve"> </v>
      </c>
      <c r="E166" s="117">
        <v>1.1574074074074073E-5</v>
      </c>
      <c r="F166" s="118" t="e">
        <f t="shared" si="11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9"/>
        <v xml:space="preserve"> </v>
      </c>
      <c r="D167" s="119" t="str">
        <f t="shared" si="10"/>
        <v xml:space="preserve"> </v>
      </c>
      <c r="E167" s="117">
        <v>1.1574074074074073E-5</v>
      </c>
      <c r="F167" s="118" t="e">
        <f t="shared" si="11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9"/>
        <v xml:space="preserve"> </v>
      </c>
      <c r="D168" s="119" t="str">
        <f t="shared" si="10"/>
        <v xml:space="preserve"> </v>
      </c>
      <c r="E168" s="117">
        <v>1.1574074074074073E-5</v>
      </c>
      <c r="F168" s="118" t="e">
        <f t="shared" si="11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9"/>
        <v xml:space="preserve"> </v>
      </c>
      <c r="D169" s="119" t="str">
        <f t="shared" si="10"/>
        <v xml:space="preserve"> </v>
      </c>
      <c r="E169" s="117">
        <v>1.1574074074074073E-5</v>
      </c>
      <c r="F169" s="118" t="e">
        <f t="shared" si="11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9"/>
        <v xml:space="preserve"> </v>
      </c>
      <c r="D170" s="119" t="str">
        <f t="shared" si="10"/>
        <v xml:space="preserve"> </v>
      </c>
      <c r="E170" s="117">
        <v>1.1574074074074073E-5</v>
      </c>
      <c r="F170" s="118" t="e">
        <f t="shared" si="11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9"/>
        <v xml:space="preserve"> </v>
      </c>
      <c r="D171" s="119" t="str">
        <f t="shared" si="10"/>
        <v xml:space="preserve"> </v>
      </c>
      <c r="E171" s="117">
        <v>1.1574074074074073E-5</v>
      </c>
      <c r="F171" s="118" t="e">
        <f t="shared" si="11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9"/>
        <v xml:space="preserve"> </v>
      </c>
      <c r="D172" s="119" t="str">
        <f t="shared" si="10"/>
        <v xml:space="preserve"> </v>
      </c>
      <c r="E172" s="117">
        <v>1.1574074074074073E-5</v>
      </c>
      <c r="F172" s="118" t="e">
        <f t="shared" si="11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9"/>
        <v xml:space="preserve"> </v>
      </c>
      <c r="D173" s="119" t="str">
        <f t="shared" si="10"/>
        <v xml:space="preserve"> </v>
      </c>
      <c r="E173" s="117">
        <v>1.1574074074074073E-5</v>
      </c>
      <c r="F173" s="118" t="e">
        <f t="shared" si="11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9"/>
        <v xml:space="preserve"> </v>
      </c>
      <c r="D174" s="119" t="str">
        <f t="shared" si="10"/>
        <v xml:space="preserve"> </v>
      </c>
      <c r="E174" s="117">
        <v>1.1574074074074073E-5</v>
      </c>
      <c r="F174" s="118" t="e">
        <f t="shared" si="11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9"/>
        <v xml:space="preserve"> </v>
      </c>
      <c r="D175" s="119" t="str">
        <f t="shared" si="10"/>
        <v xml:space="preserve"> </v>
      </c>
      <c r="E175" s="117">
        <v>1.1574074074074073E-5</v>
      </c>
      <c r="F175" s="118" t="e">
        <f t="shared" si="11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9"/>
        <v xml:space="preserve"> </v>
      </c>
      <c r="D176" s="119" t="str">
        <f t="shared" si="10"/>
        <v xml:space="preserve"> </v>
      </c>
      <c r="E176" s="117">
        <v>1.1574074074074073E-5</v>
      </c>
      <c r="F176" s="118" t="e">
        <f t="shared" si="11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9"/>
        <v xml:space="preserve"> </v>
      </c>
      <c r="D177" s="119" t="str">
        <f t="shared" si="10"/>
        <v xml:space="preserve"> </v>
      </c>
      <c r="E177" s="117">
        <v>1.1574074074074073E-5</v>
      </c>
      <c r="F177" s="118" t="e">
        <f t="shared" si="11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9"/>
        <v xml:space="preserve"> </v>
      </c>
      <c r="D178" s="119" t="str">
        <f t="shared" si="10"/>
        <v xml:space="preserve"> </v>
      </c>
      <c r="E178" s="117">
        <v>1.1574074074074073E-5</v>
      </c>
      <c r="F178" s="118" t="e">
        <f t="shared" si="11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9"/>
        <v xml:space="preserve"> </v>
      </c>
      <c r="D179" s="119" t="str">
        <f t="shared" si="10"/>
        <v xml:space="preserve"> </v>
      </c>
      <c r="E179" s="117">
        <v>1.1574074074074073E-5</v>
      </c>
      <c r="F179" s="118" t="e">
        <f t="shared" si="11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9"/>
        <v xml:space="preserve"> </v>
      </c>
      <c r="D180" s="119" t="str">
        <f t="shared" si="10"/>
        <v xml:space="preserve"> </v>
      </c>
      <c r="E180" s="117">
        <v>1.1574074074074073E-5</v>
      </c>
      <c r="F180" s="118" t="e">
        <f t="shared" si="11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9"/>
        <v xml:space="preserve"> </v>
      </c>
      <c r="D181" s="119" t="str">
        <f t="shared" si="10"/>
        <v xml:space="preserve"> </v>
      </c>
      <c r="E181" s="117">
        <v>1.1574074074074073E-5</v>
      </c>
      <c r="F181" s="118" t="e">
        <f t="shared" si="11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9"/>
        <v xml:space="preserve"> </v>
      </c>
      <c r="D182" s="119" t="str">
        <f t="shared" si="10"/>
        <v xml:space="preserve"> </v>
      </c>
      <c r="E182" s="117">
        <v>1.1574074074074073E-5</v>
      </c>
      <c r="F182" s="118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9"/>
        <v xml:space="preserve"> </v>
      </c>
      <c r="D183" s="119" t="str">
        <f t="shared" si="10"/>
        <v xml:space="preserve"> </v>
      </c>
      <c r="E183" s="117">
        <v>1.1574074074074073E-5</v>
      </c>
      <c r="F183" s="118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9"/>
        <v xml:space="preserve"> </v>
      </c>
      <c r="D184" s="119" t="str">
        <f t="shared" si="10"/>
        <v xml:space="preserve"> </v>
      </c>
      <c r="E184" s="117">
        <v>1.1574074074074073E-5</v>
      </c>
      <c r="F184" s="118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9"/>
        <v xml:space="preserve"> </v>
      </c>
      <c r="D185" s="119" t="str">
        <f t="shared" si="10"/>
        <v xml:space="preserve"> </v>
      </c>
      <c r="E185" s="117">
        <v>1.1574074074074073E-5</v>
      </c>
      <c r="F185" s="118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9"/>
        <v xml:space="preserve"> </v>
      </c>
      <c r="D186" s="119" t="str">
        <f t="shared" si="10"/>
        <v xml:space="preserve"> </v>
      </c>
      <c r="E186" s="117">
        <v>1.1574074074074073E-5</v>
      </c>
      <c r="F186" s="118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9"/>
        <v xml:space="preserve"> </v>
      </c>
      <c r="D187" s="119" t="str">
        <f t="shared" si="10"/>
        <v xml:space="preserve"> </v>
      </c>
      <c r="E187" s="117">
        <v>1.1574074074074073E-5</v>
      </c>
      <c r="F187" s="118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9"/>
        <v xml:space="preserve"> </v>
      </c>
      <c r="D188" s="119" t="str">
        <f t="shared" si="10"/>
        <v xml:space="preserve"> </v>
      </c>
      <c r="E188" s="117">
        <v>1.1574074074074073E-5</v>
      </c>
      <c r="F188" s="118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9"/>
        <v xml:space="preserve"> </v>
      </c>
      <c r="D189" s="119" t="str">
        <f t="shared" si="10"/>
        <v xml:space="preserve"> </v>
      </c>
      <c r="E189" s="117">
        <v>1.1574074074074073E-5</v>
      </c>
      <c r="F189" s="118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9"/>
        <v xml:space="preserve"> </v>
      </c>
      <c r="D190" s="119" t="str">
        <f t="shared" si="10"/>
        <v xml:space="preserve"> </v>
      </c>
      <c r="E190" s="117">
        <v>1.1574074074074073E-5</v>
      </c>
      <c r="F190" s="118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9"/>
        <v xml:space="preserve"> </v>
      </c>
      <c r="D191" s="119" t="str">
        <f t="shared" si="10"/>
        <v xml:space="preserve"> </v>
      </c>
      <c r="E191" s="117">
        <v>1.1574074074074073E-5</v>
      </c>
      <c r="F191" s="118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9"/>
        <v xml:space="preserve"> </v>
      </c>
      <c r="D192" s="119" t="str">
        <f t="shared" si="10"/>
        <v xml:space="preserve"> </v>
      </c>
      <c r="E192" s="117">
        <v>1.1574074074074073E-5</v>
      </c>
      <c r="F192" s="118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9"/>
        <v xml:space="preserve"> </v>
      </c>
      <c r="D193" s="119" t="str">
        <f t="shared" si="10"/>
        <v xml:space="preserve"> </v>
      </c>
      <c r="E193" s="117">
        <v>1.1574074074074073E-5</v>
      </c>
      <c r="F193" s="118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9"/>
        <v xml:space="preserve"> </v>
      </c>
      <c r="D194" s="119" t="str">
        <f t="shared" si="10"/>
        <v xml:space="preserve"> </v>
      </c>
      <c r="E194" s="117">
        <v>1.1574074074074073E-5</v>
      </c>
      <c r="F194" s="118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9"/>
        <v xml:space="preserve"> </v>
      </c>
      <c r="D195" s="119" t="str">
        <f t="shared" si="10"/>
        <v xml:space="preserve"> </v>
      </c>
      <c r="E195" s="117">
        <v>1.1574074074074073E-5</v>
      </c>
      <c r="F195" s="118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9"/>
        <v xml:space="preserve"> </v>
      </c>
      <c r="D196" s="119" t="str">
        <f t="shared" si="10"/>
        <v xml:space="preserve"> </v>
      </c>
      <c r="E196" s="117">
        <v>1.1574074074074073E-5</v>
      </c>
      <c r="F196" s="118" t="e">
        <f t="shared" si="11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9"/>
        <v xml:space="preserve"> </v>
      </c>
      <c r="D197" s="119" t="str">
        <f t="shared" si="10"/>
        <v xml:space="preserve"> </v>
      </c>
      <c r="E197" s="117">
        <v>1.1574074074074073E-5</v>
      </c>
      <c r="F197" s="118" t="e">
        <f t="shared" si="11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ref="C198:C203" si="12">VLOOKUP(B198,name,3,FALSE)</f>
        <v xml:space="preserve"> </v>
      </c>
      <c r="D198" s="119" t="str">
        <f t="shared" ref="D198:D203" si="13">VLOOKUP(B198,name,2,FALSE)</f>
        <v xml:space="preserve"> </v>
      </c>
      <c r="E198" s="117">
        <v>1.1574074074074073E-5</v>
      </c>
      <c r="F198" s="118" t="e">
        <f t="shared" ref="F198:F203" si="14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12"/>
        <v xml:space="preserve"> </v>
      </c>
      <c r="D199" s="119" t="str">
        <f t="shared" si="13"/>
        <v xml:space="preserve"> </v>
      </c>
      <c r="E199" s="117">
        <v>1.1574074074074073E-5</v>
      </c>
      <c r="F199" s="118" t="e">
        <f t="shared" si="14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12"/>
        <v xml:space="preserve"> </v>
      </c>
      <c r="D200" s="119" t="str">
        <f t="shared" si="13"/>
        <v xml:space="preserve"> </v>
      </c>
      <c r="E200" s="117">
        <v>1.1574074074074073E-5</v>
      </c>
      <c r="F200" s="118" t="e">
        <f t="shared" si="14"/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 t="shared" si="12"/>
        <v xml:space="preserve"> </v>
      </c>
      <c r="D201" s="119" t="str">
        <f t="shared" si="13"/>
        <v xml:space="preserve"> </v>
      </c>
      <c r="E201" s="117">
        <v>1.1574074074074073E-5</v>
      </c>
      <c r="F201" s="118" t="e">
        <f t="shared" si="14"/>
        <v>#N/A</v>
      </c>
      <c r="G201" t="str">
        <f>IF((ISERROR((VLOOKUP(B201,Calculation!C$2:C$314,1,FALSE)))),"not entered","")</f>
        <v/>
      </c>
    </row>
    <row r="202" spans="2:7" x14ac:dyDescent="0.2">
      <c r="B202" s="115" t="s">
        <v>8</v>
      </c>
      <c r="C202" s="119" t="str">
        <f t="shared" si="12"/>
        <v xml:space="preserve"> </v>
      </c>
      <c r="D202" s="119" t="str">
        <f t="shared" si="13"/>
        <v xml:space="preserve"> </v>
      </c>
      <c r="E202" s="117">
        <v>1.1574074074074073E-5</v>
      </c>
      <c r="F202" s="118" t="e">
        <f t="shared" si="14"/>
        <v>#N/A</v>
      </c>
    </row>
    <row r="203" spans="2:7" x14ac:dyDescent="0.2">
      <c r="B203" s="115" t="s">
        <v>8</v>
      </c>
      <c r="C203" s="119" t="str">
        <f t="shared" si="12"/>
        <v xml:space="preserve"> </v>
      </c>
      <c r="D203" s="119" t="str">
        <f t="shared" si="13"/>
        <v xml:space="preserve"> </v>
      </c>
      <c r="E203" s="117">
        <v>1.1574074074074073E-5</v>
      </c>
      <c r="F203" s="118" t="e">
        <f t="shared" si="14"/>
        <v>#N/A</v>
      </c>
    </row>
    <row r="204" spans="2:7" ht="13.5" thickBot="1" x14ac:dyDescent="0.25">
      <c r="B204" s="120"/>
      <c r="C204" s="121"/>
      <c r="D204" s="121"/>
      <c r="E204" s="122"/>
      <c r="F204" s="123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 B205">
    <cfRule type="cellIs" dxfId="112" priority="20" stopIfTrue="1" operator="equal">
      <formula>"x"</formula>
    </cfRule>
  </conditionalFormatting>
  <conditionalFormatting sqref="G4:G202">
    <cfRule type="cellIs" dxfId="111" priority="21" stopIfTrue="1" operator="equal">
      <formula>#N/A</formula>
    </cfRule>
  </conditionalFormatting>
  <conditionalFormatting sqref="G4:G30">
    <cfRule type="cellIs" dxfId="110" priority="18" stopIfTrue="1" operator="equal">
      <formula>#N/A</formula>
    </cfRule>
  </conditionalFormatting>
  <conditionalFormatting sqref="B199:B204">
    <cfRule type="cellIs" dxfId="109" priority="17" stopIfTrue="1" operator="equal">
      <formula>"x"</formula>
    </cfRule>
  </conditionalFormatting>
  <conditionalFormatting sqref="B205:B248">
    <cfRule type="cellIs" dxfId="108" priority="15" stopIfTrue="1" operator="equal">
      <formula>"x"</formula>
    </cfRule>
  </conditionalFormatting>
  <conditionalFormatting sqref="G4:G202">
    <cfRule type="cellIs" dxfId="107" priority="14" stopIfTrue="1" operator="equal">
      <formula>#N/A</formula>
    </cfRule>
  </conditionalFormatting>
  <conditionalFormatting sqref="B199:B204">
    <cfRule type="cellIs" dxfId="106" priority="13" stopIfTrue="1" operator="equal">
      <formula>"x"</formula>
    </cfRule>
  </conditionalFormatting>
  <conditionalFormatting sqref="B4:B5 B45:B198">
    <cfRule type="cellIs" dxfId="105" priority="9" stopIfTrue="1" operator="equal">
      <formula>"x"</formula>
    </cfRule>
  </conditionalFormatting>
  <conditionalFormatting sqref="B17:B44">
    <cfRule type="cellIs" dxfId="104" priority="7" stopIfTrue="1" operator="equal">
      <formula>"x"</formula>
    </cfRule>
  </conditionalFormatting>
  <conditionalFormatting sqref="B4:B5 B44:B152">
    <cfRule type="cellIs" dxfId="103" priority="6" stopIfTrue="1" operator="equal">
      <formula>"x"</formula>
    </cfRule>
  </conditionalFormatting>
  <conditionalFormatting sqref="B17:B43">
    <cfRule type="cellIs" dxfId="102" priority="5" stopIfTrue="1" operator="equal">
      <formula>"x"</formula>
    </cfRule>
  </conditionalFormatting>
  <conditionalFormatting sqref="B17:B43">
    <cfRule type="cellIs" dxfId="101" priority="4" stopIfTrue="1" operator="equal">
      <formula>"x"</formula>
    </cfRule>
  </conditionalFormatting>
  <conditionalFormatting sqref="B6:B16">
    <cfRule type="cellIs" dxfId="100" priority="3" stopIfTrue="1" operator="equal">
      <formula>"x"</formula>
    </cfRule>
  </conditionalFormatting>
  <conditionalFormatting sqref="B6:B16">
    <cfRule type="cellIs" dxfId="99" priority="2" stopIfTrue="1" operator="equal">
      <formula>"x"</formula>
    </cfRule>
  </conditionalFormatting>
  <conditionalFormatting sqref="B6:B16">
    <cfRule type="cellIs" dxfId="98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7" destinationFile="C:\A TEER\Web\TEER League 09\Upminster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6"/>
  <sheetViews>
    <sheetView workbookViewId="0">
      <selection activeCell="D6" sqref="D6:D17"/>
    </sheetView>
  </sheetViews>
  <sheetFormatPr defaultRowHeight="12.75" x14ac:dyDescent="0.2"/>
  <cols>
    <col min="1" max="1" width="2.85546875" customWidth="1"/>
    <col min="2" max="2" width="17.28515625" bestFit="1" customWidth="1"/>
    <col min="3" max="3" width="7.140625" bestFit="1" customWidth="1"/>
    <col min="4" max="4" width="27.7109375" customWidth="1"/>
    <col min="5" max="5" width="8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Races!A12</f>
        <v>Kimbolton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 t="s">
        <v>269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 t="s">
        <v>292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126</v>
      </c>
      <c r="C6" s="116" t="s">
        <v>70</v>
      </c>
      <c r="D6" s="116" t="s">
        <v>268</v>
      </c>
      <c r="E6" s="117" t="s">
        <v>269</v>
      </c>
      <c r="F6" s="118">
        <f t="shared" ref="F6:F6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15" t="s">
        <v>97</v>
      </c>
      <c r="C7" s="116" t="s">
        <v>70</v>
      </c>
      <c r="D7" s="116" t="s">
        <v>98</v>
      </c>
      <c r="E7" s="117" t="s">
        <v>270</v>
      </c>
      <c r="F7" s="118">
        <f t="shared" si="0"/>
        <v>9866.0714285714312</v>
      </c>
      <c r="G7" t="str">
        <f>IF((ISERROR((VLOOKUP(B7,Calculation!C$2:C$314,1,FALSE)))),"not entered","")</f>
        <v/>
      </c>
    </row>
    <row r="8" spans="2:7" x14ac:dyDescent="0.2">
      <c r="B8" s="115" t="s">
        <v>271</v>
      </c>
      <c r="C8" s="116" t="s">
        <v>70</v>
      </c>
      <c r="D8" s="116" t="s">
        <v>272</v>
      </c>
      <c r="E8" s="117" t="s">
        <v>273</v>
      </c>
      <c r="F8" s="118">
        <f t="shared" si="0"/>
        <v>9525.8620689655181</v>
      </c>
      <c r="G8" t="str">
        <f>IF((ISERROR((VLOOKUP(B8,Calculation!C$2:C$314,1,FALSE)))),"not entered","")</f>
        <v/>
      </c>
    </row>
    <row r="9" spans="2:7" x14ac:dyDescent="0.2">
      <c r="B9" s="115" t="s">
        <v>274</v>
      </c>
      <c r="C9" s="116" t="s">
        <v>70</v>
      </c>
      <c r="D9" s="116" t="s">
        <v>104</v>
      </c>
      <c r="E9" s="117" t="s">
        <v>275</v>
      </c>
      <c r="F9" s="118">
        <f t="shared" si="0"/>
        <v>8965.5172413793098</v>
      </c>
      <c r="G9" t="str">
        <f>IF((ISERROR((VLOOKUP(B9,Calculation!C$2:C$314,1,FALSE)))),"not entered","")</f>
        <v>not entered</v>
      </c>
    </row>
    <row r="10" spans="2:7" x14ac:dyDescent="0.2">
      <c r="B10" s="115" t="s">
        <v>276</v>
      </c>
      <c r="C10" s="116" t="s">
        <v>70</v>
      </c>
      <c r="D10" s="116" t="s">
        <v>104</v>
      </c>
      <c r="E10" s="117" t="s">
        <v>275</v>
      </c>
      <c r="F10" s="118">
        <f t="shared" si="0"/>
        <v>8965.5172413793098</v>
      </c>
      <c r="G10" t="str">
        <f>IF((ISERROR((VLOOKUP(B10,Calculation!C$2:C$314,1,FALSE)))),"not entered","")</f>
        <v>not entered</v>
      </c>
    </row>
    <row r="11" spans="2:7" x14ac:dyDescent="0.2">
      <c r="B11" s="115" t="s">
        <v>277</v>
      </c>
      <c r="C11" s="116" t="s">
        <v>70</v>
      </c>
      <c r="D11" s="116" t="s">
        <v>104</v>
      </c>
      <c r="E11" s="117" t="s">
        <v>278</v>
      </c>
      <c r="F11" s="118">
        <f>(VLOOKUP(C11,C$4:E$5,3,FALSE))/(E11/10000)</f>
        <v>8532.8185328185336</v>
      </c>
      <c r="G11" t="str">
        <f>IF((ISERROR((VLOOKUP(B11,Calculation!C$2:C$314,1,FALSE)))),"not entered","")</f>
        <v>not entered</v>
      </c>
    </row>
    <row r="12" spans="2:7" x14ac:dyDescent="0.2">
      <c r="B12" s="115" t="s">
        <v>100</v>
      </c>
      <c r="C12" s="116" t="s">
        <v>70</v>
      </c>
      <c r="D12" s="116" t="s">
        <v>279</v>
      </c>
      <c r="E12" s="117" t="s">
        <v>280</v>
      </c>
      <c r="F12" s="118">
        <f t="shared" si="0"/>
        <v>8500.0000000000018</v>
      </c>
      <c r="G12" t="str">
        <f>IF((ISERROR((VLOOKUP(B12,Calculation!C$2:C$314,1,FALSE)))),"not entered","")</f>
        <v/>
      </c>
    </row>
    <row r="13" spans="2:7" x14ac:dyDescent="0.2">
      <c r="B13" s="115" t="s">
        <v>281</v>
      </c>
      <c r="C13" s="116" t="s">
        <v>70</v>
      </c>
      <c r="D13" s="116" t="s">
        <v>104</v>
      </c>
      <c r="E13" s="117" t="s">
        <v>282</v>
      </c>
      <c r="F13" s="118">
        <f t="shared" si="0"/>
        <v>8419.0476190476184</v>
      </c>
      <c r="G13" t="str">
        <f>IF((ISERROR((VLOOKUP(B13,Calculation!C$2:C$314,1,FALSE)))),"not entered","")</f>
        <v>not entered</v>
      </c>
    </row>
    <row r="14" spans="2:7" x14ac:dyDescent="0.2">
      <c r="B14" s="115" t="s">
        <v>283</v>
      </c>
      <c r="C14" s="116" t="s">
        <v>70</v>
      </c>
      <c r="D14" s="116" t="s">
        <v>104</v>
      </c>
      <c r="E14" s="117" t="s">
        <v>284</v>
      </c>
      <c r="F14" s="118">
        <f t="shared" si="0"/>
        <v>8339.6226415094334</v>
      </c>
      <c r="G14" t="str">
        <f>IF((ISERROR((VLOOKUP(B14,Calculation!C$2:C$314,1,FALSE)))),"not entered","")</f>
        <v>not entered</v>
      </c>
    </row>
    <row r="15" spans="2:7" x14ac:dyDescent="0.2">
      <c r="B15" s="115" t="s">
        <v>285</v>
      </c>
      <c r="C15" s="116" t="s">
        <v>70</v>
      </c>
      <c r="D15" s="116" t="s">
        <v>286</v>
      </c>
      <c r="E15" s="117" t="s">
        <v>287</v>
      </c>
      <c r="F15" s="118">
        <f t="shared" si="0"/>
        <v>7795.4144620811294</v>
      </c>
      <c r="G15" t="str">
        <f>IF((ISERROR((VLOOKUP(B15,Calculation!C$2:C$314,1,FALSE)))),"not entered","")</f>
        <v>not entered</v>
      </c>
    </row>
    <row r="16" spans="2:7" x14ac:dyDescent="0.2">
      <c r="B16" s="115" t="s">
        <v>288</v>
      </c>
      <c r="C16" s="116" t="s">
        <v>70</v>
      </c>
      <c r="D16" s="116" t="s">
        <v>245</v>
      </c>
      <c r="E16" s="117" t="s">
        <v>289</v>
      </c>
      <c r="F16" s="118">
        <f t="shared" si="0"/>
        <v>7453.6256323777416</v>
      </c>
      <c r="G16" t="str">
        <f>IF((ISERROR((VLOOKUP(B16,Calculation!C$2:C$314,1,FALSE)))),"not entered","")</f>
        <v>not entered</v>
      </c>
    </row>
    <row r="17" spans="2:7" x14ac:dyDescent="0.2">
      <c r="B17" s="115" t="s">
        <v>290</v>
      </c>
      <c r="C17" s="116" t="s">
        <v>70</v>
      </c>
      <c r="D17" s="116" t="s">
        <v>104</v>
      </c>
      <c r="E17" s="117" t="s">
        <v>291</v>
      </c>
      <c r="F17" s="118">
        <f t="shared" si="0"/>
        <v>7245.9016393442635</v>
      </c>
      <c r="G17" t="str">
        <f>IF((ISERROR((VLOOKUP(B17,Calculation!C$2:C$314,1,FALSE)))),"not entered","")</f>
        <v>not entered</v>
      </c>
    </row>
    <row r="18" spans="2:7" x14ac:dyDescent="0.2">
      <c r="B18" s="115" t="s">
        <v>145</v>
      </c>
      <c r="C18" s="116" t="s">
        <v>71</v>
      </c>
      <c r="D18" s="116" t="s">
        <v>268</v>
      </c>
      <c r="E18" s="117" t="s">
        <v>292</v>
      </c>
      <c r="F18" s="118">
        <f t="shared" si="0"/>
        <v>10000</v>
      </c>
      <c r="G18" t="str">
        <f>IF((ISERROR((VLOOKUP(B18,Calculation!C$2:C$314,1,FALSE)))),"not entered","")</f>
        <v/>
      </c>
    </row>
    <row r="19" spans="2:7" x14ac:dyDescent="0.2">
      <c r="B19" s="115" t="s">
        <v>293</v>
      </c>
      <c r="C19" s="116" t="s">
        <v>71</v>
      </c>
      <c r="D19" s="116" t="s">
        <v>104</v>
      </c>
      <c r="E19" s="117" t="s">
        <v>294</v>
      </c>
      <c r="F19" s="118">
        <f t="shared" si="0"/>
        <v>9380.5309734513266</v>
      </c>
      <c r="G19" t="str">
        <f>IF((ISERROR((VLOOKUP(B19,Calculation!C$2:C$314,1,FALSE)))),"not entered","")</f>
        <v>not entered</v>
      </c>
    </row>
    <row r="20" spans="2:7" x14ac:dyDescent="0.2">
      <c r="B20" s="115" t="s">
        <v>179</v>
      </c>
      <c r="C20" s="116" t="s">
        <v>71</v>
      </c>
      <c r="D20" s="116" t="s">
        <v>268</v>
      </c>
      <c r="E20" s="117" t="s">
        <v>295</v>
      </c>
      <c r="F20" s="118">
        <f t="shared" si="0"/>
        <v>9002.1231422505298</v>
      </c>
      <c r="G20" t="str">
        <f>IF((ISERROR((VLOOKUP(B20,Calculation!C$2:C$314,1,FALSE)))),"not entered","")</f>
        <v/>
      </c>
    </row>
    <row r="21" spans="2:7" x14ac:dyDescent="0.2">
      <c r="B21" s="115" t="s">
        <v>296</v>
      </c>
      <c r="C21" s="116" t="s">
        <v>71</v>
      </c>
      <c r="D21" s="116" t="s">
        <v>297</v>
      </c>
      <c r="E21" s="117" t="s">
        <v>298</v>
      </c>
      <c r="F21" s="118">
        <f t="shared" si="0"/>
        <v>8724.2798353909475</v>
      </c>
      <c r="G21" t="str">
        <f>IF((ISERROR((VLOOKUP(B21,Calculation!C$2:C$314,1,FALSE)))),"not entered","")</f>
        <v>not entered</v>
      </c>
    </row>
    <row r="22" spans="2:7" x14ac:dyDescent="0.2">
      <c r="B22" s="115" t="s">
        <v>299</v>
      </c>
      <c r="C22" s="116" t="s">
        <v>71</v>
      </c>
      <c r="D22" s="116" t="s">
        <v>104</v>
      </c>
      <c r="E22" s="117" t="s">
        <v>300</v>
      </c>
      <c r="F22" s="118">
        <f t="shared" si="0"/>
        <v>8688.5245901639337</v>
      </c>
      <c r="G22" t="str">
        <f>IF((ISERROR((VLOOKUP(B22,Calculation!C$2:C$314,1,FALSE)))),"not entered","")</f>
        <v>not entered</v>
      </c>
    </row>
    <row r="23" spans="2:7" x14ac:dyDescent="0.2">
      <c r="B23" s="115" t="s">
        <v>112</v>
      </c>
      <c r="C23" s="116" t="s">
        <v>71</v>
      </c>
      <c r="D23" s="116" t="s">
        <v>104</v>
      </c>
      <c r="E23" s="117" t="s">
        <v>301</v>
      </c>
      <c r="F23" s="118">
        <f t="shared" si="0"/>
        <v>8670.7566462167688</v>
      </c>
      <c r="G23" t="str">
        <f>IF((ISERROR((VLOOKUP(B23,Calculation!C$2:C$314,1,FALSE)))),"not entered","")</f>
        <v>not entered</v>
      </c>
    </row>
    <row r="24" spans="2:7" x14ac:dyDescent="0.2">
      <c r="B24" s="115" t="s">
        <v>302</v>
      </c>
      <c r="C24" s="116" t="s">
        <v>71</v>
      </c>
      <c r="D24" s="116" t="s">
        <v>297</v>
      </c>
      <c r="E24" s="117" t="s">
        <v>303</v>
      </c>
      <c r="F24" s="118">
        <f t="shared" si="0"/>
        <v>8531.187122736419</v>
      </c>
      <c r="G24" t="str">
        <f>IF((ISERROR((VLOOKUP(B24,Calculation!C$2:C$314,1,FALSE)))),"not entered","")</f>
        <v>not entered</v>
      </c>
    </row>
    <row r="25" spans="2:7" x14ac:dyDescent="0.2">
      <c r="B25" s="115" t="s">
        <v>174</v>
      </c>
      <c r="C25" s="116" t="s">
        <v>71</v>
      </c>
      <c r="D25" s="116" t="s">
        <v>279</v>
      </c>
      <c r="E25" s="117" t="s">
        <v>304</v>
      </c>
      <c r="F25" s="118">
        <f t="shared" si="0"/>
        <v>8463.0738522954089</v>
      </c>
      <c r="G25" t="str">
        <f>IF((ISERROR((VLOOKUP(B25,Calculation!C$2:C$314,1,FALSE)))),"not entered","")</f>
        <v/>
      </c>
    </row>
    <row r="26" spans="2:7" x14ac:dyDescent="0.2">
      <c r="B26" s="115" t="s">
        <v>120</v>
      </c>
      <c r="C26" s="116" t="s">
        <v>71</v>
      </c>
      <c r="D26" s="116" t="s">
        <v>305</v>
      </c>
      <c r="E26" s="117" t="s">
        <v>306</v>
      </c>
      <c r="F26" s="118">
        <f t="shared" si="0"/>
        <v>8297.4559686888442</v>
      </c>
      <c r="G26" t="str">
        <f>IF((ISERROR((VLOOKUP(B26,Calculation!C$2:C$314,1,FALSE)))),"not entered","")</f>
        <v>not entered</v>
      </c>
    </row>
    <row r="27" spans="2:7" x14ac:dyDescent="0.2">
      <c r="B27" s="115" t="s">
        <v>307</v>
      </c>
      <c r="C27" s="116" t="s">
        <v>71</v>
      </c>
      <c r="D27" s="116" t="s">
        <v>272</v>
      </c>
      <c r="E27" s="117" t="s">
        <v>308</v>
      </c>
      <c r="F27" s="118">
        <f t="shared" si="0"/>
        <v>8122.6053639846741</v>
      </c>
      <c r="G27" t="str">
        <f>IF((ISERROR((VLOOKUP(B27,Calculation!C$2:C$314,1,FALSE)))),"not entered","")</f>
        <v>not entered</v>
      </c>
    </row>
    <row r="28" spans="2:7" x14ac:dyDescent="0.2">
      <c r="B28" s="115" t="s">
        <v>309</v>
      </c>
      <c r="C28" s="116" t="s">
        <v>71</v>
      </c>
      <c r="D28" s="116" t="s">
        <v>104</v>
      </c>
      <c r="E28" s="117" t="s">
        <v>310</v>
      </c>
      <c r="F28" s="118">
        <f t="shared" si="0"/>
        <v>7969.9248120300745</v>
      </c>
      <c r="G28" t="str">
        <f>IF((ISERROR((VLOOKUP(B28,Calculation!C$2:C$314,1,FALSE)))),"not entered","")</f>
        <v>not entered</v>
      </c>
    </row>
    <row r="29" spans="2:7" x14ac:dyDescent="0.2">
      <c r="B29" s="115" t="s">
        <v>311</v>
      </c>
      <c r="C29" s="116" t="s">
        <v>71</v>
      </c>
      <c r="D29" s="116" t="s">
        <v>104</v>
      </c>
      <c r="E29" s="117" t="s">
        <v>312</v>
      </c>
      <c r="F29" s="118">
        <f t="shared" si="0"/>
        <v>7910.4477611940283</v>
      </c>
      <c r="G29" t="str">
        <f>IF((ISERROR((VLOOKUP(B29,Calculation!C$2:C$314,1,FALSE)))),"not entered","")</f>
        <v>not entered</v>
      </c>
    </row>
    <row r="30" spans="2:7" x14ac:dyDescent="0.2">
      <c r="B30" s="115" t="s">
        <v>214</v>
      </c>
      <c r="C30" s="116" t="s">
        <v>71</v>
      </c>
      <c r="D30" s="116" t="s">
        <v>268</v>
      </c>
      <c r="E30" s="117" t="s">
        <v>313</v>
      </c>
      <c r="F30" s="118">
        <f t="shared" si="0"/>
        <v>7851.8518518518522</v>
      </c>
      <c r="G30" t="str">
        <f>IF((ISERROR((VLOOKUP(B30,Calculation!C$2:C$314,1,FALSE)))),"not entered","")</f>
        <v/>
      </c>
    </row>
    <row r="31" spans="2:7" x14ac:dyDescent="0.2">
      <c r="B31" s="115" t="s">
        <v>314</v>
      </c>
      <c r="C31" s="116" t="s">
        <v>71</v>
      </c>
      <c r="D31" s="116" t="s">
        <v>272</v>
      </c>
      <c r="E31" s="117" t="s">
        <v>315</v>
      </c>
      <c r="F31" s="118">
        <f t="shared" si="0"/>
        <v>7779.8165137614669</v>
      </c>
      <c r="G31" t="str">
        <f>IF((ISERROR((VLOOKUP(B31,Calculation!C$2:C$314,1,FALSE)))),"not entered","")</f>
        <v>not entered</v>
      </c>
    </row>
    <row r="32" spans="2:7" x14ac:dyDescent="0.2">
      <c r="B32" s="115" t="s">
        <v>316</v>
      </c>
      <c r="C32" s="116" t="s">
        <v>71</v>
      </c>
      <c r="D32" s="116" t="s">
        <v>104</v>
      </c>
      <c r="E32" s="117" t="s">
        <v>317</v>
      </c>
      <c r="F32" s="118">
        <f t="shared" si="0"/>
        <v>7584.9731663685161</v>
      </c>
      <c r="G32" t="str">
        <f>IF((ISERROR((VLOOKUP(B32,Calculation!C$2:C$314,1,FALSE)))),"not entered","")</f>
        <v>not entered</v>
      </c>
    </row>
    <row r="33" spans="2:7" x14ac:dyDescent="0.2">
      <c r="B33" s="115" t="s">
        <v>8</v>
      </c>
      <c r="C33" s="119" t="str">
        <f t="shared" ref="C33:C69" si="1">VLOOKUP(B33,name,3,FALSE)</f>
        <v xml:space="preserve"> </v>
      </c>
      <c r="D33" s="119" t="str">
        <f t="shared" ref="D33:D69" si="2">VLOOKUP(B33,name,2,FALSE)</f>
        <v xml:space="preserve"> </v>
      </c>
      <c r="E33" s="117">
        <v>1.1574074074074073E-5</v>
      </c>
      <c r="F33" s="118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1"/>
        <v xml:space="preserve"> </v>
      </c>
      <c r="D34" s="119" t="str">
        <f t="shared" si="2"/>
        <v xml:space="preserve"> </v>
      </c>
      <c r="E34" s="117">
        <v>1.1574074074074073E-5</v>
      </c>
      <c r="F34" s="118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1"/>
        <v xml:space="preserve"> </v>
      </c>
      <c r="D35" s="119" t="str">
        <f t="shared" si="2"/>
        <v xml:space="preserve"> </v>
      </c>
      <c r="E35" s="117">
        <v>1.1574074074074073E-5</v>
      </c>
      <c r="F35" s="118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1"/>
        <v xml:space="preserve"> </v>
      </c>
      <c r="D36" s="119" t="str">
        <f t="shared" si="2"/>
        <v xml:space="preserve"> </v>
      </c>
      <c r="E36" s="117">
        <v>1.1574074074074073E-5</v>
      </c>
      <c r="F36" s="118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1"/>
        <v xml:space="preserve"> </v>
      </c>
      <c r="D37" s="119" t="str">
        <f t="shared" si="2"/>
        <v xml:space="preserve"> </v>
      </c>
      <c r="E37" s="117">
        <v>1.1574074074074073E-5</v>
      </c>
      <c r="F37" s="118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1"/>
        <v xml:space="preserve"> </v>
      </c>
      <c r="D38" s="119" t="str">
        <f t="shared" si="2"/>
        <v xml:space="preserve"> </v>
      </c>
      <c r="E38" s="117">
        <v>1.1574074074074073E-5</v>
      </c>
      <c r="F38" s="118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1"/>
        <v xml:space="preserve"> </v>
      </c>
      <c r="D39" s="119" t="str">
        <f t="shared" si="2"/>
        <v xml:space="preserve"> </v>
      </c>
      <c r="E39" s="117">
        <v>1.1574074074074073E-5</v>
      </c>
      <c r="F39" s="118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1"/>
        <v xml:space="preserve"> </v>
      </c>
      <c r="D40" s="119" t="str">
        <f t="shared" si="2"/>
        <v xml:space="preserve"> </v>
      </c>
      <c r="E40" s="117">
        <v>1.1574074074074073E-5</v>
      </c>
      <c r="F40" s="118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1"/>
        <v xml:space="preserve"> </v>
      </c>
      <c r="D41" s="119" t="str">
        <f t="shared" si="2"/>
        <v xml:space="preserve"> </v>
      </c>
      <c r="E41" s="117">
        <v>1.1574074074074073E-5</v>
      </c>
      <c r="F41" s="118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1"/>
        <v xml:space="preserve"> </v>
      </c>
      <c r="D42" s="119" t="str">
        <f t="shared" si="2"/>
        <v xml:space="preserve"> </v>
      </c>
      <c r="E42" s="117">
        <v>1.1574074074074073E-5</v>
      </c>
      <c r="F42" s="118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1"/>
        <v xml:space="preserve"> </v>
      </c>
      <c r="D43" s="119" t="str">
        <f t="shared" si="2"/>
        <v xml:space="preserve"> </v>
      </c>
      <c r="E43" s="117">
        <v>1.1574074074074073E-5</v>
      </c>
      <c r="F43" s="118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1"/>
        <v xml:space="preserve"> </v>
      </c>
      <c r="D44" s="119" t="str">
        <f t="shared" si="2"/>
        <v xml:space="preserve"> </v>
      </c>
      <c r="E44" s="117">
        <v>1.1574074074074073E-5</v>
      </c>
      <c r="F44" s="118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1"/>
        <v xml:space="preserve"> </v>
      </c>
      <c r="D45" s="119" t="str">
        <f t="shared" si="2"/>
        <v xml:space="preserve"> </v>
      </c>
      <c r="E45" s="117">
        <v>1.1574074074074073E-5</v>
      </c>
      <c r="F45" s="118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1"/>
        <v xml:space="preserve"> </v>
      </c>
      <c r="D46" s="119" t="str">
        <f t="shared" si="2"/>
        <v xml:space="preserve"> </v>
      </c>
      <c r="E46" s="117">
        <v>1.1574074074074073E-5</v>
      </c>
      <c r="F46" s="118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1"/>
        <v xml:space="preserve"> </v>
      </c>
      <c r="D47" s="119" t="str">
        <f t="shared" si="2"/>
        <v xml:space="preserve"> </v>
      </c>
      <c r="E47" s="117">
        <v>1.1574074074074073E-5</v>
      </c>
      <c r="F47" s="118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1"/>
        <v xml:space="preserve"> </v>
      </c>
      <c r="D48" s="119" t="str">
        <f t="shared" si="2"/>
        <v xml:space="preserve"> </v>
      </c>
      <c r="E48" s="117">
        <v>1.1574074074074073E-5</v>
      </c>
      <c r="F48" s="118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1"/>
        <v xml:space="preserve"> </v>
      </c>
      <c r="D49" s="119" t="str">
        <f t="shared" si="2"/>
        <v xml:space="preserve"> </v>
      </c>
      <c r="E49" s="117">
        <v>1.1574074074074073E-5</v>
      </c>
      <c r="F49" s="118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1"/>
        <v xml:space="preserve"> </v>
      </c>
      <c r="D50" s="119" t="str">
        <f t="shared" si="2"/>
        <v xml:space="preserve"> </v>
      </c>
      <c r="E50" s="117">
        <v>1.1574074074074073E-5</v>
      </c>
      <c r="F50" s="118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1"/>
        <v xml:space="preserve"> </v>
      </c>
      <c r="D51" s="119" t="str">
        <f t="shared" si="2"/>
        <v xml:space="preserve"> </v>
      </c>
      <c r="E51" s="117">
        <v>1.1574074074074073E-5</v>
      </c>
      <c r="F51" s="118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1"/>
        <v xml:space="preserve"> </v>
      </c>
      <c r="D52" s="119" t="str">
        <f t="shared" si="2"/>
        <v xml:space="preserve"> </v>
      </c>
      <c r="E52" s="117">
        <v>1.1574074074074073E-5</v>
      </c>
      <c r="F52" s="118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1"/>
        <v xml:space="preserve"> </v>
      </c>
      <c r="D53" s="119" t="str">
        <f t="shared" si="2"/>
        <v xml:space="preserve"> </v>
      </c>
      <c r="E53" s="117">
        <v>1.1574074074074073E-5</v>
      </c>
      <c r="F53" s="118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1"/>
        <v xml:space="preserve"> </v>
      </c>
      <c r="D54" s="119" t="str">
        <f t="shared" si="2"/>
        <v xml:space="preserve"> </v>
      </c>
      <c r="E54" s="117">
        <v>1.1574074074074073E-5</v>
      </c>
      <c r="F54" s="118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1"/>
        <v xml:space="preserve"> </v>
      </c>
      <c r="D55" s="119" t="str">
        <f t="shared" si="2"/>
        <v xml:space="preserve"> </v>
      </c>
      <c r="E55" s="117">
        <v>1.1574074074074073E-5</v>
      </c>
      <c r="F55" s="118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1"/>
        <v xml:space="preserve"> </v>
      </c>
      <c r="D56" s="119" t="str">
        <f t="shared" si="2"/>
        <v xml:space="preserve"> </v>
      </c>
      <c r="E56" s="117">
        <v>1.1574074074074073E-5</v>
      </c>
      <c r="F56" s="118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1"/>
        <v xml:space="preserve"> </v>
      </c>
      <c r="D57" s="119" t="str">
        <f t="shared" si="2"/>
        <v xml:space="preserve"> </v>
      </c>
      <c r="E57" s="117">
        <v>1.1574074074074073E-5</v>
      </c>
      <c r="F57" s="118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1"/>
        <v xml:space="preserve"> </v>
      </c>
      <c r="D58" s="119" t="str">
        <f t="shared" si="2"/>
        <v xml:space="preserve"> </v>
      </c>
      <c r="E58" s="117">
        <v>1.1574074074074073E-5</v>
      </c>
      <c r="F58" s="118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1"/>
        <v xml:space="preserve"> </v>
      </c>
      <c r="D59" s="119" t="str">
        <f t="shared" si="2"/>
        <v xml:space="preserve"> </v>
      </c>
      <c r="E59" s="117">
        <v>1.1574074074074073E-5</v>
      </c>
      <c r="F59" s="118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1"/>
        <v xml:space="preserve"> </v>
      </c>
      <c r="D60" s="119" t="str">
        <f t="shared" si="2"/>
        <v xml:space="preserve"> </v>
      </c>
      <c r="E60" s="117">
        <v>1.1574074074074073E-5</v>
      </c>
      <c r="F60" s="118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1"/>
        <v xml:space="preserve"> </v>
      </c>
      <c r="D61" s="119" t="str">
        <f t="shared" si="2"/>
        <v xml:space="preserve"> </v>
      </c>
      <c r="E61" s="117">
        <v>1.1574074074074073E-5</v>
      </c>
      <c r="F61" s="118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1"/>
        <v xml:space="preserve"> </v>
      </c>
      <c r="D62" s="119" t="str">
        <f t="shared" si="2"/>
        <v xml:space="preserve"> </v>
      </c>
      <c r="E62" s="117">
        <v>1.1574074074074073E-5</v>
      </c>
      <c r="F62" s="118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1"/>
        <v xml:space="preserve"> </v>
      </c>
      <c r="D63" s="119" t="str">
        <f t="shared" si="2"/>
        <v xml:space="preserve"> </v>
      </c>
      <c r="E63" s="117">
        <v>1.1574074074074073E-5</v>
      </c>
      <c r="F63" s="118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1"/>
        <v xml:space="preserve"> </v>
      </c>
      <c r="D64" s="119" t="str">
        <f t="shared" si="2"/>
        <v xml:space="preserve"> </v>
      </c>
      <c r="E64" s="117">
        <v>1.1574074074074073E-5</v>
      </c>
      <c r="F64" s="118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1"/>
        <v xml:space="preserve"> </v>
      </c>
      <c r="D65" s="119" t="str">
        <f t="shared" si="2"/>
        <v xml:space="preserve"> </v>
      </c>
      <c r="E65" s="117">
        <v>1.1574074074074073E-5</v>
      </c>
      <c r="F65" s="118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1"/>
        <v xml:space="preserve"> </v>
      </c>
      <c r="D66" s="119" t="str">
        <f t="shared" si="2"/>
        <v xml:space="preserve"> </v>
      </c>
      <c r="E66" s="117">
        <v>1.1574074074074073E-5</v>
      </c>
      <c r="F66" s="118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1"/>
        <v xml:space="preserve"> </v>
      </c>
      <c r="D67" s="119" t="str">
        <f t="shared" si="2"/>
        <v xml:space="preserve"> </v>
      </c>
      <c r="E67" s="117">
        <v>1.1574074074074073E-5</v>
      </c>
      <c r="F67" s="118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1"/>
        <v xml:space="preserve"> </v>
      </c>
      <c r="D68" s="119" t="str">
        <f t="shared" si="2"/>
        <v xml:space="preserve"> </v>
      </c>
      <c r="E68" s="117">
        <v>1.1574074074074073E-5</v>
      </c>
      <c r="F68" s="118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1"/>
        <v xml:space="preserve"> </v>
      </c>
      <c r="D69" s="119" t="str">
        <f t="shared" si="2"/>
        <v xml:space="preserve"> </v>
      </c>
      <c r="E69" s="117">
        <v>1.1574074074074073E-5</v>
      </c>
      <c r="F69" s="118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52" si="6">VLOOKUP(B134,name,3,FALSE)</f>
        <v xml:space="preserve"> </v>
      </c>
      <c r="D134" s="119" t="str">
        <f t="shared" ref="D134:D152" si="7">VLOOKUP(B134,name,2,FALSE)</f>
        <v xml:space="preserve"> </v>
      </c>
      <c r="E134" s="117">
        <v>1.1574074074074073E-5</v>
      </c>
      <c r="F134" s="118" t="e">
        <f t="shared" ref="F134:F152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ref="C153:C195" si="9">VLOOKUP(B153,name,3,FALSE)</f>
        <v xml:space="preserve"> </v>
      </c>
      <c r="D153" s="119" t="str">
        <f t="shared" ref="D153:D195" si="10">VLOOKUP(B153,name,2,FALSE)</f>
        <v xml:space="preserve"> </v>
      </c>
      <c r="E153" s="117">
        <v>1.1574074074074073E-5</v>
      </c>
      <c r="F153" s="118" t="e">
        <f t="shared" ref="F153:F195" si="11">(VLOOKUP(C153,C$4:E$5,3,FALSE))/(E153/10000)</f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9"/>
        <v xml:space="preserve"> </v>
      </c>
      <c r="D154" s="119" t="str">
        <f t="shared" si="10"/>
        <v xml:space="preserve"> </v>
      </c>
      <c r="E154" s="117">
        <v>1.1574074074074073E-5</v>
      </c>
      <c r="F154" s="118" t="e">
        <f t="shared" si="11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9"/>
        <v xml:space="preserve"> </v>
      </c>
      <c r="D155" s="119" t="str">
        <f t="shared" si="10"/>
        <v xml:space="preserve"> </v>
      </c>
      <c r="E155" s="117">
        <v>1.1574074074074073E-5</v>
      </c>
      <c r="F155" s="118" t="e">
        <f t="shared" si="11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9"/>
        <v xml:space="preserve"> </v>
      </c>
      <c r="D156" s="119" t="str">
        <f t="shared" si="10"/>
        <v xml:space="preserve"> </v>
      </c>
      <c r="E156" s="117">
        <v>1.1574074074074073E-5</v>
      </c>
      <c r="F156" s="118" t="e">
        <f t="shared" si="11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9"/>
        <v xml:space="preserve"> </v>
      </c>
      <c r="D157" s="119" t="str">
        <f t="shared" si="10"/>
        <v xml:space="preserve"> </v>
      </c>
      <c r="E157" s="117">
        <v>1.1574074074074073E-5</v>
      </c>
      <c r="F157" s="118" t="e">
        <f t="shared" si="11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9"/>
        <v xml:space="preserve"> </v>
      </c>
      <c r="D158" s="119" t="str">
        <f t="shared" si="10"/>
        <v xml:space="preserve"> </v>
      </c>
      <c r="E158" s="117">
        <v>1.1574074074074073E-5</v>
      </c>
      <c r="F158" s="118" t="e">
        <f t="shared" si="11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9"/>
        <v xml:space="preserve"> </v>
      </c>
      <c r="D159" s="119" t="str">
        <f t="shared" si="10"/>
        <v xml:space="preserve"> </v>
      </c>
      <c r="E159" s="117">
        <v>1.1574074074074073E-5</v>
      </c>
      <c r="F159" s="118" t="e">
        <f t="shared" si="11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9"/>
        <v xml:space="preserve"> </v>
      </c>
      <c r="D160" s="119" t="str">
        <f t="shared" si="10"/>
        <v xml:space="preserve"> </v>
      </c>
      <c r="E160" s="117">
        <v>1.1574074074074073E-5</v>
      </c>
      <c r="F160" s="118" t="e">
        <f t="shared" si="11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9"/>
        <v xml:space="preserve"> </v>
      </c>
      <c r="D161" s="119" t="str">
        <f t="shared" si="10"/>
        <v xml:space="preserve"> </v>
      </c>
      <c r="E161" s="117">
        <v>1.1574074074074073E-5</v>
      </c>
      <c r="F161" s="118" t="e">
        <f t="shared" si="11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9"/>
        <v xml:space="preserve"> </v>
      </c>
      <c r="D162" s="119" t="str">
        <f t="shared" si="10"/>
        <v xml:space="preserve"> </v>
      </c>
      <c r="E162" s="117">
        <v>1.1574074074074073E-5</v>
      </c>
      <c r="F162" s="118" t="e">
        <f t="shared" si="11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9"/>
        <v xml:space="preserve"> </v>
      </c>
      <c r="D163" s="119" t="str">
        <f t="shared" si="10"/>
        <v xml:space="preserve"> </v>
      </c>
      <c r="E163" s="117">
        <v>1.1574074074074073E-5</v>
      </c>
      <c r="F163" s="118" t="e">
        <f t="shared" si="11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9"/>
        <v xml:space="preserve"> </v>
      </c>
      <c r="D164" s="119" t="str">
        <f t="shared" si="10"/>
        <v xml:space="preserve"> </v>
      </c>
      <c r="E164" s="117">
        <v>1.1574074074074073E-5</v>
      </c>
      <c r="F164" s="118" t="e">
        <f t="shared" si="11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9"/>
        <v xml:space="preserve"> </v>
      </c>
      <c r="D165" s="119" t="str">
        <f t="shared" si="10"/>
        <v xml:space="preserve"> </v>
      </c>
      <c r="E165" s="117">
        <v>1.1574074074074073E-5</v>
      </c>
      <c r="F165" s="118" t="e">
        <f t="shared" si="11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9"/>
        <v xml:space="preserve"> </v>
      </c>
      <c r="D166" s="119" t="str">
        <f t="shared" si="10"/>
        <v xml:space="preserve"> </v>
      </c>
      <c r="E166" s="117">
        <v>1.1574074074074073E-5</v>
      </c>
      <c r="F166" s="118" t="e">
        <f t="shared" si="11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9"/>
        <v xml:space="preserve"> </v>
      </c>
      <c r="D167" s="119" t="str">
        <f t="shared" si="10"/>
        <v xml:space="preserve"> </v>
      </c>
      <c r="E167" s="117">
        <v>1.1574074074074073E-5</v>
      </c>
      <c r="F167" s="118" t="e">
        <f t="shared" si="11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9"/>
        <v xml:space="preserve"> </v>
      </c>
      <c r="D168" s="119" t="str">
        <f t="shared" si="10"/>
        <v xml:space="preserve"> </v>
      </c>
      <c r="E168" s="117">
        <v>1.1574074074074073E-5</v>
      </c>
      <c r="F168" s="118" t="e">
        <f t="shared" si="11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9"/>
        <v xml:space="preserve"> </v>
      </c>
      <c r="D169" s="119" t="str">
        <f t="shared" si="10"/>
        <v xml:space="preserve"> </v>
      </c>
      <c r="E169" s="117">
        <v>1.1574074074074073E-5</v>
      </c>
      <c r="F169" s="118" t="e">
        <f t="shared" si="11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9"/>
        <v xml:space="preserve"> </v>
      </c>
      <c r="D170" s="119" t="str">
        <f t="shared" si="10"/>
        <v xml:space="preserve"> </v>
      </c>
      <c r="E170" s="117">
        <v>1.1574074074074073E-5</v>
      </c>
      <c r="F170" s="118" t="e">
        <f t="shared" si="11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9"/>
        <v xml:space="preserve"> </v>
      </c>
      <c r="D171" s="119" t="str">
        <f t="shared" si="10"/>
        <v xml:space="preserve"> </v>
      </c>
      <c r="E171" s="117">
        <v>1.1574074074074073E-5</v>
      </c>
      <c r="F171" s="118" t="e">
        <f t="shared" si="11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9"/>
        <v xml:space="preserve"> </v>
      </c>
      <c r="D172" s="119" t="str">
        <f t="shared" si="10"/>
        <v xml:space="preserve"> </v>
      </c>
      <c r="E172" s="117">
        <v>1.1574074074074073E-5</v>
      </c>
      <c r="F172" s="118" t="e">
        <f t="shared" si="11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9"/>
        <v xml:space="preserve"> </v>
      </c>
      <c r="D173" s="119" t="str">
        <f t="shared" si="10"/>
        <v xml:space="preserve"> </v>
      </c>
      <c r="E173" s="117">
        <v>1.1574074074074073E-5</v>
      </c>
      <c r="F173" s="118" t="e">
        <f t="shared" si="11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9"/>
        <v xml:space="preserve"> </v>
      </c>
      <c r="D174" s="119" t="str">
        <f t="shared" si="10"/>
        <v xml:space="preserve"> </v>
      </c>
      <c r="E174" s="117">
        <v>1.1574074074074073E-5</v>
      </c>
      <c r="F174" s="118" t="e">
        <f t="shared" si="11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9"/>
        <v xml:space="preserve"> </v>
      </c>
      <c r="D175" s="119" t="str">
        <f t="shared" si="10"/>
        <v xml:space="preserve"> </v>
      </c>
      <c r="E175" s="117">
        <v>1.1574074074074073E-5</v>
      </c>
      <c r="F175" s="118" t="e">
        <f t="shared" si="11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9"/>
        <v xml:space="preserve"> </v>
      </c>
      <c r="D176" s="119" t="str">
        <f t="shared" si="10"/>
        <v xml:space="preserve"> </v>
      </c>
      <c r="E176" s="117">
        <v>1.1574074074074073E-5</v>
      </c>
      <c r="F176" s="118" t="e">
        <f t="shared" si="11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9"/>
        <v xml:space="preserve"> </v>
      </c>
      <c r="D177" s="119" t="str">
        <f t="shared" si="10"/>
        <v xml:space="preserve"> </v>
      </c>
      <c r="E177" s="117">
        <v>1.1574074074074073E-5</v>
      </c>
      <c r="F177" s="118" t="e">
        <f t="shared" si="11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9"/>
        <v xml:space="preserve"> </v>
      </c>
      <c r="D178" s="119" t="str">
        <f t="shared" si="10"/>
        <v xml:space="preserve"> </v>
      </c>
      <c r="E178" s="117">
        <v>1.1574074074074073E-5</v>
      </c>
      <c r="F178" s="118" t="e">
        <f t="shared" si="11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9"/>
        <v xml:space="preserve"> </v>
      </c>
      <c r="D179" s="119" t="str">
        <f t="shared" si="10"/>
        <v xml:space="preserve"> </v>
      </c>
      <c r="E179" s="117">
        <v>1.1574074074074073E-5</v>
      </c>
      <c r="F179" s="118" t="e">
        <f t="shared" si="11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9"/>
        <v xml:space="preserve"> </v>
      </c>
      <c r="D180" s="119" t="str">
        <f t="shared" si="10"/>
        <v xml:space="preserve"> </v>
      </c>
      <c r="E180" s="117">
        <v>1.1574074074074073E-5</v>
      </c>
      <c r="F180" s="118" t="e">
        <f t="shared" si="11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9"/>
        <v xml:space="preserve"> </v>
      </c>
      <c r="D181" s="119" t="str">
        <f t="shared" si="10"/>
        <v xml:space="preserve"> </v>
      </c>
      <c r="E181" s="117">
        <v>1.1574074074074073E-5</v>
      </c>
      <c r="F181" s="118" t="e">
        <f t="shared" si="11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9"/>
        <v xml:space="preserve"> </v>
      </c>
      <c r="D182" s="119" t="str">
        <f t="shared" si="10"/>
        <v xml:space="preserve"> </v>
      </c>
      <c r="E182" s="117">
        <v>1.1574074074074073E-5</v>
      </c>
      <c r="F182" s="118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9"/>
        <v xml:space="preserve"> </v>
      </c>
      <c r="D183" s="119" t="str">
        <f t="shared" si="10"/>
        <v xml:space="preserve"> </v>
      </c>
      <c r="E183" s="117">
        <v>1.1574074074074073E-5</v>
      </c>
      <c r="F183" s="118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9"/>
        <v xml:space="preserve"> </v>
      </c>
      <c r="D184" s="119" t="str">
        <f t="shared" si="10"/>
        <v xml:space="preserve"> </v>
      </c>
      <c r="E184" s="117">
        <v>1.1574074074074073E-5</v>
      </c>
      <c r="F184" s="118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9"/>
        <v xml:space="preserve"> </v>
      </c>
      <c r="D185" s="119" t="str">
        <f t="shared" si="10"/>
        <v xml:space="preserve"> </v>
      </c>
      <c r="E185" s="117">
        <v>1.1574074074074073E-5</v>
      </c>
      <c r="F185" s="118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9"/>
        <v xml:space="preserve"> </v>
      </c>
      <c r="D186" s="119" t="str">
        <f t="shared" si="10"/>
        <v xml:space="preserve"> </v>
      </c>
      <c r="E186" s="117">
        <v>1.1574074074074073E-5</v>
      </c>
      <c r="F186" s="118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9"/>
        <v xml:space="preserve"> </v>
      </c>
      <c r="D187" s="119" t="str">
        <f t="shared" si="10"/>
        <v xml:space="preserve"> </v>
      </c>
      <c r="E187" s="117">
        <v>1.1574074074074073E-5</v>
      </c>
      <c r="F187" s="118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9"/>
        <v xml:space="preserve"> </v>
      </c>
      <c r="D188" s="119" t="str">
        <f t="shared" si="10"/>
        <v xml:space="preserve"> </v>
      </c>
      <c r="E188" s="117">
        <v>1.1574074074074073E-5</v>
      </c>
      <c r="F188" s="118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9"/>
        <v xml:space="preserve"> </v>
      </c>
      <c r="D189" s="119" t="str">
        <f t="shared" si="10"/>
        <v xml:space="preserve"> </v>
      </c>
      <c r="E189" s="117">
        <v>1.1574074074074073E-5</v>
      </c>
      <c r="F189" s="118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9"/>
        <v xml:space="preserve"> </v>
      </c>
      <c r="D190" s="119" t="str">
        <f t="shared" si="10"/>
        <v xml:space="preserve"> </v>
      </c>
      <c r="E190" s="117">
        <v>1.1574074074074073E-5</v>
      </c>
      <c r="F190" s="118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9"/>
        <v xml:space="preserve"> </v>
      </c>
      <c r="D191" s="119" t="str">
        <f t="shared" si="10"/>
        <v xml:space="preserve"> </v>
      </c>
      <c r="E191" s="117">
        <v>1.1574074074074073E-5</v>
      </c>
      <c r="F191" s="118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9"/>
        <v xml:space="preserve"> </v>
      </c>
      <c r="D192" s="119" t="str">
        <f t="shared" si="10"/>
        <v xml:space="preserve"> </v>
      </c>
      <c r="E192" s="117">
        <v>1.1574074074074073E-5</v>
      </c>
      <c r="F192" s="118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9"/>
        <v xml:space="preserve"> </v>
      </c>
      <c r="D193" s="119" t="str">
        <f t="shared" si="10"/>
        <v xml:space="preserve"> </v>
      </c>
      <c r="E193" s="117">
        <v>1.1574074074074073E-5</v>
      </c>
      <c r="F193" s="118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9"/>
        <v xml:space="preserve"> </v>
      </c>
      <c r="D194" s="119" t="str">
        <f t="shared" si="10"/>
        <v xml:space="preserve"> </v>
      </c>
      <c r="E194" s="117">
        <v>1.1574074074074073E-5</v>
      </c>
      <c r="F194" s="118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9"/>
        <v xml:space="preserve"> </v>
      </c>
      <c r="D195" s="119" t="str">
        <f t="shared" si="10"/>
        <v xml:space="preserve"> </v>
      </c>
      <c r="E195" s="117">
        <v>1.1574074074074073E-5</v>
      </c>
      <c r="F195" s="118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ref="C196:C201" si="12">VLOOKUP(B196,name,3,FALSE)</f>
        <v xml:space="preserve"> </v>
      </c>
      <c r="D196" s="119" t="str">
        <f t="shared" ref="D196:D201" si="13">VLOOKUP(B196,name,2,FALSE)</f>
        <v xml:space="preserve"> </v>
      </c>
      <c r="E196" s="117">
        <v>1.1574074074074073E-5</v>
      </c>
      <c r="F196" s="118" t="e">
        <f t="shared" ref="F196:F201" si="14">(VLOOKUP(C196,C$4:E$5,3,FALSE))/(E196/10000)</f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12"/>
        <v xml:space="preserve"> </v>
      </c>
      <c r="D197" s="119" t="str">
        <f t="shared" si="13"/>
        <v xml:space="preserve"> </v>
      </c>
      <c r="E197" s="117">
        <v>1.1574074074074073E-5</v>
      </c>
      <c r="F197" s="118" t="e">
        <f t="shared" si="14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si="12"/>
        <v xml:space="preserve"> </v>
      </c>
      <c r="D198" s="119" t="str">
        <f t="shared" si="13"/>
        <v xml:space="preserve"> </v>
      </c>
      <c r="E198" s="117">
        <v>1.1574074074074073E-5</v>
      </c>
      <c r="F198" s="118" t="e">
        <f t="shared" si="14"/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12"/>
        <v xml:space="preserve"> </v>
      </c>
      <c r="D199" s="119" t="str">
        <f t="shared" si="13"/>
        <v xml:space="preserve"> </v>
      </c>
      <c r="E199" s="117">
        <v>1.1574074074074073E-5</v>
      </c>
      <c r="F199" s="118" t="e">
        <f t="shared" si="14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12"/>
        <v xml:space="preserve"> </v>
      </c>
      <c r="D200" s="119" t="str">
        <f t="shared" si="13"/>
        <v xml:space="preserve"> </v>
      </c>
      <c r="E200" s="117">
        <v>1.1574074074074073E-5</v>
      </c>
      <c r="F200" s="118" t="e">
        <f t="shared" si="14"/>
        <v>#N/A</v>
      </c>
    </row>
    <row r="201" spans="2:7" x14ac:dyDescent="0.2">
      <c r="B201" s="115" t="s">
        <v>8</v>
      </c>
      <c r="C201" s="119" t="str">
        <f t="shared" si="12"/>
        <v xml:space="preserve"> </v>
      </c>
      <c r="D201" s="119" t="str">
        <f t="shared" si="13"/>
        <v xml:space="preserve"> </v>
      </c>
      <c r="E201" s="117">
        <v>1.1574074074074073E-5</v>
      </c>
      <c r="F201" s="118" t="e">
        <f t="shared" si="14"/>
        <v>#N/A</v>
      </c>
    </row>
    <row r="202" spans="2:7" ht="13.5" thickBot="1" x14ac:dyDescent="0.25">
      <c r="B202" s="120"/>
      <c r="C202" s="121"/>
      <c r="D202" s="121"/>
      <c r="E202" s="122"/>
      <c r="F202" s="123"/>
    </row>
    <row r="203" spans="2:7" x14ac:dyDescent="0.2">
      <c r="B203" s="30"/>
      <c r="C203" s="57"/>
      <c r="D203" s="57"/>
      <c r="E203" s="31"/>
      <c r="F203" s="32"/>
    </row>
    <row r="204" spans="2:7" x14ac:dyDescent="0.2">
      <c r="B204" s="30"/>
      <c r="C204" s="57"/>
      <c r="D204" s="57"/>
      <c r="E204" s="31"/>
      <c r="F204" s="3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</sheetData>
  <phoneticPr fontId="3" type="noConversion"/>
  <conditionalFormatting sqref="G4:G203">
    <cfRule type="cellIs" dxfId="97" priority="17" stopIfTrue="1" operator="equal">
      <formula>#N/A</formula>
    </cfRule>
  </conditionalFormatting>
  <conditionalFormatting sqref="B1:B3 B94:B205">
    <cfRule type="cellIs" dxfId="96" priority="18" stopIfTrue="1" operator="equal">
      <formula>"x"</formula>
    </cfRule>
  </conditionalFormatting>
  <conditionalFormatting sqref="B203:B246">
    <cfRule type="cellIs" dxfId="95" priority="12" stopIfTrue="1" operator="equal">
      <formula>"x"</formula>
    </cfRule>
  </conditionalFormatting>
  <conditionalFormatting sqref="B4:B5 B72:B93">
    <cfRule type="cellIs" dxfId="94" priority="8" stopIfTrue="1" operator="equal">
      <formula>"x"</formula>
    </cfRule>
  </conditionalFormatting>
  <conditionalFormatting sqref="B33:B71">
    <cfRule type="cellIs" dxfId="93" priority="6" stopIfTrue="1" operator="equal">
      <formula>"x"</formula>
    </cfRule>
  </conditionalFormatting>
  <conditionalFormatting sqref="B4:B5 B44:B152">
    <cfRule type="cellIs" dxfId="92" priority="5" stopIfTrue="1" operator="equal">
      <formula>"x"</formula>
    </cfRule>
  </conditionalFormatting>
  <conditionalFormatting sqref="B33:B43">
    <cfRule type="cellIs" dxfId="91" priority="4" stopIfTrue="1" operator="equal">
      <formula>"x"</formula>
    </cfRule>
  </conditionalFormatting>
  <conditionalFormatting sqref="B33:B43">
    <cfRule type="cellIs" dxfId="90" priority="3" stopIfTrue="1" operator="equal">
      <formula>"x"</formula>
    </cfRule>
  </conditionalFormatting>
  <conditionalFormatting sqref="B6:B32">
    <cfRule type="cellIs" dxfId="89" priority="2" stopIfTrue="1" operator="equal">
      <formula>"x"</formula>
    </cfRule>
  </conditionalFormatting>
  <conditionalFormatting sqref="B6:B32">
    <cfRule type="cellIs" dxfId="88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12" destinationFile="C:\A TEER\Web\TEER League 08\culford.htm"/>
    <webPublishItem id="7951" divId="ebta league Youth_7951" sourceType="range" sourceRef="A1:F13" destinationFile="C:\A TEER\Web\TEER League 09\TriForce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H16" sqref="H16"/>
    </sheetView>
  </sheetViews>
  <sheetFormatPr defaultRowHeight="12.75" x14ac:dyDescent="0.2"/>
  <cols>
    <col min="1" max="1" width="1.85546875" customWidth="1"/>
    <col min="2" max="2" width="21.140625" customWidth="1"/>
    <col min="3" max="3" width="12.85546875" bestFit="1" customWidth="1"/>
    <col min="4" max="4" width="25.7109375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Races!A13</f>
        <v>WiTri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 t="s">
        <v>333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 t="s">
        <v>348</v>
      </c>
      <c r="F5" s="118"/>
      <c r="G5" t="str">
        <f>IF((ISERROR((VLOOKUP(B5,Calculation!C$2:C$314,1,FALSE)))),"not entered","")</f>
        <v/>
      </c>
    </row>
    <row r="6" spans="2:7" x14ac:dyDescent="0.2">
      <c r="B6" s="166" t="s">
        <v>97</v>
      </c>
      <c r="C6" s="116" t="s">
        <v>70</v>
      </c>
      <c r="D6" s="116" t="s">
        <v>160</v>
      </c>
      <c r="E6" s="117" t="s">
        <v>333</v>
      </c>
      <c r="F6" s="118">
        <f t="shared" ref="F6:F6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15" t="s">
        <v>129</v>
      </c>
      <c r="C7" s="116" t="s">
        <v>70</v>
      </c>
      <c r="D7" s="116" t="s">
        <v>268</v>
      </c>
      <c r="E7" s="117" t="s">
        <v>334</v>
      </c>
      <c r="F7" s="118">
        <f t="shared" si="0"/>
        <v>9957.1009257168662</v>
      </c>
      <c r="G7" t="str">
        <f>IF((ISERROR((VLOOKUP(B7,Calculation!C$2:C$314,1,FALSE)))),"not entered","")</f>
        <v/>
      </c>
    </row>
    <row r="8" spans="2:7" x14ac:dyDescent="0.2">
      <c r="B8" s="115" t="s">
        <v>126</v>
      </c>
      <c r="C8" s="116" t="s">
        <v>70</v>
      </c>
      <c r="D8" s="116" t="s">
        <v>268</v>
      </c>
      <c r="E8" s="117" t="s">
        <v>335</v>
      </c>
      <c r="F8" s="118">
        <f t="shared" si="0"/>
        <v>9887.8923766816151</v>
      </c>
      <c r="G8" t="str">
        <f>IF((ISERROR((VLOOKUP(B8,Calculation!C$2:C$314,1,FALSE)))),"not entered","")</f>
        <v/>
      </c>
    </row>
    <row r="9" spans="2:7" x14ac:dyDescent="0.2">
      <c r="B9" s="115" t="s">
        <v>271</v>
      </c>
      <c r="C9" s="116" t="s">
        <v>70</v>
      </c>
      <c r="D9" s="116" t="s">
        <v>336</v>
      </c>
      <c r="E9" s="117" t="s">
        <v>337</v>
      </c>
      <c r="F9" s="118">
        <f t="shared" si="0"/>
        <v>9057.3012939001837</v>
      </c>
      <c r="G9" t="str">
        <f>IF((ISERROR((VLOOKUP(B9,Calculation!C$2:C$314,1,FALSE)))),"not entered","")</f>
        <v/>
      </c>
    </row>
    <row r="10" spans="2:7" x14ac:dyDescent="0.2">
      <c r="B10" s="115" t="s">
        <v>103</v>
      </c>
      <c r="C10" s="116" t="s">
        <v>70</v>
      </c>
      <c r="D10" s="116" t="s">
        <v>338</v>
      </c>
      <c r="E10" s="117" t="s">
        <v>339</v>
      </c>
      <c r="F10" s="118">
        <f t="shared" si="0"/>
        <v>8618.3310533515742</v>
      </c>
      <c r="G10" t="str">
        <f>IF((ISERROR((VLOOKUP(B10,Calculation!C$2:C$314,1,FALSE)))),"not entered","")</f>
        <v>not entered</v>
      </c>
    </row>
    <row r="11" spans="2:7" x14ac:dyDescent="0.2">
      <c r="B11" s="115" t="s">
        <v>340</v>
      </c>
      <c r="C11" s="116" t="s">
        <v>70</v>
      </c>
      <c r="D11" s="116" t="s">
        <v>268</v>
      </c>
      <c r="E11" s="117" t="s">
        <v>341</v>
      </c>
      <c r="F11" s="118">
        <f>(VLOOKUP(C11,C$4:E$5,3,FALSE))/(E11/10000)</f>
        <v>8459.620180318434</v>
      </c>
      <c r="G11" t="str">
        <f>IF((ISERROR((VLOOKUP(B11,Calculation!C$2:C$314,1,FALSE)))),"not entered","")</f>
        <v/>
      </c>
    </row>
    <row r="12" spans="2:7" x14ac:dyDescent="0.2">
      <c r="B12" s="115" t="s">
        <v>100</v>
      </c>
      <c r="C12" s="116" t="s">
        <v>70</v>
      </c>
      <c r="D12" s="116" t="s">
        <v>101</v>
      </c>
      <c r="E12" s="117" t="s">
        <v>342</v>
      </c>
      <c r="F12" s="118">
        <f t="shared" si="0"/>
        <v>8007.9898311240258</v>
      </c>
      <c r="G12" t="str">
        <f>IF((ISERROR((VLOOKUP(B12,Calculation!C$2:C$314,1,FALSE)))),"not entered","")</f>
        <v/>
      </c>
    </row>
    <row r="13" spans="2:7" x14ac:dyDescent="0.2">
      <c r="B13" s="115" t="s">
        <v>343</v>
      </c>
      <c r="C13" s="116" t="s">
        <v>70</v>
      </c>
      <c r="D13" s="116" t="s">
        <v>344</v>
      </c>
      <c r="E13" s="117" t="s">
        <v>345</v>
      </c>
      <c r="F13" s="118">
        <f t="shared" si="0"/>
        <v>7416.7507568113015</v>
      </c>
      <c r="G13" t="str">
        <f>IF((ISERROR((VLOOKUP(B13,Calculation!C$2:C$314,1,FALSE)))),"not entered","")</f>
        <v>not entered</v>
      </c>
    </row>
    <row r="14" spans="2:7" x14ac:dyDescent="0.2">
      <c r="B14" s="115" t="s">
        <v>346</v>
      </c>
      <c r="C14" s="116" t="s">
        <v>70</v>
      </c>
      <c r="D14" s="116" t="s">
        <v>344</v>
      </c>
      <c r="E14" s="117" t="s">
        <v>347</v>
      </c>
      <c r="F14" s="118">
        <f t="shared" si="0"/>
        <v>5138.6623164763469</v>
      </c>
      <c r="G14" t="str">
        <f>IF((ISERROR((VLOOKUP(B14,Calculation!C$2:C$314,1,FALSE)))),"not entered","")</f>
        <v>not entered</v>
      </c>
    </row>
    <row r="15" spans="2:7" x14ac:dyDescent="0.2">
      <c r="B15" s="115" t="s">
        <v>145</v>
      </c>
      <c r="C15" s="116" t="s">
        <v>71</v>
      </c>
      <c r="D15" s="116" t="s">
        <v>268</v>
      </c>
      <c r="E15" s="117" t="s">
        <v>348</v>
      </c>
      <c r="F15" s="118">
        <f t="shared" si="0"/>
        <v>10000</v>
      </c>
      <c r="G15" t="str">
        <f>IF((ISERROR((VLOOKUP(B15,Calculation!C$2:C$314,1,FALSE)))),"not entered","")</f>
        <v/>
      </c>
    </row>
    <row r="16" spans="2:7" x14ac:dyDescent="0.2">
      <c r="B16" s="115" t="s">
        <v>179</v>
      </c>
      <c r="C16" s="116" t="s">
        <v>71</v>
      </c>
      <c r="D16" s="116" t="s">
        <v>268</v>
      </c>
      <c r="E16" s="117" t="s">
        <v>349</v>
      </c>
      <c r="F16" s="118">
        <f t="shared" si="0"/>
        <v>9293.2396839332741</v>
      </c>
      <c r="G16" t="str">
        <f>IF((ISERROR((VLOOKUP(B16,Calculation!C$2:C$314,1,FALSE)))),"not entered","")</f>
        <v/>
      </c>
    </row>
    <row r="17" spans="2:7" x14ac:dyDescent="0.2">
      <c r="B17" s="115" t="s">
        <v>350</v>
      </c>
      <c r="C17" s="116" t="s">
        <v>71</v>
      </c>
      <c r="D17" s="116" t="s">
        <v>268</v>
      </c>
      <c r="E17" s="117" t="s">
        <v>351</v>
      </c>
      <c r="F17" s="118">
        <f t="shared" si="0"/>
        <v>8159.5683175949116</v>
      </c>
      <c r="G17" t="str">
        <f>IF((ISERROR((VLOOKUP(B17,Calculation!C$2:C$314,1,FALSE)))),"not entered","")</f>
        <v/>
      </c>
    </row>
    <row r="18" spans="2:7" x14ac:dyDescent="0.2">
      <c r="B18" s="115" t="s">
        <v>352</v>
      </c>
      <c r="C18" s="116" t="s">
        <v>71</v>
      </c>
      <c r="D18" s="116" t="s">
        <v>344</v>
      </c>
      <c r="E18" s="117" t="s">
        <v>353</v>
      </c>
      <c r="F18" s="118">
        <f t="shared" si="0"/>
        <v>8097.1505067890621</v>
      </c>
      <c r="G18" t="str">
        <f>IF((ISERROR((VLOOKUP(B18,Calculation!C$2:C$314,1,FALSE)))),"not entered","")</f>
        <v>not entered</v>
      </c>
    </row>
    <row r="19" spans="2:7" x14ac:dyDescent="0.2">
      <c r="B19" s="115" t="s">
        <v>174</v>
      </c>
      <c r="C19" s="116" t="s">
        <v>71</v>
      </c>
      <c r="D19" s="116" t="s">
        <v>101</v>
      </c>
      <c r="E19" s="117" t="s">
        <v>354</v>
      </c>
      <c r="F19" s="118">
        <f t="shared" si="0"/>
        <v>7628.8288288288286</v>
      </c>
      <c r="G19" t="str">
        <f>IF((ISERROR((VLOOKUP(B19,Calculation!C$2:C$314,1,FALSE)))),"not entered","")</f>
        <v/>
      </c>
    </row>
    <row r="20" spans="2:7" x14ac:dyDescent="0.2">
      <c r="B20" s="115" t="s">
        <v>355</v>
      </c>
      <c r="C20" s="116" t="s">
        <v>71</v>
      </c>
      <c r="D20" s="116" t="s">
        <v>344</v>
      </c>
      <c r="E20" s="117" t="s">
        <v>356</v>
      </c>
      <c r="F20" s="118">
        <f t="shared" si="0"/>
        <v>7445.0501142957628</v>
      </c>
      <c r="G20" t="str">
        <f>IF((ISERROR((VLOOKUP(B20,Calculation!C$2:C$314,1,FALSE)))),"not entered","")</f>
        <v>not entered</v>
      </c>
    </row>
    <row r="21" spans="2:7" x14ac:dyDescent="0.2">
      <c r="B21" s="115" t="s">
        <v>357</v>
      </c>
      <c r="C21" s="116" t="s">
        <v>71</v>
      </c>
      <c r="D21" s="116" t="s">
        <v>358</v>
      </c>
      <c r="E21" s="117" t="s">
        <v>359</v>
      </c>
      <c r="F21" s="118">
        <f t="shared" si="0"/>
        <v>6952.3809523809541</v>
      </c>
      <c r="G21" t="str">
        <f>IF((ISERROR((VLOOKUP(B21,Calculation!C$2:C$314,1,FALSE)))),"not entered","")</f>
        <v/>
      </c>
    </row>
    <row r="22" spans="2:7" x14ac:dyDescent="0.2">
      <c r="B22" s="115" t="s">
        <v>360</v>
      </c>
      <c r="C22" s="116" t="s">
        <v>71</v>
      </c>
      <c r="D22" s="116" t="s">
        <v>338</v>
      </c>
      <c r="E22" s="117" t="s">
        <v>361</v>
      </c>
      <c r="F22" s="118">
        <f t="shared" si="0"/>
        <v>6528.912875867386</v>
      </c>
      <c r="G22" t="str">
        <f>IF((ISERROR((VLOOKUP(B22,Calculation!C$2:C$314,1,FALSE)))),"not entered","")</f>
        <v/>
      </c>
    </row>
    <row r="23" spans="2:7" x14ac:dyDescent="0.2">
      <c r="B23" s="115" t="s">
        <v>302</v>
      </c>
      <c r="C23" s="116" t="s">
        <v>71</v>
      </c>
      <c r="D23" s="116" t="s">
        <v>338</v>
      </c>
      <c r="E23" s="117" t="s">
        <v>362</v>
      </c>
      <c r="F23" s="118">
        <f t="shared" si="0"/>
        <v>6496.8543808500854</v>
      </c>
      <c r="G23" t="str">
        <f>IF((ISERROR((VLOOKUP(B23,Calculation!C$2:C$314,1,FALSE)))),"not entered","")</f>
        <v>not entered</v>
      </c>
    </row>
    <row r="24" spans="2:7" x14ac:dyDescent="0.2">
      <c r="B24" s="115" t="s">
        <v>8</v>
      </c>
      <c r="C24" s="119" t="str">
        <f t="shared" ref="C24:C69" si="1">VLOOKUP(B24,name,3,FALSE)</f>
        <v xml:space="preserve"> </v>
      </c>
      <c r="D24" s="119" t="str">
        <f t="shared" ref="D24:D69" si="2">VLOOKUP(B24,name,2,FALSE)</f>
        <v xml:space="preserve"> </v>
      </c>
      <c r="E24" s="117">
        <v>1.1574074074074073E-5</v>
      </c>
      <c r="F24" s="118" t="e">
        <f t="shared" si="0"/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1"/>
        <v xml:space="preserve"> </v>
      </c>
      <c r="D25" s="119" t="str">
        <f t="shared" si="2"/>
        <v xml:space="preserve"> </v>
      </c>
      <c r="E25" s="117">
        <v>1.1574074074074073E-5</v>
      </c>
      <c r="F25" s="118" t="e">
        <f t="shared" si="0"/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1"/>
        <v xml:space="preserve"> </v>
      </c>
      <c r="D26" s="119" t="str">
        <f t="shared" si="2"/>
        <v xml:space="preserve"> </v>
      </c>
      <c r="E26" s="117">
        <v>1.1574074074074073E-5</v>
      </c>
      <c r="F26" s="118" t="e">
        <f t="shared" si="0"/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1"/>
        <v xml:space="preserve"> </v>
      </c>
      <c r="D27" s="119" t="str">
        <f t="shared" si="2"/>
        <v xml:space="preserve"> </v>
      </c>
      <c r="E27" s="117">
        <v>1.1574074074074073E-5</v>
      </c>
      <c r="F27" s="118" t="e">
        <f t="shared" si="0"/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1"/>
        <v xml:space="preserve"> </v>
      </c>
      <c r="D28" s="119" t="str">
        <f t="shared" si="2"/>
        <v xml:space="preserve"> </v>
      </c>
      <c r="E28" s="117">
        <v>1.1574074074074073E-5</v>
      </c>
      <c r="F28" s="118" t="e">
        <f t="shared" si="0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1"/>
        <v xml:space="preserve"> </v>
      </c>
      <c r="D29" s="119" t="str">
        <f t="shared" si="2"/>
        <v xml:space="preserve"> </v>
      </c>
      <c r="E29" s="117">
        <v>1.1574074074074073E-5</v>
      </c>
      <c r="F29" s="118" t="e">
        <f t="shared" si="0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1"/>
        <v xml:space="preserve"> </v>
      </c>
      <c r="D30" s="119" t="str">
        <f t="shared" si="2"/>
        <v xml:space="preserve"> </v>
      </c>
      <c r="E30" s="117">
        <v>1.1574074074074073E-5</v>
      </c>
      <c r="F30" s="118" t="e">
        <f t="shared" si="0"/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1"/>
        <v xml:space="preserve"> </v>
      </c>
      <c r="D31" s="119" t="str">
        <f t="shared" si="2"/>
        <v xml:space="preserve"> </v>
      </c>
      <c r="E31" s="117">
        <v>1.1574074074074073E-5</v>
      </c>
      <c r="F31" s="118" t="e">
        <f t="shared" si="0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1"/>
        <v xml:space="preserve"> </v>
      </c>
      <c r="D32" s="119" t="str">
        <f t="shared" si="2"/>
        <v xml:space="preserve"> </v>
      </c>
      <c r="E32" s="117">
        <v>1.1574074074074073E-5</v>
      </c>
      <c r="F32" s="118" t="e">
        <f t="shared" si="0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1"/>
        <v xml:space="preserve"> </v>
      </c>
      <c r="D33" s="119" t="str">
        <f t="shared" si="2"/>
        <v xml:space="preserve"> </v>
      </c>
      <c r="E33" s="117">
        <v>1.1574074074074073E-5</v>
      </c>
      <c r="F33" s="118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1"/>
        <v xml:space="preserve"> </v>
      </c>
      <c r="D34" s="119" t="str">
        <f t="shared" si="2"/>
        <v xml:space="preserve"> </v>
      </c>
      <c r="E34" s="117">
        <v>1.1574074074074073E-5</v>
      </c>
      <c r="F34" s="118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1"/>
        <v xml:space="preserve"> </v>
      </c>
      <c r="D35" s="119" t="str">
        <f t="shared" si="2"/>
        <v xml:space="preserve"> </v>
      </c>
      <c r="E35" s="117">
        <v>1.1574074074074073E-5</v>
      </c>
      <c r="F35" s="118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1"/>
        <v xml:space="preserve"> </v>
      </c>
      <c r="D36" s="119" t="str">
        <f t="shared" si="2"/>
        <v xml:space="preserve"> </v>
      </c>
      <c r="E36" s="117">
        <v>1.1574074074074073E-5</v>
      </c>
      <c r="F36" s="118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1"/>
        <v xml:space="preserve"> </v>
      </c>
      <c r="D37" s="119" t="str">
        <f t="shared" si="2"/>
        <v xml:space="preserve"> </v>
      </c>
      <c r="E37" s="117">
        <v>1.1574074074074073E-5</v>
      </c>
      <c r="F37" s="118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1"/>
        <v xml:space="preserve"> </v>
      </c>
      <c r="D38" s="119" t="str">
        <f t="shared" si="2"/>
        <v xml:space="preserve"> </v>
      </c>
      <c r="E38" s="117">
        <v>1.1574074074074073E-5</v>
      </c>
      <c r="F38" s="118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1"/>
        <v xml:space="preserve"> </v>
      </c>
      <c r="D39" s="119" t="str">
        <f t="shared" si="2"/>
        <v xml:space="preserve"> </v>
      </c>
      <c r="E39" s="117">
        <v>1.1574074074074073E-5</v>
      </c>
      <c r="F39" s="118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1"/>
        <v xml:space="preserve"> </v>
      </c>
      <c r="D40" s="119" t="str">
        <f t="shared" si="2"/>
        <v xml:space="preserve"> </v>
      </c>
      <c r="E40" s="117">
        <v>1.1574074074074073E-5</v>
      </c>
      <c r="F40" s="118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1"/>
        <v xml:space="preserve"> </v>
      </c>
      <c r="D41" s="119" t="str">
        <f t="shared" si="2"/>
        <v xml:space="preserve"> </v>
      </c>
      <c r="E41" s="117">
        <v>1.1574074074074073E-5</v>
      </c>
      <c r="F41" s="118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1"/>
        <v xml:space="preserve"> </v>
      </c>
      <c r="D42" s="119" t="str">
        <f t="shared" si="2"/>
        <v xml:space="preserve"> </v>
      </c>
      <c r="E42" s="117">
        <v>1.1574074074074073E-5</v>
      </c>
      <c r="F42" s="118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1"/>
        <v xml:space="preserve"> </v>
      </c>
      <c r="D43" s="119" t="str">
        <f t="shared" si="2"/>
        <v xml:space="preserve"> </v>
      </c>
      <c r="E43" s="117">
        <v>1.1574074074074073E-5</v>
      </c>
      <c r="F43" s="118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1"/>
        <v xml:space="preserve"> </v>
      </c>
      <c r="D44" s="119" t="str">
        <f t="shared" si="2"/>
        <v xml:space="preserve"> </v>
      </c>
      <c r="E44" s="117">
        <v>1.1574074074074073E-5</v>
      </c>
      <c r="F44" s="118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1"/>
        <v xml:space="preserve"> </v>
      </c>
      <c r="D45" s="119" t="str">
        <f t="shared" si="2"/>
        <v xml:space="preserve"> </v>
      </c>
      <c r="E45" s="117">
        <v>1.1574074074074073E-5</v>
      </c>
      <c r="F45" s="118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1"/>
        <v xml:space="preserve"> </v>
      </c>
      <c r="D46" s="119" t="str">
        <f t="shared" si="2"/>
        <v xml:space="preserve"> </v>
      </c>
      <c r="E46" s="117">
        <v>1.1574074074074073E-5</v>
      </c>
      <c r="F46" s="118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1"/>
        <v xml:space="preserve"> </v>
      </c>
      <c r="D47" s="119" t="str">
        <f t="shared" si="2"/>
        <v xml:space="preserve"> </v>
      </c>
      <c r="E47" s="117">
        <v>1.1574074074074073E-5</v>
      </c>
      <c r="F47" s="118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1"/>
        <v xml:space="preserve"> </v>
      </c>
      <c r="D48" s="119" t="str">
        <f t="shared" si="2"/>
        <v xml:space="preserve"> </v>
      </c>
      <c r="E48" s="117">
        <v>1.1574074074074073E-5</v>
      </c>
      <c r="F48" s="118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1"/>
        <v xml:space="preserve"> </v>
      </c>
      <c r="D49" s="119" t="str">
        <f t="shared" si="2"/>
        <v xml:space="preserve"> </v>
      </c>
      <c r="E49" s="117">
        <v>1.1574074074074073E-5</v>
      </c>
      <c r="F49" s="118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1"/>
        <v xml:space="preserve"> </v>
      </c>
      <c r="D50" s="119" t="str">
        <f t="shared" si="2"/>
        <v xml:space="preserve"> </v>
      </c>
      <c r="E50" s="117">
        <v>1.1574074074074073E-5</v>
      </c>
      <c r="F50" s="118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1"/>
        <v xml:space="preserve"> </v>
      </c>
      <c r="D51" s="119" t="str">
        <f t="shared" si="2"/>
        <v xml:space="preserve"> </v>
      </c>
      <c r="E51" s="117">
        <v>1.1574074074074073E-5</v>
      </c>
      <c r="F51" s="118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1"/>
        <v xml:space="preserve"> </v>
      </c>
      <c r="D52" s="119" t="str">
        <f t="shared" si="2"/>
        <v xml:space="preserve"> </v>
      </c>
      <c r="E52" s="117">
        <v>1.1574074074074073E-5</v>
      </c>
      <c r="F52" s="118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1"/>
        <v xml:space="preserve"> </v>
      </c>
      <c r="D53" s="119" t="str">
        <f t="shared" si="2"/>
        <v xml:space="preserve"> </v>
      </c>
      <c r="E53" s="117">
        <v>1.1574074074074073E-5</v>
      </c>
      <c r="F53" s="118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1"/>
        <v xml:space="preserve"> </v>
      </c>
      <c r="D54" s="119" t="str">
        <f t="shared" si="2"/>
        <v xml:space="preserve"> </v>
      </c>
      <c r="E54" s="117">
        <v>1.1574074074074073E-5</v>
      </c>
      <c r="F54" s="118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1"/>
        <v xml:space="preserve"> </v>
      </c>
      <c r="D55" s="119" t="str">
        <f t="shared" si="2"/>
        <v xml:space="preserve"> </v>
      </c>
      <c r="E55" s="117">
        <v>1.1574074074074073E-5</v>
      </c>
      <c r="F55" s="118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1"/>
        <v xml:space="preserve"> </v>
      </c>
      <c r="D56" s="119" t="str">
        <f t="shared" si="2"/>
        <v xml:space="preserve"> </v>
      </c>
      <c r="E56" s="117">
        <v>1.1574074074074073E-5</v>
      </c>
      <c r="F56" s="118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1"/>
        <v xml:space="preserve"> </v>
      </c>
      <c r="D57" s="119" t="str">
        <f t="shared" si="2"/>
        <v xml:space="preserve"> </v>
      </c>
      <c r="E57" s="117">
        <v>1.1574074074074073E-5</v>
      </c>
      <c r="F57" s="118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1"/>
        <v xml:space="preserve"> </v>
      </c>
      <c r="D58" s="119" t="str">
        <f t="shared" si="2"/>
        <v xml:space="preserve"> </v>
      </c>
      <c r="E58" s="117">
        <v>1.1574074074074073E-5</v>
      </c>
      <c r="F58" s="118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1"/>
        <v xml:space="preserve"> </v>
      </c>
      <c r="D59" s="119" t="str">
        <f t="shared" si="2"/>
        <v xml:space="preserve"> </v>
      </c>
      <c r="E59" s="117">
        <v>1.1574074074074073E-5</v>
      </c>
      <c r="F59" s="118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1"/>
        <v xml:space="preserve"> </v>
      </c>
      <c r="D60" s="119" t="str">
        <f t="shared" si="2"/>
        <v xml:space="preserve"> </v>
      </c>
      <c r="E60" s="117">
        <v>1.1574074074074073E-5</v>
      </c>
      <c r="F60" s="118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1"/>
        <v xml:space="preserve"> </v>
      </c>
      <c r="D61" s="119" t="str">
        <f t="shared" si="2"/>
        <v xml:space="preserve"> </v>
      </c>
      <c r="E61" s="117">
        <v>1.1574074074074073E-5</v>
      </c>
      <c r="F61" s="118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1"/>
        <v xml:space="preserve"> </v>
      </c>
      <c r="D62" s="119" t="str">
        <f t="shared" si="2"/>
        <v xml:space="preserve"> </v>
      </c>
      <c r="E62" s="117">
        <v>1.1574074074074073E-5</v>
      </c>
      <c r="F62" s="118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1"/>
        <v xml:space="preserve"> </v>
      </c>
      <c r="D63" s="119" t="str">
        <f t="shared" si="2"/>
        <v xml:space="preserve"> </v>
      </c>
      <c r="E63" s="117">
        <v>1.1574074074074073E-5</v>
      </c>
      <c r="F63" s="118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1"/>
        <v xml:space="preserve"> </v>
      </c>
      <c r="D64" s="119" t="str">
        <f t="shared" si="2"/>
        <v xml:space="preserve"> </v>
      </c>
      <c r="E64" s="117">
        <v>1.1574074074074073E-5</v>
      </c>
      <c r="F64" s="118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1"/>
        <v xml:space="preserve"> </v>
      </c>
      <c r="D65" s="119" t="str">
        <f t="shared" si="2"/>
        <v xml:space="preserve"> </v>
      </c>
      <c r="E65" s="117">
        <v>1.1574074074074073E-5</v>
      </c>
      <c r="F65" s="118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1"/>
        <v xml:space="preserve"> </v>
      </c>
      <c r="D66" s="119" t="str">
        <f t="shared" si="2"/>
        <v xml:space="preserve"> </v>
      </c>
      <c r="E66" s="117">
        <v>1.1574074074074073E-5</v>
      </c>
      <c r="F66" s="118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1"/>
        <v xml:space="preserve"> </v>
      </c>
      <c r="D67" s="119" t="str">
        <f t="shared" si="2"/>
        <v xml:space="preserve"> </v>
      </c>
      <c r="E67" s="117">
        <v>1.1574074074074073E-5</v>
      </c>
      <c r="F67" s="118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1"/>
        <v xml:space="preserve"> </v>
      </c>
      <c r="D68" s="119" t="str">
        <f t="shared" si="2"/>
        <v xml:space="preserve"> </v>
      </c>
      <c r="E68" s="117">
        <v>1.1574074074074073E-5</v>
      </c>
      <c r="F68" s="118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1"/>
        <v xml:space="preserve"> </v>
      </c>
      <c r="D69" s="119" t="str">
        <f t="shared" si="2"/>
        <v xml:space="preserve"> </v>
      </c>
      <c r="E69" s="117">
        <v>1.1574074074074073E-5</v>
      </c>
      <c r="F69" s="118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52" si="6">VLOOKUP(B134,name,3,FALSE)</f>
        <v xml:space="preserve"> </v>
      </c>
      <c r="D134" s="119" t="str">
        <f t="shared" ref="D134:D152" si="7">VLOOKUP(B134,name,2,FALSE)</f>
        <v xml:space="preserve"> </v>
      </c>
      <c r="E134" s="117">
        <v>1.1574074074074073E-5</v>
      </c>
      <c r="F134" s="118" t="e">
        <f t="shared" ref="F134:F152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ref="C153:C197" si="9">VLOOKUP(B153,name,3,FALSE)</f>
        <v xml:space="preserve"> </v>
      </c>
      <c r="D153" s="119" t="str">
        <f t="shared" ref="D153:D197" si="10">VLOOKUP(B153,name,2,FALSE)</f>
        <v xml:space="preserve"> </v>
      </c>
      <c r="E153" s="117">
        <v>1.1574074074074073E-5</v>
      </c>
      <c r="F153" s="118" t="e">
        <f t="shared" ref="F153:F197" si="11">(VLOOKUP(C153,C$4:E$5,3,FALSE))/(E153/10000)</f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9"/>
        <v xml:space="preserve"> </v>
      </c>
      <c r="D154" s="119" t="str">
        <f t="shared" si="10"/>
        <v xml:space="preserve"> </v>
      </c>
      <c r="E154" s="117">
        <v>1.1574074074074073E-5</v>
      </c>
      <c r="F154" s="118" t="e">
        <f t="shared" si="11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9"/>
        <v xml:space="preserve"> </v>
      </c>
      <c r="D155" s="119" t="str">
        <f t="shared" si="10"/>
        <v xml:space="preserve"> </v>
      </c>
      <c r="E155" s="117">
        <v>1.1574074074074073E-5</v>
      </c>
      <c r="F155" s="118" t="e">
        <f t="shared" si="11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9"/>
        <v xml:space="preserve"> </v>
      </c>
      <c r="D156" s="119" t="str">
        <f t="shared" si="10"/>
        <v xml:space="preserve"> </v>
      </c>
      <c r="E156" s="117">
        <v>1.1574074074074073E-5</v>
      </c>
      <c r="F156" s="118" t="e">
        <f t="shared" si="11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9"/>
        <v xml:space="preserve"> </v>
      </c>
      <c r="D157" s="119" t="str">
        <f t="shared" si="10"/>
        <v xml:space="preserve"> </v>
      </c>
      <c r="E157" s="117">
        <v>1.1574074074074073E-5</v>
      </c>
      <c r="F157" s="118" t="e">
        <f t="shared" si="11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9"/>
        <v xml:space="preserve"> </v>
      </c>
      <c r="D158" s="119" t="str">
        <f t="shared" si="10"/>
        <v xml:space="preserve"> </v>
      </c>
      <c r="E158" s="117">
        <v>1.1574074074074073E-5</v>
      </c>
      <c r="F158" s="118" t="e">
        <f t="shared" si="11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9"/>
        <v xml:space="preserve"> </v>
      </c>
      <c r="D159" s="119" t="str">
        <f t="shared" si="10"/>
        <v xml:space="preserve"> </v>
      </c>
      <c r="E159" s="117">
        <v>1.1574074074074073E-5</v>
      </c>
      <c r="F159" s="118" t="e">
        <f t="shared" si="11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9"/>
        <v xml:space="preserve"> </v>
      </c>
      <c r="D160" s="119" t="str">
        <f t="shared" si="10"/>
        <v xml:space="preserve"> </v>
      </c>
      <c r="E160" s="117">
        <v>1.1574074074074073E-5</v>
      </c>
      <c r="F160" s="118" t="e">
        <f t="shared" si="11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9"/>
        <v xml:space="preserve"> </v>
      </c>
      <c r="D161" s="119" t="str">
        <f t="shared" si="10"/>
        <v xml:space="preserve"> </v>
      </c>
      <c r="E161" s="117">
        <v>1.1574074074074073E-5</v>
      </c>
      <c r="F161" s="118" t="e">
        <f t="shared" si="11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9"/>
        <v xml:space="preserve"> </v>
      </c>
      <c r="D162" s="119" t="str">
        <f t="shared" si="10"/>
        <v xml:space="preserve"> </v>
      </c>
      <c r="E162" s="117">
        <v>1.1574074074074073E-5</v>
      </c>
      <c r="F162" s="118" t="e">
        <f t="shared" si="11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9"/>
        <v xml:space="preserve"> </v>
      </c>
      <c r="D163" s="119" t="str">
        <f t="shared" si="10"/>
        <v xml:space="preserve"> </v>
      </c>
      <c r="E163" s="117">
        <v>1.1574074074074073E-5</v>
      </c>
      <c r="F163" s="118" t="e">
        <f t="shared" si="11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9"/>
        <v xml:space="preserve"> </v>
      </c>
      <c r="D164" s="119" t="str">
        <f t="shared" si="10"/>
        <v xml:space="preserve"> </v>
      </c>
      <c r="E164" s="117">
        <v>1.1574074074074073E-5</v>
      </c>
      <c r="F164" s="118" t="e">
        <f t="shared" si="11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9"/>
        <v xml:space="preserve"> </v>
      </c>
      <c r="D165" s="119" t="str">
        <f t="shared" si="10"/>
        <v xml:space="preserve"> </v>
      </c>
      <c r="E165" s="117">
        <v>1.1574074074074073E-5</v>
      </c>
      <c r="F165" s="118" t="e">
        <f t="shared" si="11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9"/>
        <v xml:space="preserve"> </v>
      </c>
      <c r="D166" s="119" t="str">
        <f t="shared" si="10"/>
        <v xml:space="preserve"> </v>
      </c>
      <c r="E166" s="117">
        <v>1.1574074074074073E-5</v>
      </c>
      <c r="F166" s="118" t="e">
        <f t="shared" si="11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9"/>
        <v xml:space="preserve"> </v>
      </c>
      <c r="D167" s="119" t="str">
        <f t="shared" si="10"/>
        <v xml:space="preserve"> </v>
      </c>
      <c r="E167" s="117">
        <v>1.1574074074074073E-5</v>
      </c>
      <c r="F167" s="118" t="e">
        <f t="shared" si="11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9"/>
        <v xml:space="preserve"> </v>
      </c>
      <c r="D168" s="119" t="str">
        <f t="shared" si="10"/>
        <v xml:space="preserve"> </v>
      </c>
      <c r="E168" s="117">
        <v>1.1574074074074073E-5</v>
      </c>
      <c r="F168" s="118" t="e">
        <f t="shared" si="11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9"/>
        <v xml:space="preserve"> </v>
      </c>
      <c r="D169" s="119" t="str">
        <f t="shared" si="10"/>
        <v xml:space="preserve"> </v>
      </c>
      <c r="E169" s="117">
        <v>1.1574074074074073E-5</v>
      </c>
      <c r="F169" s="118" t="e">
        <f t="shared" si="11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9"/>
        <v xml:space="preserve"> </v>
      </c>
      <c r="D170" s="119" t="str">
        <f t="shared" si="10"/>
        <v xml:space="preserve"> </v>
      </c>
      <c r="E170" s="117">
        <v>1.1574074074074073E-5</v>
      </c>
      <c r="F170" s="118" t="e">
        <f t="shared" si="11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9"/>
        <v xml:space="preserve"> </v>
      </c>
      <c r="D171" s="119" t="str">
        <f t="shared" si="10"/>
        <v xml:space="preserve"> </v>
      </c>
      <c r="E171" s="117">
        <v>1.1574074074074073E-5</v>
      </c>
      <c r="F171" s="118" t="e">
        <f t="shared" si="11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9"/>
        <v xml:space="preserve"> </v>
      </c>
      <c r="D172" s="119" t="str">
        <f t="shared" si="10"/>
        <v xml:space="preserve"> </v>
      </c>
      <c r="E172" s="117">
        <v>1.1574074074074073E-5</v>
      </c>
      <c r="F172" s="118" t="e">
        <f t="shared" si="11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9"/>
        <v xml:space="preserve"> </v>
      </c>
      <c r="D173" s="119" t="str">
        <f t="shared" si="10"/>
        <v xml:space="preserve"> </v>
      </c>
      <c r="E173" s="117">
        <v>1.1574074074074073E-5</v>
      </c>
      <c r="F173" s="118" t="e">
        <f t="shared" si="11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9"/>
        <v xml:space="preserve"> </v>
      </c>
      <c r="D174" s="119" t="str">
        <f t="shared" si="10"/>
        <v xml:space="preserve"> </v>
      </c>
      <c r="E174" s="117">
        <v>1.1574074074074073E-5</v>
      </c>
      <c r="F174" s="118" t="e">
        <f t="shared" si="11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9"/>
        <v xml:space="preserve"> </v>
      </c>
      <c r="D175" s="119" t="str">
        <f t="shared" si="10"/>
        <v xml:space="preserve"> </v>
      </c>
      <c r="E175" s="117">
        <v>1.1574074074074073E-5</v>
      </c>
      <c r="F175" s="118" t="e">
        <f t="shared" si="11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9"/>
        <v xml:space="preserve"> </v>
      </c>
      <c r="D176" s="119" t="str">
        <f t="shared" si="10"/>
        <v xml:space="preserve"> </v>
      </c>
      <c r="E176" s="117">
        <v>1.1574074074074073E-5</v>
      </c>
      <c r="F176" s="118" t="e">
        <f t="shared" si="11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9"/>
        <v xml:space="preserve"> </v>
      </c>
      <c r="D177" s="119" t="str">
        <f t="shared" si="10"/>
        <v xml:space="preserve"> </v>
      </c>
      <c r="E177" s="117">
        <v>1.1574074074074073E-5</v>
      </c>
      <c r="F177" s="118" t="e">
        <f t="shared" si="11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9"/>
        <v xml:space="preserve"> </v>
      </c>
      <c r="D178" s="119" t="str">
        <f t="shared" si="10"/>
        <v xml:space="preserve"> </v>
      </c>
      <c r="E178" s="117">
        <v>1.1574074074074073E-5</v>
      </c>
      <c r="F178" s="118" t="e">
        <f t="shared" si="11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9"/>
        <v xml:space="preserve"> </v>
      </c>
      <c r="D179" s="119" t="str">
        <f t="shared" si="10"/>
        <v xml:space="preserve"> </v>
      </c>
      <c r="E179" s="117">
        <v>1.1574074074074073E-5</v>
      </c>
      <c r="F179" s="118" t="e">
        <f t="shared" si="11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9"/>
        <v xml:space="preserve"> </v>
      </c>
      <c r="D180" s="119" t="str">
        <f t="shared" si="10"/>
        <v xml:space="preserve"> </v>
      </c>
      <c r="E180" s="117">
        <v>1.1574074074074073E-5</v>
      </c>
      <c r="F180" s="118" t="e">
        <f t="shared" si="11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9"/>
        <v xml:space="preserve"> </v>
      </c>
      <c r="D181" s="119" t="str">
        <f t="shared" si="10"/>
        <v xml:space="preserve"> </v>
      </c>
      <c r="E181" s="117">
        <v>1.1574074074074073E-5</v>
      </c>
      <c r="F181" s="118" t="e">
        <f t="shared" si="11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9"/>
        <v xml:space="preserve"> </v>
      </c>
      <c r="D182" s="119" t="str">
        <f t="shared" si="10"/>
        <v xml:space="preserve"> </v>
      </c>
      <c r="E182" s="117">
        <v>1.1574074074074073E-5</v>
      </c>
      <c r="F182" s="118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9"/>
        <v xml:space="preserve"> </v>
      </c>
      <c r="D183" s="119" t="str">
        <f t="shared" si="10"/>
        <v xml:space="preserve"> </v>
      </c>
      <c r="E183" s="117">
        <v>1.1574074074074073E-5</v>
      </c>
      <c r="F183" s="118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9"/>
        <v xml:space="preserve"> </v>
      </c>
      <c r="D184" s="119" t="str">
        <f t="shared" si="10"/>
        <v xml:space="preserve"> </v>
      </c>
      <c r="E184" s="117">
        <v>1.1574074074074073E-5</v>
      </c>
      <c r="F184" s="118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9"/>
        <v xml:space="preserve"> </v>
      </c>
      <c r="D185" s="119" t="str">
        <f t="shared" si="10"/>
        <v xml:space="preserve"> </v>
      </c>
      <c r="E185" s="117">
        <v>1.1574074074074073E-5</v>
      </c>
      <c r="F185" s="118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9"/>
        <v xml:space="preserve"> </v>
      </c>
      <c r="D186" s="119" t="str">
        <f t="shared" si="10"/>
        <v xml:space="preserve"> </v>
      </c>
      <c r="E186" s="117">
        <v>1.1574074074074073E-5</v>
      </c>
      <c r="F186" s="118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9"/>
        <v xml:space="preserve"> </v>
      </c>
      <c r="D187" s="119" t="str">
        <f t="shared" si="10"/>
        <v xml:space="preserve"> </v>
      </c>
      <c r="E187" s="117">
        <v>1.1574074074074073E-5</v>
      </c>
      <c r="F187" s="118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9"/>
        <v xml:space="preserve"> </v>
      </c>
      <c r="D188" s="119" t="str">
        <f t="shared" si="10"/>
        <v xml:space="preserve"> </v>
      </c>
      <c r="E188" s="117">
        <v>1.1574074074074073E-5</v>
      </c>
      <c r="F188" s="118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9"/>
        <v xml:space="preserve"> </v>
      </c>
      <c r="D189" s="119" t="str">
        <f t="shared" si="10"/>
        <v xml:space="preserve"> </v>
      </c>
      <c r="E189" s="117">
        <v>1.1574074074074073E-5</v>
      </c>
      <c r="F189" s="118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9"/>
        <v xml:space="preserve"> </v>
      </c>
      <c r="D190" s="119" t="str">
        <f t="shared" si="10"/>
        <v xml:space="preserve"> </v>
      </c>
      <c r="E190" s="117">
        <v>1.1574074074074073E-5</v>
      </c>
      <c r="F190" s="118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9"/>
        <v xml:space="preserve"> </v>
      </c>
      <c r="D191" s="119" t="str">
        <f t="shared" si="10"/>
        <v xml:space="preserve"> </v>
      </c>
      <c r="E191" s="117">
        <v>1.1574074074074073E-5</v>
      </c>
      <c r="F191" s="118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9"/>
        <v xml:space="preserve"> </v>
      </c>
      <c r="D192" s="119" t="str">
        <f t="shared" si="10"/>
        <v xml:space="preserve"> </v>
      </c>
      <c r="E192" s="117">
        <v>1.1574074074074073E-5</v>
      </c>
      <c r="F192" s="118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9"/>
        <v xml:space="preserve"> </v>
      </c>
      <c r="D193" s="119" t="str">
        <f t="shared" si="10"/>
        <v xml:space="preserve"> </v>
      </c>
      <c r="E193" s="117">
        <v>1.1574074074074073E-5</v>
      </c>
      <c r="F193" s="118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9"/>
        <v xml:space="preserve"> </v>
      </c>
      <c r="D194" s="119" t="str">
        <f t="shared" si="10"/>
        <v xml:space="preserve"> </v>
      </c>
      <c r="E194" s="117">
        <v>1.1574074074074073E-5</v>
      </c>
      <c r="F194" s="118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9"/>
        <v xml:space="preserve"> </v>
      </c>
      <c r="D195" s="119" t="str">
        <f t="shared" si="10"/>
        <v xml:space="preserve"> </v>
      </c>
      <c r="E195" s="117">
        <v>1.1574074074074073E-5</v>
      </c>
      <c r="F195" s="118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9"/>
        <v xml:space="preserve"> </v>
      </c>
      <c r="D196" s="119" t="str">
        <f t="shared" si="10"/>
        <v xml:space="preserve"> </v>
      </c>
      <c r="E196" s="117">
        <v>1.1574074074074073E-5</v>
      </c>
      <c r="F196" s="118" t="e">
        <f t="shared" si="11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9"/>
        <v xml:space="preserve"> </v>
      </c>
      <c r="D197" s="119" t="str">
        <f t="shared" si="10"/>
        <v xml:space="preserve"> </v>
      </c>
      <c r="E197" s="117">
        <v>1.1574074074074073E-5</v>
      </c>
      <c r="F197" s="118" t="e">
        <f t="shared" si="11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ref="C198:C203" si="12">VLOOKUP(B198,name,3,FALSE)</f>
        <v xml:space="preserve"> </v>
      </c>
      <c r="D198" s="119" t="str">
        <f t="shared" ref="D198:D203" si="13">VLOOKUP(B198,name,2,FALSE)</f>
        <v xml:space="preserve"> </v>
      </c>
      <c r="E198" s="117">
        <v>1.1574074074074073E-5</v>
      </c>
      <c r="F198" s="118" t="e">
        <f t="shared" ref="F198:F203" si="14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12"/>
        <v xml:space="preserve"> </v>
      </c>
      <c r="D199" s="119" t="str">
        <f t="shared" si="13"/>
        <v xml:space="preserve"> </v>
      </c>
      <c r="E199" s="117">
        <v>1.1574074074074073E-5</v>
      </c>
      <c r="F199" s="118" t="e">
        <f t="shared" si="14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12"/>
        <v xml:space="preserve"> </v>
      </c>
      <c r="D200" s="119" t="str">
        <f t="shared" si="13"/>
        <v xml:space="preserve"> </v>
      </c>
      <c r="E200" s="117">
        <v>1.1574074074074073E-5</v>
      </c>
      <c r="F200" s="118" t="e">
        <f t="shared" si="14"/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 t="shared" si="12"/>
        <v xml:space="preserve"> </v>
      </c>
      <c r="D201" s="119" t="str">
        <f t="shared" si="13"/>
        <v xml:space="preserve"> </v>
      </c>
      <c r="E201" s="117">
        <v>1.1574074074074073E-5</v>
      </c>
      <c r="F201" s="118" t="e">
        <f t="shared" si="14"/>
        <v>#N/A</v>
      </c>
      <c r="G201" t="str">
        <f>IF((ISERROR((VLOOKUP(B201,Calculation!C$2:C$314,1,FALSE)))),"not entered","")</f>
        <v/>
      </c>
    </row>
    <row r="202" spans="2:7" x14ac:dyDescent="0.2">
      <c r="B202" s="115" t="s">
        <v>8</v>
      </c>
      <c r="C202" s="119" t="str">
        <f t="shared" si="12"/>
        <v xml:space="preserve"> </v>
      </c>
      <c r="D202" s="119" t="str">
        <f t="shared" si="13"/>
        <v xml:space="preserve"> </v>
      </c>
      <c r="E202" s="117">
        <v>1.1574074074074073E-5</v>
      </c>
      <c r="F202" s="118" t="e">
        <f t="shared" si="14"/>
        <v>#N/A</v>
      </c>
    </row>
    <row r="203" spans="2:7" x14ac:dyDescent="0.2">
      <c r="B203" s="115" t="s">
        <v>8</v>
      </c>
      <c r="C203" s="119" t="str">
        <f t="shared" si="12"/>
        <v xml:space="preserve"> </v>
      </c>
      <c r="D203" s="119" t="str">
        <f t="shared" si="13"/>
        <v xml:space="preserve"> </v>
      </c>
      <c r="E203" s="117">
        <v>1.1574074074074073E-5</v>
      </c>
      <c r="F203" s="118" t="e">
        <f t="shared" si="14"/>
        <v>#N/A</v>
      </c>
    </row>
    <row r="204" spans="2:7" ht="13.5" thickBot="1" x14ac:dyDescent="0.25">
      <c r="B204" s="120"/>
      <c r="C204" s="121"/>
      <c r="D204" s="121"/>
      <c r="E204" s="122"/>
      <c r="F204" s="123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G4:G203">
    <cfRule type="cellIs" dxfId="87" priority="17" stopIfTrue="1" operator="equal">
      <formula>#N/A</formula>
    </cfRule>
  </conditionalFormatting>
  <conditionalFormatting sqref="B1:B3 B205:B206">
    <cfRule type="cellIs" dxfId="86" priority="18" stopIfTrue="1" operator="equal">
      <formula>"x"</formula>
    </cfRule>
  </conditionalFormatting>
  <conditionalFormatting sqref="B4:B5 B61:B204">
    <cfRule type="cellIs" dxfId="85" priority="14" stopIfTrue="1" operator="equal">
      <formula>"x"</formula>
    </cfRule>
  </conditionalFormatting>
  <conditionalFormatting sqref="B205:B248">
    <cfRule type="cellIs" dxfId="84" priority="12" stopIfTrue="1" operator="equal">
      <formula>"x"</formula>
    </cfRule>
  </conditionalFormatting>
  <conditionalFormatting sqref="G4:G202">
    <cfRule type="cellIs" dxfId="83" priority="11" stopIfTrue="1" operator="equal">
      <formula>#N/A</formula>
    </cfRule>
  </conditionalFormatting>
  <conditionalFormatting sqref="B4:B5 B61:B204">
    <cfRule type="cellIs" dxfId="82" priority="10" stopIfTrue="1" operator="equal">
      <formula>"x"</formula>
    </cfRule>
  </conditionalFormatting>
  <conditionalFormatting sqref="B24:B60">
    <cfRule type="cellIs" dxfId="81" priority="7" stopIfTrue="1" operator="equal">
      <formula>"x"</formula>
    </cfRule>
  </conditionalFormatting>
  <conditionalFormatting sqref="B24:B60">
    <cfRule type="cellIs" dxfId="80" priority="8" stopIfTrue="1" operator="equal">
      <formula>"x"</formula>
    </cfRule>
  </conditionalFormatting>
  <conditionalFormatting sqref="B4:B5 B44:B152">
    <cfRule type="cellIs" dxfId="79" priority="6" stopIfTrue="1" operator="equal">
      <formula>"x"</formula>
    </cfRule>
  </conditionalFormatting>
  <conditionalFormatting sqref="B24:B43">
    <cfRule type="cellIs" dxfId="78" priority="5" stopIfTrue="1" operator="equal">
      <formula>"x"</formula>
    </cfRule>
  </conditionalFormatting>
  <conditionalFormatting sqref="B24:B43">
    <cfRule type="cellIs" dxfId="77" priority="4" stopIfTrue="1" operator="equal">
      <formula>"x"</formula>
    </cfRule>
  </conditionalFormatting>
  <conditionalFormatting sqref="B6:B23">
    <cfRule type="cellIs" dxfId="76" priority="3" stopIfTrue="1" operator="equal">
      <formula>"x"</formula>
    </cfRule>
  </conditionalFormatting>
  <conditionalFormatting sqref="B6:B23">
    <cfRule type="cellIs" dxfId="75" priority="2" stopIfTrue="1" operator="equal">
      <formula>"x"</formula>
    </cfRule>
  </conditionalFormatting>
  <conditionalFormatting sqref="B6:B23">
    <cfRule type="cellIs" dxfId="7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11" destinationFile="C:\A TEER\Web\TEER League 09\Ipswich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topLeftCell="A4" workbookViewId="0">
      <selection activeCell="D16" sqref="D16:D27"/>
    </sheetView>
  </sheetViews>
  <sheetFormatPr defaultRowHeight="12.75" x14ac:dyDescent="0.2"/>
  <cols>
    <col min="1" max="1" width="2.140625" customWidth="1"/>
    <col min="2" max="2" width="17.85546875" customWidth="1"/>
    <col min="3" max="3" width="7.140625" bestFit="1" customWidth="1"/>
    <col min="4" max="4" width="27.85546875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Races!A14</f>
        <v>Framlingham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 t="s">
        <v>363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 t="s">
        <v>380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97</v>
      </c>
      <c r="C6" s="119" t="s">
        <v>70</v>
      </c>
      <c r="D6" s="119" t="s">
        <v>98</v>
      </c>
      <c r="E6" s="117" t="s">
        <v>363</v>
      </c>
      <c r="F6" s="118">
        <f t="shared" ref="F6:F6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15" t="s">
        <v>364</v>
      </c>
      <c r="C7" s="119" t="s">
        <v>70</v>
      </c>
      <c r="D7" s="119" t="s">
        <v>365</v>
      </c>
      <c r="E7" s="117" t="s">
        <v>366</v>
      </c>
      <c r="F7" s="118">
        <f t="shared" si="0"/>
        <v>9940.7114624505903</v>
      </c>
      <c r="G7" t="str">
        <f>IF((ISERROR((VLOOKUP(B7,Calculation!C$2:C$314,1,FALSE)))),"not entered","")</f>
        <v/>
      </c>
    </row>
    <row r="8" spans="2:7" x14ac:dyDescent="0.2">
      <c r="B8" s="115" t="s">
        <v>129</v>
      </c>
      <c r="C8" s="119" t="s">
        <v>70</v>
      </c>
      <c r="D8" s="119" t="s">
        <v>219</v>
      </c>
      <c r="E8" s="117" t="s">
        <v>367</v>
      </c>
      <c r="F8" s="118">
        <f t="shared" si="0"/>
        <v>9862.745098039215</v>
      </c>
      <c r="G8" t="str">
        <f>IF((ISERROR((VLOOKUP(B8,Calculation!C$2:C$314,1,FALSE)))),"not entered","")</f>
        <v/>
      </c>
    </row>
    <row r="9" spans="2:7" x14ac:dyDescent="0.2">
      <c r="B9" s="115" t="s">
        <v>368</v>
      </c>
      <c r="C9" s="119" t="s">
        <v>70</v>
      </c>
      <c r="D9" s="119" t="s">
        <v>104</v>
      </c>
      <c r="E9" s="117" t="s">
        <v>369</v>
      </c>
      <c r="F9" s="118">
        <f t="shared" si="0"/>
        <v>9617.5908221797308</v>
      </c>
      <c r="G9" t="str">
        <f>IF((ISERROR((VLOOKUP(B9,Calculation!C$2:C$314,1,FALSE)))),"not entered","")</f>
        <v>not entered</v>
      </c>
    </row>
    <row r="10" spans="2:7" x14ac:dyDescent="0.2">
      <c r="B10" s="115" t="s">
        <v>343</v>
      </c>
      <c r="C10" s="119" t="s">
        <v>70</v>
      </c>
      <c r="D10" s="119" t="s">
        <v>370</v>
      </c>
      <c r="E10" s="117" t="s">
        <v>371</v>
      </c>
      <c r="F10" s="118">
        <f t="shared" si="0"/>
        <v>9195.6124314442404</v>
      </c>
      <c r="G10" t="str">
        <f>IF((ISERROR((VLOOKUP(B10,Calculation!C$2:C$314,1,FALSE)))),"not entered","")</f>
        <v>not entered</v>
      </c>
    </row>
    <row r="11" spans="2:7" x14ac:dyDescent="0.2">
      <c r="B11" s="115" t="s">
        <v>372</v>
      </c>
      <c r="C11" s="119" t="s">
        <v>70</v>
      </c>
      <c r="D11" s="119" t="s">
        <v>104</v>
      </c>
      <c r="E11" s="117" t="s">
        <v>371</v>
      </c>
      <c r="F11" s="118">
        <f>(VLOOKUP(C11,C$4:E$5,3,FALSE))/(E11/10000)</f>
        <v>9195.6124314442404</v>
      </c>
      <c r="G11" t="str">
        <f>IF((ISERROR((VLOOKUP(B11,Calculation!C$2:C$314,1,FALSE)))),"not entered","")</f>
        <v>not entered</v>
      </c>
    </row>
    <row r="12" spans="2:7" x14ac:dyDescent="0.2">
      <c r="B12" s="115" t="s">
        <v>373</v>
      </c>
      <c r="C12" s="119" t="s">
        <v>70</v>
      </c>
      <c r="D12" s="119" t="s">
        <v>365</v>
      </c>
      <c r="E12" s="117" t="s">
        <v>374</v>
      </c>
      <c r="F12" s="118">
        <f t="shared" si="0"/>
        <v>8702.4221453287191</v>
      </c>
      <c r="G12" t="str">
        <f>IF((ISERROR((VLOOKUP(B12,Calculation!C$2:C$314,1,FALSE)))),"not entered","")</f>
        <v/>
      </c>
    </row>
    <row r="13" spans="2:7" x14ac:dyDescent="0.2">
      <c r="B13" s="115" t="s">
        <v>136</v>
      </c>
      <c r="C13" s="119" t="s">
        <v>70</v>
      </c>
      <c r="D13" s="119" t="s">
        <v>375</v>
      </c>
      <c r="E13" s="117" t="s">
        <v>376</v>
      </c>
      <c r="F13" s="118">
        <f t="shared" si="0"/>
        <v>8496.6216216216199</v>
      </c>
      <c r="G13" t="str">
        <f>IF((ISERROR((VLOOKUP(B13,Calculation!C$2:C$314,1,FALSE)))),"not entered","")</f>
        <v/>
      </c>
    </row>
    <row r="14" spans="2:7" x14ac:dyDescent="0.2">
      <c r="B14" s="115" t="s">
        <v>140</v>
      </c>
      <c r="C14" s="119" t="s">
        <v>70</v>
      </c>
      <c r="D14" s="119" t="s">
        <v>141</v>
      </c>
      <c r="E14" s="117" t="s">
        <v>377</v>
      </c>
      <c r="F14" s="118">
        <f t="shared" si="0"/>
        <v>8165.5844155844143</v>
      </c>
      <c r="G14" t="str">
        <f>IF((ISERROR((VLOOKUP(B14,Calculation!C$2:C$314,1,FALSE)))),"not entered","")</f>
        <v/>
      </c>
    </row>
    <row r="15" spans="2:7" x14ac:dyDescent="0.2">
      <c r="B15" s="115" t="s">
        <v>378</v>
      </c>
      <c r="C15" s="119" t="s">
        <v>70</v>
      </c>
      <c r="D15" s="119" t="s">
        <v>104</v>
      </c>
      <c r="E15" s="117" t="s">
        <v>379</v>
      </c>
      <c r="F15" s="118">
        <f t="shared" si="0"/>
        <v>7462.9080118694365</v>
      </c>
      <c r="G15" t="str">
        <f>IF((ISERROR((VLOOKUP(B15,Calculation!C$2:C$314,1,FALSE)))),"not entered","")</f>
        <v>not entered</v>
      </c>
    </row>
    <row r="16" spans="2:7" x14ac:dyDescent="0.2">
      <c r="B16" s="115" t="s">
        <v>145</v>
      </c>
      <c r="C16" s="119" t="s">
        <v>71</v>
      </c>
      <c r="D16" s="119" t="s">
        <v>219</v>
      </c>
      <c r="E16" s="117" t="s">
        <v>380</v>
      </c>
      <c r="F16" s="118">
        <f t="shared" si="0"/>
        <v>10000</v>
      </c>
      <c r="G16" t="str">
        <f>IF((ISERROR((VLOOKUP(B16,Calculation!C$2:C$314,1,FALSE)))),"not entered","")</f>
        <v/>
      </c>
    </row>
    <row r="17" spans="2:7" x14ac:dyDescent="0.2">
      <c r="B17" s="115" t="s">
        <v>261</v>
      </c>
      <c r="C17" s="119" t="s">
        <v>71</v>
      </c>
      <c r="D17" s="119" t="s">
        <v>104</v>
      </c>
      <c r="E17" s="117" t="s">
        <v>381</v>
      </c>
      <c r="F17" s="118">
        <f t="shared" si="0"/>
        <v>8811.8811881188121</v>
      </c>
      <c r="G17" t="str">
        <f>IF((ISERROR((VLOOKUP(B17,Calculation!C$2:C$314,1,FALSE)))),"not entered","")</f>
        <v>not entered</v>
      </c>
    </row>
    <row r="18" spans="2:7" x14ac:dyDescent="0.2">
      <c r="B18" s="115" t="s">
        <v>382</v>
      </c>
      <c r="C18" s="119" t="s">
        <v>71</v>
      </c>
      <c r="D18" s="119" t="s">
        <v>375</v>
      </c>
      <c r="E18" s="117" t="s">
        <v>383</v>
      </c>
      <c r="F18" s="118">
        <f t="shared" si="0"/>
        <v>8444.022770398482</v>
      </c>
      <c r="G18" t="str">
        <f>IF((ISERROR((VLOOKUP(B18,Calculation!C$2:C$314,1,FALSE)))),"not entered","")</f>
        <v/>
      </c>
    </row>
    <row r="19" spans="2:7" x14ac:dyDescent="0.2">
      <c r="B19" s="115" t="s">
        <v>177</v>
      </c>
      <c r="C19" s="119" t="s">
        <v>71</v>
      </c>
      <c r="D19" s="119" t="s">
        <v>219</v>
      </c>
      <c r="E19" s="117" t="s">
        <v>384</v>
      </c>
      <c r="F19" s="118">
        <f t="shared" si="0"/>
        <v>8428.0303030303021</v>
      </c>
      <c r="G19" t="str">
        <f>IF((ISERROR((VLOOKUP(B19,Calculation!C$2:C$314,1,FALSE)))),"not entered","")</f>
        <v/>
      </c>
    </row>
    <row r="20" spans="2:7" x14ac:dyDescent="0.2">
      <c r="B20" s="115" t="s">
        <v>385</v>
      </c>
      <c r="C20" s="119" t="s">
        <v>71</v>
      </c>
      <c r="D20" s="119" t="s">
        <v>386</v>
      </c>
      <c r="E20" s="117" t="s">
        <v>387</v>
      </c>
      <c r="F20" s="118">
        <f t="shared" si="0"/>
        <v>8302.2388059701498</v>
      </c>
      <c r="G20" t="str">
        <f>IF((ISERROR((VLOOKUP(B20,Calculation!C$2:C$314,1,FALSE)))),"not entered","")</f>
        <v/>
      </c>
    </row>
    <row r="21" spans="2:7" x14ac:dyDescent="0.2">
      <c r="B21" s="115" t="s">
        <v>152</v>
      </c>
      <c r="C21" s="119" t="s">
        <v>71</v>
      </c>
      <c r="D21" s="119" t="s">
        <v>219</v>
      </c>
      <c r="E21" s="117" t="s">
        <v>388</v>
      </c>
      <c r="F21" s="118">
        <f t="shared" si="0"/>
        <v>8256.0296846011152</v>
      </c>
      <c r="G21" t="str">
        <f>IF((ISERROR((VLOOKUP(B21,Calculation!C$2:C$314,1,FALSE)))),"not entered","")</f>
        <v/>
      </c>
    </row>
    <row r="22" spans="2:7" x14ac:dyDescent="0.2">
      <c r="B22" s="115" t="s">
        <v>350</v>
      </c>
      <c r="C22" s="119" t="s">
        <v>71</v>
      </c>
      <c r="D22" s="119" t="s">
        <v>219</v>
      </c>
      <c r="E22" s="117" t="s">
        <v>389</v>
      </c>
      <c r="F22" s="118">
        <f t="shared" si="0"/>
        <v>8105.6466302367935</v>
      </c>
      <c r="G22" t="str">
        <f>IF((ISERROR((VLOOKUP(B22,Calculation!C$2:C$314,1,FALSE)))),"not entered","")</f>
        <v/>
      </c>
    </row>
    <row r="23" spans="2:7" x14ac:dyDescent="0.2">
      <c r="B23" s="115" t="s">
        <v>390</v>
      </c>
      <c r="C23" s="119" t="s">
        <v>71</v>
      </c>
      <c r="D23" s="119" t="s">
        <v>104</v>
      </c>
      <c r="E23" s="117" t="s">
        <v>391</v>
      </c>
      <c r="F23" s="118">
        <f t="shared" si="0"/>
        <v>7960.6440071556353</v>
      </c>
      <c r="G23" t="str">
        <f>IF((ISERROR((VLOOKUP(B23,Calculation!C$2:C$314,1,FALSE)))),"not entered","")</f>
        <v>not entered</v>
      </c>
    </row>
    <row r="24" spans="2:7" x14ac:dyDescent="0.2">
      <c r="B24" s="115" t="s">
        <v>216</v>
      </c>
      <c r="C24" s="119" t="s">
        <v>71</v>
      </c>
      <c r="D24" s="119" t="s">
        <v>365</v>
      </c>
      <c r="E24" s="117" t="s">
        <v>392</v>
      </c>
      <c r="F24" s="118">
        <f t="shared" si="0"/>
        <v>7712.305025996533</v>
      </c>
      <c r="G24" t="str">
        <f>IF((ISERROR((VLOOKUP(B24,Calculation!C$2:C$314,1,FALSE)))),"not entered","")</f>
        <v/>
      </c>
    </row>
    <row r="25" spans="2:7" x14ac:dyDescent="0.2">
      <c r="B25" s="115" t="s">
        <v>393</v>
      </c>
      <c r="C25" s="119" t="s">
        <v>71</v>
      </c>
      <c r="D25" s="119" t="s">
        <v>104</v>
      </c>
      <c r="E25" s="117" t="s">
        <v>394</v>
      </c>
      <c r="F25" s="118">
        <f t="shared" si="0"/>
        <v>7593.856655290102</v>
      </c>
      <c r="G25" t="str">
        <f>IF((ISERROR((VLOOKUP(B25,Calculation!C$2:C$314,1,FALSE)))),"not entered","")</f>
        <v>not entered</v>
      </c>
    </row>
    <row r="26" spans="2:7" x14ac:dyDescent="0.2">
      <c r="B26" s="115" t="s">
        <v>395</v>
      </c>
      <c r="C26" s="119" t="s">
        <v>71</v>
      </c>
      <c r="D26" s="119" t="s">
        <v>365</v>
      </c>
      <c r="E26" s="117" t="s">
        <v>396</v>
      </c>
      <c r="F26" s="118">
        <f t="shared" si="0"/>
        <v>7416.666666666667</v>
      </c>
      <c r="G26" t="str">
        <f>IF((ISERROR((VLOOKUP(B26,Calculation!C$2:C$314,1,FALSE)))),"not entered","")</f>
        <v/>
      </c>
    </row>
    <row r="27" spans="2:7" x14ac:dyDescent="0.2">
      <c r="B27" s="115" t="s">
        <v>397</v>
      </c>
      <c r="C27" s="119" t="s">
        <v>71</v>
      </c>
      <c r="D27" s="119" t="s">
        <v>104</v>
      </c>
      <c r="E27" s="117" t="s">
        <v>398</v>
      </c>
      <c r="F27" s="118">
        <f t="shared" si="0"/>
        <v>7212.3176661264179</v>
      </c>
      <c r="G27" t="str">
        <f>IF((ISERROR((VLOOKUP(B27,Calculation!C$2:C$314,1,FALSE)))),"not entered","")</f>
        <v>not entered</v>
      </c>
    </row>
    <row r="28" spans="2:7" x14ac:dyDescent="0.2">
      <c r="B28" s="115" t="s">
        <v>8</v>
      </c>
      <c r="C28" s="119" t="str">
        <f t="shared" ref="C28:C69" si="1">VLOOKUP(B28,name,3,FALSE)</f>
        <v xml:space="preserve"> </v>
      </c>
      <c r="D28" s="119" t="str">
        <f t="shared" ref="D28:D69" si="2">VLOOKUP(B28,name,2,FALSE)</f>
        <v xml:space="preserve"> </v>
      </c>
      <c r="E28" s="117">
        <v>1.1574074074074073E-5</v>
      </c>
      <c r="F28" s="118" t="e">
        <f t="shared" si="0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1"/>
        <v xml:space="preserve"> </v>
      </c>
      <c r="D29" s="119" t="str">
        <f t="shared" si="2"/>
        <v xml:space="preserve"> </v>
      </c>
      <c r="E29" s="117">
        <v>1.1574074074074073E-5</v>
      </c>
      <c r="F29" s="118" t="e">
        <f t="shared" si="0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1"/>
        <v xml:space="preserve"> </v>
      </c>
      <c r="D30" s="119" t="str">
        <f t="shared" si="2"/>
        <v xml:space="preserve"> </v>
      </c>
      <c r="E30" s="117">
        <v>1.1574074074074073E-5</v>
      </c>
      <c r="F30" s="118" t="e">
        <f t="shared" si="0"/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1"/>
        <v xml:space="preserve"> </v>
      </c>
      <c r="D31" s="119" t="str">
        <f t="shared" si="2"/>
        <v xml:space="preserve"> </v>
      </c>
      <c r="E31" s="117">
        <v>1.1574074074074073E-5</v>
      </c>
      <c r="F31" s="118" t="e">
        <f t="shared" si="0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1"/>
        <v xml:space="preserve"> </v>
      </c>
      <c r="D32" s="119" t="str">
        <f t="shared" si="2"/>
        <v xml:space="preserve"> </v>
      </c>
      <c r="E32" s="117">
        <v>1.1574074074074073E-5</v>
      </c>
      <c r="F32" s="118" t="e">
        <f t="shared" si="0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1"/>
        <v xml:space="preserve"> </v>
      </c>
      <c r="D33" s="119" t="str">
        <f t="shared" si="2"/>
        <v xml:space="preserve"> </v>
      </c>
      <c r="E33" s="117">
        <v>1.1574074074074073E-5</v>
      </c>
      <c r="F33" s="118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1"/>
        <v xml:space="preserve"> </v>
      </c>
      <c r="D34" s="119" t="str">
        <f t="shared" si="2"/>
        <v xml:space="preserve"> </v>
      </c>
      <c r="E34" s="117">
        <v>1.1574074074074073E-5</v>
      </c>
      <c r="F34" s="118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1"/>
        <v xml:space="preserve"> </v>
      </c>
      <c r="D35" s="119" t="str">
        <f t="shared" si="2"/>
        <v xml:space="preserve"> </v>
      </c>
      <c r="E35" s="117">
        <v>1.1574074074074073E-5</v>
      </c>
      <c r="F35" s="118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1"/>
        <v xml:space="preserve"> </v>
      </c>
      <c r="D36" s="119" t="str">
        <f t="shared" si="2"/>
        <v xml:space="preserve"> </v>
      </c>
      <c r="E36" s="117">
        <v>1.1574074074074073E-5</v>
      </c>
      <c r="F36" s="118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1"/>
        <v xml:space="preserve"> </v>
      </c>
      <c r="D37" s="119" t="str">
        <f t="shared" si="2"/>
        <v xml:space="preserve"> </v>
      </c>
      <c r="E37" s="117">
        <v>1.1574074074074073E-5</v>
      </c>
      <c r="F37" s="118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1"/>
        <v xml:space="preserve"> </v>
      </c>
      <c r="D38" s="119" t="str">
        <f t="shared" si="2"/>
        <v xml:space="preserve"> </v>
      </c>
      <c r="E38" s="117">
        <v>1.1574074074074073E-5</v>
      </c>
      <c r="F38" s="118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1"/>
        <v xml:space="preserve"> </v>
      </c>
      <c r="D39" s="119" t="str">
        <f t="shared" si="2"/>
        <v xml:space="preserve"> </v>
      </c>
      <c r="E39" s="117">
        <v>1.1574074074074073E-5</v>
      </c>
      <c r="F39" s="118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1"/>
        <v xml:space="preserve"> </v>
      </c>
      <c r="D40" s="119" t="str">
        <f t="shared" si="2"/>
        <v xml:space="preserve"> </v>
      </c>
      <c r="E40" s="117">
        <v>1.1574074074074073E-5</v>
      </c>
      <c r="F40" s="118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1"/>
        <v xml:space="preserve"> </v>
      </c>
      <c r="D41" s="119" t="str">
        <f t="shared" si="2"/>
        <v xml:space="preserve"> </v>
      </c>
      <c r="E41" s="117">
        <v>1.1574074074074073E-5</v>
      </c>
      <c r="F41" s="118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1"/>
        <v xml:space="preserve"> </v>
      </c>
      <c r="D42" s="119" t="str">
        <f t="shared" si="2"/>
        <v xml:space="preserve"> </v>
      </c>
      <c r="E42" s="117">
        <v>1.1574074074074073E-5</v>
      </c>
      <c r="F42" s="118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1"/>
        <v xml:space="preserve"> </v>
      </c>
      <c r="D43" s="119" t="str">
        <f t="shared" si="2"/>
        <v xml:space="preserve"> </v>
      </c>
      <c r="E43" s="117">
        <v>1.1574074074074073E-5</v>
      </c>
      <c r="F43" s="118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1"/>
        <v xml:space="preserve"> </v>
      </c>
      <c r="D44" s="119" t="str">
        <f t="shared" si="2"/>
        <v xml:space="preserve"> </v>
      </c>
      <c r="E44" s="117">
        <v>1.1574074074074073E-5</v>
      </c>
      <c r="F44" s="118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1"/>
        <v xml:space="preserve"> </v>
      </c>
      <c r="D45" s="119" t="str">
        <f t="shared" si="2"/>
        <v xml:space="preserve"> </v>
      </c>
      <c r="E45" s="117">
        <v>1.1574074074074073E-5</v>
      </c>
      <c r="F45" s="118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1"/>
        <v xml:space="preserve"> </v>
      </c>
      <c r="D46" s="119" t="str">
        <f t="shared" si="2"/>
        <v xml:space="preserve"> </v>
      </c>
      <c r="E46" s="117">
        <v>1.1574074074074073E-5</v>
      </c>
      <c r="F46" s="118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1"/>
        <v xml:space="preserve"> </v>
      </c>
      <c r="D47" s="119" t="str">
        <f t="shared" si="2"/>
        <v xml:space="preserve"> </v>
      </c>
      <c r="E47" s="117">
        <v>1.1574074074074073E-5</v>
      </c>
      <c r="F47" s="118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1"/>
        <v xml:space="preserve"> </v>
      </c>
      <c r="D48" s="119" t="str">
        <f t="shared" si="2"/>
        <v xml:space="preserve"> </v>
      </c>
      <c r="E48" s="117">
        <v>1.1574074074074073E-5</v>
      </c>
      <c r="F48" s="118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1"/>
        <v xml:space="preserve"> </v>
      </c>
      <c r="D49" s="119" t="str">
        <f t="shared" si="2"/>
        <v xml:space="preserve"> </v>
      </c>
      <c r="E49" s="117">
        <v>1.1574074074074073E-5</v>
      </c>
      <c r="F49" s="118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1"/>
        <v xml:space="preserve"> </v>
      </c>
      <c r="D50" s="119" t="str">
        <f t="shared" si="2"/>
        <v xml:space="preserve"> </v>
      </c>
      <c r="E50" s="117">
        <v>1.1574074074074073E-5</v>
      </c>
      <c r="F50" s="118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1"/>
        <v xml:space="preserve"> </v>
      </c>
      <c r="D51" s="119" t="str">
        <f t="shared" si="2"/>
        <v xml:space="preserve"> </v>
      </c>
      <c r="E51" s="117">
        <v>1.1574074074074073E-5</v>
      </c>
      <c r="F51" s="118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1"/>
        <v xml:space="preserve"> </v>
      </c>
      <c r="D52" s="119" t="str">
        <f t="shared" si="2"/>
        <v xml:space="preserve"> </v>
      </c>
      <c r="E52" s="117">
        <v>1.1574074074074073E-5</v>
      </c>
      <c r="F52" s="118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1"/>
        <v xml:space="preserve"> </v>
      </c>
      <c r="D53" s="119" t="str">
        <f t="shared" si="2"/>
        <v xml:space="preserve"> </v>
      </c>
      <c r="E53" s="117">
        <v>1.1574074074074073E-5</v>
      </c>
      <c r="F53" s="118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1"/>
        <v xml:space="preserve"> </v>
      </c>
      <c r="D54" s="119" t="str">
        <f t="shared" si="2"/>
        <v xml:space="preserve"> </v>
      </c>
      <c r="E54" s="117">
        <v>1.1574074074074073E-5</v>
      </c>
      <c r="F54" s="118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1"/>
        <v xml:space="preserve"> </v>
      </c>
      <c r="D55" s="119" t="str">
        <f t="shared" si="2"/>
        <v xml:space="preserve"> </v>
      </c>
      <c r="E55" s="117">
        <v>1.1574074074074073E-5</v>
      </c>
      <c r="F55" s="118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1"/>
        <v xml:space="preserve"> </v>
      </c>
      <c r="D56" s="119" t="str">
        <f t="shared" si="2"/>
        <v xml:space="preserve"> </v>
      </c>
      <c r="E56" s="117">
        <v>1.1574074074074073E-5</v>
      </c>
      <c r="F56" s="118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1"/>
        <v xml:space="preserve"> </v>
      </c>
      <c r="D57" s="119" t="str">
        <f t="shared" si="2"/>
        <v xml:space="preserve"> </v>
      </c>
      <c r="E57" s="117">
        <v>1.1574074074074073E-5</v>
      </c>
      <c r="F57" s="118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1"/>
        <v xml:space="preserve"> </v>
      </c>
      <c r="D58" s="119" t="str">
        <f t="shared" si="2"/>
        <v xml:space="preserve"> </v>
      </c>
      <c r="E58" s="117">
        <v>1.1574074074074073E-5</v>
      </c>
      <c r="F58" s="118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1"/>
        <v xml:space="preserve"> </v>
      </c>
      <c r="D59" s="119" t="str">
        <f t="shared" si="2"/>
        <v xml:space="preserve"> </v>
      </c>
      <c r="E59" s="117">
        <v>1.1574074074074073E-5</v>
      </c>
      <c r="F59" s="118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1"/>
        <v xml:space="preserve"> </v>
      </c>
      <c r="D60" s="119" t="str">
        <f t="shared" si="2"/>
        <v xml:space="preserve"> </v>
      </c>
      <c r="E60" s="117">
        <v>1.1574074074074073E-5</v>
      </c>
      <c r="F60" s="118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1"/>
        <v xml:space="preserve"> </v>
      </c>
      <c r="D61" s="119" t="str">
        <f t="shared" si="2"/>
        <v xml:space="preserve"> </v>
      </c>
      <c r="E61" s="117">
        <v>1.1574074074074073E-5</v>
      </c>
      <c r="F61" s="118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1"/>
        <v xml:space="preserve"> </v>
      </c>
      <c r="D62" s="119" t="str">
        <f t="shared" si="2"/>
        <v xml:space="preserve"> </v>
      </c>
      <c r="E62" s="117">
        <v>1.1574074074074073E-5</v>
      </c>
      <c r="F62" s="118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1"/>
        <v xml:space="preserve"> </v>
      </c>
      <c r="D63" s="119" t="str">
        <f t="shared" si="2"/>
        <v xml:space="preserve"> </v>
      </c>
      <c r="E63" s="117">
        <v>1.1574074074074073E-5</v>
      </c>
      <c r="F63" s="118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1"/>
        <v xml:space="preserve"> </v>
      </c>
      <c r="D64" s="119" t="str">
        <f t="shared" si="2"/>
        <v xml:space="preserve"> </v>
      </c>
      <c r="E64" s="117">
        <v>1.1574074074074073E-5</v>
      </c>
      <c r="F64" s="118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1"/>
        <v xml:space="preserve"> </v>
      </c>
      <c r="D65" s="119" t="str">
        <f t="shared" si="2"/>
        <v xml:space="preserve"> </v>
      </c>
      <c r="E65" s="117">
        <v>1.1574074074074073E-5</v>
      </c>
      <c r="F65" s="118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1"/>
        <v xml:space="preserve"> </v>
      </c>
      <c r="D66" s="119" t="str">
        <f t="shared" si="2"/>
        <v xml:space="preserve"> </v>
      </c>
      <c r="E66" s="117">
        <v>1.1574074074074073E-5</v>
      </c>
      <c r="F66" s="118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1"/>
        <v xml:space="preserve"> </v>
      </c>
      <c r="D67" s="119" t="str">
        <f t="shared" si="2"/>
        <v xml:space="preserve"> </v>
      </c>
      <c r="E67" s="117">
        <v>1.1574074074074073E-5</v>
      </c>
      <c r="F67" s="118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1"/>
        <v xml:space="preserve"> </v>
      </c>
      <c r="D68" s="119" t="str">
        <f t="shared" si="2"/>
        <v xml:space="preserve"> </v>
      </c>
      <c r="E68" s="117">
        <v>1.1574074074074073E-5</v>
      </c>
      <c r="F68" s="118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1"/>
        <v xml:space="preserve"> </v>
      </c>
      <c r="D69" s="119" t="str">
        <f t="shared" si="2"/>
        <v xml:space="preserve"> </v>
      </c>
      <c r="E69" s="117">
        <v>1.1574074074074073E-5</v>
      </c>
      <c r="F69" s="118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52" si="6">VLOOKUP(B134,name,3,FALSE)</f>
        <v xml:space="preserve"> </v>
      </c>
      <c r="D134" s="119" t="str">
        <f t="shared" ref="D134:D152" si="7">VLOOKUP(B134,name,2,FALSE)</f>
        <v xml:space="preserve"> </v>
      </c>
      <c r="E134" s="117">
        <v>1.1574074074074073E-5</v>
      </c>
      <c r="F134" s="118" t="e">
        <f t="shared" ref="F134:F152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ref="C153:C197" si="9">VLOOKUP(B153,name,3,FALSE)</f>
        <v xml:space="preserve"> </v>
      </c>
      <c r="D153" s="119" t="str">
        <f t="shared" ref="D153:D197" si="10">VLOOKUP(B153,name,2,FALSE)</f>
        <v xml:space="preserve"> </v>
      </c>
      <c r="E153" s="117">
        <v>1.1574074074074073E-5</v>
      </c>
      <c r="F153" s="118" t="e">
        <f t="shared" ref="F153:F197" si="11">(VLOOKUP(C153,C$4:E$5,3,FALSE))/(E153/10000)</f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9"/>
        <v xml:space="preserve"> </v>
      </c>
      <c r="D154" s="119" t="str">
        <f t="shared" si="10"/>
        <v xml:space="preserve"> </v>
      </c>
      <c r="E154" s="117">
        <v>1.1574074074074073E-5</v>
      </c>
      <c r="F154" s="118" t="e">
        <f t="shared" si="11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9"/>
        <v xml:space="preserve"> </v>
      </c>
      <c r="D155" s="119" t="str">
        <f t="shared" si="10"/>
        <v xml:space="preserve"> </v>
      </c>
      <c r="E155" s="117">
        <v>1.1574074074074073E-5</v>
      </c>
      <c r="F155" s="118" t="e">
        <f t="shared" si="11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9"/>
        <v xml:space="preserve"> </v>
      </c>
      <c r="D156" s="119" t="str">
        <f t="shared" si="10"/>
        <v xml:space="preserve"> </v>
      </c>
      <c r="E156" s="117">
        <v>1.1574074074074073E-5</v>
      </c>
      <c r="F156" s="118" t="e">
        <f t="shared" si="11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9"/>
        <v xml:space="preserve"> </v>
      </c>
      <c r="D157" s="119" t="str">
        <f t="shared" si="10"/>
        <v xml:space="preserve"> </v>
      </c>
      <c r="E157" s="117">
        <v>1.1574074074074073E-5</v>
      </c>
      <c r="F157" s="118" t="e">
        <f t="shared" si="11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9"/>
        <v xml:space="preserve"> </v>
      </c>
      <c r="D158" s="119" t="str">
        <f t="shared" si="10"/>
        <v xml:space="preserve"> </v>
      </c>
      <c r="E158" s="117">
        <v>1.1574074074074073E-5</v>
      </c>
      <c r="F158" s="118" t="e">
        <f t="shared" si="11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9"/>
        <v xml:space="preserve"> </v>
      </c>
      <c r="D159" s="119" t="str">
        <f t="shared" si="10"/>
        <v xml:space="preserve"> </v>
      </c>
      <c r="E159" s="117">
        <v>1.1574074074074073E-5</v>
      </c>
      <c r="F159" s="118" t="e">
        <f t="shared" si="11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9"/>
        <v xml:space="preserve"> </v>
      </c>
      <c r="D160" s="119" t="str">
        <f t="shared" si="10"/>
        <v xml:space="preserve"> </v>
      </c>
      <c r="E160" s="117">
        <v>1.1574074074074073E-5</v>
      </c>
      <c r="F160" s="118" t="e">
        <f t="shared" si="11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9"/>
        <v xml:space="preserve"> </v>
      </c>
      <c r="D161" s="119" t="str">
        <f t="shared" si="10"/>
        <v xml:space="preserve"> </v>
      </c>
      <c r="E161" s="117">
        <v>1.1574074074074073E-5</v>
      </c>
      <c r="F161" s="118" t="e">
        <f t="shared" si="11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9"/>
        <v xml:space="preserve"> </v>
      </c>
      <c r="D162" s="119" t="str">
        <f t="shared" si="10"/>
        <v xml:space="preserve"> </v>
      </c>
      <c r="E162" s="117">
        <v>1.1574074074074073E-5</v>
      </c>
      <c r="F162" s="118" t="e">
        <f t="shared" si="11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9"/>
        <v xml:space="preserve"> </v>
      </c>
      <c r="D163" s="119" t="str">
        <f t="shared" si="10"/>
        <v xml:space="preserve"> </v>
      </c>
      <c r="E163" s="117">
        <v>1.1574074074074073E-5</v>
      </c>
      <c r="F163" s="118" t="e">
        <f t="shared" si="11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9"/>
        <v xml:space="preserve"> </v>
      </c>
      <c r="D164" s="119" t="str">
        <f t="shared" si="10"/>
        <v xml:space="preserve"> </v>
      </c>
      <c r="E164" s="117">
        <v>1.1574074074074073E-5</v>
      </c>
      <c r="F164" s="118" t="e">
        <f t="shared" si="11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9"/>
        <v xml:space="preserve"> </v>
      </c>
      <c r="D165" s="119" t="str">
        <f t="shared" si="10"/>
        <v xml:space="preserve"> </v>
      </c>
      <c r="E165" s="117">
        <v>1.1574074074074073E-5</v>
      </c>
      <c r="F165" s="118" t="e">
        <f t="shared" si="11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9"/>
        <v xml:space="preserve"> </v>
      </c>
      <c r="D166" s="119" t="str">
        <f t="shared" si="10"/>
        <v xml:space="preserve"> </v>
      </c>
      <c r="E166" s="117">
        <v>1.1574074074074073E-5</v>
      </c>
      <c r="F166" s="118" t="e">
        <f t="shared" si="11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9"/>
        <v xml:space="preserve"> </v>
      </c>
      <c r="D167" s="119" t="str">
        <f t="shared" si="10"/>
        <v xml:space="preserve"> </v>
      </c>
      <c r="E167" s="117">
        <v>1.1574074074074073E-5</v>
      </c>
      <c r="F167" s="118" t="e">
        <f t="shared" si="11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9"/>
        <v xml:space="preserve"> </v>
      </c>
      <c r="D168" s="119" t="str">
        <f t="shared" si="10"/>
        <v xml:space="preserve"> </v>
      </c>
      <c r="E168" s="117">
        <v>1.1574074074074073E-5</v>
      </c>
      <c r="F168" s="118" t="e">
        <f t="shared" si="11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9"/>
        <v xml:space="preserve"> </v>
      </c>
      <c r="D169" s="119" t="str">
        <f t="shared" si="10"/>
        <v xml:space="preserve"> </v>
      </c>
      <c r="E169" s="117">
        <v>1.1574074074074073E-5</v>
      </c>
      <c r="F169" s="118" t="e">
        <f t="shared" si="11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9"/>
        <v xml:space="preserve"> </v>
      </c>
      <c r="D170" s="119" t="str">
        <f t="shared" si="10"/>
        <v xml:space="preserve"> </v>
      </c>
      <c r="E170" s="117">
        <v>1.1574074074074073E-5</v>
      </c>
      <c r="F170" s="118" t="e">
        <f t="shared" si="11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9"/>
        <v xml:space="preserve"> </v>
      </c>
      <c r="D171" s="119" t="str">
        <f t="shared" si="10"/>
        <v xml:space="preserve"> </v>
      </c>
      <c r="E171" s="117">
        <v>1.1574074074074073E-5</v>
      </c>
      <c r="F171" s="118" t="e">
        <f t="shared" si="11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9"/>
        <v xml:space="preserve"> </v>
      </c>
      <c r="D172" s="119" t="str">
        <f t="shared" si="10"/>
        <v xml:space="preserve"> </v>
      </c>
      <c r="E172" s="117">
        <v>1.1574074074074073E-5</v>
      </c>
      <c r="F172" s="118" t="e">
        <f t="shared" si="11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9"/>
        <v xml:space="preserve"> </v>
      </c>
      <c r="D173" s="119" t="str">
        <f t="shared" si="10"/>
        <v xml:space="preserve"> </v>
      </c>
      <c r="E173" s="117">
        <v>1.1574074074074073E-5</v>
      </c>
      <c r="F173" s="118" t="e">
        <f t="shared" si="11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9"/>
        <v xml:space="preserve"> </v>
      </c>
      <c r="D174" s="119" t="str">
        <f t="shared" si="10"/>
        <v xml:space="preserve"> </v>
      </c>
      <c r="E174" s="117">
        <v>1.1574074074074073E-5</v>
      </c>
      <c r="F174" s="118" t="e">
        <f t="shared" si="11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9"/>
        <v xml:space="preserve"> </v>
      </c>
      <c r="D175" s="119" t="str">
        <f t="shared" si="10"/>
        <v xml:space="preserve"> </v>
      </c>
      <c r="E175" s="117">
        <v>1.1574074074074073E-5</v>
      </c>
      <c r="F175" s="118" t="e">
        <f t="shared" si="11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9"/>
        <v xml:space="preserve"> </v>
      </c>
      <c r="D176" s="119" t="str">
        <f t="shared" si="10"/>
        <v xml:space="preserve"> </v>
      </c>
      <c r="E176" s="117">
        <v>1.1574074074074073E-5</v>
      </c>
      <c r="F176" s="118" t="e">
        <f t="shared" si="11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9"/>
        <v xml:space="preserve"> </v>
      </c>
      <c r="D177" s="119" t="str">
        <f t="shared" si="10"/>
        <v xml:space="preserve"> </v>
      </c>
      <c r="E177" s="117">
        <v>1.1574074074074073E-5</v>
      </c>
      <c r="F177" s="118" t="e">
        <f t="shared" si="11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9"/>
        <v xml:space="preserve"> </v>
      </c>
      <c r="D178" s="119" t="str">
        <f t="shared" si="10"/>
        <v xml:space="preserve"> </v>
      </c>
      <c r="E178" s="117">
        <v>1.1574074074074073E-5</v>
      </c>
      <c r="F178" s="118" t="e">
        <f t="shared" si="11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9"/>
        <v xml:space="preserve"> </v>
      </c>
      <c r="D179" s="119" t="str">
        <f t="shared" si="10"/>
        <v xml:space="preserve"> </v>
      </c>
      <c r="E179" s="117">
        <v>1.1574074074074073E-5</v>
      </c>
      <c r="F179" s="118" t="e">
        <f t="shared" si="11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9"/>
        <v xml:space="preserve"> </v>
      </c>
      <c r="D180" s="119" t="str">
        <f t="shared" si="10"/>
        <v xml:space="preserve"> </v>
      </c>
      <c r="E180" s="117">
        <v>1.1574074074074073E-5</v>
      </c>
      <c r="F180" s="118" t="e">
        <f t="shared" si="11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9"/>
        <v xml:space="preserve"> </v>
      </c>
      <c r="D181" s="119" t="str">
        <f t="shared" si="10"/>
        <v xml:space="preserve"> </v>
      </c>
      <c r="E181" s="117">
        <v>1.1574074074074073E-5</v>
      </c>
      <c r="F181" s="118" t="e">
        <f t="shared" si="11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9"/>
        <v xml:space="preserve"> </v>
      </c>
      <c r="D182" s="119" t="str">
        <f t="shared" si="10"/>
        <v xml:space="preserve"> </v>
      </c>
      <c r="E182" s="117">
        <v>1.1574074074074073E-5</v>
      </c>
      <c r="F182" s="118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9"/>
        <v xml:space="preserve"> </v>
      </c>
      <c r="D183" s="119" t="str">
        <f t="shared" si="10"/>
        <v xml:space="preserve"> </v>
      </c>
      <c r="E183" s="117">
        <v>1.1574074074074073E-5</v>
      </c>
      <c r="F183" s="118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9"/>
        <v xml:space="preserve"> </v>
      </c>
      <c r="D184" s="119" t="str">
        <f t="shared" si="10"/>
        <v xml:space="preserve"> </v>
      </c>
      <c r="E184" s="117">
        <v>1.1574074074074073E-5</v>
      </c>
      <c r="F184" s="118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9"/>
        <v xml:space="preserve"> </v>
      </c>
      <c r="D185" s="119" t="str">
        <f t="shared" si="10"/>
        <v xml:space="preserve"> </v>
      </c>
      <c r="E185" s="117">
        <v>1.1574074074074073E-5</v>
      </c>
      <c r="F185" s="118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9"/>
        <v xml:space="preserve"> </v>
      </c>
      <c r="D186" s="119" t="str">
        <f t="shared" si="10"/>
        <v xml:space="preserve"> </v>
      </c>
      <c r="E186" s="117">
        <v>1.1574074074074073E-5</v>
      </c>
      <c r="F186" s="118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9"/>
        <v xml:space="preserve"> </v>
      </c>
      <c r="D187" s="119" t="str">
        <f t="shared" si="10"/>
        <v xml:space="preserve"> </v>
      </c>
      <c r="E187" s="117">
        <v>1.1574074074074073E-5</v>
      </c>
      <c r="F187" s="118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9"/>
        <v xml:space="preserve"> </v>
      </c>
      <c r="D188" s="119" t="str">
        <f t="shared" si="10"/>
        <v xml:space="preserve"> </v>
      </c>
      <c r="E188" s="117">
        <v>1.1574074074074073E-5</v>
      </c>
      <c r="F188" s="118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9"/>
        <v xml:space="preserve"> </v>
      </c>
      <c r="D189" s="119" t="str">
        <f t="shared" si="10"/>
        <v xml:space="preserve"> </v>
      </c>
      <c r="E189" s="117">
        <v>1.1574074074074073E-5</v>
      </c>
      <c r="F189" s="118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9"/>
        <v xml:space="preserve"> </v>
      </c>
      <c r="D190" s="119" t="str">
        <f t="shared" si="10"/>
        <v xml:space="preserve"> </v>
      </c>
      <c r="E190" s="117">
        <v>1.1574074074074073E-5</v>
      </c>
      <c r="F190" s="118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9"/>
        <v xml:space="preserve"> </v>
      </c>
      <c r="D191" s="119" t="str">
        <f t="shared" si="10"/>
        <v xml:space="preserve"> </v>
      </c>
      <c r="E191" s="117">
        <v>1.1574074074074073E-5</v>
      </c>
      <c r="F191" s="118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9"/>
        <v xml:space="preserve"> </v>
      </c>
      <c r="D192" s="119" t="str">
        <f t="shared" si="10"/>
        <v xml:space="preserve"> </v>
      </c>
      <c r="E192" s="117">
        <v>1.1574074074074073E-5</v>
      </c>
      <c r="F192" s="118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9"/>
        <v xml:space="preserve"> </v>
      </c>
      <c r="D193" s="119" t="str">
        <f t="shared" si="10"/>
        <v xml:space="preserve"> </v>
      </c>
      <c r="E193" s="117">
        <v>1.1574074074074073E-5</v>
      </c>
      <c r="F193" s="118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9"/>
        <v xml:space="preserve"> </v>
      </c>
      <c r="D194" s="119" t="str">
        <f t="shared" si="10"/>
        <v xml:space="preserve"> </v>
      </c>
      <c r="E194" s="117">
        <v>1.1574074074074073E-5</v>
      </c>
      <c r="F194" s="118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9"/>
        <v xml:space="preserve"> </v>
      </c>
      <c r="D195" s="119" t="str">
        <f t="shared" si="10"/>
        <v xml:space="preserve"> </v>
      </c>
      <c r="E195" s="117">
        <v>1.1574074074074073E-5</v>
      </c>
      <c r="F195" s="118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9"/>
        <v xml:space="preserve"> </v>
      </c>
      <c r="D196" s="119" t="str">
        <f t="shared" si="10"/>
        <v xml:space="preserve"> </v>
      </c>
      <c r="E196" s="117">
        <v>1.1574074074074073E-5</v>
      </c>
      <c r="F196" s="118" t="e">
        <f t="shared" si="11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9"/>
        <v xml:space="preserve"> </v>
      </c>
      <c r="D197" s="119" t="str">
        <f t="shared" si="10"/>
        <v xml:space="preserve"> </v>
      </c>
      <c r="E197" s="117">
        <v>1.1574074074074073E-5</v>
      </c>
      <c r="F197" s="118" t="e">
        <f t="shared" si="11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ref="C198:C203" si="12">VLOOKUP(B198,name,3,FALSE)</f>
        <v xml:space="preserve"> </v>
      </c>
      <c r="D198" s="119" t="str">
        <f t="shared" ref="D198:D203" si="13">VLOOKUP(B198,name,2,FALSE)</f>
        <v xml:space="preserve"> </v>
      </c>
      <c r="E198" s="117">
        <v>1.1574074074074073E-5</v>
      </c>
      <c r="F198" s="118" t="e">
        <f t="shared" ref="F198:F203" si="14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12"/>
        <v xml:space="preserve"> </v>
      </c>
      <c r="D199" s="119" t="str">
        <f t="shared" si="13"/>
        <v xml:space="preserve"> </v>
      </c>
      <c r="E199" s="117">
        <v>1.1574074074074073E-5</v>
      </c>
      <c r="F199" s="118" t="e">
        <f t="shared" si="14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12"/>
        <v xml:space="preserve"> </v>
      </c>
      <c r="D200" s="119" t="str">
        <f t="shared" si="13"/>
        <v xml:space="preserve"> </v>
      </c>
      <c r="E200" s="117">
        <v>1.1574074074074073E-5</v>
      </c>
      <c r="F200" s="118" t="e">
        <f t="shared" si="14"/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 t="shared" si="12"/>
        <v xml:space="preserve"> </v>
      </c>
      <c r="D201" s="119" t="str">
        <f t="shared" si="13"/>
        <v xml:space="preserve"> </v>
      </c>
      <c r="E201" s="117">
        <v>1.1574074074074073E-5</v>
      </c>
      <c r="F201" s="118" t="e">
        <f t="shared" si="14"/>
        <v>#N/A</v>
      </c>
      <c r="G201" t="str">
        <f>IF((ISERROR((VLOOKUP(B201,Calculation!C$2:C$314,1,FALSE)))),"not entered","")</f>
        <v/>
      </c>
    </row>
    <row r="202" spans="2:7" x14ac:dyDescent="0.2">
      <c r="B202" s="115" t="s">
        <v>8</v>
      </c>
      <c r="C202" s="119" t="str">
        <f t="shared" si="12"/>
        <v xml:space="preserve"> </v>
      </c>
      <c r="D202" s="119" t="str">
        <f t="shared" si="13"/>
        <v xml:space="preserve"> </v>
      </c>
      <c r="E202" s="117">
        <v>1.1574074074074073E-5</v>
      </c>
      <c r="F202" s="118" t="e">
        <f t="shared" si="14"/>
        <v>#N/A</v>
      </c>
    </row>
    <row r="203" spans="2:7" x14ac:dyDescent="0.2">
      <c r="B203" s="115" t="s">
        <v>8</v>
      </c>
      <c r="C203" s="119" t="str">
        <f t="shared" si="12"/>
        <v xml:space="preserve"> </v>
      </c>
      <c r="D203" s="119" t="str">
        <f t="shared" si="13"/>
        <v xml:space="preserve"> </v>
      </c>
      <c r="E203" s="117">
        <v>1.1574074074074073E-5</v>
      </c>
      <c r="F203" s="118" t="e">
        <f t="shared" si="14"/>
        <v>#N/A</v>
      </c>
    </row>
    <row r="204" spans="2:7" ht="13.5" thickBot="1" x14ac:dyDescent="0.25">
      <c r="B204" s="120"/>
      <c r="C204" s="121"/>
      <c r="D204" s="121"/>
      <c r="E204" s="122"/>
      <c r="F204" s="123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 B205:B208">
    <cfRule type="cellIs" dxfId="73" priority="18" stopIfTrue="1" operator="equal">
      <formula>"x"</formula>
    </cfRule>
  </conditionalFormatting>
  <conditionalFormatting sqref="G4:G205">
    <cfRule type="cellIs" dxfId="72" priority="19" stopIfTrue="1" operator="equal">
      <formula>#N/A</formula>
    </cfRule>
  </conditionalFormatting>
  <conditionalFormatting sqref="G4:G30">
    <cfRule type="cellIs" dxfId="71" priority="16" stopIfTrue="1" operator="equal">
      <formula>#N/A</formula>
    </cfRule>
  </conditionalFormatting>
  <conditionalFormatting sqref="B4:B5 B52:B204">
    <cfRule type="cellIs" dxfId="70" priority="15" stopIfTrue="1" operator="equal">
      <formula>"x"</formula>
    </cfRule>
  </conditionalFormatting>
  <conditionalFormatting sqref="B205:B248">
    <cfRule type="cellIs" dxfId="69" priority="13" stopIfTrue="1" operator="equal">
      <formula>"x"</formula>
    </cfRule>
  </conditionalFormatting>
  <conditionalFormatting sqref="G4:G202">
    <cfRule type="cellIs" dxfId="68" priority="12" stopIfTrue="1" operator="equal">
      <formula>#N/A</formula>
    </cfRule>
  </conditionalFormatting>
  <conditionalFormatting sqref="B4:B5 B52:B204">
    <cfRule type="cellIs" dxfId="67" priority="11" stopIfTrue="1" operator="equal">
      <formula>"x"</formula>
    </cfRule>
  </conditionalFormatting>
  <conditionalFormatting sqref="B28:B51">
    <cfRule type="cellIs" dxfId="66" priority="8" stopIfTrue="1" operator="equal">
      <formula>"x"</formula>
    </cfRule>
  </conditionalFormatting>
  <conditionalFormatting sqref="B28:B51">
    <cfRule type="cellIs" dxfId="65" priority="9" stopIfTrue="1" operator="equal">
      <formula>"x"</formula>
    </cfRule>
  </conditionalFormatting>
  <conditionalFormatting sqref="B4:B5 B44:B152">
    <cfRule type="cellIs" dxfId="64" priority="7" stopIfTrue="1" operator="equal">
      <formula>"x"</formula>
    </cfRule>
  </conditionalFormatting>
  <conditionalFormatting sqref="B28:B43">
    <cfRule type="cellIs" dxfId="63" priority="6" stopIfTrue="1" operator="equal">
      <formula>"x"</formula>
    </cfRule>
  </conditionalFormatting>
  <conditionalFormatting sqref="B28:B43">
    <cfRule type="cellIs" dxfId="62" priority="5" stopIfTrue="1" operator="equal">
      <formula>"x"</formula>
    </cfRule>
  </conditionalFormatting>
  <conditionalFormatting sqref="B6:B27">
    <cfRule type="cellIs" dxfId="61" priority="3" stopIfTrue="1" operator="equal">
      <formula>"x"</formula>
    </cfRule>
  </conditionalFormatting>
  <conditionalFormatting sqref="B6:B27">
    <cfRule type="cellIs" dxfId="60" priority="4" stopIfTrue="1" operator="equal">
      <formula>"x"</formula>
    </cfRule>
  </conditionalFormatting>
  <conditionalFormatting sqref="B6:B27">
    <cfRule type="cellIs" dxfId="59" priority="2" stopIfTrue="1" operator="equal">
      <formula>"x"</formula>
    </cfRule>
  </conditionalFormatting>
  <conditionalFormatting sqref="B6:B27">
    <cfRule type="cellIs" dxfId="58" priority="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webPublishItems count="1">
    <webPublishItem id="24371" divId="ebta league Youth_24371" sourceType="range" sourceRef="A1:F6" destinationFile="C:\A TEER\Web\TEER League 08\Clacton Y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B4" sqref="B4:K248"/>
    </sheetView>
  </sheetViews>
  <sheetFormatPr defaultRowHeight="12.75" x14ac:dyDescent="0.2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Races!A15</f>
        <v>Tri 10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>
        <v>1.1574074074074073E-5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>
        <v>1.1574074074074073E-5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8</v>
      </c>
      <c r="C6" s="119" t="str">
        <f t="shared" ref="C6:C69" si="0">VLOOKUP(B6,name,3,FALSE)</f>
        <v xml:space="preserve"> </v>
      </c>
      <c r="D6" s="119" t="str">
        <f t="shared" ref="D6:D69" si="1">VLOOKUP(B6,name,2,FALSE)</f>
        <v xml:space="preserve"> </v>
      </c>
      <c r="E6" s="117">
        <v>1.1574074074074073E-5</v>
      </c>
      <c r="F6" s="118" t="e">
        <f t="shared" ref="F6:F69" si="2">(VLOOKUP(C6,C$4:E$5,3,FALSE))/(E6/10000)</f>
        <v>#N/A</v>
      </c>
      <c r="G6" t="str">
        <f>IF((ISERROR((VLOOKUP(B6,Calculation!C$2:C$314,1,FALSE)))),"not entered","")</f>
        <v/>
      </c>
    </row>
    <row r="7" spans="2:7" x14ac:dyDescent="0.2">
      <c r="B7" s="115" t="s">
        <v>8</v>
      </c>
      <c r="C7" s="119" t="str">
        <f t="shared" si="0"/>
        <v xml:space="preserve"> </v>
      </c>
      <c r="D7" s="119" t="str">
        <f t="shared" si="1"/>
        <v xml:space="preserve"> </v>
      </c>
      <c r="E7" s="117">
        <v>1.1574074074074073E-5</v>
      </c>
      <c r="F7" s="118" t="e">
        <f t="shared" si="2"/>
        <v>#N/A</v>
      </c>
      <c r="G7" t="str">
        <f>IF((ISERROR((VLOOKUP(B7,Calculation!C$2:C$314,1,FALSE)))),"not entered","")</f>
        <v/>
      </c>
    </row>
    <row r="8" spans="2:7" x14ac:dyDescent="0.2">
      <c r="B8" s="115" t="s">
        <v>8</v>
      </c>
      <c r="C8" s="119" t="str">
        <f t="shared" si="0"/>
        <v xml:space="preserve"> </v>
      </c>
      <c r="D8" s="119" t="str">
        <f t="shared" si="1"/>
        <v xml:space="preserve"> </v>
      </c>
      <c r="E8" s="117">
        <v>1.1574074074074073E-5</v>
      </c>
      <c r="F8" s="118" t="e">
        <f t="shared" si="2"/>
        <v>#N/A</v>
      </c>
      <c r="G8" t="str">
        <f>IF((ISERROR((VLOOKUP(B8,Calculation!C$2:C$314,1,FALSE)))),"not entered","")</f>
        <v/>
      </c>
    </row>
    <row r="9" spans="2:7" x14ac:dyDescent="0.2">
      <c r="B9" s="115" t="s">
        <v>8</v>
      </c>
      <c r="C9" s="119" t="str">
        <f t="shared" si="0"/>
        <v xml:space="preserve"> </v>
      </c>
      <c r="D9" s="119" t="str">
        <f t="shared" si="1"/>
        <v xml:space="preserve"> </v>
      </c>
      <c r="E9" s="117">
        <v>1.1574074074074073E-5</v>
      </c>
      <c r="F9" s="118" t="e">
        <f t="shared" si="2"/>
        <v>#N/A</v>
      </c>
      <c r="G9" t="str">
        <f>IF((ISERROR((VLOOKUP(B9,Calculation!C$2:C$314,1,FALSE)))),"not entered","")</f>
        <v/>
      </c>
    </row>
    <row r="10" spans="2:7" x14ac:dyDescent="0.2">
      <c r="B10" s="115" t="s">
        <v>8</v>
      </c>
      <c r="C10" s="119" t="str">
        <f t="shared" si="0"/>
        <v xml:space="preserve"> </v>
      </c>
      <c r="D10" s="119" t="str">
        <f t="shared" si="1"/>
        <v xml:space="preserve"> </v>
      </c>
      <c r="E10" s="117">
        <v>1.1574074074074073E-5</v>
      </c>
      <c r="F10" s="118" t="e">
        <f t="shared" si="2"/>
        <v>#N/A</v>
      </c>
      <c r="G10" t="str">
        <f>IF((ISERROR((VLOOKUP(B10,Calculation!C$2:C$314,1,FALSE)))),"not entered","")</f>
        <v/>
      </c>
    </row>
    <row r="11" spans="2:7" x14ac:dyDescent="0.2">
      <c r="B11" s="115" t="s">
        <v>8</v>
      </c>
      <c r="C11" s="119" t="str">
        <f t="shared" si="0"/>
        <v xml:space="preserve"> </v>
      </c>
      <c r="D11" s="119" t="str">
        <f t="shared" si="1"/>
        <v xml:space="preserve"> </v>
      </c>
      <c r="E11" s="117">
        <v>1.1574074074074073E-5</v>
      </c>
      <c r="F11" s="118" t="e">
        <f t="shared" si="2"/>
        <v>#N/A</v>
      </c>
      <c r="G11" t="str">
        <f>IF((ISERROR((VLOOKUP(B11,Calculation!C$2:C$314,1,FALSE)))),"not entered","")</f>
        <v/>
      </c>
    </row>
    <row r="12" spans="2:7" x14ac:dyDescent="0.2">
      <c r="B12" s="115" t="s">
        <v>8</v>
      </c>
      <c r="C12" s="119" t="str">
        <f t="shared" si="0"/>
        <v xml:space="preserve"> </v>
      </c>
      <c r="D12" s="119" t="str">
        <f t="shared" si="1"/>
        <v xml:space="preserve"> </v>
      </c>
      <c r="E12" s="117">
        <v>1.1574074074074073E-5</v>
      </c>
      <c r="F12" s="118" t="e">
        <f t="shared" si="2"/>
        <v>#N/A</v>
      </c>
      <c r="G12" t="str">
        <f>IF((ISERROR((VLOOKUP(B12,Calculation!C$2:C$314,1,FALSE)))),"not entered","")</f>
        <v/>
      </c>
    </row>
    <row r="13" spans="2:7" x14ac:dyDescent="0.2">
      <c r="B13" s="115" t="s">
        <v>8</v>
      </c>
      <c r="C13" s="119" t="str">
        <f t="shared" si="0"/>
        <v xml:space="preserve"> </v>
      </c>
      <c r="D13" s="119" t="str">
        <f t="shared" si="1"/>
        <v xml:space="preserve"> </v>
      </c>
      <c r="E13" s="117">
        <v>1.1574074074074073E-5</v>
      </c>
      <c r="F13" s="118" t="e">
        <f t="shared" si="2"/>
        <v>#N/A</v>
      </c>
      <c r="G13" t="str">
        <f>IF((ISERROR((VLOOKUP(B13,Calculation!C$2:C$314,1,FALSE)))),"not entered","")</f>
        <v/>
      </c>
    </row>
    <row r="14" spans="2:7" x14ac:dyDescent="0.2">
      <c r="B14" s="115" t="s">
        <v>8</v>
      </c>
      <c r="C14" s="119" t="str">
        <f t="shared" si="0"/>
        <v xml:space="preserve"> </v>
      </c>
      <c r="D14" s="119" t="str">
        <f t="shared" si="1"/>
        <v xml:space="preserve"> </v>
      </c>
      <c r="E14" s="117">
        <v>1.1574074074074073E-5</v>
      </c>
      <c r="F14" s="118" t="e">
        <f t="shared" si="2"/>
        <v>#N/A</v>
      </c>
      <c r="G14" t="str">
        <f>IF((ISERROR((VLOOKUP(B14,Calculation!C$2:C$314,1,FALSE)))),"not entered","")</f>
        <v/>
      </c>
    </row>
    <row r="15" spans="2:7" x14ac:dyDescent="0.2">
      <c r="B15" s="115" t="s">
        <v>8</v>
      </c>
      <c r="C15" s="119" t="str">
        <f t="shared" si="0"/>
        <v xml:space="preserve"> </v>
      </c>
      <c r="D15" s="119" t="str">
        <f t="shared" si="1"/>
        <v xml:space="preserve"> </v>
      </c>
      <c r="E15" s="117">
        <v>1.1574074074074073E-5</v>
      </c>
      <c r="F15" s="118" t="e">
        <f t="shared" si="2"/>
        <v>#N/A</v>
      </c>
      <c r="G15" t="str">
        <f>IF((ISERROR((VLOOKUP(B15,Calculation!C$2:C$314,1,FALSE)))),"not entered","")</f>
        <v/>
      </c>
    </row>
    <row r="16" spans="2:7" x14ac:dyDescent="0.2">
      <c r="B16" s="115" t="s">
        <v>8</v>
      </c>
      <c r="C16" s="119" t="str">
        <f t="shared" si="0"/>
        <v xml:space="preserve"> </v>
      </c>
      <c r="D16" s="119" t="str">
        <f t="shared" si="1"/>
        <v xml:space="preserve"> </v>
      </c>
      <c r="E16" s="117">
        <v>1.1574074074074073E-5</v>
      </c>
      <c r="F16" s="118" t="e">
        <f t="shared" si="2"/>
        <v>#N/A</v>
      </c>
      <c r="G16" t="str">
        <f>IF((ISERROR((VLOOKUP(B16,Calculation!C$2:C$314,1,FALSE)))),"not entered","")</f>
        <v/>
      </c>
    </row>
    <row r="17" spans="2:7" x14ac:dyDescent="0.2">
      <c r="B17" s="115" t="s">
        <v>8</v>
      </c>
      <c r="C17" s="119" t="str">
        <f t="shared" si="0"/>
        <v xml:space="preserve"> </v>
      </c>
      <c r="D17" s="119" t="str">
        <f t="shared" si="1"/>
        <v xml:space="preserve"> </v>
      </c>
      <c r="E17" s="117">
        <v>1.1574074074074073E-5</v>
      </c>
      <c r="F17" s="118" t="e">
        <f t="shared" si="2"/>
        <v>#N/A</v>
      </c>
      <c r="G17" t="str">
        <f>IF((ISERROR((VLOOKUP(B17,Calculation!C$2:C$314,1,FALSE)))),"not entered","")</f>
        <v/>
      </c>
    </row>
    <row r="18" spans="2:7" x14ac:dyDescent="0.2">
      <c r="B18" s="115" t="s">
        <v>8</v>
      </c>
      <c r="C18" s="119" t="str">
        <f t="shared" si="0"/>
        <v xml:space="preserve"> </v>
      </c>
      <c r="D18" s="119" t="str">
        <f t="shared" si="1"/>
        <v xml:space="preserve"> </v>
      </c>
      <c r="E18" s="117">
        <v>1.1574074074074073E-5</v>
      </c>
      <c r="F18" s="118" t="e">
        <f t="shared" si="2"/>
        <v>#N/A</v>
      </c>
      <c r="G18" t="str">
        <f>IF((ISERROR((VLOOKUP(B18,Calculation!C$2:C$314,1,FALSE)))),"not entered","")</f>
        <v/>
      </c>
    </row>
    <row r="19" spans="2:7" x14ac:dyDescent="0.2">
      <c r="B19" s="115" t="s">
        <v>8</v>
      </c>
      <c r="C19" s="119" t="str">
        <f t="shared" si="0"/>
        <v xml:space="preserve"> </v>
      </c>
      <c r="D19" s="119" t="str">
        <f t="shared" si="1"/>
        <v xml:space="preserve"> </v>
      </c>
      <c r="E19" s="117">
        <v>1.1574074074074073E-5</v>
      </c>
      <c r="F19" s="118" t="e">
        <f t="shared" si="2"/>
        <v>#N/A</v>
      </c>
      <c r="G19" t="str">
        <f>IF((ISERROR((VLOOKUP(B19,Calculation!C$2:C$314,1,FALSE)))),"not entered","")</f>
        <v/>
      </c>
    </row>
    <row r="20" spans="2:7" x14ac:dyDescent="0.2">
      <c r="B20" s="115" t="s">
        <v>8</v>
      </c>
      <c r="C20" s="119" t="str">
        <f t="shared" si="0"/>
        <v xml:space="preserve"> </v>
      </c>
      <c r="D20" s="119" t="str">
        <f t="shared" si="1"/>
        <v xml:space="preserve"> </v>
      </c>
      <c r="E20" s="117">
        <v>1.1574074074074073E-5</v>
      </c>
      <c r="F20" s="118" t="e">
        <f t="shared" si="2"/>
        <v>#N/A</v>
      </c>
      <c r="G20" t="str">
        <f>IF((ISERROR((VLOOKUP(B20,Calculation!C$2:C$314,1,FALSE)))),"not entered","")</f>
        <v/>
      </c>
    </row>
    <row r="21" spans="2:7" x14ac:dyDescent="0.2">
      <c r="B21" s="115" t="s">
        <v>8</v>
      </c>
      <c r="C21" s="119" t="str">
        <f t="shared" si="0"/>
        <v xml:space="preserve"> </v>
      </c>
      <c r="D21" s="119" t="str">
        <f t="shared" si="1"/>
        <v xml:space="preserve"> </v>
      </c>
      <c r="E21" s="117">
        <v>1.1574074074074073E-5</v>
      </c>
      <c r="F21" s="118" t="e">
        <f t="shared" si="2"/>
        <v>#N/A</v>
      </c>
      <c r="G21" t="str">
        <f>IF((ISERROR((VLOOKUP(B21,Calculation!C$2:C$314,1,FALSE)))),"not entered","")</f>
        <v/>
      </c>
    </row>
    <row r="22" spans="2:7" x14ac:dyDescent="0.2">
      <c r="B22" s="115" t="s">
        <v>8</v>
      </c>
      <c r="C22" s="119" t="str">
        <f t="shared" si="0"/>
        <v xml:space="preserve"> </v>
      </c>
      <c r="D22" s="119" t="str">
        <f t="shared" si="1"/>
        <v xml:space="preserve"> </v>
      </c>
      <c r="E22" s="117">
        <v>1.1574074074074073E-5</v>
      </c>
      <c r="F22" s="118" t="e">
        <f t="shared" si="2"/>
        <v>#N/A</v>
      </c>
      <c r="G22" t="str">
        <f>IF((ISERROR((VLOOKUP(B22,Calculation!C$2:C$314,1,FALSE)))),"not entered","")</f>
        <v/>
      </c>
    </row>
    <row r="23" spans="2:7" x14ac:dyDescent="0.2">
      <c r="B23" s="115" t="s">
        <v>8</v>
      </c>
      <c r="C23" s="119" t="str">
        <f t="shared" si="0"/>
        <v xml:space="preserve"> </v>
      </c>
      <c r="D23" s="119" t="str">
        <f t="shared" si="1"/>
        <v xml:space="preserve"> </v>
      </c>
      <c r="E23" s="117">
        <v>1.1574074074074073E-5</v>
      </c>
      <c r="F23" s="118" t="e">
        <f t="shared" si="2"/>
        <v>#N/A</v>
      </c>
      <c r="G23" t="str">
        <f>IF((ISERROR((VLOOKUP(B23,Calculation!C$2:C$314,1,FALSE)))),"not entered","")</f>
        <v/>
      </c>
    </row>
    <row r="24" spans="2:7" x14ac:dyDescent="0.2">
      <c r="B24" s="115" t="s">
        <v>8</v>
      </c>
      <c r="C24" s="119" t="str">
        <f t="shared" si="0"/>
        <v xml:space="preserve"> </v>
      </c>
      <c r="D24" s="119" t="str">
        <f t="shared" si="1"/>
        <v xml:space="preserve"> </v>
      </c>
      <c r="E24" s="117">
        <v>1.1574074074074073E-5</v>
      </c>
      <c r="F24" s="118" t="e">
        <f t="shared" si="2"/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0"/>
        <v xml:space="preserve"> </v>
      </c>
      <c r="D25" s="119" t="str">
        <f t="shared" si="1"/>
        <v xml:space="preserve"> </v>
      </c>
      <c r="E25" s="117">
        <v>1.1574074074074073E-5</v>
      </c>
      <c r="F25" s="118" t="e">
        <f t="shared" si="2"/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0"/>
        <v xml:space="preserve"> </v>
      </c>
      <c r="D26" s="119" t="str">
        <f t="shared" si="1"/>
        <v xml:space="preserve"> </v>
      </c>
      <c r="E26" s="117">
        <v>1.1574074074074073E-5</v>
      </c>
      <c r="F26" s="118" t="e">
        <f t="shared" si="2"/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0"/>
        <v xml:space="preserve"> </v>
      </c>
      <c r="D27" s="119" t="str">
        <f t="shared" si="1"/>
        <v xml:space="preserve"> </v>
      </c>
      <c r="E27" s="117">
        <v>1.1574074074074073E-5</v>
      </c>
      <c r="F27" s="118" t="e">
        <f t="shared" si="2"/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0"/>
        <v xml:space="preserve"> </v>
      </c>
      <c r="D28" s="119" t="str">
        <f t="shared" si="1"/>
        <v xml:space="preserve"> </v>
      </c>
      <c r="E28" s="117">
        <v>1.1574074074074073E-5</v>
      </c>
      <c r="F28" s="118" t="e">
        <f t="shared" si="2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0"/>
        <v xml:space="preserve"> </v>
      </c>
      <c r="D29" s="119" t="str">
        <f t="shared" si="1"/>
        <v xml:space="preserve"> </v>
      </c>
      <c r="E29" s="117">
        <v>1.1574074074074073E-5</v>
      </c>
      <c r="F29" s="118" t="e">
        <f t="shared" si="2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0"/>
        <v xml:space="preserve"> </v>
      </c>
      <c r="D30" s="119" t="str">
        <f t="shared" si="1"/>
        <v xml:space="preserve"> </v>
      </c>
      <c r="E30" s="117">
        <v>1.1574074074074073E-5</v>
      </c>
      <c r="F30" s="118" t="e">
        <f t="shared" si="2"/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0"/>
        <v xml:space="preserve"> </v>
      </c>
      <c r="D31" s="119" t="str">
        <f t="shared" si="1"/>
        <v xml:space="preserve"> </v>
      </c>
      <c r="E31" s="117">
        <v>1.1574074074074073E-5</v>
      </c>
      <c r="F31" s="118" t="e">
        <f t="shared" si="2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0"/>
        <v xml:space="preserve"> </v>
      </c>
      <c r="D32" s="119" t="str">
        <f t="shared" si="1"/>
        <v xml:space="preserve"> </v>
      </c>
      <c r="E32" s="117">
        <v>1.1574074074074073E-5</v>
      </c>
      <c r="F32" s="118" t="e">
        <f t="shared" si="2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0"/>
        <v xml:space="preserve"> </v>
      </c>
      <c r="D33" s="119" t="str">
        <f t="shared" si="1"/>
        <v xml:space="preserve"> </v>
      </c>
      <c r="E33" s="117">
        <v>1.1574074074074073E-5</v>
      </c>
      <c r="F33" s="118" t="e">
        <f t="shared" si="2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0"/>
        <v xml:space="preserve"> </v>
      </c>
      <c r="D34" s="119" t="str">
        <f t="shared" si="1"/>
        <v xml:space="preserve"> </v>
      </c>
      <c r="E34" s="117">
        <v>1.1574074074074073E-5</v>
      </c>
      <c r="F34" s="118" t="e">
        <f t="shared" si="2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0"/>
        <v xml:space="preserve"> </v>
      </c>
      <c r="D35" s="119" t="str">
        <f t="shared" si="1"/>
        <v xml:space="preserve"> </v>
      </c>
      <c r="E35" s="117">
        <v>1.1574074074074073E-5</v>
      </c>
      <c r="F35" s="118" t="e">
        <f t="shared" si="2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0"/>
        <v xml:space="preserve"> </v>
      </c>
      <c r="D36" s="119" t="str">
        <f t="shared" si="1"/>
        <v xml:space="preserve"> </v>
      </c>
      <c r="E36" s="117">
        <v>1.1574074074074073E-5</v>
      </c>
      <c r="F36" s="118" t="e">
        <f t="shared" si="2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0"/>
        <v xml:space="preserve"> </v>
      </c>
      <c r="D37" s="119" t="str">
        <f t="shared" si="1"/>
        <v xml:space="preserve"> </v>
      </c>
      <c r="E37" s="117">
        <v>1.1574074074074073E-5</v>
      </c>
      <c r="F37" s="118" t="e">
        <f t="shared" si="2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0"/>
        <v xml:space="preserve"> </v>
      </c>
      <c r="D38" s="119" t="str">
        <f t="shared" si="1"/>
        <v xml:space="preserve"> </v>
      </c>
      <c r="E38" s="117">
        <v>1.1574074074074073E-5</v>
      </c>
      <c r="F38" s="118" t="e">
        <f t="shared" si="2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0"/>
        <v xml:space="preserve"> </v>
      </c>
      <c r="D39" s="119" t="str">
        <f t="shared" si="1"/>
        <v xml:space="preserve"> </v>
      </c>
      <c r="E39" s="117">
        <v>1.1574074074074073E-5</v>
      </c>
      <c r="F39" s="118" t="e">
        <f t="shared" si="2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0"/>
        <v xml:space="preserve"> </v>
      </c>
      <c r="D40" s="119" t="str">
        <f t="shared" si="1"/>
        <v xml:space="preserve"> </v>
      </c>
      <c r="E40" s="117">
        <v>1.1574074074074073E-5</v>
      </c>
      <c r="F40" s="118" t="e">
        <f t="shared" si="2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0"/>
        <v xml:space="preserve"> </v>
      </c>
      <c r="D41" s="119" t="str">
        <f t="shared" si="1"/>
        <v xml:space="preserve"> </v>
      </c>
      <c r="E41" s="117">
        <v>1.1574074074074073E-5</v>
      </c>
      <c r="F41" s="118" t="e">
        <f t="shared" si="2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0"/>
        <v xml:space="preserve"> </v>
      </c>
      <c r="D42" s="119" t="str">
        <f t="shared" si="1"/>
        <v xml:space="preserve"> </v>
      </c>
      <c r="E42" s="117">
        <v>1.1574074074074073E-5</v>
      </c>
      <c r="F42" s="118" t="e">
        <f t="shared" si="2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0"/>
        <v xml:space="preserve"> </v>
      </c>
      <c r="D43" s="119" t="str">
        <f t="shared" si="1"/>
        <v xml:space="preserve"> </v>
      </c>
      <c r="E43" s="117">
        <v>1.1574074074074073E-5</v>
      </c>
      <c r="F43" s="118" t="e">
        <f t="shared" si="2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0"/>
        <v xml:space="preserve"> </v>
      </c>
      <c r="D44" s="119" t="str">
        <f t="shared" si="1"/>
        <v xml:space="preserve"> </v>
      </c>
      <c r="E44" s="117">
        <v>1.1574074074074073E-5</v>
      </c>
      <c r="F44" s="118" t="e">
        <f t="shared" si="2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0"/>
        <v xml:space="preserve"> </v>
      </c>
      <c r="D45" s="119" t="str">
        <f t="shared" si="1"/>
        <v xml:space="preserve"> </v>
      </c>
      <c r="E45" s="117">
        <v>1.1574074074074073E-5</v>
      </c>
      <c r="F45" s="118" t="e">
        <f t="shared" si="2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0"/>
        <v xml:space="preserve"> </v>
      </c>
      <c r="D46" s="119" t="str">
        <f t="shared" si="1"/>
        <v xml:space="preserve"> </v>
      </c>
      <c r="E46" s="117">
        <v>1.1574074074074073E-5</v>
      </c>
      <c r="F46" s="118" t="e">
        <f t="shared" si="2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0"/>
        <v xml:space="preserve"> </v>
      </c>
      <c r="D47" s="119" t="str">
        <f t="shared" si="1"/>
        <v xml:space="preserve"> </v>
      </c>
      <c r="E47" s="117">
        <v>1.1574074074074073E-5</v>
      </c>
      <c r="F47" s="118" t="e">
        <f t="shared" si="2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0"/>
        <v xml:space="preserve"> </v>
      </c>
      <c r="D48" s="119" t="str">
        <f t="shared" si="1"/>
        <v xml:space="preserve"> </v>
      </c>
      <c r="E48" s="117">
        <v>1.1574074074074073E-5</v>
      </c>
      <c r="F48" s="118" t="e">
        <f t="shared" si="2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0"/>
        <v xml:space="preserve"> </v>
      </c>
      <c r="D49" s="119" t="str">
        <f t="shared" si="1"/>
        <v xml:space="preserve"> </v>
      </c>
      <c r="E49" s="117">
        <v>1.1574074074074073E-5</v>
      </c>
      <c r="F49" s="118" t="e">
        <f t="shared" si="2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0"/>
        <v xml:space="preserve"> </v>
      </c>
      <c r="D50" s="119" t="str">
        <f t="shared" si="1"/>
        <v xml:space="preserve"> </v>
      </c>
      <c r="E50" s="117">
        <v>1.1574074074074073E-5</v>
      </c>
      <c r="F50" s="118" t="e">
        <f t="shared" si="2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0"/>
        <v xml:space="preserve"> </v>
      </c>
      <c r="D51" s="119" t="str">
        <f t="shared" si="1"/>
        <v xml:space="preserve"> </v>
      </c>
      <c r="E51" s="117">
        <v>1.1574074074074073E-5</v>
      </c>
      <c r="F51" s="118" t="e">
        <f t="shared" si="2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0"/>
        <v xml:space="preserve"> </v>
      </c>
      <c r="D52" s="119" t="str">
        <f t="shared" si="1"/>
        <v xml:space="preserve"> </v>
      </c>
      <c r="E52" s="117">
        <v>1.1574074074074073E-5</v>
      </c>
      <c r="F52" s="118" t="e">
        <f t="shared" si="2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0"/>
        <v xml:space="preserve"> </v>
      </c>
      <c r="D53" s="119" t="str">
        <f t="shared" si="1"/>
        <v xml:space="preserve"> </v>
      </c>
      <c r="E53" s="117">
        <v>1.1574074074074073E-5</v>
      </c>
      <c r="F53" s="118" t="e">
        <f t="shared" si="2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0"/>
        <v xml:space="preserve"> </v>
      </c>
      <c r="D54" s="119" t="str">
        <f t="shared" si="1"/>
        <v xml:space="preserve"> </v>
      </c>
      <c r="E54" s="117">
        <v>1.1574074074074073E-5</v>
      </c>
      <c r="F54" s="118" t="e">
        <f t="shared" si="2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0"/>
        <v xml:space="preserve"> </v>
      </c>
      <c r="D55" s="119" t="str">
        <f t="shared" si="1"/>
        <v xml:space="preserve"> </v>
      </c>
      <c r="E55" s="117">
        <v>1.1574074074074073E-5</v>
      </c>
      <c r="F55" s="118" t="e">
        <f t="shared" si="2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0"/>
        <v xml:space="preserve"> </v>
      </c>
      <c r="D56" s="119" t="str">
        <f t="shared" si="1"/>
        <v xml:space="preserve"> </v>
      </c>
      <c r="E56" s="117">
        <v>1.1574074074074073E-5</v>
      </c>
      <c r="F56" s="118" t="e">
        <f t="shared" si="2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0"/>
        <v xml:space="preserve"> </v>
      </c>
      <c r="D57" s="119" t="str">
        <f t="shared" si="1"/>
        <v xml:space="preserve"> </v>
      </c>
      <c r="E57" s="117">
        <v>1.1574074074074073E-5</v>
      </c>
      <c r="F57" s="118" t="e">
        <f t="shared" si="2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0"/>
        <v xml:space="preserve"> </v>
      </c>
      <c r="D58" s="119" t="str">
        <f t="shared" si="1"/>
        <v xml:space="preserve"> </v>
      </c>
      <c r="E58" s="117">
        <v>1.1574074074074073E-5</v>
      </c>
      <c r="F58" s="118" t="e">
        <f t="shared" si="2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0"/>
        <v xml:space="preserve"> </v>
      </c>
      <c r="D59" s="119" t="str">
        <f t="shared" si="1"/>
        <v xml:space="preserve"> </v>
      </c>
      <c r="E59" s="117">
        <v>1.1574074074074073E-5</v>
      </c>
      <c r="F59" s="118" t="e">
        <f t="shared" si="2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0"/>
        <v xml:space="preserve"> </v>
      </c>
      <c r="D60" s="119" t="str">
        <f t="shared" si="1"/>
        <v xml:space="preserve"> </v>
      </c>
      <c r="E60" s="117">
        <v>1.1574074074074073E-5</v>
      </c>
      <c r="F60" s="118" t="e">
        <f t="shared" si="2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0"/>
        <v xml:space="preserve"> </v>
      </c>
      <c r="D61" s="119" t="str">
        <f t="shared" si="1"/>
        <v xml:space="preserve"> </v>
      </c>
      <c r="E61" s="117">
        <v>1.1574074074074073E-5</v>
      </c>
      <c r="F61" s="118" t="e">
        <f t="shared" si="2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0"/>
        <v xml:space="preserve"> </v>
      </c>
      <c r="D62" s="119" t="str">
        <f t="shared" si="1"/>
        <v xml:space="preserve"> </v>
      </c>
      <c r="E62" s="117">
        <v>1.1574074074074073E-5</v>
      </c>
      <c r="F62" s="118" t="e">
        <f t="shared" si="2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0"/>
        <v xml:space="preserve"> </v>
      </c>
      <c r="D63" s="119" t="str">
        <f t="shared" si="1"/>
        <v xml:space="preserve"> </v>
      </c>
      <c r="E63" s="117">
        <v>1.1574074074074073E-5</v>
      </c>
      <c r="F63" s="118" t="e">
        <f t="shared" si="2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0"/>
        <v xml:space="preserve"> </v>
      </c>
      <c r="D64" s="119" t="str">
        <f t="shared" si="1"/>
        <v xml:space="preserve"> </v>
      </c>
      <c r="E64" s="117">
        <v>1.1574074074074073E-5</v>
      </c>
      <c r="F64" s="118" t="e">
        <f t="shared" si="2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0"/>
        <v xml:space="preserve"> </v>
      </c>
      <c r="D65" s="119" t="str">
        <f t="shared" si="1"/>
        <v xml:space="preserve"> </v>
      </c>
      <c r="E65" s="117">
        <v>1.1574074074074073E-5</v>
      </c>
      <c r="F65" s="118" t="e">
        <f t="shared" si="2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0"/>
        <v xml:space="preserve"> </v>
      </c>
      <c r="D66" s="119" t="str">
        <f t="shared" si="1"/>
        <v xml:space="preserve"> </v>
      </c>
      <c r="E66" s="117">
        <v>1.1574074074074073E-5</v>
      </c>
      <c r="F66" s="118" t="e">
        <f t="shared" si="2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0"/>
        <v xml:space="preserve"> </v>
      </c>
      <c r="D67" s="119" t="str">
        <f t="shared" si="1"/>
        <v xml:space="preserve"> </v>
      </c>
      <c r="E67" s="117">
        <v>1.1574074074074073E-5</v>
      </c>
      <c r="F67" s="118" t="e">
        <f t="shared" si="2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0"/>
        <v xml:space="preserve"> </v>
      </c>
      <c r="D68" s="119" t="str">
        <f t="shared" si="1"/>
        <v xml:space="preserve"> </v>
      </c>
      <c r="E68" s="117">
        <v>1.1574074074074073E-5</v>
      </c>
      <c r="F68" s="118" t="e">
        <f t="shared" si="2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0"/>
        <v xml:space="preserve"> </v>
      </c>
      <c r="D69" s="119" t="str">
        <f t="shared" si="1"/>
        <v xml:space="preserve"> </v>
      </c>
      <c r="E69" s="117">
        <v>1.1574074074074073E-5</v>
      </c>
      <c r="F69" s="118" t="e">
        <f t="shared" si="2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97" si="6">VLOOKUP(B134,name,3,FALSE)</f>
        <v xml:space="preserve"> </v>
      </c>
      <c r="D134" s="119" t="str">
        <f t="shared" ref="D134:D197" si="7">VLOOKUP(B134,name,2,FALSE)</f>
        <v xml:space="preserve"> </v>
      </c>
      <c r="E134" s="117">
        <v>1.1574074074074073E-5</v>
      </c>
      <c r="F134" s="118" t="e">
        <f t="shared" ref="F134:F197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si="6"/>
        <v xml:space="preserve"> </v>
      </c>
      <c r="D153" s="119" t="str">
        <f t="shared" si="7"/>
        <v xml:space="preserve"> </v>
      </c>
      <c r="E153" s="117">
        <v>1.1574074074074073E-5</v>
      </c>
      <c r="F153" s="118" t="e">
        <f t="shared" si="8"/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6"/>
        <v xml:space="preserve"> </v>
      </c>
      <c r="D154" s="119" t="str">
        <f t="shared" si="7"/>
        <v xml:space="preserve"> </v>
      </c>
      <c r="E154" s="117">
        <v>1.1574074074074073E-5</v>
      </c>
      <c r="F154" s="118" t="e">
        <f t="shared" si="8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6"/>
        <v xml:space="preserve"> </v>
      </c>
      <c r="D155" s="119" t="str">
        <f t="shared" si="7"/>
        <v xml:space="preserve"> </v>
      </c>
      <c r="E155" s="117">
        <v>1.1574074074074073E-5</v>
      </c>
      <c r="F155" s="118" t="e">
        <f t="shared" si="8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6"/>
        <v xml:space="preserve"> </v>
      </c>
      <c r="D156" s="119" t="str">
        <f t="shared" si="7"/>
        <v xml:space="preserve"> </v>
      </c>
      <c r="E156" s="117">
        <v>1.1574074074074073E-5</v>
      </c>
      <c r="F156" s="118" t="e">
        <f t="shared" si="8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6"/>
        <v xml:space="preserve"> </v>
      </c>
      <c r="D157" s="119" t="str">
        <f t="shared" si="7"/>
        <v xml:space="preserve"> </v>
      </c>
      <c r="E157" s="117">
        <v>1.1574074074074073E-5</v>
      </c>
      <c r="F157" s="118" t="e">
        <f t="shared" si="8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6"/>
        <v xml:space="preserve"> </v>
      </c>
      <c r="D158" s="119" t="str">
        <f t="shared" si="7"/>
        <v xml:space="preserve"> </v>
      </c>
      <c r="E158" s="117">
        <v>1.1574074074074073E-5</v>
      </c>
      <c r="F158" s="118" t="e">
        <f t="shared" si="8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6"/>
        <v xml:space="preserve"> </v>
      </c>
      <c r="D159" s="119" t="str">
        <f t="shared" si="7"/>
        <v xml:space="preserve"> </v>
      </c>
      <c r="E159" s="117">
        <v>1.1574074074074073E-5</v>
      </c>
      <c r="F159" s="118" t="e">
        <f t="shared" si="8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6"/>
        <v xml:space="preserve"> </v>
      </c>
      <c r="D160" s="119" t="str">
        <f t="shared" si="7"/>
        <v xml:space="preserve"> </v>
      </c>
      <c r="E160" s="117">
        <v>1.1574074074074073E-5</v>
      </c>
      <c r="F160" s="118" t="e">
        <f t="shared" si="8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6"/>
        <v xml:space="preserve"> </v>
      </c>
      <c r="D161" s="119" t="str">
        <f t="shared" si="7"/>
        <v xml:space="preserve"> </v>
      </c>
      <c r="E161" s="117">
        <v>1.1574074074074073E-5</v>
      </c>
      <c r="F161" s="118" t="e">
        <f t="shared" si="8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6"/>
        <v xml:space="preserve"> </v>
      </c>
      <c r="D162" s="119" t="str">
        <f t="shared" si="7"/>
        <v xml:space="preserve"> </v>
      </c>
      <c r="E162" s="117">
        <v>1.1574074074074073E-5</v>
      </c>
      <c r="F162" s="118" t="e">
        <f t="shared" si="8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6"/>
        <v xml:space="preserve"> </v>
      </c>
      <c r="D163" s="119" t="str">
        <f t="shared" si="7"/>
        <v xml:space="preserve"> </v>
      </c>
      <c r="E163" s="117">
        <v>1.1574074074074073E-5</v>
      </c>
      <c r="F163" s="118" t="e">
        <f t="shared" si="8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6"/>
        <v xml:space="preserve"> </v>
      </c>
      <c r="D164" s="119" t="str">
        <f t="shared" si="7"/>
        <v xml:space="preserve"> </v>
      </c>
      <c r="E164" s="117">
        <v>1.1574074074074073E-5</v>
      </c>
      <c r="F164" s="118" t="e">
        <f t="shared" si="8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6"/>
        <v xml:space="preserve"> </v>
      </c>
      <c r="D165" s="119" t="str">
        <f t="shared" si="7"/>
        <v xml:space="preserve"> </v>
      </c>
      <c r="E165" s="117">
        <v>1.1574074074074073E-5</v>
      </c>
      <c r="F165" s="118" t="e">
        <f t="shared" si="8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6"/>
        <v xml:space="preserve"> </v>
      </c>
      <c r="D166" s="119" t="str">
        <f t="shared" si="7"/>
        <v xml:space="preserve"> </v>
      </c>
      <c r="E166" s="117">
        <v>1.1574074074074073E-5</v>
      </c>
      <c r="F166" s="118" t="e">
        <f t="shared" si="8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6"/>
        <v xml:space="preserve"> </v>
      </c>
      <c r="D167" s="119" t="str">
        <f t="shared" si="7"/>
        <v xml:space="preserve"> </v>
      </c>
      <c r="E167" s="117">
        <v>1.1574074074074073E-5</v>
      </c>
      <c r="F167" s="118" t="e">
        <f t="shared" si="8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6"/>
        <v xml:space="preserve"> </v>
      </c>
      <c r="D168" s="119" t="str">
        <f t="shared" si="7"/>
        <v xml:space="preserve"> </v>
      </c>
      <c r="E168" s="117">
        <v>1.1574074074074073E-5</v>
      </c>
      <c r="F168" s="118" t="e">
        <f t="shared" si="8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6"/>
        <v xml:space="preserve"> </v>
      </c>
      <c r="D169" s="119" t="str">
        <f t="shared" si="7"/>
        <v xml:space="preserve"> </v>
      </c>
      <c r="E169" s="117">
        <v>1.1574074074074073E-5</v>
      </c>
      <c r="F169" s="118" t="e">
        <f t="shared" si="8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6"/>
        <v xml:space="preserve"> </v>
      </c>
      <c r="D170" s="119" t="str">
        <f t="shared" si="7"/>
        <v xml:space="preserve"> </v>
      </c>
      <c r="E170" s="117">
        <v>1.1574074074074073E-5</v>
      </c>
      <c r="F170" s="118" t="e">
        <f t="shared" si="8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6"/>
        <v xml:space="preserve"> </v>
      </c>
      <c r="D171" s="119" t="str">
        <f t="shared" si="7"/>
        <v xml:space="preserve"> </v>
      </c>
      <c r="E171" s="117">
        <v>1.1574074074074073E-5</v>
      </c>
      <c r="F171" s="118" t="e">
        <f t="shared" si="8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6"/>
        <v xml:space="preserve"> </v>
      </c>
      <c r="D172" s="119" t="str">
        <f t="shared" si="7"/>
        <v xml:space="preserve"> </v>
      </c>
      <c r="E172" s="117">
        <v>1.1574074074074073E-5</v>
      </c>
      <c r="F172" s="118" t="e">
        <f t="shared" si="8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6"/>
        <v xml:space="preserve"> </v>
      </c>
      <c r="D173" s="119" t="str">
        <f t="shared" si="7"/>
        <v xml:space="preserve"> </v>
      </c>
      <c r="E173" s="117">
        <v>1.1574074074074073E-5</v>
      </c>
      <c r="F173" s="118" t="e">
        <f t="shared" si="8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6"/>
        <v xml:space="preserve"> </v>
      </c>
      <c r="D174" s="119" t="str">
        <f t="shared" si="7"/>
        <v xml:space="preserve"> </v>
      </c>
      <c r="E174" s="117">
        <v>1.1574074074074073E-5</v>
      </c>
      <c r="F174" s="118" t="e">
        <f t="shared" si="8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6"/>
        <v xml:space="preserve"> </v>
      </c>
      <c r="D175" s="119" t="str">
        <f t="shared" si="7"/>
        <v xml:space="preserve"> </v>
      </c>
      <c r="E175" s="117">
        <v>1.1574074074074073E-5</v>
      </c>
      <c r="F175" s="118" t="e">
        <f t="shared" si="8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6"/>
        <v xml:space="preserve"> </v>
      </c>
      <c r="D176" s="119" t="str">
        <f t="shared" si="7"/>
        <v xml:space="preserve"> </v>
      </c>
      <c r="E176" s="117">
        <v>1.1574074074074073E-5</v>
      </c>
      <c r="F176" s="118" t="e">
        <f t="shared" si="8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6"/>
        <v xml:space="preserve"> </v>
      </c>
      <c r="D177" s="119" t="str">
        <f t="shared" si="7"/>
        <v xml:space="preserve"> </v>
      </c>
      <c r="E177" s="117">
        <v>1.1574074074074073E-5</v>
      </c>
      <c r="F177" s="118" t="e">
        <f t="shared" si="8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6"/>
        <v xml:space="preserve"> </v>
      </c>
      <c r="D178" s="119" t="str">
        <f t="shared" si="7"/>
        <v xml:space="preserve"> </v>
      </c>
      <c r="E178" s="117">
        <v>1.1574074074074073E-5</v>
      </c>
      <c r="F178" s="118" t="e">
        <f t="shared" si="8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6"/>
        <v xml:space="preserve"> </v>
      </c>
      <c r="D179" s="119" t="str">
        <f t="shared" si="7"/>
        <v xml:space="preserve"> </v>
      </c>
      <c r="E179" s="117">
        <v>1.1574074074074073E-5</v>
      </c>
      <c r="F179" s="118" t="e">
        <f t="shared" si="8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6"/>
        <v xml:space="preserve"> </v>
      </c>
      <c r="D180" s="119" t="str">
        <f t="shared" si="7"/>
        <v xml:space="preserve"> </v>
      </c>
      <c r="E180" s="117">
        <v>1.1574074074074073E-5</v>
      </c>
      <c r="F180" s="118" t="e">
        <f t="shared" si="8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6"/>
        <v xml:space="preserve"> </v>
      </c>
      <c r="D181" s="119" t="str">
        <f t="shared" si="7"/>
        <v xml:space="preserve"> </v>
      </c>
      <c r="E181" s="117">
        <v>1.1574074074074073E-5</v>
      </c>
      <c r="F181" s="118" t="e">
        <f t="shared" si="8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6"/>
        <v xml:space="preserve"> </v>
      </c>
      <c r="D182" s="119" t="str">
        <f t="shared" si="7"/>
        <v xml:space="preserve"> </v>
      </c>
      <c r="E182" s="117">
        <v>1.1574074074074073E-5</v>
      </c>
      <c r="F182" s="118" t="e">
        <f t="shared" si="8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6"/>
        <v xml:space="preserve"> </v>
      </c>
      <c r="D183" s="119" t="str">
        <f t="shared" si="7"/>
        <v xml:space="preserve"> </v>
      </c>
      <c r="E183" s="117">
        <v>1.1574074074074073E-5</v>
      </c>
      <c r="F183" s="118" t="e">
        <f t="shared" si="8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6"/>
        <v xml:space="preserve"> </v>
      </c>
      <c r="D184" s="119" t="str">
        <f t="shared" si="7"/>
        <v xml:space="preserve"> </v>
      </c>
      <c r="E184" s="117">
        <v>1.1574074074074073E-5</v>
      </c>
      <c r="F184" s="118" t="e">
        <f t="shared" si="8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6"/>
        <v xml:space="preserve"> </v>
      </c>
      <c r="D185" s="119" t="str">
        <f t="shared" si="7"/>
        <v xml:space="preserve"> </v>
      </c>
      <c r="E185" s="117">
        <v>1.1574074074074073E-5</v>
      </c>
      <c r="F185" s="118" t="e">
        <f t="shared" si="8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6"/>
        <v xml:space="preserve"> </v>
      </c>
      <c r="D186" s="119" t="str">
        <f t="shared" si="7"/>
        <v xml:space="preserve"> </v>
      </c>
      <c r="E186" s="117">
        <v>1.1574074074074073E-5</v>
      </c>
      <c r="F186" s="118" t="e">
        <f t="shared" si="8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6"/>
        <v xml:space="preserve"> </v>
      </c>
      <c r="D187" s="119" t="str">
        <f t="shared" si="7"/>
        <v xml:space="preserve"> </v>
      </c>
      <c r="E187" s="117">
        <v>1.1574074074074073E-5</v>
      </c>
      <c r="F187" s="118" t="e">
        <f t="shared" si="8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6"/>
        <v xml:space="preserve"> </v>
      </c>
      <c r="D188" s="119" t="str">
        <f t="shared" si="7"/>
        <v xml:space="preserve"> </v>
      </c>
      <c r="E188" s="117">
        <v>1.1574074074074073E-5</v>
      </c>
      <c r="F188" s="118" t="e">
        <f t="shared" si="8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6"/>
        <v xml:space="preserve"> </v>
      </c>
      <c r="D189" s="119" t="str">
        <f t="shared" si="7"/>
        <v xml:space="preserve"> </v>
      </c>
      <c r="E189" s="117">
        <v>1.1574074074074073E-5</v>
      </c>
      <c r="F189" s="118" t="e">
        <f t="shared" si="8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6"/>
        <v xml:space="preserve"> </v>
      </c>
      <c r="D190" s="119" t="str">
        <f t="shared" si="7"/>
        <v xml:space="preserve"> </v>
      </c>
      <c r="E190" s="117">
        <v>1.1574074074074073E-5</v>
      </c>
      <c r="F190" s="118" t="e">
        <f t="shared" si="8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6"/>
        <v xml:space="preserve"> </v>
      </c>
      <c r="D191" s="119" t="str">
        <f t="shared" si="7"/>
        <v xml:space="preserve"> </v>
      </c>
      <c r="E191" s="117">
        <v>1.1574074074074073E-5</v>
      </c>
      <c r="F191" s="118" t="e">
        <f t="shared" si="8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6"/>
        <v xml:space="preserve"> </v>
      </c>
      <c r="D192" s="119" t="str">
        <f t="shared" si="7"/>
        <v xml:space="preserve"> </v>
      </c>
      <c r="E192" s="117">
        <v>1.1574074074074073E-5</v>
      </c>
      <c r="F192" s="118" t="e">
        <f t="shared" si="8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6"/>
        <v xml:space="preserve"> </v>
      </c>
      <c r="D193" s="119" t="str">
        <f t="shared" si="7"/>
        <v xml:space="preserve"> </v>
      </c>
      <c r="E193" s="117">
        <v>1.1574074074074073E-5</v>
      </c>
      <c r="F193" s="118" t="e">
        <f t="shared" si="8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6"/>
        <v xml:space="preserve"> </v>
      </c>
      <c r="D194" s="119" t="str">
        <f t="shared" si="7"/>
        <v xml:space="preserve"> </v>
      </c>
      <c r="E194" s="117">
        <v>1.1574074074074073E-5</v>
      </c>
      <c r="F194" s="118" t="e">
        <f t="shared" si="8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6"/>
        <v xml:space="preserve"> </v>
      </c>
      <c r="D195" s="119" t="str">
        <f t="shared" si="7"/>
        <v xml:space="preserve"> </v>
      </c>
      <c r="E195" s="117">
        <v>1.1574074074074073E-5</v>
      </c>
      <c r="F195" s="118" t="e">
        <f t="shared" si="8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6"/>
        <v xml:space="preserve"> </v>
      </c>
      <c r="D196" s="119" t="str">
        <f t="shared" si="7"/>
        <v xml:space="preserve"> </v>
      </c>
      <c r="E196" s="117">
        <v>1.1574074074074073E-5</v>
      </c>
      <c r="F196" s="118" t="e">
        <f t="shared" si="8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6"/>
        <v xml:space="preserve"> </v>
      </c>
      <c r="D197" s="119" t="str">
        <f t="shared" si="7"/>
        <v xml:space="preserve"> </v>
      </c>
      <c r="E197" s="117">
        <v>1.1574074074074073E-5</v>
      </c>
      <c r="F197" s="118" t="e">
        <f t="shared" si="8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ref="C198:C203" si="9">VLOOKUP(B198,name,3,FALSE)</f>
        <v xml:space="preserve"> </v>
      </c>
      <c r="D198" s="119" t="str">
        <f t="shared" ref="D198:D203" si="10">VLOOKUP(B198,name,2,FALSE)</f>
        <v xml:space="preserve"> </v>
      </c>
      <c r="E198" s="117">
        <v>1.1574074074074073E-5</v>
      </c>
      <c r="F198" s="118" t="e">
        <f t="shared" ref="F198:F203" si="11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9"/>
        <v xml:space="preserve"> </v>
      </c>
      <c r="D199" s="119" t="str">
        <f t="shared" si="10"/>
        <v xml:space="preserve"> </v>
      </c>
      <c r="E199" s="117">
        <v>1.1574074074074073E-5</v>
      </c>
      <c r="F199" s="118" t="e">
        <f t="shared" si="11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9"/>
        <v xml:space="preserve"> </v>
      </c>
      <c r="D200" s="119" t="str">
        <f t="shared" si="10"/>
        <v xml:space="preserve"> </v>
      </c>
      <c r="E200" s="117">
        <v>1.1574074074074073E-5</v>
      </c>
      <c r="F200" s="118" t="e">
        <f t="shared" si="11"/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 t="shared" si="9"/>
        <v xml:space="preserve"> </v>
      </c>
      <c r="D201" s="119" t="str">
        <f t="shared" si="10"/>
        <v xml:space="preserve"> </v>
      </c>
      <c r="E201" s="117">
        <v>1.1574074074074073E-5</v>
      </c>
      <c r="F201" s="118" t="e">
        <f t="shared" si="11"/>
        <v>#N/A</v>
      </c>
      <c r="G201" t="str">
        <f>IF((ISERROR((VLOOKUP(B201,Calculation!C$2:C$314,1,FALSE)))),"not entered","")</f>
        <v/>
      </c>
    </row>
    <row r="202" spans="2:7" x14ac:dyDescent="0.2">
      <c r="B202" s="115" t="s">
        <v>8</v>
      </c>
      <c r="C202" s="119" t="str">
        <f t="shared" si="9"/>
        <v xml:space="preserve"> </v>
      </c>
      <c r="D202" s="119" t="str">
        <f t="shared" si="10"/>
        <v xml:space="preserve"> </v>
      </c>
      <c r="E202" s="117">
        <v>1.1574074074074073E-5</v>
      </c>
      <c r="F202" s="118" t="e">
        <f t="shared" si="11"/>
        <v>#N/A</v>
      </c>
    </row>
    <row r="203" spans="2:7" x14ac:dyDescent="0.2">
      <c r="B203" s="115" t="s">
        <v>8</v>
      </c>
      <c r="C203" s="119" t="str">
        <f t="shared" si="9"/>
        <v xml:space="preserve"> </v>
      </c>
      <c r="D203" s="119" t="str">
        <f t="shared" si="10"/>
        <v xml:space="preserve"> </v>
      </c>
      <c r="E203" s="117">
        <v>1.1574074074074073E-5</v>
      </c>
      <c r="F203" s="118" t="e">
        <f t="shared" si="11"/>
        <v>#N/A</v>
      </c>
    </row>
    <row r="204" spans="2:7" ht="13.5" thickBot="1" x14ac:dyDescent="0.25">
      <c r="B204" s="120"/>
      <c r="C204" s="121"/>
      <c r="D204" s="121"/>
      <c r="E204" s="122"/>
      <c r="F204" s="123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 B205:B206">
    <cfRule type="cellIs" dxfId="57" priority="9" stopIfTrue="1" operator="equal">
      <formula>"x"</formula>
    </cfRule>
  </conditionalFormatting>
  <conditionalFormatting sqref="G4:G204">
    <cfRule type="cellIs" dxfId="56" priority="10" stopIfTrue="1" operator="equal">
      <formula>#N/A</formula>
    </cfRule>
  </conditionalFormatting>
  <conditionalFormatting sqref="G4:G30">
    <cfRule type="cellIs" dxfId="55" priority="7" stopIfTrue="1" operator="equal">
      <formula>#N/A</formula>
    </cfRule>
  </conditionalFormatting>
  <conditionalFormatting sqref="B4:B5 B7:B204">
    <cfRule type="cellIs" dxfId="54" priority="6" stopIfTrue="1" operator="equal">
      <formula>"x"</formula>
    </cfRule>
  </conditionalFormatting>
  <conditionalFormatting sqref="B6">
    <cfRule type="cellIs" dxfId="53" priority="5" stopIfTrue="1" operator="equal">
      <formula>"x"</formula>
    </cfRule>
  </conditionalFormatting>
  <conditionalFormatting sqref="B205:B248">
    <cfRule type="cellIs" dxfId="52" priority="4" stopIfTrue="1" operator="equal">
      <formula>"x"</formula>
    </cfRule>
  </conditionalFormatting>
  <conditionalFormatting sqref="G4:G202">
    <cfRule type="cellIs" dxfId="51" priority="3" stopIfTrue="1" operator="equal">
      <formula>#N/A</formula>
    </cfRule>
  </conditionalFormatting>
  <conditionalFormatting sqref="B4:B204">
    <cfRule type="cellIs" dxfId="50" priority="2" stopIfTrue="1" operator="equal">
      <formula>"x"</formula>
    </cfRule>
  </conditionalFormatting>
  <conditionalFormatting sqref="B6">
    <cfRule type="cellIs" dxfId="49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6" destinationFile="C:\A TEER\Web\TEER League 09\waveyney2 09.htm"/>
    <webPublishItem id="16524" divId="ebta league Youth_16524" sourceType="range" sourceRef="A1:F8" destinationFile="C:\A TEER\Web\TEER League 08\waveney J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B4" sqref="B4:K248"/>
    </sheetView>
  </sheetViews>
  <sheetFormatPr defaultRowHeight="12.75" x14ac:dyDescent="0.2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Races!A16</f>
        <v>Tri 11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>
        <v>1.1574074074074073E-5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>
        <v>1.1574074074074073E-5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8</v>
      </c>
      <c r="C6" s="119" t="str">
        <f t="shared" ref="C6:C69" si="0">VLOOKUP(B6,name,3,FALSE)</f>
        <v xml:space="preserve"> </v>
      </c>
      <c r="D6" s="119" t="str">
        <f t="shared" ref="D6:D69" si="1">VLOOKUP(B6,name,2,FALSE)</f>
        <v xml:space="preserve"> </v>
      </c>
      <c r="E6" s="117">
        <v>1.1574074074074073E-5</v>
      </c>
      <c r="F6" s="118" t="e">
        <f t="shared" ref="F6:F69" si="2">(VLOOKUP(C6,C$4:E$5,3,FALSE))/(E6/10000)</f>
        <v>#N/A</v>
      </c>
      <c r="G6" t="str">
        <f>IF((ISERROR((VLOOKUP(B6,Calculation!C$2:C$314,1,FALSE)))),"not entered","")</f>
        <v/>
      </c>
    </row>
    <row r="7" spans="2:7" x14ac:dyDescent="0.2">
      <c r="B7" s="115" t="s">
        <v>8</v>
      </c>
      <c r="C7" s="119" t="str">
        <f t="shared" si="0"/>
        <v xml:space="preserve"> </v>
      </c>
      <c r="D7" s="119" t="str">
        <f t="shared" si="1"/>
        <v xml:space="preserve"> </v>
      </c>
      <c r="E7" s="117">
        <v>1.1574074074074073E-5</v>
      </c>
      <c r="F7" s="118" t="e">
        <f t="shared" si="2"/>
        <v>#N/A</v>
      </c>
      <c r="G7" t="str">
        <f>IF((ISERROR((VLOOKUP(B7,Calculation!C$2:C$314,1,FALSE)))),"not entered","")</f>
        <v/>
      </c>
    </row>
    <row r="8" spans="2:7" x14ac:dyDescent="0.2">
      <c r="B8" s="115" t="s">
        <v>8</v>
      </c>
      <c r="C8" s="119" t="str">
        <f t="shared" si="0"/>
        <v xml:space="preserve"> </v>
      </c>
      <c r="D8" s="119" t="str">
        <f t="shared" si="1"/>
        <v xml:space="preserve"> </v>
      </c>
      <c r="E8" s="117">
        <v>1.1574074074074073E-5</v>
      </c>
      <c r="F8" s="118" t="e">
        <f t="shared" si="2"/>
        <v>#N/A</v>
      </c>
      <c r="G8" t="str">
        <f>IF((ISERROR((VLOOKUP(B8,Calculation!C$2:C$314,1,FALSE)))),"not entered","")</f>
        <v/>
      </c>
    </row>
    <row r="9" spans="2:7" x14ac:dyDescent="0.2">
      <c r="B9" s="115" t="s">
        <v>8</v>
      </c>
      <c r="C9" s="119" t="str">
        <f t="shared" si="0"/>
        <v xml:space="preserve"> </v>
      </c>
      <c r="D9" s="119" t="str">
        <f t="shared" si="1"/>
        <v xml:space="preserve"> </v>
      </c>
      <c r="E9" s="117">
        <v>1.1574074074074073E-5</v>
      </c>
      <c r="F9" s="118" t="e">
        <f t="shared" si="2"/>
        <v>#N/A</v>
      </c>
      <c r="G9" t="str">
        <f>IF((ISERROR((VLOOKUP(B9,Calculation!C$2:C$314,1,FALSE)))),"not entered","")</f>
        <v/>
      </c>
    </row>
    <row r="10" spans="2:7" x14ac:dyDescent="0.2">
      <c r="B10" s="115" t="s">
        <v>8</v>
      </c>
      <c r="C10" s="119" t="str">
        <f t="shared" si="0"/>
        <v xml:space="preserve"> </v>
      </c>
      <c r="D10" s="119" t="str">
        <f t="shared" si="1"/>
        <v xml:space="preserve"> </v>
      </c>
      <c r="E10" s="117">
        <v>1.1574074074074073E-5</v>
      </c>
      <c r="F10" s="118" t="e">
        <f t="shared" si="2"/>
        <v>#N/A</v>
      </c>
      <c r="G10" t="str">
        <f>IF((ISERROR((VLOOKUP(B10,Calculation!C$2:C$314,1,FALSE)))),"not entered","")</f>
        <v/>
      </c>
    </row>
    <row r="11" spans="2:7" x14ac:dyDescent="0.2">
      <c r="B11" s="115" t="s">
        <v>8</v>
      </c>
      <c r="C11" s="119" t="str">
        <f t="shared" si="0"/>
        <v xml:space="preserve"> </v>
      </c>
      <c r="D11" s="119" t="str">
        <f t="shared" si="1"/>
        <v xml:space="preserve"> </v>
      </c>
      <c r="E11" s="117">
        <v>1.1574074074074073E-5</v>
      </c>
      <c r="F11" s="118" t="e">
        <f t="shared" si="2"/>
        <v>#N/A</v>
      </c>
      <c r="G11" t="str">
        <f>IF((ISERROR((VLOOKUP(B11,Calculation!C$2:C$314,1,FALSE)))),"not entered","")</f>
        <v/>
      </c>
    </row>
    <row r="12" spans="2:7" x14ac:dyDescent="0.2">
      <c r="B12" s="115" t="s">
        <v>8</v>
      </c>
      <c r="C12" s="119" t="str">
        <f t="shared" si="0"/>
        <v xml:space="preserve"> </v>
      </c>
      <c r="D12" s="119" t="str">
        <f t="shared" si="1"/>
        <v xml:space="preserve"> </v>
      </c>
      <c r="E12" s="117">
        <v>1.1574074074074073E-5</v>
      </c>
      <c r="F12" s="118" t="e">
        <f t="shared" si="2"/>
        <v>#N/A</v>
      </c>
      <c r="G12" t="str">
        <f>IF((ISERROR((VLOOKUP(B12,Calculation!C$2:C$314,1,FALSE)))),"not entered","")</f>
        <v/>
      </c>
    </row>
    <row r="13" spans="2:7" x14ac:dyDescent="0.2">
      <c r="B13" s="115" t="s">
        <v>8</v>
      </c>
      <c r="C13" s="119" t="str">
        <f t="shared" si="0"/>
        <v xml:space="preserve"> </v>
      </c>
      <c r="D13" s="119" t="str">
        <f t="shared" si="1"/>
        <v xml:space="preserve"> </v>
      </c>
      <c r="E13" s="117">
        <v>1.1574074074074073E-5</v>
      </c>
      <c r="F13" s="118" t="e">
        <f t="shared" si="2"/>
        <v>#N/A</v>
      </c>
      <c r="G13" t="str">
        <f>IF((ISERROR((VLOOKUP(B13,Calculation!C$2:C$314,1,FALSE)))),"not entered","")</f>
        <v/>
      </c>
    </row>
    <row r="14" spans="2:7" x14ac:dyDescent="0.2">
      <c r="B14" s="115" t="s">
        <v>8</v>
      </c>
      <c r="C14" s="119" t="str">
        <f t="shared" si="0"/>
        <v xml:space="preserve"> </v>
      </c>
      <c r="D14" s="119" t="str">
        <f t="shared" si="1"/>
        <v xml:space="preserve"> </v>
      </c>
      <c r="E14" s="117">
        <v>1.1574074074074073E-5</v>
      </c>
      <c r="F14" s="118" t="e">
        <f t="shared" si="2"/>
        <v>#N/A</v>
      </c>
      <c r="G14" t="str">
        <f>IF((ISERROR((VLOOKUP(B14,Calculation!C$2:C$314,1,FALSE)))),"not entered","")</f>
        <v/>
      </c>
    </row>
    <row r="15" spans="2:7" x14ac:dyDescent="0.2">
      <c r="B15" s="115" t="s">
        <v>8</v>
      </c>
      <c r="C15" s="119" t="str">
        <f t="shared" si="0"/>
        <v xml:space="preserve"> </v>
      </c>
      <c r="D15" s="119" t="str">
        <f t="shared" si="1"/>
        <v xml:space="preserve"> </v>
      </c>
      <c r="E15" s="117">
        <v>1.1574074074074073E-5</v>
      </c>
      <c r="F15" s="118" t="e">
        <f t="shared" si="2"/>
        <v>#N/A</v>
      </c>
      <c r="G15" t="str">
        <f>IF((ISERROR((VLOOKUP(B15,Calculation!C$2:C$314,1,FALSE)))),"not entered","")</f>
        <v/>
      </c>
    </row>
    <row r="16" spans="2:7" x14ac:dyDescent="0.2">
      <c r="B16" s="115" t="s">
        <v>8</v>
      </c>
      <c r="C16" s="119" t="str">
        <f t="shared" si="0"/>
        <v xml:space="preserve"> </v>
      </c>
      <c r="D16" s="119" t="str">
        <f t="shared" si="1"/>
        <v xml:space="preserve"> </v>
      </c>
      <c r="E16" s="117">
        <v>1.1574074074074073E-5</v>
      </c>
      <c r="F16" s="118" t="e">
        <f t="shared" si="2"/>
        <v>#N/A</v>
      </c>
      <c r="G16" t="str">
        <f>IF((ISERROR((VLOOKUP(B16,Calculation!C$2:C$314,1,FALSE)))),"not entered","")</f>
        <v/>
      </c>
    </row>
    <row r="17" spans="2:7" x14ac:dyDescent="0.2">
      <c r="B17" s="115" t="s">
        <v>8</v>
      </c>
      <c r="C17" s="119" t="str">
        <f t="shared" si="0"/>
        <v xml:space="preserve"> </v>
      </c>
      <c r="D17" s="119" t="str">
        <f t="shared" si="1"/>
        <v xml:space="preserve"> </v>
      </c>
      <c r="E17" s="117">
        <v>1.1574074074074073E-5</v>
      </c>
      <c r="F17" s="118" t="e">
        <f t="shared" si="2"/>
        <v>#N/A</v>
      </c>
      <c r="G17" t="str">
        <f>IF((ISERROR((VLOOKUP(B17,Calculation!C$2:C$314,1,FALSE)))),"not entered","")</f>
        <v/>
      </c>
    </row>
    <row r="18" spans="2:7" x14ac:dyDescent="0.2">
      <c r="B18" s="115" t="s">
        <v>8</v>
      </c>
      <c r="C18" s="119" t="str">
        <f t="shared" si="0"/>
        <v xml:space="preserve"> </v>
      </c>
      <c r="D18" s="119" t="str">
        <f t="shared" si="1"/>
        <v xml:space="preserve"> </v>
      </c>
      <c r="E18" s="117">
        <v>1.1574074074074073E-5</v>
      </c>
      <c r="F18" s="118" t="e">
        <f t="shared" si="2"/>
        <v>#N/A</v>
      </c>
      <c r="G18" t="str">
        <f>IF((ISERROR((VLOOKUP(B18,Calculation!C$2:C$314,1,FALSE)))),"not entered","")</f>
        <v/>
      </c>
    </row>
    <row r="19" spans="2:7" x14ac:dyDescent="0.2">
      <c r="B19" s="115" t="s">
        <v>8</v>
      </c>
      <c r="C19" s="119" t="str">
        <f t="shared" si="0"/>
        <v xml:space="preserve"> </v>
      </c>
      <c r="D19" s="119" t="str">
        <f t="shared" si="1"/>
        <v xml:space="preserve"> </v>
      </c>
      <c r="E19" s="117">
        <v>1.1574074074074073E-5</v>
      </c>
      <c r="F19" s="118" t="e">
        <f t="shared" si="2"/>
        <v>#N/A</v>
      </c>
      <c r="G19" t="str">
        <f>IF((ISERROR((VLOOKUP(B19,Calculation!C$2:C$314,1,FALSE)))),"not entered","")</f>
        <v/>
      </c>
    </row>
    <row r="20" spans="2:7" x14ac:dyDescent="0.2">
      <c r="B20" s="115" t="s">
        <v>8</v>
      </c>
      <c r="C20" s="119" t="str">
        <f t="shared" si="0"/>
        <v xml:space="preserve"> </v>
      </c>
      <c r="D20" s="119" t="str">
        <f t="shared" si="1"/>
        <v xml:space="preserve"> </v>
      </c>
      <c r="E20" s="117">
        <v>1.1574074074074073E-5</v>
      </c>
      <c r="F20" s="118" t="e">
        <f t="shared" si="2"/>
        <v>#N/A</v>
      </c>
      <c r="G20" t="str">
        <f>IF((ISERROR((VLOOKUP(B20,Calculation!C$2:C$314,1,FALSE)))),"not entered","")</f>
        <v/>
      </c>
    </row>
    <row r="21" spans="2:7" x14ac:dyDescent="0.2">
      <c r="B21" s="115" t="s">
        <v>8</v>
      </c>
      <c r="C21" s="119" t="str">
        <f t="shared" si="0"/>
        <v xml:space="preserve"> </v>
      </c>
      <c r="D21" s="119" t="str">
        <f t="shared" si="1"/>
        <v xml:space="preserve"> </v>
      </c>
      <c r="E21" s="117">
        <v>1.1574074074074073E-5</v>
      </c>
      <c r="F21" s="118" t="e">
        <f t="shared" si="2"/>
        <v>#N/A</v>
      </c>
      <c r="G21" t="str">
        <f>IF((ISERROR((VLOOKUP(B21,Calculation!C$2:C$314,1,FALSE)))),"not entered","")</f>
        <v/>
      </c>
    </row>
    <row r="22" spans="2:7" x14ac:dyDescent="0.2">
      <c r="B22" s="115" t="s">
        <v>8</v>
      </c>
      <c r="C22" s="119" t="str">
        <f t="shared" si="0"/>
        <v xml:space="preserve"> </v>
      </c>
      <c r="D22" s="119" t="str">
        <f t="shared" si="1"/>
        <v xml:space="preserve"> </v>
      </c>
      <c r="E22" s="117">
        <v>1.1574074074074073E-5</v>
      </c>
      <c r="F22" s="118" t="e">
        <f t="shared" si="2"/>
        <v>#N/A</v>
      </c>
      <c r="G22" t="str">
        <f>IF((ISERROR((VLOOKUP(B22,Calculation!C$2:C$314,1,FALSE)))),"not entered","")</f>
        <v/>
      </c>
    </row>
    <row r="23" spans="2:7" x14ac:dyDescent="0.2">
      <c r="B23" s="115" t="s">
        <v>8</v>
      </c>
      <c r="C23" s="119" t="str">
        <f t="shared" si="0"/>
        <v xml:space="preserve"> </v>
      </c>
      <c r="D23" s="119" t="str">
        <f t="shared" si="1"/>
        <v xml:space="preserve"> </v>
      </c>
      <c r="E23" s="117">
        <v>1.1574074074074073E-5</v>
      </c>
      <c r="F23" s="118" t="e">
        <f t="shared" si="2"/>
        <v>#N/A</v>
      </c>
      <c r="G23" t="str">
        <f>IF((ISERROR((VLOOKUP(B23,Calculation!C$2:C$314,1,FALSE)))),"not entered","")</f>
        <v/>
      </c>
    </row>
    <row r="24" spans="2:7" x14ac:dyDescent="0.2">
      <c r="B24" s="115" t="s">
        <v>8</v>
      </c>
      <c r="C24" s="119" t="str">
        <f t="shared" si="0"/>
        <v xml:space="preserve"> </v>
      </c>
      <c r="D24" s="119" t="str">
        <f t="shared" si="1"/>
        <v xml:space="preserve"> </v>
      </c>
      <c r="E24" s="117">
        <v>1.1574074074074073E-5</v>
      </c>
      <c r="F24" s="118" t="e">
        <f t="shared" si="2"/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0"/>
        <v xml:space="preserve"> </v>
      </c>
      <c r="D25" s="119" t="str">
        <f t="shared" si="1"/>
        <v xml:space="preserve"> </v>
      </c>
      <c r="E25" s="117">
        <v>1.1574074074074073E-5</v>
      </c>
      <c r="F25" s="118" t="e">
        <f t="shared" si="2"/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0"/>
        <v xml:space="preserve"> </v>
      </c>
      <c r="D26" s="119" t="str">
        <f t="shared" si="1"/>
        <v xml:space="preserve"> </v>
      </c>
      <c r="E26" s="117">
        <v>1.1574074074074073E-5</v>
      </c>
      <c r="F26" s="118" t="e">
        <f t="shared" si="2"/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0"/>
        <v xml:space="preserve"> </v>
      </c>
      <c r="D27" s="119" t="str">
        <f t="shared" si="1"/>
        <v xml:space="preserve"> </v>
      </c>
      <c r="E27" s="117">
        <v>1.1574074074074073E-5</v>
      </c>
      <c r="F27" s="118" t="e">
        <f t="shared" si="2"/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0"/>
        <v xml:space="preserve"> </v>
      </c>
      <c r="D28" s="119" t="str">
        <f t="shared" si="1"/>
        <v xml:space="preserve"> </v>
      </c>
      <c r="E28" s="117">
        <v>1.1574074074074073E-5</v>
      </c>
      <c r="F28" s="118" t="e">
        <f t="shared" si="2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0"/>
        <v xml:space="preserve"> </v>
      </c>
      <c r="D29" s="119" t="str">
        <f t="shared" si="1"/>
        <v xml:space="preserve"> </v>
      </c>
      <c r="E29" s="117">
        <v>1.1574074074074073E-5</v>
      </c>
      <c r="F29" s="118" t="e">
        <f t="shared" si="2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0"/>
        <v xml:space="preserve"> </v>
      </c>
      <c r="D30" s="119" t="str">
        <f t="shared" si="1"/>
        <v xml:space="preserve"> </v>
      </c>
      <c r="E30" s="117">
        <v>1.1574074074074073E-5</v>
      </c>
      <c r="F30" s="118" t="e">
        <f t="shared" si="2"/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0"/>
        <v xml:space="preserve"> </v>
      </c>
      <c r="D31" s="119" t="str">
        <f t="shared" si="1"/>
        <v xml:space="preserve"> </v>
      </c>
      <c r="E31" s="117">
        <v>1.1574074074074073E-5</v>
      </c>
      <c r="F31" s="118" t="e">
        <f t="shared" si="2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0"/>
        <v xml:space="preserve"> </v>
      </c>
      <c r="D32" s="119" t="str">
        <f t="shared" si="1"/>
        <v xml:space="preserve"> </v>
      </c>
      <c r="E32" s="117">
        <v>1.1574074074074073E-5</v>
      </c>
      <c r="F32" s="118" t="e">
        <f t="shared" si="2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0"/>
        <v xml:space="preserve"> </v>
      </c>
      <c r="D33" s="119" t="str">
        <f t="shared" si="1"/>
        <v xml:space="preserve"> </v>
      </c>
      <c r="E33" s="117">
        <v>1.1574074074074073E-5</v>
      </c>
      <c r="F33" s="118" t="e">
        <f t="shared" si="2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0"/>
        <v xml:space="preserve"> </v>
      </c>
      <c r="D34" s="119" t="str">
        <f t="shared" si="1"/>
        <v xml:space="preserve"> </v>
      </c>
      <c r="E34" s="117">
        <v>1.1574074074074073E-5</v>
      </c>
      <c r="F34" s="118" t="e">
        <f t="shared" si="2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0"/>
        <v xml:space="preserve"> </v>
      </c>
      <c r="D35" s="119" t="str">
        <f t="shared" si="1"/>
        <v xml:space="preserve"> </v>
      </c>
      <c r="E35" s="117">
        <v>1.1574074074074073E-5</v>
      </c>
      <c r="F35" s="118" t="e">
        <f t="shared" si="2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0"/>
        <v xml:space="preserve"> </v>
      </c>
      <c r="D36" s="119" t="str">
        <f t="shared" si="1"/>
        <v xml:space="preserve"> </v>
      </c>
      <c r="E36" s="117">
        <v>1.1574074074074073E-5</v>
      </c>
      <c r="F36" s="118" t="e">
        <f t="shared" si="2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0"/>
        <v xml:space="preserve"> </v>
      </c>
      <c r="D37" s="119" t="str">
        <f t="shared" si="1"/>
        <v xml:space="preserve"> </v>
      </c>
      <c r="E37" s="117">
        <v>1.1574074074074073E-5</v>
      </c>
      <c r="F37" s="118" t="e">
        <f t="shared" si="2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0"/>
        <v xml:space="preserve"> </v>
      </c>
      <c r="D38" s="119" t="str">
        <f t="shared" si="1"/>
        <v xml:space="preserve"> </v>
      </c>
      <c r="E38" s="117">
        <v>1.1574074074074073E-5</v>
      </c>
      <c r="F38" s="118" t="e">
        <f t="shared" si="2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0"/>
        <v xml:space="preserve"> </v>
      </c>
      <c r="D39" s="119" t="str">
        <f t="shared" si="1"/>
        <v xml:space="preserve"> </v>
      </c>
      <c r="E39" s="117">
        <v>1.1574074074074073E-5</v>
      </c>
      <c r="F39" s="118" t="e">
        <f t="shared" si="2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0"/>
        <v xml:space="preserve"> </v>
      </c>
      <c r="D40" s="119" t="str">
        <f t="shared" si="1"/>
        <v xml:space="preserve"> </v>
      </c>
      <c r="E40" s="117">
        <v>1.1574074074074073E-5</v>
      </c>
      <c r="F40" s="118" t="e">
        <f t="shared" si="2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0"/>
        <v xml:space="preserve"> </v>
      </c>
      <c r="D41" s="119" t="str">
        <f t="shared" si="1"/>
        <v xml:space="preserve"> </v>
      </c>
      <c r="E41" s="117">
        <v>1.1574074074074073E-5</v>
      </c>
      <c r="F41" s="118" t="e">
        <f t="shared" si="2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0"/>
        <v xml:space="preserve"> </v>
      </c>
      <c r="D42" s="119" t="str">
        <f t="shared" si="1"/>
        <v xml:space="preserve"> </v>
      </c>
      <c r="E42" s="117">
        <v>1.1574074074074073E-5</v>
      </c>
      <c r="F42" s="118" t="e">
        <f t="shared" si="2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0"/>
        <v xml:space="preserve"> </v>
      </c>
      <c r="D43" s="119" t="str">
        <f t="shared" si="1"/>
        <v xml:space="preserve"> </v>
      </c>
      <c r="E43" s="117">
        <v>1.1574074074074073E-5</v>
      </c>
      <c r="F43" s="118" t="e">
        <f t="shared" si="2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0"/>
        <v xml:space="preserve"> </v>
      </c>
      <c r="D44" s="119" t="str">
        <f t="shared" si="1"/>
        <v xml:space="preserve"> </v>
      </c>
      <c r="E44" s="117">
        <v>1.1574074074074073E-5</v>
      </c>
      <c r="F44" s="118" t="e">
        <f t="shared" si="2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0"/>
        <v xml:space="preserve"> </v>
      </c>
      <c r="D45" s="119" t="str">
        <f t="shared" si="1"/>
        <v xml:space="preserve"> </v>
      </c>
      <c r="E45" s="117">
        <v>1.1574074074074073E-5</v>
      </c>
      <c r="F45" s="118" t="e">
        <f t="shared" si="2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0"/>
        <v xml:space="preserve"> </v>
      </c>
      <c r="D46" s="119" t="str">
        <f t="shared" si="1"/>
        <v xml:space="preserve"> </v>
      </c>
      <c r="E46" s="117">
        <v>1.1574074074074073E-5</v>
      </c>
      <c r="F46" s="118" t="e">
        <f t="shared" si="2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0"/>
        <v xml:space="preserve"> </v>
      </c>
      <c r="D47" s="119" t="str">
        <f t="shared" si="1"/>
        <v xml:space="preserve"> </v>
      </c>
      <c r="E47" s="117">
        <v>1.1574074074074073E-5</v>
      </c>
      <c r="F47" s="118" t="e">
        <f t="shared" si="2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0"/>
        <v xml:space="preserve"> </v>
      </c>
      <c r="D48" s="119" t="str">
        <f t="shared" si="1"/>
        <v xml:space="preserve"> </v>
      </c>
      <c r="E48" s="117">
        <v>1.1574074074074073E-5</v>
      </c>
      <c r="F48" s="118" t="e">
        <f t="shared" si="2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0"/>
        <v xml:space="preserve"> </v>
      </c>
      <c r="D49" s="119" t="str">
        <f t="shared" si="1"/>
        <v xml:space="preserve"> </v>
      </c>
      <c r="E49" s="117">
        <v>1.1574074074074073E-5</v>
      </c>
      <c r="F49" s="118" t="e">
        <f t="shared" si="2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0"/>
        <v xml:space="preserve"> </v>
      </c>
      <c r="D50" s="119" t="str">
        <f t="shared" si="1"/>
        <v xml:space="preserve"> </v>
      </c>
      <c r="E50" s="117">
        <v>1.1574074074074073E-5</v>
      </c>
      <c r="F50" s="118" t="e">
        <f t="shared" si="2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0"/>
        <v xml:space="preserve"> </v>
      </c>
      <c r="D51" s="119" t="str">
        <f t="shared" si="1"/>
        <v xml:space="preserve"> </v>
      </c>
      <c r="E51" s="117">
        <v>1.1574074074074073E-5</v>
      </c>
      <c r="F51" s="118" t="e">
        <f t="shared" si="2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0"/>
        <v xml:space="preserve"> </v>
      </c>
      <c r="D52" s="119" t="str">
        <f t="shared" si="1"/>
        <v xml:space="preserve"> </v>
      </c>
      <c r="E52" s="117">
        <v>1.1574074074074073E-5</v>
      </c>
      <c r="F52" s="118" t="e">
        <f t="shared" si="2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0"/>
        <v xml:space="preserve"> </v>
      </c>
      <c r="D53" s="119" t="str">
        <f t="shared" si="1"/>
        <v xml:space="preserve"> </v>
      </c>
      <c r="E53" s="117">
        <v>1.1574074074074073E-5</v>
      </c>
      <c r="F53" s="118" t="e">
        <f t="shared" si="2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0"/>
        <v xml:space="preserve"> </v>
      </c>
      <c r="D54" s="119" t="str">
        <f t="shared" si="1"/>
        <v xml:space="preserve"> </v>
      </c>
      <c r="E54" s="117">
        <v>1.1574074074074073E-5</v>
      </c>
      <c r="F54" s="118" t="e">
        <f t="shared" si="2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0"/>
        <v xml:space="preserve"> </v>
      </c>
      <c r="D55" s="119" t="str">
        <f t="shared" si="1"/>
        <v xml:space="preserve"> </v>
      </c>
      <c r="E55" s="117">
        <v>1.1574074074074073E-5</v>
      </c>
      <c r="F55" s="118" t="e">
        <f t="shared" si="2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0"/>
        <v xml:space="preserve"> </v>
      </c>
      <c r="D56" s="119" t="str">
        <f t="shared" si="1"/>
        <v xml:space="preserve"> </v>
      </c>
      <c r="E56" s="117">
        <v>1.1574074074074073E-5</v>
      </c>
      <c r="F56" s="118" t="e">
        <f t="shared" si="2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0"/>
        <v xml:space="preserve"> </v>
      </c>
      <c r="D57" s="119" t="str">
        <f t="shared" si="1"/>
        <v xml:space="preserve"> </v>
      </c>
      <c r="E57" s="117">
        <v>1.1574074074074073E-5</v>
      </c>
      <c r="F57" s="118" t="e">
        <f t="shared" si="2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0"/>
        <v xml:space="preserve"> </v>
      </c>
      <c r="D58" s="119" t="str">
        <f t="shared" si="1"/>
        <v xml:space="preserve"> </v>
      </c>
      <c r="E58" s="117">
        <v>1.1574074074074073E-5</v>
      </c>
      <c r="F58" s="118" t="e">
        <f t="shared" si="2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0"/>
        <v xml:space="preserve"> </v>
      </c>
      <c r="D59" s="119" t="str">
        <f t="shared" si="1"/>
        <v xml:space="preserve"> </v>
      </c>
      <c r="E59" s="117">
        <v>1.1574074074074073E-5</v>
      </c>
      <c r="F59" s="118" t="e">
        <f t="shared" si="2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0"/>
        <v xml:space="preserve"> </v>
      </c>
      <c r="D60" s="119" t="str">
        <f t="shared" si="1"/>
        <v xml:space="preserve"> </v>
      </c>
      <c r="E60" s="117">
        <v>1.1574074074074073E-5</v>
      </c>
      <c r="F60" s="118" t="e">
        <f t="shared" si="2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0"/>
        <v xml:space="preserve"> </v>
      </c>
      <c r="D61" s="119" t="str">
        <f t="shared" si="1"/>
        <v xml:space="preserve"> </v>
      </c>
      <c r="E61" s="117">
        <v>1.1574074074074073E-5</v>
      </c>
      <c r="F61" s="118" t="e">
        <f t="shared" si="2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0"/>
        <v xml:space="preserve"> </v>
      </c>
      <c r="D62" s="119" t="str">
        <f t="shared" si="1"/>
        <v xml:space="preserve"> </v>
      </c>
      <c r="E62" s="117">
        <v>1.1574074074074073E-5</v>
      </c>
      <c r="F62" s="118" t="e">
        <f t="shared" si="2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0"/>
        <v xml:space="preserve"> </v>
      </c>
      <c r="D63" s="119" t="str">
        <f t="shared" si="1"/>
        <v xml:space="preserve"> </v>
      </c>
      <c r="E63" s="117">
        <v>1.1574074074074073E-5</v>
      </c>
      <c r="F63" s="118" t="e">
        <f t="shared" si="2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0"/>
        <v xml:space="preserve"> </v>
      </c>
      <c r="D64" s="119" t="str">
        <f t="shared" si="1"/>
        <v xml:space="preserve"> </v>
      </c>
      <c r="E64" s="117">
        <v>1.1574074074074073E-5</v>
      </c>
      <c r="F64" s="118" t="e">
        <f t="shared" si="2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0"/>
        <v xml:space="preserve"> </v>
      </c>
      <c r="D65" s="119" t="str">
        <f t="shared" si="1"/>
        <v xml:space="preserve"> </v>
      </c>
      <c r="E65" s="117">
        <v>1.1574074074074073E-5</v>
      </c>
      <c r="F65" s="118" t="e">
        <f t="shared" si="2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0"/>
        <v xml:space="preserve"> </v>
      </c>
      <c r="D66" s="119" t="str">
        <f t="shared" si="1"/>
        <v xml:space="preserve"> </v>
      </c>
      <c r="E66" s="117">
        <v>1.1574074074074073E-5</v>
      </c>
      <c r="F66" s="118" t="e">
        <f t="shared" si="2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0"/>
        <v xml:space="preserve"> </v>
      </c>
      <c r="D67" s="119" t="str">
        <f t="shared" si="1"/>
        <v xml:space="preserve"> </v>
      </c>
      <c r="E67" s="117">
        <v>1.1574074074074073E-5</v>
      </c>
      <c r="F67" s="118" t="e">
        <f t="shared" si="2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0"/>
        <v xml:space="preserve"> </v>
      </c>
      <c r="D68" s="119" t="str">
        <f t="shared" si="1"/>
        <v xml:space="preserve"> </v>
      </c>
      <c r="E68" s="117">
        <v>1.1574074074074073E-5</v>
      </c>
      <c r="F68" s="118" t="e">
        <f t="shared" si="2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0"/>
        <v xml:space="preserve"> </v>
      </c>
      <c r="D69" s="119" t="str">
        <f t="shared" si="1"/>
        <v xml:space="preserve"> </v>
      </c>
      <c r="E69" s="117">
        <v>1.1574074074074073E-5</v>
      </c>
      <c r="F69" s="118" t="e">
        <f t="shared" si="2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97" si="6">VLOOKUP(B134,name,3,FALSE)</f>
        <v xml:space="preserve"> </v>
      </c>
      <c r="D134" s="119" t="str">
        <f t="shared" ref="D134:D197" si="7">VLOOKUP(B134,name,2,FALSE)</f>
        <v xml:space="preserve"> </v>
      </c>
      <c r="E134" s="117">
        <v>1.1574074074074073E-5</v>
      </c>
      <c r="F134" s="118" t="e">
        <f t="shared" ref="F134:F197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si="6"/>
        <v xml:space="preserve"> </v>
      </c>
      <c r="D153" s="119" t="str">
        <f t="shared" si="7"/>
        <v xml:space="preserve"> </v>
      </c>
      <c r="E153" s="117">
        <v>1.1574074074074073E-5</v>
      </c>
      <c r="F153" s="118" t="e">
        <f t="shared" si="8"/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6"/>
        <v xml:space="preserve"> </v>
      </c>
      <c r="D154" s="119" t="str">
        <f t="shared" si="7"/>
        <v xml:space="preserve"> </v>
      </c>
      <c r="E154" s="117">
        <v>1.1574074074074073E-5</v>
      </c>
      <c r="F154" s="118" t="e">
        <f t="shared" si="8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6"/>
        <v xml:space="preserve"> </v>
      </c>
      <c r="D155" s="119" t="str">
        <f t="shared" si="7"/>
        <v xml:space="preserve"> </v>
      </c>
      <c r="E155" s="117">
        <v>1.1574074074074073E-5</v>
      </c>
      <c r="F155" s="118" t="e">
        <f t="shared" si="8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6"/>
        <v xml:space="preserve"> </v>
      </c>
      <c r="D156" s="119" t="str">
        <f t="shared" si="7"/>
        <v xml:space="preserve"> </v>
      </c>
      <c r="E156" s="117">
        <v>1.1574074074074073E-5</v>
      </c>
      <c r="F156" s="118" t="e">
        <f t="shared" si="8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6"/>
        <v xml:space="preserve"> </v>
      </c>
      <c r="D157" s="119" t="str">
        <f t="shared" si="7"/>
        <v xml:space="preserve"> </v>
      </c>
      <c r="E157" s="117">
        <v>1.1574074074074073E-5</v>
      </c>
      <c r="F157" s="118" t="e">
        <f t="shared" si="8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6"/>
        <v xml:space="preserve"> </v>
      </c>
      <c r="D158" s="119" t="str">
        <f t="shared" si="7"/>
        <v xml:space="preserve"> </v>
      </c>
      <c r="E158" s="117">
        <v>1.1574074074074073E-5</v>
      </c>
      <c r="F158" s="118" t="e">
        <f t="shared" si="8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6"/>
        <v xml:space="preserve"> </v>
      </c>
      <c r="D159" s="119" t="str">
        <f t="shared" si="7"/>
        <v xml:space="preserve"> </v>
      </c>
      <c r="E159" s="117">
        <v>1.1574074074074073E-5</v>
      </c>
      <c r="F159" s="118" t="e">
        <f t="shared" si="8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6"/>
        <v xml:space="preserve"> </v>
      </c>
      <c r="D160" s="119" t="str">
        <f t="shared" si="7"/>
        <v xml:space="preserve"> </v>
      </c>
      <c r="E160" s="117">
        <v>1.1574074074074073E-5</v>
      </c>
      <c r="F160" s="118" t="e">
        <f t="shared" si="8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6"/>
        <v xml:space="preserve"> </v>
      </c>
      <c r="D161" s="119" t="str">
        <f t="shared" si="7"/>
        <v xml:space="preserve"> </v>
      </c>
      <c r="E161" s="117">
        <v>1.1574074074074073E-5</v>
      </c>
      <c r="F161" s="118" t="e">
        <f t="shared" si="8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6"/>
        <v xml:space="preserve"> </v>
      </c>
      <c r="D162" s="119" t="str">
        <f t="shared" si="7"/>
        <v xml:space="preserve"> </v>
      </c>
      <c r="E162" s="117">
        <v>1.1574074074074073E-5</v>
      </c>
      <c r="F162" s="118" t="e">
        <f t="shared" si="8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6"/>
        <v xml:space="preserve"> </v>
      </c>
      <c r="D163" s="119" t="str">
        <f t="shared" si="7"/>
        <v xml:space="preserve"> </v>
      </c>
      <c r="E163" s="117">
        <v>1.1574074074074073E-5</v>
      </c>
      <c r="F163" s="118" t="e">
        <f t="shared" si="8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6"/>
        <v xml:space="preserve"> </v>
      </c>
      <c r="D164" s="119" t="str">
        <f t="shared" si="7"/>
        <v xml:space="preserve"> </v>
      </c>
      <c r="E164" s="117">
        <v>1.1574074074074073E-5</v>
      </c>
      <c r="F164" s="118" t="e">
        <f t="shared" si="8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6"/>
        <v xml:space="preserve"> </v>
      </c>
      <c r="D165" s="119" t="str">
        <f t="shared" si="7"/>
        <v xml:space="preserve"> </v>
      </c>
      <c r="E165" s="117">
        <v>1.1574074074074073E-5</v>
      </c>
      <c r="F165" s="118" t="e">
        <f t="shared" si="8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6"/>
        <v xml:space="preserve"> </v>
      </c>
      <c r="D166" s="119" t="str">
        <f t="shared" si="7"/>
        <v xml:space="preserve"> </v>
      </c>
      <c r="E166" s="117">
        <v>1.1574074074074073E-5</v>
      </c>
      <c r="F166" s="118" t="e">
        <f t="shared" si="8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6"/>
        <v xml:space="preserve"> </v>
      </c>
      <c r="D167" s="119" t="str">
        <f t="shared" si="7"/>
        <v xml:space="preserve"> </v>
      </c>
      <c r="E167" s="117">
        <v>1.1574074074074073E-5</v>
      </c>
      <c r="F167" s="118" t="e">
        <f t="shared" si="8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6"/>
        <v xml:space="preserve"> </v>
      </c>
      <c r="D168" s="119" t="str">
        <f t="shared" si="7"/>
        <v xml:space="preserve"> </v>
      </c>
      <c r="E168" s="117">
        <v>1.1574074074074073E-5</v>
      </c>
      <c r="F168" s="118" t="e">
        <f t="shared" si="8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6"/>
        <v xml:space="preserve"> </v>
      </c>
      <c r="D169" s="119" t="str">
        <f t="shared" si="7"/>
        <v xml:space="preserve"> </v>
      </c>
      <c r="E169" s="117">
        <v>1.1574074074074073E-5</v>
      </c>
      <c r="F169" s="118" t="e">
        <f t="shared" si="8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6"/>
        <v xml:space="preserve"> </v>
      </c>
      <c r="D170" s="119" t="str">
        <f t="shared" si="7"/>
        <v xml:space="preserve"> </v>
      </c>
      <c r="E170" s="117">
        <v>1.1574074074074073E-5</v>
      </c>
      <c r="F170" s="118" t="e">
        <f t="shared" si="8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6"/>
        <v xml:space="preserve"> </v>
      </c>
      <c r="D171" s="119" t="str">
        <f t="shared" si="7"/>
        <v xml:space="preserve"> </v>
      </c>
      <c r="E171" s="117">
        <v>1.1574074074074073E-5</v>
      </c>
      <c r="F171" s="118" t="e">
        <f t="shared" si="8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6"/>
        <v xml:space="preserve"> </v>
      </c>
      <c r="D172" s="119" t="str">
        <f t="shared" si="7"/>
        <v xml:space="preserve"> </v>
      </c>
      <c r="E172" s="117">
        <v>1.1574074074074073E-5</v>
      </c>
      <c r="F172" s="118" t="e">
        <f t="shared" si="8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6"/>
        <v xml:space="preserve"> </v>
      </c>
      <c r="D173" s="119" t="str">
        <f t="shared" si="7"/>
        <v xml:space="preserve"> </v>
      </c>
      <c r="E173" s="117">
        <v>1.1574074074074073E-5</v>
      </c>
      <c r="F173" s="118" t="e">
        <f t="shared" si="8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6"/>
        <v xml:space="preserve"> </v>
      </c>
      <c r="D174" s="119" t="str">
        <f t="shared" si="7"/>
        <v xml:space="preserve"> </v>
      </c>
      <c r="E174" s="117">
        <v>1.1574074074074073E-5</v>
      </c>
      <c r="F174" s="118" t="e">
        <f t="shared" si="8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6"/>
        <v xml:space="preserve"> </v>
      </c>
      <c r="D175" s="119" t="str">
        <f t="shared" si="7"/>
        <v xml:space="preserve"> </v>
      </c>
      <c r="E175" s="117">
        <v>1.1574074074074073E-5</v>
      </c>
      <c r="F175" s="118" t="e">
        <f t="shared" si="8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6"/>
        <v xml:space="preserve"> </v>
      </c>
      <c r="D176" s="119" t="str">
        <f t="shared" si="7"/>
        <v xml:space="preserve"> </v>
      </c>
      <c r="E176" s="117">
        <v>1.1574074074074073E-5</v>
      </c>
      <c r="F176" s="118" t="e">
        <f t="shared" si="8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6"/>
        <v xml:space="preserve"> </v>
      </c>
      <c r="D177" s="119" t="str">
        <f t="shared" si="7"/>
        <v xml:space="preserve"> </v>
      </c>
      <c r="E177" s="117">
        <v>1.1574074074074073E-5</v>
      </c>
      <c r="F177" s="118" t="e">
        <f t="shared" si="8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6"/>
        <v xml:space="preserve"> </v>
      </c>
      <c r="D178" s="119" t="str">
        <f t="shared" si="7"/>
        <v xml:space="preserve"> </v>
      </c>
      <c r="E178" s="117">
        <v>1.1574074074074073E-5</v>
      </c>
      <c r="F178" s="118" t="e">
        <f t="shared" si="8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6"/>
        <v xml:space="preserve"> </v>
      </c>
      <c r="D179" s="119" t="str">
        <f t="shared" si="7"/>
        <v xml:space="preserve"> </v>
      </c>
      <c r="E179" s="117">
        <v>1.1574074074074073E-5</v>
      </c>
      <c r="F179" s="118" t="e">
        <f t="shared" si="8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6"/>
        <v xml:space="preserve"> </v>
      </c>
      <c r="D180" s="119" t="str">
        <f t="shared" si="7"/>
        <v xml:space="preserve"> </v>
      </c>
      <c r="E180" s="117">
        <v>1.1574074074074073E-5</v>
      </c>
      <c r="F180" s="118" t="e">
        <f t="shared" si="8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6"/>
        <v xml:space="preserve"> </v>
      </c>
      <c r="D181" s="119" t="str">
        <f t="shared" si="7"/>
        <v xml:space="preserve"> </v>
      </c>
      <c r="E181" s="117">
        <v>1.1574074074074073E-5</v>
      </c>
      <c r="F181" s="118" t="e">
        <f t="shared" si="8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6"/>
        <v xml:space="preserve"> </v>
      </c>
      <c r="D182" s="119" t="str">
        <f t="shared" si="7"/>
        <v xml:space="preserve"> </v>
      </c>
      <c r="E182" s="117">
        <v>1.1574074074074073E-5</v>
      </c>
      <c r="F182" s="118" t="e">
        <f t="shared" si="8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6"/>
        <v xml:space="preserve"> </v>
      </c>
      <c r="D183" s="119" t="str">
        <f t="shared" si="7"/>
        <v xml:space="preserve"> </v>
      </c>
      <c r="E183" s="117">
        <v>1.1574074074074073E-5</v>
      </c>
      <c r="F183" s="118" t="e">
        <f t="shared" si="8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6"/>
        <v xml:space="preserve"> </v>
      </c>
      <c r="D184" s="119" t="str">
        <f t="shared" si="7"/>
        <v xml:space="preserve"> </v>
      </c>
      <c r="E184" s="117">
        <v>1.1574074074074073E-5</v>
      </c>
      <c r="F184" s="118" t="e">
        <f t="shared" si="8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6"/>
        <v xml:space="preserve"> </v>
      </c>
      <c r="D185" s="119" t="str">
        <f t="shared" si="7"/>
        <v xml:space="preserve"> </v>
      </c>
      <c r="E185" s="117">
        <v>1.1574074074074073E-5</v>
      </c>
      <c r="F185" s="118" t="e">
        <f t="shared" si="8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6"/>
        <v xml:space="preserve"> </v>
      </c>
      <c r="D186" s="119" t="str">
        <f t="shared" si="7"/>
        <v xml:space="preserve"> </v>
      </c>
      <c r="E186" s="117">
        <v>1.1574074074074073E-5</v>
      </c>
      <c r="F186" s="118" t="e">
        <f t="shared" si="8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6"/>
        <v xml:space="preserve"> </v>
      </c>
      <c r="D187" s="119" t="str">
        <f t="shared" si="7"/>
        <v xml:space="preserve"> </v>
      </c>
      <c r="E187" s="117">
        <v>1.1574074074074073E-5</v>
      </c>
      <c r="F187" s="118" t="e">
        <f t="shared" si="8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6"/>
        <v xml:space="preserve"> </v>
      </c>
      <c r="D188" s="119" t="str">
        <f t="shared" si="7"/>
        <v xml:space="preserve"> </v>
      </c>
      <c r="E188" s="117">
        <v>1.1574074074074073E-5</v>
      </c>
      <c r="F188" s="118" t="e">
        <f t="shared" si="8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6"/>
        <v xml:space="preserve"> </v>
      </c>
      <c r="D189" s="119" t="str">
        <f t="shared" si="7"/>
        <v xml:space="preserve"> </v>
      </c>
      <c r="E189" s="117">
        <v>1.1574074074074073E-5</v>
      </c>
      <c r="F189" s="118" t="e">
        <f t="shared" si="8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6"/>
        <v xml:space="preserve"> </v>
      </c>
      <c r="D190" s="119" t="str">
        <f t="shared" si="7"/>
        <v xml:space="preserve"> </v>
      </c>
      <c r="E190" s="117">
        <v>1.1574074074074073E-5</v>
      </c>
      <c r="F190" s="118" t="e">
        <f t="shared" si="8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6"/>
        <v xml:space="preserve"> </v>
      </c>
      <c r="D191" s="119" t="str">
        <f t="shared" si="7"/>
        <v xml:space="preserve"> </v>
      </c>
      <c r="E191" s="117">
        <v>1.1574074074074073E-5</v>
      </c>
      <c r="F191" s="118" t="e">
        <f t="shared" si="8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6"/>
        <v xml:space="preserve"> </v>
      </c>
      <c r="D192" s="119" t="str">
        <f t="shared" si="7"/>
        <v xml:space="preserve"> </v>
      </c>
      <c r="E192" s="117">
        <v>1.1574074074074073E-5</v>
      </c>
      <c r="F192" s="118" t="e">
        <f t="shared" si="8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6"/>
        <v xml:space="preserve"> </v>
      </c>
      <c r="D193" s="119" t="str">
        <f t="shared" si="7"/>
        <v xml:space="preserve"> </v>
      </c>
      <c r="E193" s="117">
        <v>1.1574074074074073E-5</v>
      </c>
      <c r="F193" s="118" t="e">
        <f t="shared" si="8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6"/>
        <v xml:space="preserve"> </v>
      </c>
      <c r="D194" s="119" t="str">
        <f t="shared" si="7"/>
        <v xml:space="preserve"> </v>
      </c>
      <c r="E194" s="117">
        <v>1.1574074074074073E-5</v>
      </c>
      <c r="F194" s="118" t="e">
        <f t="shared" si="8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6"/>
        <v xml:space="preserve"> </v>
      </c>
      <c r="D195" s="119" t="str">
        <f t="shared" si="7"/>
        <v xml:space="preserve"> </v>
      </c>
      <c r="E195" s="117">
        <v>1.1574074074074073E-5</v>
      </c>
      <c r="F195" s="118" t="e">
        <f t="shared" si="8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6"/>
        <v xml:space="preserve"> </v>
      </c>
      <c r="D196" s="119" t="str">
        <f t="shared" si="7"/>
        <v xml:space="preserve"> </v>
      </c>
      <c r="E196" s="117">
        <v>1.1574074074074073E-5</v>
      </c>
      <c r="F196" s="118" t="e">
        <f t="shared" si="8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6"/>
        <v xml:space="preserve"> </v>
      </c>
      <c r="D197" s="119" t="str">
        <f t="shared" si="7"/>
        <v xml:space="preserve"> </v>
      </c>
      <c r="E197" s="117">
        <v>1.1574074074074073E-5</v>
      </c>
      <c r="F197" s="118" t="e">
        <f t="shared" si="8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ref="C198:C203" si="9">VLOOKUP(B198,name,3,FALSE)</f>
        <v xml:space="preserve"> </v>
      </c>
      <c r="D198" s="119" t="str">
        <f t="shared" ref="D198:D203" si="10">VLOOKUP(B198,name,2,FALSE)</f>
        <v xml:space="preserve"> </v>
      </c>
      <c r="E198" s="117">
        <v>1.1574074074074073E-5</v>
      </c>
      <c r="F198" s="118" t="e">
        <f t="shared" ref="F198:F203" si="11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9"/>
        <v xml:space="preserve"> </v>
      </c>
      <c r="D199" s="119" t="str">
        <f t="shared" si="10"/>
        <v xml:space="preserve"> </v>
      </c>
      <c r="E199" s="117">
        <v>1.1574074074074073E-5</v>
      </c>
      <c r="F199" s="118" t="e">
        <f t="shared" si="11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9"/>
        <v xml:space="preserve"> </v>
      </c>
      <c r="D200" s="119" t="str">
        <f t="shared" si="10"/>
        <v xml:space="preserve"> </v>
      </c>
      <c r="E200" s="117">
        <v>1.1574074074074073E-5</v>
      </c>
      <c r="F200" s="118" t="e">
        <f t="shared" si="11"/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 t="shared" si="9"/>
        <v xml:space="preserve"> </v>
      </c>
      <c r="D201" s="119" t="str">
        <f t="shared" si="10"/>
        <v xml:space="preserve"> </v>
      </c>
      <c r="E201" s="117">
        <v>1.1574074074074073E-5</v>
      </c>
      <c r="F201" s="118" t="e">
        <f t="shared" si="11"/>
        <v>#N/A</v>
      </c>
      <c r="G201" t="str">
        <f>IF((ISERROR((VLOOKUP(B201,Calculation!C$2:C$314,1,FALSE)))),"not entered","")</f>
        <v/>
      </c>
    </row>
    <row r="202" spans="2:7" x14ac:dyDescent="0.2">
      <c r="B202" s="115" t="s">
        <v>8</v>
      </c>
      <c r="C202" s="119" t="str">
        <f t="shared" si="9"/>
        <v xml:space="preserve"> </v>
      </c>
      <c r="D202" s="119" t="str">
        <f t="shared" si="10"/>
        <v xml:space="preserve"> </v>
      </c>
      <c r="E202" s="117">
        <v>1.1574074074074073E-5</v>
      </c>
      <c r="F202" s="118" t="e">
        <f t="shared" si="11"/>
        <v>#N/A</v>
      </c>
    </row>
    <row r="203" spans="2:7" x14ac:dyDescent="0.2">
      <c r="B203" s="115" t="s">
        <v>8</v>
      </c>
      <c r="C203" s="119" t="str">
        <f t="shared" si="9"/>
        <v xml:space="preserve"> </v>
      </c>
      <c r="D203" s="119" t="str">
        <f t="shared" si="10"/>
        <v xml:space="preserve"> </v>
      </c>
      <c r="E203" s="117">
        <v>1.1574074074074073E-5</v>
      </c>
      <c r="F203" s="118" t="e">
        <f t="shared" si="11"/>
        <v>#N/A</v>
      </c>
    </row>
    <row r="204" spans="2:7" ht="13.5" thickBot="1" x14ac:dyDescent="0.25">
      <c r="B204" s="120"/>
      <c r="C204" s="121"/>
      <c r="D204" s="121"/>
      <c r="E204" s="122"/>
      <c r="F204" s="123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">
    <cfRule type="cellIs" dxfId="48" priority="7" stopIfTrue="1" operator="equal">
      <formula>"x"</formula>
    </cfRule>
  </conditionalFormatting>
  <conditionalFormatting sqref="G4:G199">
    <cfRule type="cellIs" dxfId="47" priority="8" stopIfTrue="1" operator="equal">
      <formula>#N/A</formula>
    </cfRule>
  </conditionalFormatting>
  <conditionalFormatting sqref="B4:B5 B7:B204">
    <cfRule type="cellIs" dxfId="46" priority="6" stopIfTrue="1" operator="equal">
      <formula>"x"</formula>
    </cfRule>
  </conditionalFormatting>
  <conditionalFormatting sqref="B6">
    <cfRule type="cellIs" dxfId="45" priority="5" stopIfTrue="1" operator="equal">
      <formula>"x"</formula>
    </cfRule>
  </conditionalFormatting>
  <conditionalFormatting sqref="B205:B248">
    <cfRule type="cellIs" dxfId="44" priority="4" stopIfTrue="1" operator="equal">
      <formula>"x"</formula>
    </cfRule>
  </conditionalFormatting>
  <conditionalFormatting sqref="G4:G202">
    <cfRule type="cellIs" dxfId="43" priority="3" stopIfTrue="1" operator="equal">
      <formula>#N/A</formula>
    </cfRule>
  </conditionalFormatting>
  <conditionalFormatting sqref="B4:B204">
    <cfRule type="cellIs" dxfId="42" priority="2" stopIfTrue="1" operator="equal">
      <formula>"x"</formula>
    </cfRule>
  </conditionalFormatting>
  <conditionalFormatting sqref="B6">
    <cfRule type="cellIs" dxfId="41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7" destinationFile="C:\A TEER\Web\TEER League 09\harwich Y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C5" sqref="C5"/>
    </sheetView>
  </sheetViews>
  <sheetFormatPr defaultRowHeight="12.75" x14ac:dyDescent="0.2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Races!A18</f>
        <v>Tri 13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>
        <v>1.1574074074074073E-5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>
        <v>1.1574074074074073E-5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8</v>
      </c>
      <c r="C6" s="119" t="str">
        <f t="shared" ref="C6:C69" si="0">VLOOKUP(B6,name,3,FALSE)</f>
        <v xml:space="preserve"> </v>
      </c>
      <c r="D6" s="119" t="str">
        <f t="shared" ref="D6:D69" si="1">VLOOKUP(B6,name,2,FALSE)</f>
        <v xml:space="preserve"> </v>
      </c>
      <c r="E6" s="117">
        <v>1.1574074074074073E-5</v>
      </c>
      <c r="F6" s="118" t="e">
        <f t="shared" ref="F6:F69" si="2">(VLOOKUP(C6,C$4:E$5,3,FALSE))/(E6/10000)</f>
        <v>#N/A</v>
      </c>
      <c r="G6" t="str">
        <f>IF((ISERROR((VLOOKUP(B6,Calculation!C$2:C$314,1,FALSE)))),"not entered","")</f>
        <v/>
      </c>
    </row>
    <row r="7" spans="2:7" x14ac:dyDescent="0.2">
      <c r="B7" s="115" t="s">
        <v>8</v>
      </c>
      <c r="C7" s="119" t="str">
        <f t="shared" si="0"/>
        <v xml:space="preserve"> </v>
      </c>
      <c r="D7" s="119" t="str">
        <f t="shared" si="1"/>
        <v xml:space="preserve"> </v>
      </c>
      <c r="E7" s="117">
        <v>1.1574074074074073E-5</v>
      </c>
      <c r="F7" s="118" t="e">
        <f t="shared" si="2"/>
        <v>#N/A</v>
      </c>
      <c r="G7" t="str">
        <f>IF((ISERROR((VLOOKUP(B7,Calculation!C$2:C$314,1,FALSE)))),"not entered","")</f>
        <v/>
      </c>
    </row>
    <row r="8" spans="2:7" x14ac:dyDescent="0.2">
      <c r="B8" s="115" t="s">
        <v>8</v>
      </c>
      <c r="C8" s="119" t="str">
        <f t="shared" si="0"/>
        <v xml:space="preserve"> </v>
      </c>
      <c r="D8" s="119" t="str">
        <f t="shared" si="1"/>
        <v xml:space="preserve"> </v>
      </c>
      <c r="E8" s="117">
        <v>1.1574074074074073E-5</v>
      </c>
      <c r="F8" s="118" t="e">
        <f t="shared" si="2"/>
        <v>#N/A</v>
      </c>
      <c r="G8" t="str">
        <f>IF((ISERROR((VLOOKUP(B8,Calculation!C$2:C$314,1,FALSE)))),"not entered","")</f>
        <v/>
      </c>
    </row>
    <row r="9" spans="2:7" x14ac:dyDescent="0.2">
      <c r="B9" s="115" t="s">
        <v>8</v>
      </c>
      <c r="C9" s="119" t="str">
        <f t="shared" si="0"/>
        <v xml:space="preserve"> </v>
      </c>
      <c r="D9" s="119" t="str">
        <f t="shared" si="1"/>
        <v xml:space="preserve"> </v>
      </c>
      <c r="E9" s="117">
        <v>1.1574074074074073E-5</v>
      </c>
      <c r="F9" s="118" t="e">
        <f t="shared" si="2"/>
        <v>#N/A</v>
      </c>
      <c r="G9" t="str">
        <f>IF((ISERROR((VLOOKUP(B9,Calculation!C$2:C$314,1,FALSE)))),"not entered","")</f>
        <v/>
      </c>
    </row>
    <row r="10" spans="2:7" x14ac:dyDescent="0.2">
      <c r="B10" s="115" t="s">
        <v>8</v>
      </c>
      <c r="C10" s="119" t="str">
        <f t="shared" si="0"/>
        <v xml:space="preserve"> </v>
      </c>
      <c r="D10" s="119" t="str">
        <f t="shared" si="1"/>
        <v xml:space="preserve"> </v>
      </c>
      <c r="E10" s="117">
        <v>1.1574074074074073E-5</v>
      </c>
      <c r="F10" s="118" t="e">
        <f t="shared" si="2"/>
        <v>#N/A</v>
      </c>
      <c r="G10" t="str">
        <f>IF((ISERROR((VLOOKUP(B10,Calculation!C$2:C$314,1,FALSE)))),"not entered","")</f>
        <v/>
      </c>
    </row>
    <row r="11" spans="2:7" x14ac:dyDescent="0.2">
      <c r="B11" s="115" t="s">
        <v>8</v>
      </c>
      <c r="C11" s="119" t="str">
        <f t="shared" si="0"/>
        <v xml:space="preserve"> </v>
      </c>
      <c r="D11" s="119" t="str">
        <f t="shared" si="1"/>
        <v xml:space="preserve"> </v>
      </c>
      <c r="E11" s="117">
        <v>1.1574074074074073E-5</v>
      </c>
      <c r="F11" s="118" t="e">
        <f t="shared" si="2"/>
        <v>#N/A</v>
      </c>
      <c r="G11" t="str">
        <f>IF((ISERROR((VLOOKUP(B11,Calculation!C$2:C$314,1,FALSE)))),"not entered","")</f>
        <v/>
      </c>
    </row>
    <row r="12" spans="2:7" x14ac:dyDescent="0.2">
      <c r="B12" s="115" t="s">
        <v>8</v>
      </c>
      <c r="C12" s="119" t="str">
        <f t="shared" si="0"/>
        <v xml:space="preserve"> </v>
      </c>
      <c r="D12" s="119" t="str">
        <f t="shared" si="1"/>
        <v xml:space="preserve"> </v>
      </c>
      <c r="E12" s="117">
        <v>1.1574074074074073E-5</v>
      </c>
      <c r="F12" s="118" t="e">
        <f t="shared" si="2"/>
        <v>#N/A</v>
      </c>
      <c r="G12" t="str">
        <f>IF((ISERROR((VLOOKUP(B12,Calculation!C$2:C$314,1,FALSE)))),"not entered","")</f>
        <v/>
      </c>
    </row>
    <row r="13" spans="2:7" x14ac:dyDescent="0.2">
      <c r="B13" s="115" t="s">
        <v>8</v>
      </c>
      <c r="C13" s="119" t="str">
        <f t="shared" si="0"/>
        <v xml:space="preserve"> </v>
      </c>
      <c r="D13" s="119" t="str">
        <f t="shared" si="1"/>
        <v xml:space="preserve"> </v>
      </c>
      <c r="E13" s="117">
        <v>1.1574074074074073E-5</v>
      </c>
      <c r="F13" s="118" t="e">
        <f t="shared" si="2"/>
        <v>#N/A</v>
      </c>
      <c r="G13" t="str">
        <f>IF((ISERROR((VLOOKUP(B13,Calculation!C$2:C$314,1,FALSE)))),"not entered","")</f>
        <v/>
      </c>
    </row>
    <row r="14" spans="2:7" x14ac:dyDescent="0.2">
      <c r="B14" s="115" t="s">
        <v>8</v>
      </c>
      <c r="C14" s="119" t="str">
        <f t="shared" si="0"/>
        <v xml:space="preserve"> </v>
      </c>
      <c r="D14" s="119" t="str">
        <f t="shared" si="1"/>
        <v xml:space="preserve"> </v>
      </c>
      <c r="E14" s="117">
        <v>1.1574074074074073E-5</v>
      </c>
      <c r="F14" s="118" t="e">
        <f t="shared" si="2"/>
        <v>#N/A</v>
      </c>
      <c r="G14" t="str">
        <f>IF((ISERROR((VLOOKUP(B14,Calculation!C$2:C$314,1,FALSE)))),"not entered","")</f>
        <v/>
      </c>
    </row>
    <row r="15" spans="2:7" x14ac:dyDescent="0.2">
      <c r="B15" s="115" t="s">
        <v>8</v>
      </c>
      <c r="C15" s="119" t="str">
        <f t="shared" si="0"/>
        <v xml:space="preserve"> </v>
      </c>
      <c r="D15" s="119" t="str">
        <f t="shared" si="1"/>
        <v xml:space="preserve"> </v>
      </c>
      <c r="E15" s="117">
        <v>1.1574074074074073E-5</v>
      </c>
      <c r="F15" s="118" t="e">
        <f t="shared" si="2"/>
        <v>#N/A</v>
      </c>
      <c r="G15" t="str">
        <f>IF((ISERROR((VLOOKUP(B15,Calculation!C$2:C$314,1,FALSE)))),"not entered","")</f>
        <v/>
      </c>
    </row>
    <row r="16" spans="2:7" x14ac:dyDescent="0.2">
      <c r="B16" s="115" t="s">
        <v>8</v>
      </c>
      <c r="C16" s="119" t="str">
        <f t="shared" si="0"/>
        <v xml:space="preserve"> </v>
      </c>
      <c r="D16" s="119" t="str">
        <f t="shared" si="1"/>
        <v xml:space="preserve"> </v>
      </c>
      <c r="E16" s="117">
        <v>1.1574074074074073E-5</v>
      </c>
      <c r="F16" s="118" t="e">
        <f t="shared" si="2"/>
        <v>#N/A</v>
      </c>
      <c r="G16" t="str">
        <f>IF((ISERROR((VLOOKUP(B16,Calculation!C$2:C$314,1,FALSE)))),"not entered","")</f>
        <v/>
      </c>
    </row>
    <row r="17" spans="2:7" x14ac:dyDescent="0.2">
      <c r="B17" s="115" t="s">
        <v>8</v>
      </c>
      <c r="C17" s="119" t="str">
        <f t="shared" si="0"/>
        <v xml:space="preserve"> </v>
      </c>
      <c r="D17" s="119" t="str">
        <f t="shared" si="1"/>
        <v xml:space="preserve"> </v>
      </c>
      <c r="E17" s="117">
        <v>1.1574074074074073E-5</v>
      </c>
      <c r="F17" s="118" t="e">
        <f t="shared" si="2"/>
        <v>#N/A</v>
      </c>
      <c r="G17" t="str">
        <f>IF((ISERROR((VLOOKUP(B17,Calculation!C$2:C$314,1,FALSE)))),"not entered","")</f>
        <v/>
      </c>
    </row>
    <row r="18" spans="2:7" x14ac:dyDescent="0.2">
      <c r="B18" s="115" t="s">
        <v>8</v>
      </c>
      <c r="C18" s="119" t="str">
        <f t="shared" si="0"/>
        <v xml:space="preserve"> </v>
      </c>
      <c r="D18" s="119" t="str">
        <f t="shared" si="1"/>
        <v xml:space="preserve"> </v>
      </c>
      <c r="E18" s="117">
        <v>1.1574074074074073E-5</v>
      </c>
      <c r="F18" s="118" t="e">
        <f t="shared" si="2"/>
        <v>#N/A</v>
      </c>
      <c r="G18" t="str">
        <f>IF((ISERROR((VLOOKUP(B18,Calculation!C$2:C$314,1,FALSE)))),"not entered","")</f>
        <v/>
      </c>
    </row>
    <row r="19" spans="2:7" x14ac:dyDescent="0.2">
      <c r="B19" s="115" t="s">
        <v>8</v>
      </c>
      <c r="C19" s="119" t="str">
        <f t="shared" si="0"/>
        <v xml:space="preserve"> </v>
      </c>
      <c r="D19" s="119" t="str">
        <f t="shared" si="1"/>
        <v xml:space="preserve"> </v>
      </c>
      <c r="E19" s="117">
        <v>1.1574074074074073E-5</v>
      </c>
      <c r="F19" s="118" t="e">
        <f t="shared" si="2"/>
        <v>#N/A</v>
      </c>
      <c r="G19" t="str">
        <f>IF((ISERROR((VLOOKUP(B19,Calculation!C$2:C$314,1,FALSE)))),"not entered","")</f>
        <v/>
      </c>
    </row>
    <row r="20" spans="2:7" x14ac:dyDescent="0.2">
      <c r="B20" s="115" t="s">
        <v>8</v>
      </c>
      <c r="C20" s="119" t="str">
        <f t="shared" si="0"/>
        <v xml:space="preserve"> </v>
      </c>
      <c r="D20" s="119" t="str">
        <f t="shared" si="1"/>
        <v xml:space="preserve"> </v>
      </c>
      <c r="E20" s="117">
        <v>1.1574074074074073E-5</v>
      </c>
      <c r="F20" s="118" t="e">
        <f t="shared" si="2"/>
        <v>#N/A</v>
      </c>
      <c r="G20" t="str">
        <f>IF((ISERROR((VLOOKUP(B20,Calculation!C$2:C$314,1,FALSE)))),"not entered","")</f>
        <v/>
      </c>
    </row>
    <row r="21" spans="2:7" x14ac:dyDescent="0.2">
      <c r="B21" s="115" t="s">
        <v>8</v>
      </c>
      <c r="C21" s="119" t="str">
        <f t="shared" si="0"/>
        <v xml:space="preserve"> </v>
      </c>
      <c r="D21" s="119" t="str">
        <f t="shared" si="1"/>
        <v xml:space="preserve"> </v>
      </c>
      <c r="E21" s="117">
        <v>1.1574074074074073E-5</v>
      </c>
      <c r="F21" s="118" t="e">
        <f t="shared" si="2"/>
        <v>#N/A</v>
      </c>
      <c r="G21" t="str">
        <f>IF((ISERROR((VLOOKUP(B21,Calculation!C$2:C$314,1,FALSE)))),"not entered","")</f>
        <v/>
      </c>
    </row>
    <row r="22" spans="2:7" x14ac:dyDescent="0.2">
      <c r="B22" s="115" t="s">
        <v>8</v>
      </c>
      <c r="C22" s="119" t="str">
        <f t="shared" si="0"/>
        <v xml:space="preserve"> </v>
      </c>
      <c r="D22" s="119" t="str">
        <f t="shared" si="1"/>
        <v xml:space="preserve"> </v>
      </c>
      <c r="E22" s="117">
        <v>1.1574074074074073E-5</v>
      </c>
      <c r="F22" s="118" t="e">
        <f t="shared" si="2"/>
        <v>#N/A</v>
      </c>
      <c r="G22" t="str">
        <f>IF((ISERROR((VLOOKUP(B22,Calculation!C$2:C$314,1,FALSE)))),"not entered","")</f>
        <v/>
      </c>
    </row>
    <row r="23" spans="2:7" x14ac:dyDescent="0.2">
      <c r="B23" s="115" t="s">
        <v>8</v>
      </c>
      <c r="C23" s="119" t="str">
        <f t="shared" si="0"/>
        <v xml:space="preserve"> </v>
      </c>
      <c r="D23" s="119" t="str">
        <f t="shared" si="1"/>
        <v xml:space="preserve"> </v>
      </c>
      <c r="E23" s="117">
        <v>1.1574074074074073E-5</v>
      </c>
      <c r="F23" s="118" t="e">
        <f t="shared" si="2"/>
        <v>#N/A</v>
      </c>
      <c r="G23" t="str">
        <f>IF((ISERROR((VLOOKUP(B23,Calculation!C$2:C$314,1,FALSE)))),"not entered","")</f>
        <v/>
      </c>
    </row>
    <row r="24" spans="2:7" x14ac:dyDescent="0.2">
      <c r="B24" s="115" t="s">
        <v>8</v>
      </c>
      <c r="C24" s="119" t="str">
        <f t="shared" si="0"/>
        <v xml:space="preserve"> </v>
      </c>
      <c r="D24" s="119" t="str">
        <f t="shared" si="1"/>
        <v xml:space="preserve"> </v>
      </c>
      <c r="E24" s="117">
        <v>1.1574074074074073E-5</v>
      </c>
      <c r="F24" s="118" t="e">
        <f t="shared" si="2"/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0"/>
        <v xml:space="preserve"> </v>
      </c>
      <c r="D25" s="119" t="str">
        <f t="shared" si="1"/>
        <v xml:space="preserve"> </v>
      </c>
      <c r="E25" s="117">
        <v>1.1574074074074073E-5</v>
      </c>
      <c r="F25" s="118" t="e">
        <f t="shared" si="2"/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0"/>
        <v xml:space="preserve"> </v>
      </c>
      <c r="D26" s="119" t="str">
        <f t="shared" si="1"/>
        <v xml:space="preserve"> </v>
      </c>
      <c r="E26" s="117">
        <v>1.1574074074074073E-5</v>
      </c>
      <c r="F26" s="118" t="e">
        <f t="shared" si="2"/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0"/>
        <v xml:space="preserve"> </v>
      </c>
      <c r="D27" s="119" t="str">
        <f t="shared" si="1"/>
        <v xml:space="preserve"> </v>
      </c>
      <c r="E27" s="117">
        <v>1.1574074074074073E-5</v>
      </c>
      <c r="F27" s="118" t="e">
        <f t="shared" si="2"/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0"/>
        <v xml:space="preserve"> </v>
      </c>
      <c r="D28" s="119" t="str">
        <f t="shared" si="1"/>
        <v xml:space="preserve"> </v>
      </c>
      <c r="E28" s="117">
        <v>1.1574074074074073E-5</v>
      </c>
      <c r="F28" s="118" t="e">
        <f t="shared" si="2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0"/>
        <v xml:space="preserve"> </v>
      </c>
      <c r="D29" s="119" t="str">
        <f t="shared" si="1"/>
        <v xml:space="preserve"> </v>
      </c>
      <c r="E29" s="117">
        <v>1.1574074074074073E-5</v>
      </c>
      <c r="F29" s="118" t="e">
        <f t="shared" si="2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0"/>
        <v xml:space="preserve"> </v>
      </c>
      <c r="D30" s="119" t="str">
        <f t="shared" si="1"/>
        <v xml:space="preserve"> </v>
      </c>
      <c r="E30" s="117">
        <v>1.1574074074074073E-5</v>
      </c>
      <c r="F30" s="118" t="e">
        <f t="shared" si="2"/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0"/>
        <v xml:space="preserve"> </v>
      </c>
      <c r="D31" s="119" t="str">
        <f t="shared" si="1"/>
        <v xml:space="preserve"> </v>
      </c>
      <c r="E31" s="117">
        <v>1.1574074074074073E-5</v>
      </c>
      <c r="F31" s="118" t="e">
        <f t="shared" si="2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0"/>
        <v xml:space="preserve"> </v>
      </c>
      <c r="D32" s="119" t="str">
        <f t="shared" si="1"/>
        <v xml:space="preserve"> </v>
      </c>
      <c r="E32" s="117">
        <v>1.1574074074074073E-5</v>
      </c>
      <c r="F32" s="118" t="e">
        <f t="shared" si="2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0"/>
        <v xml:space="preserve"> </v>
      </c>
      <c r="D33" s="119" t="str">
        <f t="shared" si="1"/>
        <v xml:space="preserve"> </v>
      </c>
      <c r="E33" s="117">
        <v>1.1574074074074073E-5</v>
      </c>
      <c r="F33" s="118" t="e">
        <f t="shared" si="2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0"/>
        <v xml:space="preserve"> </v>
      </c>
      <c r="D34" s="119" t="str">
        <f t="shared" si="1"/>
        <v xml:space="preserve"> </v>
      </c>
      <c r="E34" s="117">
        <v>1.1574074074074073E-5</v>
      </c>
      <c r="F34" s="118" t="e">
        <f t="shared" si="2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0"/>
        <v xml:space="preserve"> </v>
      </c>
      <c r="D35" s="119" t="str">
        <f t="shared" si="1"/>
        <v xml:space="preserve"> </v>
      </c>
      <c r="E35" s="117">
        <v>1.1574074074074073E-5</v>
      </c>
      <c r="F35" s="118" t="e">
        <f t="shared" si="2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0"/>
        <v xml:space="preserve"> </v>
      </c>
      <c r="D36" s="119" t="str">
        <f t="shared" si="1"/>
        <v xml:space="preserve"> </v>
      </c>
      <c r="E36" s="117">
        <v>1.1574074074074073E-5</v>
      </c>
      <c r="F36" s="118" t="e">
        <f t="shared" si="2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0"/>
        <v xml:space="preserve"> </v>
      </c>
      <c r="D37" s="119" t="str">
        <f t="shared" si="1"/>
        <v xml:space="preserve"> </v>
      </c>
      <c r="E37" s="117">
        <v>1.1574074074074073E-5</v>
      </c>
      <c r="F37" s="118" t="e">
        <f t="shared" si="2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0"/>
        <v xml:space="preserve"> </v>
      </c>
      <c r="D38" s="119" t="str">
        <f t="shared" si="1"/>
        <v xml:space="preserve"> </v>
      </c>
      <c r="E38" s="117">
        <v>1.1574074074074073E-5</v>
      </c>
      <c r="F38" s="118" t="e">
        <f t="shared" si="2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0"/>
        <v xml:space="preserve"> </v>
      </c>
      <c r="D39" s="119" t="str">
        <f t="shared" si="1"/>
        <v xml:space="preserve"> </v>
      </c>
      <c r="E39" s="117">
        <v>1.1574074074074073E-5</v>
      </c>
      <c r="F39" s="118" t="e">
        <f t="shared" si="2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0"/>
        <v xml:space="preserve"> </v>
      </c>
      <c r="D40" s="119" t="str">
        <f t="shared" si="1"/>
        <v xml:space="preserve"> </v>
      </c>
      <c r="E40" s="117">
        <v>1.1574074074074073E-5</v>
      </c>
      <c r="F40" s="118" t="e">
        <f t="shared" si="2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0"/>
        <v xml:space="preserve"> </v>
      </c>
      <c r="D41" s="119" t="str">
        <f t="shared" si="1"/>
        <v xml:space="preserve"> </v>
      </c>
      <c r="E41" s="117">
        <v>1.1574074074074073E-5</v>
      </c>
      <c r="F41" s="118" t="e">
        <f t="shared" si="2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0"/>
        <v xml:space="preserve"> </v>
      </c>
      <c r="D42" s="119" t="str">
        <f t="shared" si="1"/>
        <v xml:space="preserve"> </v>
      </c>
      <c r="E42" s="117">
        <v>1.1574074074074073E-5</v>
      </c>
      <c r="F42" s="118" t="e">
        <f t="shared" si="2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0"/>
        <v xml:space="preserve"> </v>
      </c>
      <c r="D43" s="119" t="str">
        <f t="shared" si="1"/>
        <v xml:space="preserve"> </v>
      </c>
      <c r="E43" s="117">
        <v>1.1574074074074073E-5</v>
      </c>
      <c r="F43" s="118" t="e">
        <f t="shared" si="2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0"/>
        <v xml:space="preserve"> </v>
      </c>
      <c r="D44" s="119" t="str">
        <f t="shared" si="1"/>
        <v xml:space="preserve"> </v>
      </c>
      <c r="E44" s="117">
        <v>1.1574074074074073E-5</v>
      </c>
      <c r="F44" s="118" t="e">
        <f t="shared" si="2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0"/>
        <v xml:space="preserve"> </v>
      </c>
      <c r="D45" s="119" t="str">
        <f t="shared" si="1"/>
        <v xml:space="preserve"> </v>
      </c>
      <c r="E45" s="117">
        <v>1.1574074074074073E-5</v>
      </c>
      <c r="F45" s="118" t="e">
        <f t="shared" si="2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0"/>
        <v xml:space="preserve"> </v>
      </c>
      <c r="D46" s="119" t="str">
        <f t="shared" si="1"/>
        <v xml:space="preserve"> </v>
      </c>
      <c r="E46" s="117">
        <v>1.1574074074074073E-5</v>
      </c>
      <c r="F46" s="118" t="e">
        <f t="shared" si="2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0"/>
        <v xml:space="preserve"> </v>
      </c>
      <c r="D47" s="119" t="str">
        <f t="shared" si="1"/>
        <v xml:space="preserve"> </v>
      </c>
      <c r="E47" s="117">
        <v>1.1574074074074073E-5</v>
      </c>
      <c r="F47" s="118" t="e">
        <f t="shared" si="2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0"/>
        <v xml:space="preserve"> </v>
      </c>
      <c r="D48" s="119" t="str">
        <f t="shared" si="1"/>
        <v xml:space="preserve"> </v>
      </c>
      <c r="E48" s="117">
        <v>1.1574074074074073E-5</v>
      </c>
      <c r="F48" s="118" t="e">
        <f t="shared" si="2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0"/>
        <v xml:space="preserve"> </v>
      </c>
      <c r="D49" s="119" t="str">
        <f t="shared" si="1"/>
        <v xml:space="preserve"> </v>
      </c>
      <c r="E49" s="117">
        <v>1.1574074074074073E-5</v>
      </c>
      <c r="F49" s="118" t="e">
        <f t="shared" si="2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0"/>
        <v xml:space="preserve"> </v>
      </c>
      <c r="D50" s="119" t="str">
        <f t="shared" si="1"/>
        <v xml:space="preserve"> </v>
      </c>
      <c r="E50" s="117">
        <v>1.1574074074074073E-5</v>
      </c>
      <c r="F50" s="118" t="e">
        <f t="shared" si="2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0"/>
        <v xml:space="preserve"> </v>
      </c>
      <c r="D51" s="119" t="str">
        <f t="shared" si="1"/>
        <v xml:space="preserve"> </v>
      </c>
      <c r="E51" s="117">
        <v>1.1574074074074073E-5</v>
      </c>
      <c r="F51" s="118" t="e">
        <f t="shared" si="2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0"/>
        <v xml:space="preserve"> </v>
      </c>
      <c r="D52" s="119" t="str">
        <f t="shared" si="1"/>
        <v xml:space="preserve"> </v>
      </c>
      <c r="E52" s="117">
        <v>1.1574074074074073E-5</v>
      </c>
      <c r="F52" s="118" t="e">
        <f t="shared" si="2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0"/>
        <v xml:space="preserve"> </v>
      </c>
      <c r="D53" s="119" t="str">
        <f t="shared" si="1"/>
        <v xml:space="preserve"> </v>
      </c>
      <c r="E53" s="117">
        <v>1.1574074074074073E-5</v>
      </c>
      <c r="F53" s="118" t="e">
        <f t="shared" si="2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0"/>
        <v xml:space="preserve"> </v>
      </c>
      <c r="D54" s="119" t="str">
        <f t="shared" si="1"/>
        <v xml:space="preserve"> </v>
      </c>
      <c r="E54" s="117">
        <v>1.1574074074074073E-5</v>
      </c>
      <c r="F54" s="118" t="e">
        <f t="shared" si="2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0"/>
        <v xml:space="preserve"> </v>
      </c>
      <c r="D55" s="119" t="str">
        <f t="shared" si="1"/>
        <v xml:space="preserve"> </v>
      </c>
      <c r="E55" s="117">
        <v>1.1574074074074073E-5</v>
      </c>
      <c r="F55" s="118" t="e">
        <f t="shared" si="2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0"/>
        <v xml:space="preserve"> </v>
      </c>
      <c r="D56" s="119" t="str">
        <f t="shared" si="1"/>
        <v xml:space="preserve"> </v>
      </c>
      <c r="E56" s="117">
        <v>1.1574074074074073E-5</v>
      </c>
      <c r="F56" s="118" t="e">
        <f t="shared" si="2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0"/>
        <v xml:space="preserve"> </v>
      </c>
      <c r="D57" s="119" t="str">
        <f t="shared" si="1"/>
        <v xml:space="preserve"> </v>
      </c>
      <c r="E57" s="117">
        <v>1.1574074074074073E-5</v>
      </c>
      <c r="F57" s="118" t="e">
        <f t="shared" si="2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0"/>
        <v xml:space="preserve"> </v>
      </c>
      <c r="D58" s="119" t="str">
        <f t="shared" si="1"/>
        <v xml:space="preserve"> </v>
      </c>
      <c r="E58" s="117">
        <v>1.1574074074074073E-5</v>
      </c>
      <c r="F58" s="118" t="e">
        <f t="shared" si="2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0"/>
        <v xml:space="preserve"> </v>
      </c>
      <c r="D59" s="119" t="str">
        <f t="shared" si="1"/>
        <v xml:space="preserve"> </v>
      </c>
      <c r="E59" s="117">
        <v>1.1574074074074073E-5</v>
      </c>
      <c r="F59" s="118" t="e">
        <f t="shared" si="2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0"/>
        <v xml:space="preserve"> </v>
      </c>
      <c r="D60" s="119" t="str">
        <f t="shared" si="1"/>
        <v xml:space="preserve"> </v>
      </c>
      <c r="E60" s="117">
        <v>1.1574074074074073E-5</v>
      </c>
      <c r="F60" s="118" t="e">
        <f t="shared" si="2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0"/>
        <v xml:space="preserve"> </v>
      </c>
      <c r="D61" s="119" t="str">
        <f t="shared" si="1"/>
        <v xml:space="preserve"> </v>
      </c>
      <c r="E61" s="117">
        <v>1.1574074074074073E-5</v>
      </c>
      <c r="F61" s="118" t="e">
        <f t="shared" si="2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0"/>
        <v xml:space="preserve"> </v>
      </c>
      <c r="D62" s="119" t="str">
        <f t="shared" si="1"/>
        <v xml:space="preserve"> </v>
      </c>
      <c r="E62" s="117">
        <v>1.1574074074074073E-5</v>
      </c>
      <c r="F62" s="118" t="e">
        <f t="shared" si="2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0"/>
        <v xml:space="preserve"> </v>
      </c>
      <c r="D63" s="119" t="str">
        <f t="shared" si="1"/>
        <v xml:space="preserve"> </v>
      </c>
      <c r="E63" s="117">
        <v>1.1574074074074073E-5</v>
      </c>
      <c r="F63" s="118" t="e">
        <f t="shared" si="2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0"/>
        <v xml:space="preserve"> </v>
      </c>
      <c r="D64" s="119" t="str">
        <f t="shared" si="1"/>
        <v xml:space="preserve"> </v>
      </c>
      <c r="E64" s="117">
        <v>1.1574074074074073E-5</v>
      </c>
      <c r="F64" s="118" t="e">
        <f t="shared" si="2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0"/>
        <v xml:space="preserve"> </v>
      </c>
      <c r="D65" s="119" t="str">
        <f t="shared" si="1"/>
        <v xml:space="preserve"> </v>
      </c>
      <c r="E65" s="117">
        <v>1.1574074074074073E-5</v>
      </c>
      <c r="F65" s="118" t="e">
        <f t="shared" si="2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0"/>
        <v xml:space="preserve"> </v>
      </c>
      <c r="D66" s="119" t="str">
        <f t="shared" si="1"/>
        <v xml:space="preserve"> </v>
      </c>
      <c r="E66" s="117">
        <v>1.1574074074074073E-5</v>
      </c>
      <c r="F66" s="118" t="e">
        <f t="shared" si="2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0"/>
        <v xml:space="preserve"> </v>
      </c>
      <c r="D67" s="119" t="str">
        <f t="shared" si="1"/>
        <v xml:space="preserve"> </v>
      </c>
      <c r="E67" s="117">
        <v>1.1574074074074073E-5</v>
      </c>
      <c r="F67" s="118" t="e">
        <f t="shared" si="2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0"/>
        <v xml:space="preserve"> </v>
      </c>
      <c r="D68" s="119" t="str">
        <f t="shared" si="1"/>
        <v xml:space="preserve"> </v>
      </c>
      <c r="E68" s="117">
        <v>1.1574074074074073E-5</v>
      </c>
      <c r="F68" s="118" t="e">
        <f t="shared" si="2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0"/>
        <v xml:space="preserve"> </v>
      </c>
      <c r="D69" s="119" t="str">
        <f t="shared" si="1"/>
        <v xml:space="preserve"> </v>
      </c>
      <c r="E69" s="117">
        <v>1.1574074074074073E-5</v>
      </c>
      <c r="F69" s="118" t="e">
        <f t="shared" si="2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97" si="6">VLOOKUP(B134,name,3,FALSE)</f>
        <v xml:space="preserve"> </v>
      </c>
      <c r="D134" s="119" t="str">
        <f t="shared" ref="D134:D197" si="7">VLOOKUP(B134,name,2,FALSE)</f>
        <v xml:space="preserve"> </v>
      </c>
      <c r="E134" s="117">
        <v>1.1574074074074073E-5</v>
      </c>
      <c r="F134" s="118" t="e">
        <f t="shared" ref="F134:F197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si="6"/>
        <v xml:space="preserve"> </v>
      </c>
      <c r="D153" s="119" t="str">
        <f t="shared" si="7"/>
        <v xml:space="preserve"> </v>
      </c>
      <c r="E153" s="117">
        <v>1.1574074074074073E-5</v>
      </c>
      <c r="F153" s="118" t="e">
        <f t="shared" si="8"/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6"/>
        <v xml:space="preserve"> </v>
      </c>
      <c r="D154" s="119" t="str">
        <f t="shared" si="7"/>
        <v xml:space="preserve"> </v>
      </c>
      <c r="E154" s="117">
        <v>1.1574074074074073E-5</v>
      </c>
      <c r="F154" s="118" t="e">
        <f t="shared" si="8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6"/>
        <v xml:space="preserve"> </v>
      </c>
      <c r="D155" s="119" t="str">
        <f t="shared" si="7"/>
        <v xml:space="preserve"> </v>
      </c>
      <c r="E155" s="117">
        <v>1.1574074074074073E-5</v>
      </c>
      <c r="F155" s="118" t="e">
        <f t="shared" si="8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6"/>
        <v xml:space="preserve"> </v>
      </c>
      <c r="D156" s="119" t="str">
        <f t="shared" si="7"/>
        <v xml:space="preserve"> </v>
      </c>
      <c r="E156" s="117">
        <v>1.1574074074074073E-5</v>
      </c>
      <c r="F156" s="118" t="e">
        <f t="shared" si="8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6"/>
        <v xml:space="preserve"> </v>
      </c>
      <c r="D157" s="119" t="str">
        <f t="shared" si="7"/>
        <v xml:space="preserve"> </v>
      </c>
      <c r="E157" s="117">
        <v>1.1574074074074073E-5</v>
      </c>
      <c r="F157" s="118" t="e">
        <f t="shared" si="8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6"/>
        <v xml:space="preserve"> </v>
      </c>
      <c r="D158" s="119" t="str">
        <f t="shared" si="7"/>
        <v xml:space="preserve"> </v>
      </c>
      <c r="E158" s="117">
        <v>1.1574074074074073E-5</v>
      </c>
      <c r="F158" s="118" t="e">
        <f t="shared" si="8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6"/>
        <v xml:space="preserve"> </v>
      </c>
      <c r="D159" s="119" t="str">
        <f t="shared" si="7"/>
        <v xml:space="preserve"> </v>
      </c>
      <c r="E159" s="117">
        <v>1.1574074074074073E-5</v>
      </c>
      <c r="F159" s="118" t="e">
        <f t="shared" si="8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6"/>
        <v xml:space="preserve"> </v>
      </c>
      <c r="D160" s="119" t="str">
        <f t="shared" si="7"/>
        <v xml:space="preserve"> </v>
      </c>
      <c r="E160" s="117">
        <v>1.1574074074074073E-5</v>
      </c>
      <c r="F160" s="118" t="e">
        <f t="shared" si="8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6"/>
        <v xml:space="preserve"> </v>
      </c>
      <c r="D161" s="119" t="str">
        <f t="shared" si="7"/>
        <v xml:space="preserve"> </v>
      </c>
      <c r="E161" s="117">
        <v>1.1574074074074073E-5</v>
      </c>
      <c r="F161" s="118" t="e">
        <f t="shared" si="8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6"/>
        <v xml:space="preserve"> </v>
      </c>
      <c r="D162" s="119" t="str">
        <f t="shared" si="7"/>
        <v xml:space="preserve"> </v>
      </c>
      <c r="E162" s="117">
        <v>1.1574074074074073E-5</v>
      </c>
      <c r="F162" s="118" t="e">
        <f t="shared" si="8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6"/>
        <v xml:space="preserve"> </v>
      </c>
      <c r="D163" s="119" t="str">
        <f t="shared" si="7"/>
        <v xml:space="preserve"> </v>
      </c>
      <c r="E163" s="117">
        <v>1.1574074074074073E-5</v>
      </c>
      <c r="F163" s="118" t="e">
        <f t="shared" si="8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6"/>
        <v xml:space="preserve"> </v>
      </c>
      <c r="D164" s="119" t="str">
        <f t="shared" si="7"/>
        <v xml:space="preserve"> </v>
      </c>
      <c r="E164" s="117">
        <v>1.1574074074074073E-5</v>
      </c>
      <c r="F164" s="118" t="e">
        <f t="shared" si="8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6"/>
        <v xml:space="preserve"> </v>
      </c>
      <c r="D165" s="119" t="str">
        <f t="shared" si="7"/>
        <v xml:space="preserve"> </v>
      </c>
      <c r="E165" s="117">
        <v>1.1574074074074073E-5</v>
      </c>
      <c r="F165" s="118" t="e">
        <f t="shared" si="8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6"/>
        <v xml:space="preserve"> </v>
      </c>
      <c r="D166" s="119" t="str">
        <f t="shared" si="7"/>
        <v xml:space="preserve"> </v>
      </c>
      <c r="E166" s="117">
        <v>1.1574074074074073E-5</v>
      </c>
      <c r="F166" s="118" t="e">
        <f t="shared" si="8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6"/>
        <v xml:space="preserve"> </v>
      </c>
      <c r="D167" s="119" t="str">
        <f t="shared" si="7"/>
        <v xml:space="preserve"> </v>
      </c>
      <c r="E167" s="117">
        <v>1.1574074074074073E-5</v>
      </c>
      <c r="F167" s="118" t="e">
        <f t="shared" si="8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6"/>
        <v xml:space="preserve"> </v>
      </c>
      <c r="D168" s="119" t="str">
        <f t="shared" si="7"/>
        <v xml:space="preserve"> </v>
      </c>
      <c r="E168" s="117">
        <v>1.1574074074074073E-5</v>
      </c>
      <c r="F168" s="118" t="e">
        <f t="shared" si="8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6"/>
        <v xml:space="preserve"> </v>
      </c>
      <c r="D169" s="119" t="str">
        <f t="shared" si="7"/>
        <v xml:space="preserve"> </v>
      </c>
      <c r="E169" s="117">
        <v>1.1574074074074073E-5</v>
      </c>
      <c r="F169" s="118" t="e">
        <f t="shared" si="8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6"/>
        <v xml:space="preserve"> </v>
      </c>
      <c r="D170" s="119" t="str">
        <f t="shared" si="7"/>
        <v xml:space="preserve"> </v>
      </c>
      <c r="E170" s="117">
        <v>1.1574074074074073E-5</v>
      </c>
      <c r="F170" s="118" t="e">
        <f t="shared" si="8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6"/>
        <v xml:space="preserve"> </v>
      </c>
      <c r="D171" s="119" t="str">
        <f t="shared" si="7"/>
        <v xml:space="preserve"> </v>
      </c>
      <c r="E171" s="117">
        <v>1.1574074074074073E-5</v>
      </c>
      <c r="F171" s="118" t="e">
        <f t="shared" si="8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6"/>
        <v xml:space="preserve"> </v>
      </c>
      <c r="D172" s="119" t="str">
        <f t="shared" si="7"/>
        <v xml:space="preserve"> </v>
      </c>
      <c r="E172" s="117">
        <v>1.1574074074074073E-5</v>
      </c>
      <c r="F172" s="118" t="e">
        <f t="shared" si="8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6"/>
        <v xml:space="preserve"> </v>
      </c>
      <c r="D173" s="119" t="str">
        <f t="shared" si="7"/>
        <v xml:space="preserve"> </v>
      </c>
      <c r="E173" s="117">
        <v>1.1574074074074073E-5</v>
      </c>
      <c r="F173" s="118" t="e">
        <f t="shared" si="8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6"/>
        <v xml:space="preserve"> </v>
      </c>
      <c r="D174" s="119" t="str">
        <f t="shared" si="7"/>
        <v xml:space="preserve"> </v>
      </c>
      <c r="E174" s="117">
        <v>1.1574074074074073E-5</v>
      </c>
      <c r="F174" s="118" t="e">
        <f t="shared" si="8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6"/>
        <v xml:space="preserve"> </v>
      </c>
      <c r="D175" s="119" t="str">
        <f t="shared" si="7"/>
        <v xml:space="preserve"> </v>
      </c>
      <c r="E175" s="117">
        <v>1.1574074074074073E-5</v>
      </c>
      <c r="F175" s="118" t="e">
        <f t="shared" si="8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6"/>
        <v xml:space="preserve"> </v>
      </c>
      <c r="D176" s="119" t="str">
        <f t="shared" si="7"/>
        <v xml:space="preserve"> </v>
      </c>
      <c r="E176" s="117">
        <v>1.1574074074074073E-5</v>
      </c>
      <c r="F176" s="118" t="e">
        <f t="shared" si="8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6"/>
        <v xml:space="preserve"> </v>
      </c>
      <c r="D177" s="119" t="str">
        <f t="shared" si="7"/>
        <v xml:space="preserve"> </v>
      </c>
      <c r="E177" s="117">
        <v>1.1574074074074073E-5</v>
      </c>
      <c r="F177" s="118" t="e">
        <f t="shared" si="8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6"/>
        <v xml:space="preserve"> </v>
      </c>
      <c r="D178" s="119" t="str">
        <f t="shared" si="7"/>
        <v xml:space="preserve"> </v>
      </c>
      <c r="E178" s="117">
        <v>1.1574074074074073E-5</v>
      </c>
      <c r="F178" s="118" t="e">
        <f t="shared" si="8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6"/>
        <v xml:space="preserve"> </v>
      </c>
      <c r="D179" s="119" t="str">
        <f t="shared" si="7"/>
        <v xml:space="preserve"> </v>
      </c>
      <c r="E179" s="117">
        <v>1.1574074074074073E-5</v>
      </c>
      <c r="F179" s="118" t="e">
        <f t="shared" si="8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6"/>
        <v xml:space="preserve"> </v>
      </c>
      <c r="D180" s="119" t="str">
        <f t="shared" si="7"/>
        <v xml:space="preserve"> </v>
      </c>
      <c r="E180" s="117">
        <v>1.1574074074074073E-5</v>
      </c>
      <c r="F180" s="118" t="e">
        <f t="shared" si="8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6"/>
        <v xml:space="preserve"> </v>
      </c>
      <c r="D181" s="119" t="str">
        <f t="shared" si="7"/>
        <v xml:space="preserve"> </v>
      </c>
      <c r="E181" s="117">
        <v>1.1574074074074073E-5</v>
      </c>
      <c r="F181" s="118" t="e">
        <f t="shared" si="8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6"/>
        <v xml:space="preserve"> </v>
      </c>
      <c r="D182" s="119" t="str">
        <f t="shared" si="7"/>
        <v xml:space="preserve"> </v>
      </c>
      <c r="E182" s="117">
        <v>1.1574074074074073E-5</v>
      </c>
      <c r="F182" s="118" t="e">
        <f t="shared" si="8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6"/>
        <v xml:space="preserve"> </v>
      </c>
      <c r="D183" s="119" t="str">
        <f t="shared" si="7"/>
        <v xml:space="preserve"> </v>
      </c>
      <c r="E183" s="117">
        <v>1.1574074074074073E-5</v>
      </c>
      <c r="F183" s="118" t="e">
        <f t="shared" si="8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6"/>
        <v xml:space="preserve"> </v>
      </c>
      <c r="D184" s="119" t="str">
        <f t="shared" si="7"/>
        <v xml:space="preserve"> </v>
      </c>
      <c r="E184" s="117">
        <v>1.1574074074074073E-5</v>
      </c>
      <c r="F184" s="118" t="e">
        <f t="shared" si="8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6"/>
        <v xml:space="preserve"> </v>
      </c>
      <c r="D185" s="119" t="str">
        <f t="shared" si="7"/>
        <v xml:space="preserve"> </v>
      </c>
      <c r="E185" s="117">
        <v>1.1574074074074073E-5</v>
      </c>
      <c r="F185" s="118" t="e">
        <f t="shared" si="8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6"/>
        <v xml:space="preserve"> </v>
      </c>
      <c r="D186" s="119" t="str">
        <f t="shared" si="7"/>
        <v xml:space="preserve"> </v>
      </c>
      <c r="E186" s="117">
        <v>1.1574074074074073E-5</v>
      </c>
      <c r="F186" s="118" t="e">
        <f t="shared" si="8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6"/>
        <v xml:space="preserve"> </v>
      </c>
      <c r="D187" s="119" t="str">
        <f t="shared" si="7"/>
        <v xml:space="preserve"> </v>
      </c>
      <c r="E187" s="117">
        <v>1.1574074074074073E-5</v>
      </c>
      <c r="F187" s="118" t="e">
        <f t="shared" si="8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6"/>
        <v xml:space="preserve"> </v>
      </c>
      <c r="D188" s="119" t="str">
        <f t="shared" si="7"/>
        <v xml:space="preserve"> </v>
      </c>
      <c r="E188" s="117">
        <v>1.1574074074074073E-5</v>
      </c>
      <c r="F188" s="118" t="e">
        <f t="shared" si="8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6"/>
        <v xml:space="preserve"> </v>
      </c>
      <c r="D189" s="119" t="str">
        <f t="shared" si="7"/>
        <v xml:space="preserve"> </v>
      </c>
      <c r="E189" s="117">
        <v>1.1574074074074073E-5</v>
      </c>
      <c r="F189" s="118" t="e">
        <f t="shared" si="8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6"/>
        <v xml:space="preserve"> </v>
      </c>
      <c r="D190" s="119" t="str">
        <f t="shared" si="7"/>
        <v xml:space="preserve"> </v>
      </c>
      <c r="E190" s="117">
        <v>1.1574074074074073E-5</v>
      </c>
      <c r="F190" s="118" t="e">
        <f t="shared" si="8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6"/>
        <v xml:space="preserve"> </v>
      </c>
      <c r="D191" s="119" t="str">
        <f t="shared" si="7"/>
        <v xml:space="preserve"> </v>
      </c>
      <c r="E191" s="117">
        <v>1.1574074074074073E-5</v>
      </c>
      <c r="F191" s="118" t="e">
        <f t="shared" si="8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6"/>
        <v xml:space="preserve"> </v>
      </c>
      <c r="D192" s="119" t="str">
        <f t="shared" si="7"/>
        <v xml:space="preserve"> </v>
      </c>
      <c r="E192" s="117">
        <v>1.1574074074074073E-5</v>
      </c>
      <c r="F192" s="118" t="e">
        <f t="shared" si="8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6"/>
        <v xml:space="preserve"> </v>
      </c>
      <c r="D193" s="119" t="str">
        <f t="shared" si="7"/>
        <v xml:space="preserve"> </v>
      </c>
      <c r="E193" s="117">
        <v>1.1574074074074073E-5</v>
      </c>
      <c r="F193" s="118" t="e">
        <f t="shared" si="8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6"/>
        <v xml:space="preserve"> </v>
      </c>
      <c r="D194" s="119" t="str">
        <f t="shared" si="7"/>
        <v xml:space="preserve"> </v>
      </c>
      <c r="E194" s="117">
        <v>1.1574074074074073E-5</v>
      </c>
      <c r="F194" s="118" t="e">
        <f t="shared" si="8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6"/>
        <v xml:space="preserve"> </v>
      </c>
      <c r="D195" s="119" t="str">
        <f t="shared" si="7"/>
        <v xml:space="preserve"> </v>
      </c>
      <c r="E195" s="117">
        <v>1.1574074074074073E-5</v>
      </c>
      <c r="F195" s="118" t="e">
        <f t="shared" si="8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6"/>
        <v xml:space="preserve"> </v>
      </c>
      <c r="D196" s="119" t="str">
        <f t="shared" si="7"/>
        <v xml:space="preserve"> </v>
      </c>
      <c r="E196" s="117">
        <v>1.1574074074074073E-5</v>
      </c>
      <c r="F196" s="118" t="e">
        <f t="shared" si="8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6"/>
        <v xml:space="preserve"> </v>
      </c>
      <c r="D197" s="119" t="str">
        <f t="shared" si="7"/>
        <v xml:space="preserve"> </v>
      </c>
      <c r="E197" s="117">
        <v>1.1574074074074073E-5</v>
      </c>
      <c r="F197" s="118" t="e">
        <f t="shared" si="8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ref="C198:C203" si="9">VLOOKUP(B198,name,3,FALSE)</f>
        <v xml:space="preserve"> </v>
      </c>
      <c r="D198" s="119" t="str">
        <f t="shared" ref="D198:D203" si="10">VLOOKUP(B198,name,2,FALSE)</f>
        <v xml:space="preserve"> </v>
      </c>
      <c r="E198" s="117">
        <v>1.1574074074074073E-5</v>
      </c>
      <c r="F198" s="118" t="e">
        <f t="shared" ref="F198:F203" si="11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9"/>
        <v xml:space="preserve"> </v>
      </c>
      <c r="D199" s="119" t="str">
        <f t="shared" si="10"/>
        <v xml:space="preserve"> </v>
      </c>
      <c r="E199" s="117">
        <v>1.1574074074074073E-5</v>
      </c>
      <c r="F199" s="118" t="e">
        <f t="shared" si="11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9"/>
        <v xml:space="preserve"> </v>
      </c>
      <c r="D200" s="119" t="str">
        <f t="shared" si="10"/>
        <v xml:space="preserve"> </v>
      </c>
      <c r="E200" s="117">
        <v>1.1574074074074073E-5</v>
      </c>
      <c r="F200" s="118" t="e">
        <f t="shared" si="11"/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 t="shared" si="9"/>
        <v xml:space="preserve"> </v>
      </c>
      <c r="D201" s="119" t="str">
        <f t="shared" si="10"/>
        <v xml:space="preserve"> </v>
      </c>
      <c r="E201" s="117">
        <v>1.1574074074074073E-5</v>
      </c>
      <c r="F201" s="118" t="e">
        <f t="shared" si="11"/>
        <v>#N/A</v>
      </c>
      <c r="G201" t="str">
        <f>IF((ISERROR((VLOOKUP(B201,Calculation!C$2:C$314,1,FALSE)))),"not entered","")</f>
        <v/>
      </c>
    </row>
    <row r="202" spans="2:7" x14ac:dyDescent="0.2">
      <c r="B202" s="115" t="s">
        <v>8</v>
      </c>
      <c r="C202" s="119" t="str">
        <f t="shared" si="9"/>
        <v xml:space="preserve"> </v>
      </c>
      <c r="D202" s="119" t="str">
        <f t="shared" si="10"/>
        <v xml:space="preserve"> </v>
      </c>
      <c r="E202" s="117">
        <v>1.1574074074074073E-5</v>
      </c>
      <c r="F202" s="118" t="e">
        <f t="shared" si="11"/>
        <v>#N/A</v>
      </c>
    </row>
    <row r="203" spans="2:7" x14ac:dyDescent="0.2">
      <c r="B203" s="115" t="s">
        <v>8</v>
      </c>
      <c r="C203" s="119" t="str">
        <f t="shared" si="9"/>
        <v xml:space="preserve"> </v>
      </c>
      <c r="D203" s="119" t="str">
        <f t="shared" si="10"/>
        <v xml:space="preserve"> </v>
      </c>
      <c r="E203" s="117">
        <v>1.1574074074074073E-5</v>
      </c>
      <c r="F203" s="118" t="e">
        <f t="shared" si="11"/>
        <v>#N/A</v>
      </c>
    </row>
    <row r="204" spans="2:7" ht="13.5" thickBot="1" x14ac:dyDescent="0.25">
      <c r="B204" s="120"/>
      <c r="C204" s="121"/>
      <c r="D204" s="121"/>
      <c r="E204" s="122"/>
      <c r="F204" s="123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conditionalFormatting sqref="B1:B3">
    <cfRule type="cellIs" dxfId="40" priority="8" stopIfTrue="1" operator="equal">
      <formula>"x"</formula>
    </cfRule>
  </conditionalFormatting>
  <conditionalFormatting sqref="G4:G199">
    <cfRule type="cellIs" dxfId="39" priority="7" stopIfTrue="1" operator="equal">
      <formula>#N/A</formula>
    </cfRule>
  </conditionalFormatting>
  <conditionalFormatting sqref="B4:B5 B7:B204">
    <cfRule type="cellIs" dxfId="38" priority="6" stopIfTrue="1" operator="equal">
      <formula>"x"</formula>
    </cfRule>
  </conditionalFormatting>
  <conditionalFormatting sqref="B6">
    <cfRule type="cellIs" dxfId="37" priority="5" stopIfTrue="1" operator="equal">
      <formula>"x"</formula>
    </cfRule>
  </conditionalFormatting>
  <conditionalFormatting sqref="B205:B248">
    <cfRule type="cellIs" dxfId="36" priority="4" stopIfTrue="1" operator="equal">
      <formula>"x"</formula>
    </cfRule>
  </conditionalFormatting>
  <conditionalFormatting sqref="G4:G202">
    <cfRule type="cellIs" dxfId="35" priority="3" stopIfTrue="1" operator="equal">
      <formula>#N/A</formula>
    </cfRule>
  </conditionalFormatting>
  <conditionalFormatting sqref="B4:B204">
    <cfRule type="cellIs" dxfId="34" priority="2" stopIfTrue="1" operator="equal">
      <formula>"x"</formula>
    </cfRule>
  </conditionalFormatting>
  <conditionalFormatting sqref="B6">
    <cfRule type="cellIs" dxfId="33" priority="1" stopIfTrue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zoomScaleNormal="100" workbookViewId="0">
      <selection activeCell="J14" sqref="J14"/>
    </sheetView>
  </sheetViews>
  <sheetFormatPr defaultRowHeight="12.75" x14ac:dyDescent="0.2"/>
  <cols>
    <col min="1" max="1" width="5.28515625" style="3" customWidth="1"/>
    <col min="2" max="2" width="19.42578125" style="3" customWidth="1"/>
    <col min="3" max="3" width="24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6.7109375" customWidth="1"/>
    <col min="10" max="10" width="31.285156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 x14ac:dyDescent="0.25">
      <c r="B1" s="52" t="str">
        <f>Races!B1</f>
        <v>Triathlon England - Eastern Region League</v>
      </c>
    </row>
    <row r="2" spans="1:13" ht="17.25" customHeight="1" x14ac:dyDescent="0.25">
      <c r="B2" s="52" t="str">
        <f>Races!B2</f>
        <v>Tristart</v>
      </c>
    </row>
    <row r="3" spans="1:13" ht="15.75" customHeight="1" x14ac:dyDescent="0.2"/>
    <row r="4" spans="1:13" ht="12" customHeight="1" x14ac:dyDescent="0.2">
      <c r="B4" s="3" t="s">
        <v>4</v>
      </c>
      <c r="C4" s="110" t="s">
        <v>182</v>
      </c>
    </row>
    <row r="5" spans="1:13" ht="12" customHeight="1" x14ac:dyDescent="0.2">
      <c r="C5" s="110" t="s">
        <v>183</v>
      </c>
    </row>
    <row r="6" spans="1:13" ht="12" customHeight="1" x14ac:dyDescent="0.2">
      <c r="B6" s="27"/>
      <c r="C6" s="8"/>
      <c r="D6" s="16"/>
      <c r="E6" s="16"/>
      <c r="F6" s="8"/>
      <c r="G6" s="8"/>
    </row>
    <row r="7" spans="1:13" ht="12" customHeight="1" thickBot="1" x14ac:dyDescent="0.25"/>
    <row r="8" spans="1:13" ht="19.5" customHeight="1" x14ac:dyDescent="0.25">
      <c r="A8" s="167" t="s">
        <v>72</v>
      </c>
      <c r="B8" s="168"/>
      <c r="C8" s="168"/>
      <c r="D8" s="9"/>
      <c r="E8" s="9"/>
      <c r="F8" s="10"/>
      <c r="H8" s="167" t="s">
        <v>73</v>
      </c>
      <c r="I8" s="168"/>
      <c r="J8" s="168"/>
      <c r="K8" s="168"/>
      <c r="L8" s="11"/>
      <c r="M8" s="12"/>
    </row>
    <row r="9" spans="1:13" ht="12" customHeight="1" x14ac:dyDescent="0.25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 x14ac:dyDescent="0.2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 x14ac:dyDescent="0.2">
      <c r="A11" s="17">
        <v>1</v>
      </c>
      <c r="B11" s="18" t="str">
        <f>IF(F11="","",VLOOKUP(F11,Calculation!$B$3:$E$69,2,FALSE))</f>
        <v>Edward Taylor</v>
      </c>
      <c r="C11" s="18" t="str">
        <f>IF(F11="","",VLOOKUP(F11,Calculation!$B$3:$E$69,3,FALSE))</f>
        <v>Waldenjnr</v>
      </c>
      <c r="D11" s="18">
        <f>IF(F11="","",VLOOKUP(F11,Calculation!$B$3:$G$69,5,FALSE))</f>
        <v>9</v>
      </c>
      <c r="E11" s="18">
        <f>IF(F11="","",VLOOKUP(F11,Calculation!$B$3:$G$69,6,FALSE))</f>
        <v>5</v>
      </c>
      <c r="F11" s="19">
        <f>IF(LARGE(Calculation!$B$3:$B$69,A11)=0,"",LARGE(Calculation!$B$3:$B$69,A11))</f>
        <v>50000.000070000002</v>
      </c>
      <c r="H11" s="17">
        <v>1</v>
      </c>
      <c r="I11" s="18" t="str">
        <f>IF(M11="","",VLOOKUP(M11,Calculation!$B$71:$E$135,2,FALSE))</f>
        <v>Billie-Jordan Butler</v>
      </c>
      <c r="J11" s="18" t="str">
        <f>IF(M11="","",VLOOKUP(M11,Calculation!$B$71:$E$135,3,FALSE))</f>
        <v>Tri-Anglia</v>
      </c>
      <c r="K11" s="18">
        <f>IF(M11="","",VLOOKUP(M11,Calculation!$B$71:$G$135,5,FALSE))</f>
        <v>10</v>
      </c>
      <c r="L11" s="18">
        <f>IF(M11="","",VLOOKUP(M11,Calculation!$B$71:$G$135,6,FALSE))</f>
        <v>5</v>
      </c>
      <c r="M11" s="19">
        <f>IF(LARGE(Calculation!$B$71:$B$135,H11)=0,"",LARGE(Calculation!$B$71:$B$135,H11))</f>
        <v>50000.004050000003</v>
      </c>
    </row>
    <row r="12" spans="1:13" ht="12" customHeight="1" x14ac:dyDescent="0.2">
      <c r="A12" s="17">
        <v>2</v>
      </c>
      <c r="B12" s="18" t="str">
        <f>IF(F12="","",VLOOKUP(F12,Calculation!$B$3:$E$69,2,FALSE))</f>
        <v>George Dumont</v>
      </c>
      <c r="C12" s="18" t="str">
        <f>IF(F12="","",VLOOKUP(F12,Calculation!$B$3:$E$69,3,FALSE))</f>
        <v>Hoddesdon triclub</v>
      </c>
      <c r="D12" s="18">
        <f>IF(F12="","",VLOOKUP(F12,Calculation!$B$3:$G$69,5,FALSE))</f>
        <v>6</v>
      </c>
      <c r="E12" s="18">
        <f>IF(F12="","",VLOOKUP(F12,Calculation!$B$3:$G$69,6,FALSE))</f>
        <v>5</v>
      </c>
      <c r="F12" s="19">
        <f>IF(LARGE(Calculation!$B$3:$B$69,A12)=0,"",LARGE(Calculation!$B$3:$B$69,A12))</f>
        <v>44289.607877964438</v>
      </c>
      <c r="H12" s="17">
        <v>2</v>
      </c>
      <c r="I12" s="18" t="str">
        <f>IF(M12="","",VLOOKUP(M12,Calculation!$B$71:$E$135,2,FALSE))</f>
        <v>Evie Stringer</v>
      </c>
      <c r="J12" s="18" t="str">
        <f>IF(M12="","",VLOOKUP(M12,Calculation!$B$71:$E$135,3,FALSE))</f>
        <v>Waldenjnr</v>
      </c>
      <c r="K12" s="18">
        <f>IF(M12="","",VLOOKUP(M12,Calculation!$B$71:$G$135,5,FALSE))</f>
        <v>9</v>
      </c>
      <c r="L12" s="18">
        <f>IF(M12="","",VLOOKUP(M12,Calculation!$B$71:$G$135,6,FALSE))</f>
        <v>5</v>
      </c>
      <c r="M12" s="19">
        <f>IF(LARGE(Calculation!$B$71:$B$135,H12)=0,"",LARGE(Calculation!$B$71:$B$135,H12))</f>
        <v>49887.896476681613</v>
      </c>
    </row>
    <row r="13" spans="1:13" ht="12" customHeight="1" x14ac:dyDescent="0.2">
      <c r="A13" s="17">
        <v>3</v>
      </c>
      <c r="B13" s="18" t="str">
        <f>IF(F13="","",VLOOKUP(F13,Calculation!$B$3:$E$69,2,FALSE))</f>
        <v>Freddy Howard</v>
      </c>
      <c r="C13" s="18" t="str">
        <f>IF(F13="","",VLOOKUP(F13,Calculation!$B$3:$E$69,3,FALSE))</f>
        <v>saffron walden tri club</v>
      </c>
      <c r="D13" s="18">
        <f>IF(F13="","",VLOOKUP(F13,Calculation!$B$3:$G$69,5,FALSE))</f>
        <v>4</v>
      </c>
      <c r="E13" s="18">
        <f>IF(F13="","",VLOOKUP(F13,Calculation!$B$3:$G$69,6,FALSE))</f>
        <v>3</v>
      </c>
      <c r="F13" s="19">
        <f>IF(LARGE(Calculation!$B$3:$B$69,A13)=0,"",LARGE(Calculation!$B$3:$B$69,A13))</f>
        <v>28295.362976183802</v>
      </c>
      <c r="H13" s="17">
        <v>3</v>
      </c>
      <c r="I13" s="18" t="str">
        <f>IF(M13="","",VLOOKUP(M13,Calculation!$B$71:$E$135,2,FALSE))</f>
        <v>Grace Wardle</v>
      </c>
      <c r="J13" s="18" t="str">
        <f>IF(M13="","",VLOOKUP(M13,Calculation!$B$71:$E$135,3,FALSE))</f>
        <v>Waldenjnr</v>
      </c>
      <c r="K13" s="18">
        <f>IF(M13="","",VLOOKUP(M13,Calculation!$B$71:$G$135,5,FALSE))</f>
        <v>9</v>
      </c>
      <c r="L13" s="18">
        <f>IF(M13="","",VLOOKUP(M13,Calculation!$B$71:$G$135,6,FALSE))</f>
        <v>5</v>
      </c>
      <c r="M13" s="19">
        <f>IF(LARGE(Calculation!$B$71:$B$135,H13)=0,"",LARGE(Calculation!$B$71:$B$135,H13))</f>
        <v>49166.80015726525</v>
      </c>
    </row>
    <row r="14" spans="1:13" ht="12" customHeight="1" x14ac:dyDescent="0.2">
      <c r="A14" s="17">
        <v>4</v>
      </c>
      <c r="B14" s="18" t="str">
        <f>IF(F14="","",VLOOKUP(F14,Calculation!$B$3:$E$69,2,FALSE))</f>
        <v>Thomas Peters</v>
      </c>
      <c r="C14" s="18" t="str">
        <f>IF(F14="","",VLOOKUP(F14,Calculation!$B$3:$E$69,3,FALSE))</f>
        <v>WaldenJNR</v>
      </c>
      <c r="D14" s="18">
        <f>IF(F14="","",VLOOKUP(F14,Calculation!$B$3:$G$69,5,FALSE))</f>
        <v>4</v>
      </c>
      <c r="E14" s="18">
        <f>IF(F14="","",VLOOKUP(F14,Calculation!$B$3:$G$69,6,FALSE))</f>
        <v>3</v>
      </c>
      <c r="F14" s="19">
        <f>IF(LARGE(Calculation!$B$3:$B$69,A14)=0,"",LARGE(Calculation!$B$3:$B$69,A14))</f>
        <v>26726.777266633722</v>
      </c>
      <c r="H14" s="17">
        <v>4</v>
      </c>
      <c r="I14" s="18" t="str">
        <f>IF(M14="","",VLOOKUP(M14,Calculation!$B$71:$E$135,2,FALSE))</f>
        <v>Amy Liddiard</v>
      </c>
      <c r="J14" s="18" t="str">
        <f>IF(M14="","",VLOOKUP(M14,Calculation!$B$71:$E$135,3,FALSE))</f>
        <v>Hoddesdon Tri Club</v>
      </c>
      <c r="K14" s="18">
        <f>IF(M14="","",VLOOKUP(M14,Calculation!$B$71:$G$135,5,FALSE))</f>
        <v>12</v>
      </c>
      <c r="L14" s="18">
        <f>IF(M14="","",VLOOKUP(M14,Calculation!$B$71:$G$135,6,FALSE))</f>
        <v>5</v>
      </c>
      <c r="M14" s="19">
        <f>IF(LARGE(Calculation!$B$71:$B$135,H14)=0,"",LARGE(Calculation!$B$71:$B$135,H14))</f>
        <v>42517.778433692074</v>
      </c>
    </row>
    <row r="15" spans="1:13" ht="12" customHeight="1" x14ac:dyDescent="0.2">
      <c r="A15" s="17">
        <v>5</v>
      </c>
      <c r="B15" s="18" t="str">
        <f>IF(F15="","",VLOOKUP(F15,Calculation!$B$3:$E$69,2,FALSE))</f>
        <v>Oliver Dyster</v>
      </c>
      <c r="C15" s="18" t="str">
        <f>IF(F15="","",VLOOKUP(F15,Calculation!$B$3:$E$69,3,FALSE))</f>
        <v>Waldenjnr</v>
      </c>
      <c r="D15" s="18">
        <f>IF(F15="","",VLOOKUP(F15,Calculation!$B$3:$G$69,5,FALSE))</f>
        <v>5</v>
      </c>
      <c r="E15" s="18">
        <f>IF(F15="","",VLOOKUP(F15,Calculation!$B$3:$G$69,6,FALSE))</f>
        <v>3</v>
      </c>
      <c r="F15" s="19">
        <f>IF(LARGE(Calculation!$B$3:$B$69,A15)=0,"",LARGE(Calculation!$B$3:$B$69,A15))</f>
        <v>25848.531916558957</v>
      </c>
      <c r="H15" s="17">
        <v>5</v>
      </c>
      <c r="I15" s="18" t="str">
        <f>IF(M15="","",VLOOKUP(M15,Calculation!$B$71:$E$135,2,FALSE))</f>
        <v>Maya Bywater</v>
      </c>
      <c r="J15" s="18" t="str">
        <f>IF(M15="","",VLOOKUP(M15,Calculation!$B$71:$E$135,3,FALSE))</f>
        <v>Hoddesdon Tri</v>
      </c>
      <c r="K15" s="18">
        <f>IF(M15="","",VLOOKUP(M15,Calculation!$B$71:$G$135,5,FALSE))</f>
        <v>4</v>
      </c>
      <c r="L15" s="18">
        <f>IF(M15="","",VLOOKUP(M15,Calculation!$B$71:$G$135,6,FALSE))</f>
        <v>3</v>
      </c>
      <c r="M15" s="19">
        <f>IF(LARGE(Calculation!$B$71:$B$135,H15)=0,"",LARGE(Calculation!$B$71:$B$135,H15))</f>
        <v>26970.646715690356</v>
      </c>
    </row>
    <row r="16" spans="1:13" ht="12" customHeight="1" x14ac:dyDescent="0.2">
      <c r="A16" s="17">
        <v>6</v>
      </c>
      <c r="B16" s="18" t="str">
        <f>IF(F16="","",VLOOKUP(F16,Calculation!$B$3:$E$69,2,FALSE))</f>
        <v>Connor Dennett</v>
      </c>
      <c r="C16" s="18" t="str">
        <f>IF(F16="","",VLOOKUP(F16,Calculation!$B$3:$E$69,3,FALSE))</f>
        <v>East Essex Tri Club</v>
      </c>
      <c r="D16" s="18">
        <f>IF(F16="","",VLOOKUP(F16,Calculation!$B$3:$G$69,5,FALSE))</f>
        <v>5</v>
      </c>
      <c r="E16" s="18">
        <f>IF(F16="","",VLOOKUP(F16,Calculation!$B$3:$G$69,6,FALSE))</f>
        <v>3</v>
      </c>
      <c r="F16" s="19">
        <f>IF(LARGE(Calculation!$B$3:$B$69,A16)=0,"",LARGE(Calculation!$B$3:$B$69,A16))</f>
        <v>24609.230507798278</v>
      </c>
      <c r="H16" s="17">
        <v>6</v>
      </c>
      <c r="I16" s="18" t="str">
        <f>IF(M16="","",VLOOKUP(M16,Calculation!$B$71:$E$135,2,FALSE))</f>
        <v>Rebecca Bint</v>
      </c>
      <c r="J16" s="18" t="str">
        <f>IF(M16="","",VLOOKUP(M16,Calculation!$B$71:$E$135,3,FALSE))</f>
        <v>Tri - Force</v>
      </c>
      <c r="K16" s="18">
        <f>IF(M16="","",VLOOKUP(M16,Calculation!$B$71:$G$135,5,FALSE))</f>
        <v>3</v>
      </c>
      <c r="L16" s="18">
        <f>IF(M16="","",VLOOKUP(M16,Calculation!$B$71:$G$135,6,FALSE))</f>
        <v>3</v>
      </c>
      <c r="M16" s="19">
        <f>IF(LARGE(Calculation!$B$71:$B$135,H16)=0,"",LARGE(Calculation!$B$71:$B$135,H16))</f>
        <v>23616.633538028593</v>
      </c>
    </row>
    <row r="17" spans="1:13" ht="12" customHeight="1" x14ac:dyDescent="0.2">
      <c r="A17" s="17">
        <v>7</v>
      </c>
      <c r="B17" s="18" t="str">
        <f>IF(F17="","",VLOOKUP(F17,Calculation!$B$3:$E$69,2,FALSE))</f>
        <v>Matthew Kenning</v>
      </c>
      <c r="C17" s="18" t="str">
        <f>IF(F17="","",VLOOKUP(F17,Calculation!$B$3:$E$69,3,FALSE))</f>
        <v>WaldenJNR</v>
      </c>
      <c r="D17" s="18">
        <f>IF(F17="","",VLOOKUP(F17,Calculation!$B$3:$G$69,5,FALSE))</f>
        <v>3</v>
      </c>
      <c r="E17" s="18">
        <f>IF(F17="","",VLOOKUP(F17,Calculation!$B$3:$G$69,6,FALSE))</f>
        <v>3</v>
      </c>
      <c r="F17" s="19">
        <f>IF(LARGE(Calculation!$B$3:$B$69,A17)=0,"",LARGE(Calculation!$B$3:$B$69,A17))</f>
        <v>23696.755271036316</v>
      </c>
      <c r="H17" s="17">
        <v>7</v>
      </c>
      <c r="I17" s="18" t="str">
        <f>IF(M17="","",VLOOKUP(M17,Calculation!$B$71:$E$135,2,FALSE))</f>
        <v>Darcy Gladwell</v>
      </c>
      <c r="J17" s="18" t="str">
        <f>IF(M17="","",VLOOKUP(M17,Calculation!$B$71:$E$135,3,FALSE))</f>
        <v>Ipswich Tri</v>
      </c>
      <c r="K17" s="18">
        <f>IF(M17="","",VLOOKUP(M17,Calculation!$B$71:$G$135,5,FALSE))</f>
        <v>2</v>
      </c>
      <c r="L17" s="18">
        <f>IF(M17="","",VLOOKUP(M17,Calculation!$B$71:$G$135,6,FALSE))</f>
        <v>2</v>
      </c>
      <c r="M17" s="19">
        <f>IF(LARGE(Calculation!$B$71:$B$135,H17)=0,"",LARGE(Calculation!$B$71:$B$135,H17))</f>
        <v>19940.716192450593</v>
      </c>
    </row>
    <row r="18" spans="1:13" ht="12" customHeight="1" x14ac:dyDescent="0.2">
      <c r="A18" s="17">
        <v>8</v>
      </c>
      <c r="B18" s="18" t="str">
        <f>IF(F18="","",VLOOKUP(F18,Calculation!$B$3:$E$69,2,FALSE))</f>
        <v>Oliver Miller</v>
      </c>
      <c r="C18" s="18" t="str">
        <f>IF(F18="","",VLOOKUP(F18,Calculation!$B$3:$E$69,3,FALSE))</f>
        <v>East Essex Tri</v>
      </c>
      <c r="D18" s="18">
        <f>IF(F18="","",VLOOKUP(F18,Calculation!$B$3:$G$69,5,FALSE))</f>
        <v>4</v>
      </c>
      <c r="E18" s="18">
        <f>IF(F18="","",VLOOKUP(F18,Calculation!$B$3:$G$69,6,FALSE))</f>
        <v>3</v>
      </c>
      <c r="F18" s="19">
        <f>IF(LARGE(Calculation!$B$3:$B$69,A18)=0,"",LARGE(Calculation!$B$3:$B$69,A18))</f>
        <v>23549.54214352883</v>
      </c>
      <c r="H18" s="17">
        <v>8</v>
      </c>
      <c r="I18" s="18" t="str">
        <f>IF(M18="","",VLOOKUP(M18,Calculation!$B$71:$E$135,2,FALSE))</f>
        <v>Jemima Davey</v>
      </c>
      <c r="J18" s="18" t="str">
        <f>IF(M18="","",VLOOKUP(M18,Calculation!$B$71:$E$135,3,FALSE))</f>
        <v>Brj Run And Tri</v>
      </c>
      <c r="K18" s="18">
        <f>IF(M18="","",VLOOKUP(M18,Calculation!$B$71:$G$135,5,FALSE))</f>
        <v>2</v>
      </c>
      <c r="L18" s="18">
        <f>IF(M18="","",VLOOKUP(M18,Calculation!$B$71:$G$135,6,FALSE))</f>
        <v>2</v>
      </c>
      <c r="M18" s="19">
        <f>IF(LARGE(Calculation!$B$71:$B$135,H18)=0,"",LARGE(Calculation!$B$71:$B$135,H18))</f>
        <v>18583.167892865698</v>
      </c>
    </row>
    <row r="19" spans="1:13" ht="12" customHeight="1" x14ac:dyDescent="0.2">
      <c r="A19" s="17">
        <v>9</v>
      </c>
      <c r="B19" s="18" t="str">
        <f>IF(F19="","",VLOOKUP(F19,Calculation!$B$3:$E$69,2,FALSE))</f>
        <v>Tim Juckes</v>
      </c>
      <c r="C19" s="18" t="str">
        <f>IF(F19="","",VLOOKUP(F19,Calculation!$B$3:$E$69,3,FALSE))</f>
        <v>Cambridge Triathlon Club</v>
      </c>
      <c r="D19" s="18">
        <f>IF(F19="","",VLOOKUP(F19,Calculation!$B$3:$G$69,5,FALSE))</f>
        <v>4</v>
      </c>
      <c r="E19" s="18">
        <f>IF(F19="","",VLOOKUP(F19,Calculation!$B$3:$G$69,6,FALSE))</f>
        <v>2</v>
      </c>
      <c r="F19" s="19">
        <f>IF(LARGE(Calculation!$B$3:$B$69,A19)=0,"",LARGE(Calculation!$B$3:$B$69,A19))</f>
        <v>19504.305687682318</v>
      </c>
      <c r="H19" s="17">
        <v>9</v>
      </c>
      <c r="I19" s="18" t="str">
        <f>IF(M19="","",VLOOKUP(M19,Calculation!$B$71:$E$135,2,FALSE))</f>
        <v>Rose Denyer</v>
      </c>
      <c r="J19" s="18" t="str">
        <f>IF(M19="","",VLOOKUP(M19,Calculation!$B$71:$E$135,3,FALSE))</f>
        <v>Waldenjnr</v>
      </c>
      <c r="K19" s="18">
        <f>IF(M19="","",VLOOKUP(M19,Calculation!$B$71:$G$135,5,FALSE))</f>
        <v>4</v>
      </c>
      <c r="L19" s="18">
        <f>IF(M19="","",VLOOKUP(M19,Calculation!$B$71:$G$135,6,FALSE))</f>
        <v>2</v>
      </c>
      <c r="M19" s="19">
        <f>IF(LARGE(Calculation!$B$71:$B$135,H19)=0,"",LARGE(Calculation!$B$71:$B$135,H19))</f>
        <v>17734.24171829742</v>
      </c>
    </row>
    <row r="20" spans="1:13" ht="12" customHeight="1" x14ac:dyDescent="0.2">
      <c r="A20" s="17">
        <v>10</v>
      </c>
      <c r="B20" s="18" t="str">
        <f>IF(F20="","",VLOOKUP(F20,Calculation!$B$3:$E$69,2,FALSE))</f>
        <v>Joseph Pyefinch</v>
      </c>
      <c r="C20" s="18" t="str">
        <f>IF(F20="","",VLOOKUP(F20,Calculation!$B$3:$E$69,3,FALSE))</f>
        <v>East Essex Tri Club</v>
      </c>
      <c r="D20" s="18">
        <f>IF(F20="","",VLOOKUP(F20,Calculation!$B$3:$G$69,5,FALSE))</f>
        <v>2</v>
      </c>
      <c r="E20" s="18">
        <f>IF(F20="","",VLOOKUP(F20,Calculation!$B$3:$G$69,6,FALSE))</f>
        <v>2</v>
      </c>
      <c r="F20" s="19">
        <f>IF(LARGE(Calculation!$B$3:$B$69,A20)=0,"",LARGE(Calculation!$B$3:$B$69,A20))</f>
        <v>18349.683693218292</v>
      </c>
      <c r="H20" s="17">
        <v>10</v>
      </c>
      <c r="I20" s="18" t="str">
        <f>IF(M20="","",VLOOKUP(M20,Calculation!$B$71:$E$135,2,FALSE))</f>
        <v>Lola Hirst</v>
      </c>
      <c r="J20" s="18" t="str">
        <f>IF(M20="","",VLOOKUP(M20,Calculation!$B$71:$E$135,3,FALSE))</f>
        <v>Walden Jnr</v>
      </c>
      <c r="K20" s="18">
        <f>IF(M20="","",VLOOKUP(M20,Calculation!$B$71:$G$135,5,FALSE))</f>
        <v>2</v>
      </c>
      <c r="L20" s="18">
        <f>IF(M20="","",VLOOKUP(M20,Calculation!$B$71:$G$135,6,FALSE))</f>
        <v>2</v>
      </c>
      <c r="M20" s="19">
        <f>IF(LARGE(Calculation!$B$71:$B$135,H20)=0,"",LARGE(Calculation!$B$71:$B$135,H20))</f>
        <v>17264.65630685931</v>
      </c>
    </row>
    <row r="21" spans="1:13" ht="12" customHeight="1" x14ac:dyDescent="0.2">
      <c r="A21" s="17">
        <v>11</v>
      </c>
      <c r="B21" s="18" t="str">
        <f>IF(F21="","",VLOOKUP(F21,Calculation!$B$3:$E$69,2,FALSE))</f>
        <v>Lewis Cory</v>
      </c>
      <c r="C21" s="18" t="str">
        <f>IF(F21="","",VLOOKUP(F21,Calculation!$B$3:$E$69,3,FALSE))</f>
        <v>Tri Sport Epping</v>
      </c>
      <c r="D21" s="18">
        <f>IF(F21="","",VLOOKUP(F21,Calculation!$B$3:$G$69,5,FALSE))</f>
        <v>3</v>
      </c>
      <c r="E21" s="18">
        <f>IF(F21="","",VLOOKUP(F21,Calculation!$B$3:$G$69,6,FALSE))</f>
        <v>2</v>
      </c>
      <c r="F21" s="19">
        <f>IF(LARGE(Calculation!$B$3:$B$69,A21)=0,"",LARGE(Calculation!$B$3:$B$69,A21))</f>
        <v>17850.973529151346</v>
      </c>
      <c r="H21" s="17">
        <v>11</v>
      </c>
      <c r="I21" s="18" t="str">
        <f>IF(M21="","",VLOOKUP(M21,Calculation!$B$71:$E$135,2,FALSE))</f>
        <v>Megan O'Brien</v>
      </c>
      <c r="J21" s="18" t="str">
        <f>IF(M21="","",VLOOKUP(M21,Calculation!$B$71:$E$135,3,FALSE))</f>
        <v>West Suffolk Wheelers And</v>
      </c>
      <c r="K21" s="18">
        <f>IF(M21="","",VLOOKUP(M21,Calculation!$B$71:$G$135,5,FALSE))</f>
        <v>2</v>
      </c>
      <c r="L21" s="18">
        <f>IF(M21="","",VLOOKUP(M21,Calculation!$B$71:$G$135,6,FALSE))</f>
        <v>2</v>
      </c>
      <c r="M21" s="19">
        <f>IF(LARGE(Calculation!$B$71:$B$135,H21)=0,"",LARGE(Calculation!$B$71:$B$135,H21))</f>
        <v>16258.107082447948</v>
      </c>
    </row>
    <row r="22" spans="1:13" ht="12" customHeight="1" x14ac:dyDescent="0.2">
      <c r="A22" s="17">
        <v>12</v>
      </c>
      <c r="B22" s="18" t="str">
        <f>IF(F22="","",VLOOKUP(F22,Calculation!$B$3:$E$69,2,FALSE))</f>
        <v>Greg Mccormack</v>
      </c>
      <c r="C22" s="18" t="str">
        <f>IF(F22="","",VLOOKUP(F22,Calculation!$B$3:$E$69,3,FALSE))</f>
        <v>Hoddesdon Tri Club</v>
      </c>
      <c r="D22" s="18">
        <f>IF(F22="","",VLOOKUP(F22,Calculation!$B$3:$G$69,5,FALSE))</f>
        <v>4</v>
      </c>
      <c r="E22" s="18">
        <f>IF(F22="","",VLOOKUP(F22,Calculation!$B$3:$G$69,6,FALSE))</f>
        <v>2</v>
      </c>
      <c r="F22" s="19">
        <f>IF(LARGE(Calculation!$B$3:$B$69,A22)=0,"",LARGE(Calculation!$B$3:$B$69,A22))</f>
        <v>17535.490110766266</v>
      </c>
      <c r="H22" s="17">
        <v>12</v>
      </c>
      <c r="I22" s="18" t="str">
        <f>IF(M22="","",VLOOKUP(M22,Calculation!$B$71:$E$135,2,FALSE))</f>
        <v>Isabella Johns</v>
      </c>
      <c r="J22" s="18" t="str">
        <f>IF(M22="","",VLOOKUP(M22,Calculation!$B$71:$E$135,3,FALSE))</f>
        <v>Discovery Tri</v>
      </c>
      <c r="K22" s="18">
        <f>IF(M22="","",VLOOKUP(M22,Calculation!$B$71:$G$135,5,FALSE))</f>
        <v>4</v>
      </c>
      <c r="L22" s="18">
        <f>IF(M22="","",VLOOKUP(M22,Calculation!$B$71:$G$135,6,FALSE))</f>
        <v>2</v>
      </c>
      <c r="M22" s="19">
        <f>IF(LARGE(Calculation!$B$71:$B$135,H22)=0,"",LARGE(Calculation!$B$71:$B$135,H22))</f>
        <v>15617.176280316326</v>
      </c>
    </row>
    <row r="23" spans="1:13" ht="12" customHeight="1" x14ac:dyDescent="0.2">
      <c r="A23" s="17">
        <v>13</v>
      </c>
      <c r="B23" s="18" t="str">
        <f>IF(F23="","",VLOOKUP(F23,Calculation!$B$3:$E$69,2,FALSE))</f>
        <v>Tommy Moody</v>
      </c>
      <c r="C23" s="18" t="str">
        <f>IF(F23="","",VLOOKUP(F23,Calculation!$B$3:$E$69,3,FALSE))</f>
        <v>Tri Sport Epping</v>
      </c>
      <c r="D23" s="18">
        <f>IF(F23="","",VLOOKUP(F23,Calculation!$B$3:$G$69,5,FALSE))</f>
        <v>2</v>
      </c>
      <c r="E23" s="18">
        <f>IF(F23="","",VLOOKUP(F23,Calculation!$B$3:$G$69,6,FALSE))</f>
        <v>2</v>
      </c>
      <c r="F23" s="19">
        <f>IF(LARGE(Calculation!$B$3:$B$69,A23)=0,"",LARGE(Calculation!$B$3:$B$69,A23))</f>
        <v>17186.545420782502</v>
      </c>
      <c r="H23" s="17">
        <v>13</v>
      </c>
      <c r="I23" s="18" t="str">
        <f>IF(M23="","",VLOOKUP(M23,Calculation!$B$71:$E$135,2,FALSE))</f>
        <v>Amelia Calvert</v>
      </c>
      <c r="J23" s="18" t="str">
        <f>IF(M23="","",VLOOKUP(M23,Calculation!$B$71:$E$135,3,FALSE))</f>
        <v>Ipswich Tri</v>
      </c>
      <c r="K23" s="18">
        <f>IF(M23="","",VLOOKUP(M23,Calculation!$B$71:$G$135,5,FALSE))</f>
        <v>1</v>
      </c>
      <c r="L23" s="18">
        <f>IF(M23="","",VLOOKUP(M23,Calculation!$B$71:$G$135,6,FALSE))</f>
        <v>1</v>
      </c>
      <c r="M23" s="19">
        <f>IF(LARGE(Calculation!$B$71:$B$135,H23)=0,"",LARGE(Calculation!$B$71:$B$135,H23))</f>
        <v>8702.4269253287184</v>
      </c>
    </row>
    <row r="24" spans="1:13" ht="12" customHeight="1" x14ac:dyDescent="0.2">
      <c r="A24" s="17">
        <v>14</v>
      </c>
      <c r="B24" s="18" t="str">
        <f>IF(F24="","",VLOOKUP(F24,Calculation!$B$3:$E$69,2,FALSE))</f>
        <v>Jeremy Parr</v>
      </c>
      <c r="C24" s="18" t="str">
        <f>IF(F24="","",VLOOKUP(F24,Calculation!$B$3:$E$69,3,FALSE))</f>
        <v>Walden Jnr</v>
      </c>
      <c r="D24" s="18">
        <f>IF(F24="","",VLOOKUP(F24,Calculation!$B$3:$G$69,5,FALSE))</f>
        <v>2</v>
      </c>
      <c r="E24" s="18">
        <f>IF(F24="","",VLOOKUP(F24,Calculation!$B$3:$G$69,6,FALSE))</f>
        <v>2</v>
      </c>
      <c r="F24" s="19">
        <f>IF(LARGE(Calculation!$B$3:$B$69,A24)=0,"",LARGE(Calculation!$B$3:$B$69,A24))</f>
        <v>16265.215697831703</v>
      </c>
      <c r="H24" s="17">
        <v>14</v>
      </c>
      <c r="I24" s="18" t="str">
        <f>IF(M24="","",VLOOKUP(M24,Calculation!$B$71:$E$135,2,FALSE))</f>
        <v>Ellie Smith</v>
      </c>
      <c r="J24" s="18" t="str">
        <f>IF(M24="","",VLOOKUP(M24,Calculation!$B$71:$E$135,3,FALSE))</f>
        <v>Tri-Anglia Triathlon Club</v>
      </c>
      <c r="K24" s="18">
        <f>IF(M24="","",VLOOKUP(M24,Calculation!$B$71:$G$135,5,FALSE))</f>
        <v>1</v>
      </c>
      <c r="L24" s="18">
        <f>IF(M24="","",VLOOKUP(M24,Calculation!$B$71:$G$135,6,FALSE))</f>
        <v>1</v>
      </c>
      <c r="M24" s="19">
        <f>IF(LARGE(Calculation!$B$71:$B$135,H24)=0,"",LARGE(Calculation!$B$71:$B$135,H24))</f>
        <v>7619.6795039127819</v>
      </c>
    </row>
    <row r="25" spans="1:13" ht="12" customHeight="1" x14ac:dyDescent="0.2">
      <c r="A25" s="17">
        <v>15</v>
      </c>
      <c r="B25" s="18" t="str">
        <f>IF(F25="","",VLOOKUP(F25,Calculation!$B$3:$E$69,2,FALSE))</f>
        <v>Finn Lomax</v>
      </c>
      <c r="C25" s="18" t="str">
        <f>IF(F25="","",VLOOKUP(F25,Calculation!$B$3:$E$69,3,FALSE))</f>
        <v>Ipswich-Tri</v>
      </c>
      <c r="D25" s="18">
        <f>IF(F25="","",VLOOKUP(F25,Calculation!$B$3:$G$69,5,FALSE))</f>
        <v>2</v>
      </c>
      <c r="E25" s="18">
        <f>IF(F25="","",VLOOKUP(F25,Calculation!$B$3:$G$69,6,FALSE))</f>
        <v>2</v>
      </c>
      <c r="F25" s="19">
        <f>IF(LARGE(Calculation!$B$3:$B$69,A25)=0,"",LARGE(Calculation!$B$3:$B$69,A25))</f>
        <v>15083.498829062142</v>
      </c>
      <c r="H25" s="17">
        <v>15</v>
      </c>
      <c r="I25" s="18" t="str">
        <f>IF(M25="","",VLOOKUP(M25,Calculation!$B$71:$E$135,2,FALSE))</f>
        <v>Agatha Donker</v>
      </c>
      <c r="J25" s="18" t="str">
        <f>IF(M25="","",VLOOKUP(M25,Calculation!$B$71:$E$135,3,FALSE))</f>
        <v>Walden Junior</v>
      </c>
      <c r="K25" s="18">
        <f>IF(M25="","",VLOOKUP(M25,Calculation!$B$71:$G$135,5,FALSE))</f>
        <v>1</v>
      </c>
      <c r="L25" s="18">
        <f>IF(M25="","",VLOOKUP(M25,Calculation!$B$71:$G$135,6,FALSE))</f>
        <v>1</v>
      </c>
      <c r="M25" s="19">
        <f>IF(LARGE(Calculation!$B$71:$B$135,H25)=0,"",LARGE(Calculation!$B$71:$B$135,H25))</f>
        <v>7561.8766850563134</v>
      </c>
    </row>
    <row r="26" spans="1:13" ht="12" customHeight="1" x14ac:dyDescent="0.2">
      <c r="A26" s="17">
        <v>16</v>
      </c>
      <c r="B26" s="18" t="str">
        <f>IF(F26="","",VLOOKUP(F26,Calculation!$B$3:$E$69,2,FALSE))</f>
        <v>Luke Draper</v>
      </c>
      <c r="C26" s="18" t="str">
        <f>IF(F26="","",VLOOKUP(F26,Calculation!$B$3:$E$69,3,FALSE))</f>
        <v>Weald Tri Club</v>
      </c>
      <c r="D26" s="18">
        <f>IF(F26="","",VLOOKUP(F26,Calculation!$B$3:$G$69,5,FALSE))</f>
        <v>1</v>
      </c>
      <c r="E26" s="18">
        <f>IF(F26="","",VLOOKUP(F26,Calculation!$B$3:$G$69,6,FALSE))</f>
        <v>1</v>
      </c>
      <c r="F26" s="19">
        <f>IF(LARGE(Calculation!$B$3:$B$69,A26)=0,"",LARGE(Calculation!$B$3:$B$69,A26))</f>
        <v>10000.000669999999</v>
      </c>
      <c r="H26" s="17">
        <v>16</v>
      </c>
      <c r="I26" s="18" t="str">
        <f>IF(M26="","",VLOOKUP(M26,Calculation!$B$71:$E$135,2,FALSE))</f>
        <v>Emily Groth</v>
      </c>
      <c r="J26" s="18" t="str">
        <f>IF(M26="","",VLOOKUP(M26,Calculation!$B$71:$E$135,3,FALSE))</f>
        <v>Tri-Force Juniors</v>
      </c>
      <c r="K26" s="18">
        <f>IF(M26="","",VLOOKUP(M26,Calculation!$B$71:$G$135,5,FALSE))</f>
        <v>1</v>
      </c>
      <c r="L26" s="18">
        <f>IF(M26="","",VLOOKUP(M26,Calculation!$B$71:$G$135,6,FALSE))</f>
        <v>1</v>
      </c>
      <c r="M26" s="19">
        <f>IF(LARGE(Calculation!$B$71:$B$135,H26)=0,"",LARGE(Calculation!$B$71:$B$135,H26))</f>
        <v>7355.376260826446</v>
      </c>
    </row>
    <row r="27" spans="1:13" ht="12" customHeight="1" x14ac:dyDescent="0.2">
      <c r="A27" s="17">
        <v>17</v>
      </c>
      <c r="B27" s="18" t="str">
        <f>IF(F27="","",VLOOKUP(F27,Calculation!$B$3:$E$69,2,FALSE))</f>
        <v>Oliver Beale</v>
      </c>
      <c r="C27" s="18" t="str">
        <f>IF(F27="","",VLOOKUP(F27,Calculation!$B$3:$E$69,3,FALSE))</f>
        <v>East Essex Tri Club</v>
      </c>
      <c r="D27" s="18">
        <f>IF(F27="","",VLOOKUP(F27,Calculation!$B$3:$G$69,5,FALSE))</f>
        <v>1</v>
      </c>
      <c r="E27" s="18">
        <f>IF(F27="","",VLOOKUP(F27,Calculation!$B$3:$G$69,6,FALSE))</f>
        <v>1</v>
      </c>
      <c r="F27" s="19">
        <f>IF(LARGE(Calculation!$B$3:$B$69,A27)=0,"",LARGE(Calculation!$B$3:$B$69,A27))</f>
        <v>9941.3496222603644</v>
      </c>
      <c r="H27" s="17">
        <v>17</v>
      </c>
      <c r="I27" s="18" t="str">
        <f>IF(M27="","",VLOOKUP(M27,Calculation!$B$71:$E$135,2,FALSE))</f>
        <v>Annie Williams</v>
      </c>
      <c r="J27" s="18" t="str">
        <f>IF(M27="","",VLOOKUP(M27,Calculation!$B$71:$E$135,3,FALSE))</f>
        <v>East Essex Tri Club</v>
      </c>
      <c r="K27" s="18">
        <f>IF(M27="","",VLOOKUP(M27,Calculation!$B$71:$G$135,5,FALSE))</f>
        <v>1</v>
      </c>
      <c r="L27" s="18">
        <f>IF(M27="","",VLOOKUP(M27,Calculation!$B$71:$G$135,6,FALSE))</f>
        <v>1</v>
      </c>
      <c r="M27" s="19">
        <f>IF(LARGE(Calculation!$B$71:$B$135,H27)=0,"",LARGE(Calculation!$B$71:$B$135,H27))</f>
        <v>7205.74607824334</v>
      </c>
    </row>
    <row r="28" spans="1:13" ht="12" customHeight="1" x14ac:dyDescent="0.2">
      <c r="A28" s="17">
        <v>18</v>
      </c>
      <c r="B28" s="18" t="str">
        <f>IF(F28="","",VLOOKUP(F28,Calculation!$B$3:$E$69,2,FALSE))</f>
        <v>Samuel Blackwell</v>
      </c>
      <c r="C28" s="18" t="str">
        <f>IF(F28="","",VLOOKUP(F28,Calculation!$B$3:$E$69,3,FALSE))</f>
        <v>West Suffolk Tri</v>
      </c>
      <c r="D28" s="18">
        <f>IF(F28="","",VLOOKUP(F28,Calculation!$B$3:$G$69,5,FALSE))</f>
        <v>1</v>
      </c>
      <c r="E28" s="18">
        <f>IF(F28="","",VLOOKUP(F28,Calculation!$B$3:$G$69,6,FALSE))</f>
        <v>1</v>
      </c>
      <c r="F28" s="19">
        <f>IF(LARGE(Calculation!$B$3:$B$69,A28)=0,"",LARGE(Calculation!$B$3:$B$69,A28))</f>
        <v>8444.0236103984826</v>
      </c>
      <c r="H28" s="17">
        <v>18</v>
      </c>
      <c r="I28" s="18">
        <f>IF(M28="","",VLOOKUP(M28,Calculation!$B$71:$E$135,2,FALSE))</f>
        <v>0</v>
      </c>
      <c r="J28" s="18">
        <f>IF(M28="","",VLOOKUP(M28,Calculation!$B$71:$E$135,3,FALSE))</f>
        <v>0</v>
      </c>
      <c r="K28" s="18">
        <f>IF(M28="","",VLOOKUP(M28,Calculation!$B$71:$G$135,5,FALSE))</f>
        <v>0</v>
      </c>
      <c r="L28" s="18">
        <f>IF(M28="","",VLOOKUP(M28,Calculation!$B$71:$G$135,6,FALSE))</f>
        <v>0</v>
      </c>
      <c r="M28" s="19">
        <f>IF(LARGE(Calculation!$B$71:$B$135,H28)=0,"",LARGE(Calculation!$B$71:$B$135,H28))</f>
        <v>4.8599999999999997E-3</v>
      </c>
    </row>
    <row r="29" spans="1:13" ht="12" customHeight="1" x14ac:dyDescent="0.2">
      <c r="A29" s="17">
        <v>19</v>
      </c>
      <c r="B29" s="18" t="str">
        <f>IF(F29="","",VLOOKUP(F29,Calculation!$B$3:$E$69,2,FALSE))</f>
        <v>Bernard Evans</v>
      </c>
      <c r="C29" s="18" t="str">
        <f>IF(F29="","",VLOOKUP(F29,Calculation!$B$3:$E$69,3,FALSE))</f>
        <v>Leiston Swimming Club</v>
      </c>
      <c r="D29" s="18">
        <f>IF(F29="","",VLOOKUP(F29,Calculation!$B$3:$G$69,5,FALSE))</f>
        <v>1</v>
      </c>
      <c r="E29" s="18">
        <f>IF(F29="","",VLOOKUP(F29,Calculation!$B$3:$G$69,6,FALSE))</f>
        <v>1</v>
      </c>
      <c r="F29" s="19">
        <f>IF(LARGE(Calculation!$B$3:$B$69,A29)=0,"",LARGE(Calculation!$B$3:$B$69,A29))</f>
        <v>8302.2396659701499</v>
      </c>
      <c r="H29" s="17">
        <v>19</v>
      </c>
      <c r="I29" s="18">
        <f>IF(M29="","",VLOOKUP(M29,Calculation!$B$71:$E$135,2,FALSE))</f>
        <v>0</v>
      </c>
      <c r="J29" s="18">
        <f>IF(M29="","",VLOOKUP(M29,Calculation!$B$71:$E$135,3,FALSE))</f>
        <v>0</v>
      </c>
      <c r="K29" s="18">
        <f>IF(M29="","",VLOOKUP(M29,Calculation!$B$71:$G$135,5,FALSE))</f>
        <v>0</v>
      </c>
      <c r="L29" s="18">
        <f>IF(M29="","",VLOOKUP(M29,Calculation!$B$71:$G$135,6,FALSE))</f>
        <v>0</v>
      </c>
      <c r="M29" s="19">
        <f>IF(LARGE(Calculation!$B$71:$B$135,H29)=0,"",LARGE(Calculation!$B$71:$B$135,H29))</f>
        <v>4.8599999999999997E-3</v>
      </c>
    </row>
    <row r="30" spans="1:13" ht="12" customHeight="1" x14ac:dyDescent="0.2">
      <c r="A30" s="17">
        <v>20</v>
      </c>
      <c r="B30" s="18" t="str">
        <f>IF(F30="","",VLOOKUP(F30,Calculation!$B$3:$E$69,2,FALSE))</f>
        <v>Alexander Viney</v>
      </c>
      <c r="C30" s="18" t="str">
        <f>IF(F30="","",VLOOKUP(F30,Calculation!$B$3:$E$69,3,FALSE))</f>
        <v>Walden Tri</v>
      </c>
      <c r="D30" s="18">
        <f>IF(F30="","",VLOOKUP(F30,Calculation!$B$3:$G$69,5,FALSE))</f>
        <v>1</v>
      </c>
      <c r="E30" s="18">
        <f>IF(F30="","",VLOOKUP(F30,Calculation!$B$3:$G$69,6,FALSE))</f>
        <v>1</v>
      </c>
      <c r="F30" s="19">
        <f>IF(LARGE(Calculation!$B$3:$B$69,A30)=0,"",LARGE(Calculation!$B$3:$B$69,A30))</f>
        <v>8266.3816067213284</v>
      </c>
      <c r="H30" s="17">
        <v>20</v>
      </c>
      <c r="I30" s="18">
        <f>IF(M30="","",VLOOKUP(M30,Calculation!$B$71:$E$135,2,FALSE))</f>
        <v>0</v>
      </c>
      <c r="J30" s="18">
        <f>IF(M30="","",VLOOKUP(M30,Calculation!$B$71:$E$135,3,FALSE))</f>
        <v>0</v>
      </c>
      <c r="K30" s="18">
        <f>IF(M30="","",VLOOKUP(M30,Calculation!$B$71:$G$135,5,FALSE))</f>
        <v>0</v>
      </c>
      <c r="L30" s="18">
        <f>IF(M30="","",VLOOKUP(M30,Calculation!$B$71:$G$135,6,FALSE))</f>
        <v>0</v>
      </c>
      <c r="M30" s="19">
        <f>IF(LARGE(Calculation!$B$71:$B$135,H30)=0,"",LARGE(Calculation!$B$71:$B$135,H30))</f>
        <v>4.8599999999999997E-3</v>
      </c>
    </row>
    <row r="31" spans="1:13" ht="12" customHeight="1" x14ac:dyDescent="0.2">
      <c r="A31" s="17">
        <v>21</v>
      </c>
      <c r="B31" s="18" t="str">
        <f>IF(F31="","",VLOOKUP(F31,Calculation!$B$3:$E$69,2,FALSE))</f>
        <v>Alex Rolfe</v>
      </c>
      <c r="C31" s="18" t="str">
        <f>IF(F31="","",VLOOKUP(F31,Calculation!$B$3:$E$69,3,FALSE))</f>
        <v>WaldenJNR</v>
      </c>
      <c r="D31" s="18">
        <f>IF(F31="","",VLOOKUP(F31,Calculation!$B$3:$G$69,5,FALSE))</f>
        <v>1</v>
      </c>
      <c r="E31" s="18">
        <f>IF(F31="","",VLOOKUP(F31,Calculation!$B$3:$G$69,6,FALSE))</f>
        <v>1</v>
      </c>
      <c r="F31" s="19">
        <f>IF(LARGE(Calculation!$B$3:$B$69,A31)=0,"",LARGE(Calculation!$B$3:$B$69,A31))</f>
        <v>8175.2354515497027</v>
      </c>
      <c r="H31" s="17">
        <v>21</v>
      </c>
      <c r="I31" s="18">
        <f>IF(M31="","",VLOOKUP(M31,Calculation!$B$71:$E$135,2,FALSE))</f>
        <v>0</v>
      </c>
      <c r="J31" s="18">
        <f>IF(M31="","",VLOOKUP(M31,Calculation!$B$71:$E$135,3,FALSE))</f>
        <v>0</v>
      </c>
      <c r="K31" s="18">
        <f>IF(M31="","",VLOOKUP(M31,Calculation!$B$71:$G$135,5,FALSE))</f>
        <v>0</v>
      </c>
      <c r="L31" s="18">
        <f>IF(M31="","",VLOOKUP(M31,Calculation!$B$71:$G$135,6,FALSE))</f>
        <v>0</v>
      </c>
      <c r="M31" s="19">
        <f>IF(LARGE(Calculation!$B$71:$B$135,H31)=0,"",LARGE(Calculation!$B$71:$B$135,H31))</f>
        <v>4.8599999999999997E-3</v>
      </c>
    </row>
    <row r="32" spans="1:13" ht="12" customHeight="1" x14ac:dyDescent="0.2">
      <c r="A32" s="17">
        <v>22</v>
      </c>
      <c r="B32" s="18" t="str">
        <f>IF(F32="","",VLOOKUP(F32,Calculation!$B$3:$E$69,2,FALSE))</f>
        <v>Toby Weaire</v>
      </c>
      <c r="C32" s="18" t="str">
        <f>IF(F32="","",VLOOKUP(F32,Calculation!$B$3:$E$69,3,FALSE))</f>
        <v>Tri-Force Juniors</v>
      </c>
      <c r="D32" s="18">
        <f>IF(F32="","",VLOOKUP(F32,Calculation!$B$3:$G$69,5,FALSE))</f>
        <v>1</v>
      </c>
      <c r="E32" s="18">
        <f>IF(F32="","",VLOOKUP(F32,Calculation!$B$3:$G$69,6,FALSE))</f>
        <v>1</v>
      </c>
      <c r="F32" s="19">
        <f>IF(LARGE(Calculation!$B$3:$B$69,A32)=0,"",LARGE(Calculation!$B$3:$B$69,A32))</f>
        <v>8034.3514850381689</v>
      </c>
      <c r="H32" s="17">
        <v>22</v>
      </c>
      <c r="I32" s="18">
        <f>IF(M32="","",VLOOKUP(M32,Calculation!$B$71:$E$135,2,FALSE))</f>
        <v>0</v>
      </c>
      <c r="J32" s="18">
        <f>IF(M32="","",VLOOKUP(M32,Calculation!$B$71:$E$135,3,FALSE))</f>
        <v>0</v>
      </c>
      <c r="K32" s="18">
        <f>IF(M32="","",VLOOKUP(M32,Calculation!$B$71:$G$135,5,FALSE))</f>
        <v>0</v>
      </c>
      <c r="L32" s="18">
        <f>IF(M32="","",VLOOKUP(M32,Calculation!$B$71:$G$135,6,FALSE))</f>
        <v>0</v>
      </c>
      <c r="M32" s="19">
        <f>IF(LARGE(Calculation!$B$71:$B$135,H32)=0,"",LARGE(Calculation!$B$71:$B$135,H32))</f>
        <v>4.8599999999999997E-3</v>
      </c>
    </row>
    <row r="33" spans="1:13" ht="12" customHeight="1" x14ac:dyDescent="0.2">
      <c r="A33" s="17">
        <v>23</v>
      </c>
      <c r="B33" s="18" t="str">
        <f>IF(F33="","",VLOOKUP(F33,Calculation!$B$3:$E$69,2,FALSE))</f>
        <v>Thomas Davies</v>
      </c>
      <c r="C33" s="18" t="str">
        <f>IF(F33="","",VLOOKUP(F33,Calculation!$B$3:$E$69,3,FALSE))</f>
        <v>Hoddesdon Tri Club</v>
      </c>
      <c r="D33" s="18">
        <f>IF(F33="","",VLOOKUP(F33,Calculation!$B$3:$G$69,5,FALSE))</f>
        <v>1</v>
      </c>
      <c r="E33" s="18">
        <f>IF(F33="","",VLOOKUP(F33,Calculation!$B$3:$G$69,6,FALSE))</f>
        <v>1</v>
      </c>
      <c r="F33" s="19">
        <f>IF(LARGE(Calculation!$B$3:$B$69,A33)=0,"",LARGE(Calculation!$B$3:$B$69,A33))</f>
        <v>7807.6932076923094</v>
      </c>
      <c r="H33" s="17">
        <v>23</v>
      </c>
      <c r="I33" s="18">
        <f>IF(M33="","",VLOOKUP(M33,Calculation!$B$71:$E$135,2,FALSE))</f>
        <v>0</v>
      </c>
      <c r="J33" s="18">
        <f>IF(M33="","",VLOOKUP(M33,Calculation!$B$71:$E$135,3,FALSE))</f>
        <v>0</v>
      </c>
      <c r="K33" s="18">
        <f>IF(M33="","",VLOOKUP(M33,Calculation!$B$71:$G$135,5,FALSE))</f>
        <v>0</v>
      </c>
      <c r="L33" s="18">
        <f>IF(M33="","",VLOOKUP(M33,Calculation!$B$71:$G$135,6,FALSE))</f>
        <v>0</v>
      </c>
      <c r="M33" s="19">
        <f>IF(LARGE(Calculation!$B$71:$B$135,H33)=0,"",LARGE(Calculation!$B$71:$B$135,H33))</f>
        <v>4.8599999999999997E-3</v>
      </c>
    </row>
    <row r="34" spans="1:13" ht="12" customHeight="1" x14ac:dyDescent="0.2">
      <c r="A34" s="17">
        <v>24</v>
      </c>
      <c r="B34" s="18" t="str">
        <f>IF(F34="","",VLOOKUP(F34,Calculation!$B$3:$E$69,2,FALSE))</f>
        <v>Jake Oliver</v>
      </c>
      <c r="C34" s="18" t="str">
        <f>IF(F34="","",VLOOKUP(F34,Calculation!$B$3:$E$69,3,FALSE))</f>
        <v>Tri-Force Juniors</v>
      </c>
      <c r="D34" s="18">
        <f>IF(F34="","",VLOOKUP(F34,Calculation!$B$3:$G$69,5,FALSE))</f>
        <v>1</v>
      </c>
      <c r="E34" s="18">
        <f>IF(F34="","",VLOOKUP(F34,Calculation!$B$3:$G$69,6,FALSE))</f>
        <v>1</v>
      </c>
      <c r="F34" s="19">
        <f>IF(LARGE(Calculation!$B$3:$B$69,A34)=0,"",LARGE(Calculation!$B$3:$B$69,A34))</f>
        <v>7571.9427960431649</v>
      </c>
      <c r="H34" s="17">
        <v>24</v>
      </c>
      <c r="I34" s="18">
        <f>IF(M34="","",VLOOKUP(M34,Calculation!$B$71:$E$135,2,FALSE))</f>
        <v>0</v>
      </c>
      <c r="J34" s="18">
        <f>IF(M34="","",VLOOKUP(M34,Calculation!$B$71:$E$135,3,FALSE))</f>
        <v>0</v>
      </c>
      <c r="K34" s="18">
        <f>IF(M34="","",VLOOKUP(M34,Calculation!$B$71:$G$135,5,FALSE))</f>
        <v>0</v>
      </c>
      <c r="L34" s="18">
        <f>IF(M34="","",VLOOKUP(M34,Calculation!$B$71:$G$135,6,FALSE))</f>
        <v>0</v>
      </c>
      <c r="M34" s="19">
        <f>IF(LARGE(Calculation!$B$71:$B$135,H34)=0,"",LARGE(Calculation!$B$71:$B$135,H34))</f>
        <v>4.8599999999999997E-3</v>
      </c>
    </row>
    <row r="35" spans="1:13" ht="12" customHeight="1" x14ac:dyDescent="0.2">
      <c r="A35" s="17">
        <v>25</v>
      </c>
      <c r="B35" s="18" t="str">
        <f>IF(F35="","",VLOOKUP(F35,Calculation!$B$3:$E$69,2,FALSE))</f>
        <v>Elliot Nightingale</v>
      </c>
      <c r="C35" s="18" t="str">
        <f>IF(F35="","",VLOOKUP(F35,Calculation!$B$3:$E$69,3,FALSE))</f>
        <v>Ipswich Tri</v>
      </c>
      <c r="D35" s="18">
        <f>IF(F35="","",VLOOKUP(F35,Calculation!$B$3:$G$69,5,FALSE))</f>
        <v>1</v>
      </c>
      <c r="E35" s="18">
        <f>IF(F35="","",VLOOKUP(F35,Calculation!$B$3:$G$69,6,FALSE))</f>
        <v>1</v>
      </c>
      <c r="F35" s="19">
        <f>IF(LARGE(Calculation!$B$3:$B$69,A35)=0,"",LARGE(Calculation!$B$3:$B$69,A35))</f>
        <v>7416.6675866666674</v>
      </c>
      <c r="H35" s="17">
        <v>25</v>
      </c>
      <c r="I35" s="18">
        <f>IF(M35="","",VLOOKUP(M35,Calculation!$B$71:$E$135,2,FALSE))</f>
        <v>0</v>
      </c>
      <c r="J35" s="18">
        <f>IF(M35="","",VLOOKUP(M35,Calculation!$B$71:$E$135,3,FALSE))</f>
        <v>0</v>
      </c>
      <c r="K35" s="18">
        <f>IF(M35="","",VLOOKUP(M35,Calculation!$B$71:$G$135,5,FALSE))</f>
        <v>0</v>
      </c>
      <c r="L35" s="18">
        <f>IF(M35="","",VLOOKUP(M35,Calculation!$B$71:$G$135,6,FALSE))</f>
        <v>0</v>
      </c>
      <c r="M35" s="19">
        <f>IF(LARGE(Calculation!$B$71:$B$135,H35)=0,"",LARGE(Calculation!$B$71:$B$135,H35))</f>
        <v>4.8599999999999997E-3</v>
      </c>
    </row>
    <row r="36" spans="1:13" ht="12" customHeight="1" x14ac:dyDescent="0.2">
      <c r="A36" s="17">
        <v>26</v>
      </c>
      <c r="B36" s="18" t="str">
        <f>IF(F36="","",VLOOKUP(F36,Calculation!$B$3:$E$69,2,FALSE))</f>
        <v>Ben Vasey</v>
      </c>
      <c r="C36" s="18" t="str">
        <f>IF(F36="","",VLOOKUP(F36,Calculation!$B$3:$E$69,3,FALSE))</f>
        <v>Ely Tri club</v>
      </c>
      <c r="D36" s="18">
        <f>IF(F36="","",VLOOKUP(F36,Calculation!$B$3:$G$69,5,FALSE))</f>
        <v>1</v>
      </c>
      <c r="E36" s="18">
        <f>IF(F36="","",VLOOKUP(F36,Calculation!$B$3:$G$69,6,FALSE))</f>
        <v>1</v>
      </c>
      <c r="F36" s="19">
        <f>IF(LARGE(Calculation!$B$3:$B$69,A36)=0,"",LARGE(Calculation!$B$3:$B$69,A36))</f>
        <v>6952.3817423809542</v>
      </c>
      <c r="H36" s="17">
        <v>26</v>
      </c>
      <c r="I36" s="18">
        <f>IF(M36="","",VLOOKUP(M36,Calculation!$B$71:$E$135,2,FALSE))</f>
        <v>0</v>
      </c>
      <c r="J36" s="18">
        <f>IF(M36="","",VLOOKUP(M36,Calculation!$B$71:$E$135,3,FALSE))</f>
        <v>0</v>
      </c>
      <c r="K36" s="18">
        <f>IF(M36="","",VLOOKUP(M36,Calculation!$B$71:$G$135,5,FALSE))</f>
        <v>0</v>
      </c>
      <c r="L36" s="18">
        <f>IF(M36="","",VLOOKUP(M36,Calculation!$B$71:$G$135,6,FALSE))</f>
        <v>0</v>
      </c>
      <c r="M36" s="19">
        <f>IF(LARGE(Calculation!$B$71:$B$135,H36)=0,"",LARGE(Calculation!$B$71:$B$135,H36))</f>
        <v>4.8500000000000001E-3</v>
      </c>
    </row>
    <row r="37" spans="1:13" ht="12" customHeight="1" x14ac:dyDescent="0.2">
      <c r="A37" s="17">
        <v>27</v>
      </c>
      <c r="B37" s="18" t="str">
        <f>IF(F37="","",VLOOKUP(F37,Calculation!$B$3:$E$69,2,FALSE))</f>
        <v>Guy Kusman</v>
      </c>
      <c r="C37" s="18" t="str">
        <f>IF(F37="","",VLOOKUP(F37,Calculation!$B$3:$E$69,3,FALSE))</f>
        <v>East Essex Tri Club</v>
      </c>
      <c r="D37" s="18">
        <f>IF(F37="","",VLOOKUP(F37,Calculation!$B$3:$G$69,5,FALSE))</f>
        <v>1</v>
      </c>
      <c r="E37" s="18">
        <f>IF(F37="","",VLOOKUP(F37,Calculation!$B$3:$G$69,6,FALSE))</f>
        <v>1</v>
      </c>
      <c r="F37" s="19">
        <f>IF(LARGE(Calculation!$B$3:$B$69,A37)=0,"",LARGE(Calculation!$B$3:$B$69,A37))</f>
        <v>6714.513916618821</v>
      </c>
      <c r="H37" s="17">
        <v>27</v>
      </c>
      <c r="I37" s="18">
        <f>IF(M37="","",VLOOKUP(M37,Calculation!$B$71:$E$135,2,FALSE))</f>
        <v>0</v>
      </c>
      <c r="J37" s="18">
        <f>IF(M37="","",VLOOKUP(M37,Calculation!$B$71:$E$135,3,FALSE))</f>
        <v>0</v>
      </c>
      <c r="K37" s="18">
        <f>IF(M37="","",VLOOKUP(M37,Calculation!$B$71:$G$135,5,FALSE))</f>
        <v>0</v>
      </c>
      <c r="L37" s="18">
        <f>IF(M37="","",VLOOKUP(M37,Calculation!$B$71:$G$135,6,FALSE))</f>
        <v>0</v>
      </c>
      <c r="M37" s="19">
        <f>IF(LARGE(Calculation!$B$71:$B$135,H37)=0,"",LARGE(Calculation!$B$71:$B$135,H37))</f>
        <v>4.8500000000000001E-3</v>
      </c>
    </row>
    <row r="38" spans="1:13" ht="12" customHeight="1" x14ac:dyDescent="0.2">
      <c r="A38" s="17">
        <v>28</v>
      </c>
      <c r="B38" s="18" t="str">
        <f>IF(F38="","",VLOOKUP(F38,Calculation!$B$3:$E$69,2,FALSE))</f>
        <v>Eden Hewitt</v>
      </c>
      <c r="C38" s="18" t="str">
        <f>IF(F38="","",VLOOKUP(F38,Calculation!$B$3:$E$69,3,FALSE))</f>
        <v>PACTRAC</v>
      </c>
      <c r="D38" s="18">
        <f>IF(F38="","",VLOOKUP(F38,Calculation!$B$3:$G$69,5,FALSE))</f>
        <v>1</v>
      </c>
      <c r="E38" s="18">
        <f>IF(F38="","",VLOOKUP(F38,Calculation!$B$3:$G$69,6,FALSE))</f>
        <v>1</v>
      </c>
      <c r="F38" s="19">
        <f>IF(LARGE(Calculation!$B$3:$B$69,A38)=0,"",LARGE(Calculation!$B$3:$B$69,A38))</f>
        <v>6528.9136758673858</v>
      </c>
      <c r="H38" s="17">
        <v>28</v>
      </c>
      <c r="I38" s="18">
        <f>IF(M38="","",VLOOKUP(M38,Calculation!$B$71:$E$135,2,FALSE))</f>
        <v>0</v>
      </c>
      <c r="J38" s="18">
        <f>IF(M38="","",VLOOKUP(M38,Calculation!$B$71:$E$135,3,FALSE))</f>
        <v>0</v>
      </c>
      <c r="K38" s="18">
        <f>IF(M38="","",VLOOKUP(M38,Calculation!$B$71:$G$135,5,FALSE))</f>
        <v>0</v>
      </c>
      <c r="L38" s="18">
        <f>IF(M38="","",VLOOKUP(M38,Calculation!$B$71:$G$135,6,FALSE))</f>
        <v>0</v>
      </c>
      <c r="M38" s="19">
        <f>IF(LARGE(Calculation!$B$71:$B$135,H38)=0,"",LARGE(Calculation!$B$71:$B$135,H38))</f>
        <v>4.8500000000000001E-3</v>
      </c>
    </row>
    <row r="39" spans="1:13" ht="12" customHeight="1" x14ac:dyDescent="0.2">
      <c r="A39" s="17">
        <v>29</v>
      </c>
      <c r="B39" s="18">
        <f>IF(F39="","",VLOOKUP(F39,Calculation!$B$3:$E$69,2,FALSE))</f>
        <v>0</v>
      </c>
      <c r="C39" s="18">
        <f>IF(F39="","",VLOOKUP(F39,Calculation!$B$3:$E$69,3,FALSE))</f>
        <v>0</v>
      </c>
      <c r="D39" s="18">
        <f>IF(F39="","",VLOOKUP(F39,Calculation!$B$3:$G$69,5,FALSE))</f>
        <v>0</v>
      </c>
      <c r="E39" s="18">
        <f>IF(F39="","",VLOOKUP(F39,Calculation!$B$3:$G$69,6,FALSE))</f>
        <v>0</v>
      </c>
      <c r="F39" s="19">
        <f>IF(LARGE(Calculation!$B$3:$B$69,A39)=0,"",LARGE(Calculation!$B$3:$B$69,A39))</f>
        <v>9.3000000000000005E-4</v>
      </c>
      <c r="H39" s="17">
        <v>29</v>
      </c>
      <c r="I39" s="18">
        <f>IF(M39="","",VLOOKUP(M39,Calculation!$B$71:$E$135,2,FALSE))</f>
        <v>0</v>
      </c>
      <c r="J39" s="18">
        <f>IF(M39="","",VLOOKUP(M39,Calculation!$B$71:$E$135,3,FALSE))</f>
        <v>0</v>
      </c>
      <c r="K39" s="18">
        <f>IF(M39="","",VLOOKUP(M39,Calculation!$B$71:$G$135,5,FALSE))</f>
        <v>0</v>
      </c>
      <c r="L39" s="18">
        <f>IF(M39="","",VLOOKUP(M39,Calculation!$B$71:$G$135,6,FALSE))</f>
        <v>0</v>
      </c>
      <c r="M39" s="19">
        <f>IF(LARGE(Calculation!$B$71:$B$135,H39)=0,"",LARGE(Calculation!$B$71:$B$135,H39))</f>
        <v>4.8500000000000001E-3</v>
      </c>
    </row>
    <row r="40" spans="1:13" ht="12" customHeight="1" x14ac:dyDescent="0.2">
      <c r="A40" s="17">
        <v>30</v>
      </c>
      <c r="B40" s="18">
        <f>IF(F40="","",VLOOKUP(F40,Calculation!$B$3:$E$69,2,FALSE))</f>
        <v>0</v>
      </c>
      <c r="C40" s="18">
        <f>IF(F40="","",VLOOKUP(F40,Calculation!$B$3:$E$69,3,FALSE))</f>
        <v>0</v>
      </c>
      <c r="D40" s="18">
        <f>IF(F40="","",VLOOKUP(F40,Calculation!$B$3:$G$69,5,FALSE))</f>
        <v>0</v>
      </c>
      <c r="E40" s="18">
        <f>IF(F40="","",VLOOKUP(F40,Calculation!$B$3:$G$69,6,FALSE))</f>
        <v>0</v>
      </c>
      <c r="F40" s="19">
        <f>IF(LARGE(Calculation!$B$3:$B$69,A40)=0,"",LARGE(Calculation!$B$3:$B$69,A40))</f>
        <v>9.3000000000000005E-4</v>
      </c>
      <c r="H40" s="17">
        <v>30</v>
      </c>
      <c r="I40" s="18">
        <f>IF(M40="","",VLOOKUP(M40,Calculation!$B$71:$E$135,2,FALSE))</f>
        <v>0</v>
      </c>
      <c r="J40" s="18">
        <f>IF(M40="","",VLOOKUP(M40,Calculation!$B$71:$E$135,3,FALSE))</f>
        <v>0</v>
      </c>
      <c r="K40" s="18">
        <f>IF(M40="","",VLOOKUP(M40,Calculation!$B$71:$G$135,5,FALSE))</f>
        <v>0</v>
      </c>
      <c r="L40" s="18">
        <f>IF(M40="","",VLOOKUP(M40,Calculation!$B$71:$G$135,6,FALSE))</f>
        <v>0</v>
      </c>
      <c r="M40" s="19">
        <f>IF(LARGE(Calculation!$B$71:$B$135,H40)=0,"",LARGE(Calculation!$B$71:$B$135,H40))</f>
        <v>4.8500000000000001E-3</v>
      </c>
    </row>
    <row r="41" spans="1:13" ht="12" customHeight="1" x14ac:dyDescent="0.2">
      <c r="A41" s="17">
        <v>31</v>
      </c>
      <c r="B41" s="18">
        <f>IF(F41="","",VLOOKUP(F41,Calculation!$B$3:$E$69,2,FALSE))</f>
        <v>0</v>
      </c>
      <c r="C41" s="18">
        <f>IF(F41="","",VLOOKUP(F41,Calculation!$B$3:$E$69,3,FALSE))</f>
        <v>0</v>
      </c>
      <c r="D41" s="18">
        <f>IF(F41="","",VLOOKUP(F41,Calculation!$B$3:$G$69,5,FALSE))</f>
        <v>0</v>
      </c>
      <c r="E41" s="18">
        <f>IF(F41="","",VLOOKUP(F41,Calculation!$B$3:$G$69,6,FALSE))</f>
        <v>0</v>
      </c>
      <c r="F41" s="19">
        <f>IF(LARGE(Calculation!$B$3:$B$69,A41)=0,"",LARGE(Calculation!$B$3:$B$69,A41))</f>
        <v>9.3000000000000005E-4</v>
      </c>
      <c r="H41" s="17">
        <v>31</v>
      </c>
      <c r="I41" s="18">
        <f>IF(M41="","",VLOOKUP(M41,Calculation!$B$71:$E$135,2,FALSE))</f>
        <v>0</v>
      </c>
      <c r="J41" s="18">
        <f>IF(M41="","",VLOOKUP(M41,Calculation!$B$71:$E$135,3,FALSE))</f>
        <v>0</v>
      </c>
      <c r="K41" s="18">
        <f>IF(M41="","",VLOOKUP(M41,Calculation!$B$71:$G$135,5,FALSE))</f>
        <v>0</v>
      </c>
      <c r="L41" s="18">
        <f>IF(M41="","",VLOOKUP(M41,Calculation!$B$71:$G$135,6,FALSE))</f>
        <v>0</v>
      </c>
      <c r="M41" s="19">
        <f>IF(LARGE(Calculation!$B$71:$B$135,H41)=0,"",LARGE(Calculation!$B$71:$B$135,H41))</f>
        <v>4.8500000000000001E-3</v>
      </c>
    </row>
    <row r="42" spans="1:13" ht="12" customHeight="1" x14ac:dyDescent="0.2">
      <c r="A42" s="17">
        <v>32</v>
      </c>
      <c r="B42" s="18">
        <f>IF(F42="","",VLOOKUP(F42,Calculation!$B$3:$E$69,2,FALSE))</f>
        <v>0</v>
      </c>
      <c r="C42" s="18">
        <f>IF(F42="","",VLOOKUP(F42,Calculation!$B$3:$E$69,3,FALSE))</f>
        <v>0</v>
      </c>
      <c r="D42" s="18">
        <f>IF(F42="","",VLOOKUP(F42,Calculation!$B$3:$G$69,5,FALSE))</f>
        <v>0</v>
      </c>
      <c r="E42" s="18">
        <f>IF(F42="","",VLOOKUP(F42,Calculation!$B$3:$G$69,6,FALSE))</f>
        <v>0</v>
      </c>
      <c r="F42" s="19">
        <f>IF(LARGE(Calculation!$B$3:$B$69,A42)=0,"",LARGE(Calculation!$B$3:$B$69,A42))</f>
        <v>9.3000000000000005E-4</v>
      </c>
      <c r="H42" s="17">
        <v>32</v>
      </c>
      <c r="I42" s="18">
        <f>IF(M42="","",VLOOKUP(M42,Calculation!$B$71:$E$135,2,FALSE))</f>
        <v>0</v>
      </c>
      <c r="J42" s="18">
        <f>IF(M42="","",VLOOKUP(M42,Calculation!$B$71:$E$135,3,FALSE))</f>
        <v>0</v>
      </c>
      <c r="K42" s="18">
        <f>IF(M42="","",VLOOKUP(M42,Calculation!$B$71:$G$135,5,FALSE))</f>
        <v>0</v>
      </c>
      <c r="L42" s="18">
        <f>IF(M42="","",VLOOKUP(M42,Calculation!$B$71:$G$135,6,FALSE))</f>
        <v>0</v>
      </c>
      <c r="M42" s="19">
        <f>IF(LARGE(Calculation!$B$71:$B$135,H42)=0,"",LARGE(Calculation!$B$71:$B$135,H42))</f>
        <v>4.8500000000000001E-3</v>
      </c>
    </row>
    <row r="43" spans="1:13" ht="12" customHeight="1" x14ac:dyDescent="0.2">
      <c r="A43" s="17">
        <v>33</v>
      </c>
      <c r="B43" s="18">
        <f>IF(F43="","",VLOOKUP(F43,Calculation!$B$3:$E$69,2,FALSE))</f>
        <v>0</v>
      </c>
      <c r="C43" s="18">
        <f>IF(F43="","",VLOOKUP(F43,Calculation!$B$3:$E$69,3,FALSE))</f>
        <v>0</v>
      </c>
      <c r="D43" s="18">
        <f>IF(F43="","",VLOOKUP(F43,Calculation!$B$3:$G$69,5,FALSE))</f>
        <v>0</v>
      </c>
      <c r="E43" s="18">
        <f>IF(F43="","",VLOOKUP(F43,Calculation!$B$3:$G$69,6,FALSE))</f>
        <v>0</v>
      </c>
      <c r="F43" s="19">
        <f>IF(LARGE(Calculation!$B$3:$B$69,A43)=0,"",LARGE(Calculation!$B$3:$B$69,A43))</f>
        <v>9.3000000000000005E-4</v>
      </c>
      <c r="H43" s="17">
        <v>33</v>
      </c>
      <c r="I43" s="18">
        <f>IF(M43="","",VLOOKUP(M43,Calculation!$B$71:$E$135,2,FALSE))</f>
        <v>0</v>
      </c>
      <c r="J43" s="18">
        <f>IF(M43="","",VLOOKUP(M43,Calculation!$B$71:$E$135,3,FALSE))</f>
        <v>0</v>
      </c>
      <c r="K43" s="18">
        <f>IF(M43="","",VLOOKUP(M43,Calculation!$B$71:$G$135,5,FALSE))</f>
        <v>0</v>
      </c>
      <c r="L43" s="18">
        <f>IF(M43="","",VLOOKUP(M43,Calculation!$B$71:$G$135,6,FALSE))</f>
        <v>0</v>
      </c>
      <c r="M43" s="19">
        <f>IF(LARGE(Calculation!$B$71:$B$135,H43)=0,"",LARGE(Calculation!$B$71:$B$135,H43))</f>
        <v>4.8500000000000001E-3</v>
      </c>
    </row>
    <row r="44" spans="1:13" ht="12" customHeight="1" x14ac:dyDescent="0.2">
      <c r="A44" s="17">
        <v>34</v>
      </c>
      <c r="B44" s="18">
        <f>IF(F44="","",VLOOKUP(F44,Calculation!$B$3:$E$69,2,FALSE))</f>
        <v>0</v>
      </c>
      <c r="C44" s="18">
        <f>IF(F44="","",VLOOKUP(F44,Calculation!$B$3:$E$69,3,FALSE))</f>
        <v>0</v>
      </c>
      <c r="D44" s="18">
        <f>IF(F44="","",VLOOKUP(F44,Calculation!$B$3:$G$69,5,FALSE))</f>
        <v>0</v>
      </c>
      <c r="E44" s="18">
        <f>IF(F44="","",VLOOKUP(F44,Calculation!$B$3:$G$69,6,FALSE))</f>
        <v>0</v>
      </c>
      <c r="F44" s="19">
        <f>IF(LARGE(Calculation!$B$3:$B$69,A44)=0,"",LARGE(Calculation!$B$3:$B$69,A44))</f>
        <v>9.3000000000000005E-4</v>
      </c>
      <c r="H44" s="17">
        <v>34</v>
      </c>
      <c r="I44" s="18">
        <f>IF(M44="","",VLOOKUP(M44,Calculation!$B$71:$E$135,2,FALSE))</f>
        <v>0</v>
      </c>
      <c r="J44" s="18">
        <f>IF(M44="","",VLOOKUP(M44,Calculation!$B$71:$E$135,3,FALSE))</f>
        <v>0</v>
      </c>
      <c r="K44" s="18">
        <f>IF(M44="","",VLOOKUP(M44,Calculation!$B$71:$G$135,5,FALSE))</f>
        <v>0</v>
      </c>
      <c r="L44" s="18">
        <f>IF(M44="","",VLOOKUP(M44,Calculation!$B$71:$G$135,6,FALSE))</f>
        <v>0</v>
      </c>
      <c r="M44" s="19">
        <f>IF(LARGE(Calculation!$B$71:$B$135,H44)=0,"",LARGE(Calculation!$B$71:$B$135,H44))</f>
        <v>4.8399999999999997E-3</v>
      </c>
    </row>
    <row r="45" spans="1:13" ht="12" customHeight="1" x14ac:dyDescent="0.2">
      <c r="A45" s="17">
        <v>35</v>
      </c>
      <c r="B45" s="18">
        <f>IF(F45="","",VLOOKUP(F45,Calculation!$B$3:$E$69,2,FALSE))</f>
        <v>0</v>
      </c>
      <c r="C45" s="18">
        <f>IF(F45="","",VLOOKUP(F45,Calculation!$B$3:$E$69,3,FALSE))</f>
        <v>0</v>
      </c>
      <c r="D45" s="18">
        <f>IF(F45="","",VLOOKUP(F45,Calculation!$B$3:$G$69,5,FALSE))</f>
        <v>0</v>
      </c>
      <c r="E45" s="18">
        <f>IF(F45="","",VLOOKUP(F45,Calculation!$B$3:$G$69,6,FALSE))</f>
        <v>0</v>
      </c>
      <c r="F45" s="19">
        <f>IF(LARGE(Calculation!$B$3:$B$69,A45)=0,"",LARGE(Calculation!$B$3:$B$69,A45))</f>
        <v>9.3000000000000005E-4</v>
      </c>
      <c r="H45" s="17">
        <v>35</v>
      </c>
      <c r="I45" s="18">
        <f>IF(M45="","",VLOOKUP(M45,Calculation!$B$71:$E$135,2,FALSE))</f>
        <v>0</v>
      </c>
      <c r="J45" s="18">
        <f>IF(M45="","",VLOOKUP(M45,Calculation!$B$71:$E$135,3,FALSE))</f>
        <v>0</v>
      </c>
      <c r="K45" s="18">
        <f>IF(M45="","",VLOOKUP(M45,Calculation!$B$71:$G$135,5,FALSE))</f>
        <v>0</v>
      </c>
      <c r="L45" s="18">
        <f>IF(M45="","",VLOOKUP(M45,Calculation!$B$71:$G$135,6,FALSE))</f>
        <v>0</v>
      </c>
      <c r="M45" s="19">
        <f>IF(LARGE(Calculation!$B$71:$B$135,H45)=0,"",LARGE(Calculation!$B$71:$B$135,H45))</f>
        <v>4.8399999999999997E-3</v>
      </c>
    </row>
    <row r="46" spans="1:13" ht="12" customHeight="1" x14ac:dyDescent="0.2">
      <c r="A46" s="17">
        <v>36</v>
      </c>
      <c r="B46" s="18">
        <f>IF(F46="","",VLOOKUP(F46,Calculation!$B$3:$E$69,2,FALSE))</f>
        <v>0</v>
      </c>
      <c r="C46" s="18">
        <f>IF(F46="","",VLOOKUP(F46,Calculation!$B$3:$E$69,3,FALSE))</f>
        <v>0</v>
      </c>
      <c r="D46" s="18">
        <f>IF(F46="","",VLOOKUP(F46,Calculation!$B$3:$G$69,5,FALSE))</f>
        <v>0</v>
      </c>
      <c r="E46" s="18">
        <f>IF(F46="","",VLOOKUP(F46,Calculation!$B$3:$G$69,6,FALSE))</f>
        <v>0</v>
      </c>
      <c r="F46" s="19">
        <f>IF(LARGE(Calculation!$B$3:$B$69,A46)=0,"",LARGE(Calculation!$B$3:$B$69,A46))</f>
        <v>9.2000000000000014E-4</v>
      </c>
      <c r="H46" s="17">
        <v>36</v>
      </c>
      <c r="I46" s="18">
        <f>IF(M46="","",VLOOKUP(M46,Calculation!$B$71:$E$135,2,FALSE))</f>
        <v>0</v>
      </c>
      <c r="J46" s="18">
        <f>IF(M46="","",VLOOKUP(M46,Calculation!$B$71:$E$135,3,FALSE))</f>
        <v>0</v>
      </c>
      <c r="K46" s="18">
        <f>IF(M46="","",VLOOKUP(M46,Calculation!$B$71:$G$135,5,FALSE))</f>
        <v>0</v>
      </c>
      <c r="L46" s="18">
        <f>IF(M46="","",VLOOKUP(M46,Calculation!$B$71:$G$135,6,FALSE))</f>
        <v>0</v>
      </c>
      <c r="M46" s="19">
        <f>IF(LARGE(Calculation!$B$71:$B$135,H46)=0,"",LARGE(Calculation!$B$71:$B$135,H46))</f>
        <v>4.8399999999999997E-3</v>
      </c>
    </row>
    <row r="47" spans="1:13" ht="12" customHeight="1" x14ac:dyDescent="0.2">
      <c r="A47" s="17">
        <v>37</v>
      </c>
      <c r="B47" s="18">
        <f>IF(F47="","",VLOOKUP(F47,Calculation!$B$3:$E$69,2,FALSE))</f>
        <v>0</v>
      </c>
      <c r="C47" s="18">
        <f>IF(F47="","",VLOOKUP(F47,Calculation!$B$3:$E$69,3,FALSE))</f>
        <v>0</v>
      </c>
      <c r="D47" s="18">
        <f>IF(F47="","",VLOOKUP(F47,Calculation!$B$3:$G$69,5,FALSE))</f>
        <v>0</v>
      </c>
      <c r="E47" s="18">
        <f>IF(F47="","",VLOOKUP(F47,Calculation!$B$3:$G$69,6,FALSE))</f>
        <v>0</v>
      </c>
      <c r="F47" s="19">
        <f>IF(LARGE(Calculation!$B$3:$B$69,A47)=0,"",LARGE(Calculation!$B$3:$B$69,A47))</f>
        <v>9.2000000000000014E-4</v>
      </c>
      <c r="H47" s="17">
        <v>37</v>
      </c>
      <c r="I47" s="18">
        <f>IF(M47="","",VLOOKUP(M47,Calculation!$B$71:$E$135,2,FALSE))</f>
        <v>0</v>
      </c>
      <c r="J47" s="18">
        <f>IF(M47="","",VLOOKUP(M47,Calculation!$B$71:$E$135,3,FALSE))</f>
        <v>0</v>
      </c>
      <c r="K47" s="18">
        <f>IF(M47="","",VLOOKUP(M47,Calculation!$B$71:$G$135,5,FALSE))</f>
        <v>0</v>
      </c>
      <c r="L47" s="18">
        <f>IF(M47="","",VLOOKUP(M47,Calculation!$B$71:$G$135,6,FALSE))</f>
        <v>0</v>
      </c>
      <c r="M47" s="19">
        <f>IF(LARGE(Calculation!$B$71:$B$135,H47)=0,"",LARGE(Calculation!$B$71:$B$135,H47))</f>
        <v>4.8399999999999997E-3</v>
      </c>
    </row>
    <row r="48" spans="1:13" ht="12" customHeight="1" x14ac:dyDescent="0.2">
      <c r="A48" s="17">
        <v>38</v>
      </c>
      <c r="B48" s="18">
        <f>IF(F48="","",VLOOKUP(F48,Calculation!$B$3:$E$69,2,FALSE))</f>
        <v>0</v>
      </c>
      <c r="C48" s="18">
        <f>IF(F48="","",VLOOKUP(F48,Calculation!$B$3:$E$69,3,FALSE))</f>
        <v>0</v>
      </c>
      <c r="D48" s="18">
        <f>IF(F48="","",VLOOKUP(F48,Calculation!$B$3:$G$69,5,FALSE))</f>
        <v>0</v>
      </c>
      <c r="E48" s="18">
        <f>IF(F48="","",VLOOKUP(F48,Calculation!$B$3:$G$69,6,FALSE))</f>
        <v>0</v>
      </c>
      <c r="F48" s="19">
        <f>IF(LARGE(Calculation!$B$3:$B$69,A48)=0,"",LARGE(Calculation!$B$3:$B$69,A48))</f>
        <v>9.2000000000000014E-4</v>
      </c>
      <c r="H48" s="17">
        <v>38</v>
      </c>
      <c r="I48" s="18">
        <f>IF(M48="","",VLOOKUP(M48,Calculation!$B$71:$E$135,2,FALSE))</f>
        <v>0</v>
      </c>
      <c r="J48" s="18">
        <f>IF(M48="","",VLOOKUP(M48,Calculation!$B$71:$E$135,3,FALSE))</f>
        <v>0</v>
      </c>
      <c r="K48" s="18">
        <f>IF(M48="","",VLOOKUP(M48,Calculation!$B$71:$G$135,5,FALSE))</f>
        <v>0</v>
      </c>
      <c r="L48" s="18">
        <f>IF(M48="","",VLOOKUP(M48,Calculation!$B$71:$G$135,6,FALSE))</f>
        <v>0</v>
      </c>
      <c r="M48" s="19">
        <f>IF(LARGE(Calculation!$B$71:$B$135,H48)=0,"",LARGE(Calculation!$B$71:$B$135,H48))</f>
        <v>4.8399999999999997E-3</v>
      </c>
    </row>
    <row r="49" spans="1:13" ht="12" customHeight="1" x14ac:dyDescent="0.2">
      <c r="A49" s="17">
        <v>39</v>
      </c>
      <c r="B49" s="18">
        <f>IF(F49="","",VLOOKUP(F49,Calculation!$B$3:$E$69,2,FALSE))</f>
        <v>0</v>
      </c>
      <c r="C49" s="18">
        <f>IF(F49="","",VLOOKUP(F49,Calculation!$B$3:$E$69,3,FALSE))</f>
        <v>0</v>
      </c>
      <c r="D49" s="18">
        <f>IF(F49="","",VLOOKUP(F49,Calculation!$B$3:$G$69,5,FALSE))</f>
        <v>0</v>
      </c>
      <c r="E49" s="18">
        <f>IF(F49="","",VLOOKUP(F49,Calculation!$B$3:$G$69,6,FALSE))</f>
        <v>0</v>
      </c>
      <c r="F49" s="19">
        <f>IF(LARGE(Calculation!$B$3:$B$69,A49)=0,"",LARGE(Calculation!$B$3:$B$69,A49))</f>
        <v>9.2000000000000014E-4</v>
      </c>
      <c r="H49" s="17">
        <v>39</v>
      </c>
      <c r="I49" s="18">
        <f>IF(M49="","",VLOOKUP(M49,Calculation!$B$71:$E$135,2,FALSE))</f>
        <v>0</v>
      </c>
      <c r="J49" s="18">
        <f>IF(M49="","",VLOOKUP(M49,Calculation!$B$71:$E$135,3,FALSE))</f>
        <v>0</v>
      </c>
      <c r="K49" s="18">
        <f>IF(M49="","",VLOOKUP(M49,Calculation!$B$71:$G$135,5,FALSE))</f>
        <v>0</v>
      </c>
      <c r="L49" s="18">
        <f>IF(M49="","",VLOOKUP(M49,Calculation!$B$71:$G$135,6,FALSE))</f>
        <v>0</v>
      </c>
      <c r="M49" s="19">
        <f>IF(LARGE(Calculation!$B$71:$B$135,H49)=0,"",LARGE(Calculation!$B$71:$B$135,H49))</f>
        <v>4.8399999999999997E-3</v>
      </c>
    </row>
    <row r="50" spans="1:13" ht="12" customHeight="1" x14ac:dyDescent="0.2">
      <c r="A50" s="17">
        <v>40</v>
      </c>
      <c r="B50" s="18">
        <f>IF(F50="","",VLOOKUP(F50,Calculation!$B$3:$E$69,2,FALSE))</f>
        <v>0</v>
      </c>
      <c r="C50" s="18">
        <f>IF(F50="","",VLOOKUP(F50,Calculation!$B$3:$E$69,3,FALSE))</f>
        <v>0</v>
      </c>
      <c r="D50" s="18">
        <f>IF(F50="","",VLOOKUP(F50,Calculation!$B$3:$G$69,5,FALSE))</f>
        <v>0</v>
      </c>
      <c r="E50" s="18">
        <f>IF(F50="","",VLOOKUP(F50,Calculation!$B$3:$G$69,6,FALSE))</f>
        <v>0</v>
      </c>
      <c r="F50" s="19">
        <f>IF(LARGE(Calculation!$B$3:$B$69,A50)=0,"",LARGE(Calculation!$B$3:$B$69,A50))</f>
        <v>9.2000000000000014E-4</v>
      </c>
      <c r="H50" s="17">
        <v>40</v>
      </c>
      <c r="I50" s="18">
        <f>IF(M50="","",VLOOKUP(M50,Calculation!$B$71:$E$135,2,FALSE))</f>
        <v>0</v>
      </c>
      <c r="J50" s="18">
        <f>IF(M50="","",VLOOKUP(M50,Calculation!$B$71:$E$135,3,FALSE))</f>
        <v>0</v>
      </c>
      <c r="K50" s="18">
        <f>IF(M50="","",VLOOKUP(M50,Calculation!$B$71:$G$135,5,FALSE))</f>
        <v>0</v>
      </c>
      <c r="L50" s="18">
        <f>IF(M50="","",VLOOKUP(M50,Calculation!$B$71:$G$135,6,FALSE))</f>
        <v>0</v>
      </c>
      <c r="M50" s="19">
        <f>IF(LARGE(Calculation!$B$71:$B$135,H50)=0,"",LARGE(Calculation!$B$71:$B$135,H50))</f>
        <v>4.8399999999999997E-3</v>
      </c>
    </row>
    <row r="51" spans="1:13" ht="12" customHeight="1" x14ac:dyDescent="0.2">
      <c r="A51" s="17">
        <v>41</v>
      </c>
      <c r="B51" s="18">
        <f>IF(F51="","",VLOOKUP(F51,Calculation!$B$3:$E$69,2,FALSE))</f>
        <v>0</v>
      </c>
      <c r="C51" s="18">
        <f>IF(F51="","",VLOOKUP(F51,Calculation!$B$3:$E$69,3,FALSE))</f>
        <v>0</v>
      </c>
      <c r="D51" s="18">
        <f>IF(F51="","",VLOOKUP(F51,Calculation!$B$3:$G$69,5,FALSE))</f>
        <v>0</v>
      </c>
      <c r="E51" s="18">
        <f>IF(F51="","",VLOOKUP(F51,Calculation!$B$3:$G$69,6,FALSE))</f>
        <v>0</v>
      </c>
      <c r="F51" s="19">
        <f>IF(LARGE(Calculation!$B$3:$B$69,A51)=0,"",LARGE(Calculation!$B$3:$B$69,A51))</f>
        <v>9.2000000000000014E-4</v>
      </c>
      <c r="H51" s="17">
        <v>41</v>
      </c>
      <c r="I51" s="18">
        <f>IF(M51="","",VLOOKUP(M51,Calculation!$B$71:$E$135,2,FALSE))</f>
        <v>0</v>
      </c>
      <c r="J51" s="18">
        <f>IF(M51="","",VLOOKUP(M51,Calculation!$B$71:$E$135,3,FALSE))</f>
        <v>0</v>
      </c>
      <c r="K51" s="18">
        <f>IF(M51="","",VLOOKUP(M51,Calculation!$B$71:$G$135,5,FALSE))</f>
        <v>0</v>
      </c>
      <c r="L51" s="18">
        <f>IF(M51="","",VLOOKUP(M51,Calculation!$B$71:$G$135,6,FALSE))</f>
        <v>0</v>
      </c>
      <c r="M51" s="19">
        <f>IF(LARGE(Calculation!$B$71:$B$135,H51)=0,"",LARGE(Calculation!$B$71:$B$135,H51))</f>
        <v>4.8399999999999997E-3</v>
      </c>
    </row>
    <row r="52" spans="1:13" ht="12" customHeight="1" x14ac:dyDescent="0.2">
      <c r="A52" s="17">
        <v>42</v>
      </c>
      <c r="B52" s="18">
        <f>IF(F52="","",VLOOKUP(F52,Calculation!$B$3:$E$69,2,FALSE))</f>
        <v>0</v>
      </c>
      <c r="C52" s="18">
        <f>IF(F52="","",VLOOKUP(F52,Calculation!$B$3:$E$69,3,FALSE))</f>
        <v>0</v>
      </c>
      <c r="D52" s="18">
        <f>IF(F52="","",VLOOKUP(F52,Calculation!$B$3:$G$69,5,FALSE))</f>
        <v>0</v>
      </c>
      <c r="E52" s="18">
        <f>IF(F52="","",VLOOKUP(F52,Calculation!$B$3:$G$69,6,FALSE))</f>
        <v>0</v>
      </c>
      <c r="F52" s="19">
        <f>IF(LARGE(Calculation!$B$3:$B$69,A52)=0,"",LARGE(Calculation!$B$3:$B$69,A52))</f>
        <v>9.2000000000000014E-4</v>
      </c>
      <c r="H52" s="17">
        <v>42</v>
      </c>
      <c r="I52" s="18">
        <f>IF(M52="","",VLOOKUP(M52,Calculation!$B$71:$E$135,2,FALSE))</f>
        <v>0</v>
      </c>
      <c r="J52" s="18">
        <f>IF(M52="","",VLOOKUP(M52,Calculation!$B$71:$E$135,3,FALSE))</f>
        <v>0</v>
      </c>
      <c r="K52" s="18">
        <f>IF(M52="","",VLOOKUP(M52,Calculation!$B$71:$G$135,5,FALSE))</f>
        <v>0</v>
      </c>
      <c r="L52" s="18">
        <f>IF(M52="","",VLOOKUP(M52,Calculation!$B$71:$G$135,6,FALSE))</f>
        <v>0</v>
      </c>
      <c r="M52" s="19">
        <f>IF(LARGE(Calculation!$B$71:$B$135,H52)=0,"",LARGE(Calculation!$B$71:$B$135,H52))</f>
        <v>4.8300000000000001E-3</v>
      </c>
    </row>
    <row r="53" spans="1:13" ht="12" customHeight="1" x14ac:dyDescent="0.2">
      <c r="A53" s="17">
        <v>43</v>
      </c>
      <c r="B53" s="18">
        <f>IF(F53="","",VLOOKUP(F53,Calculation!$B$3:$E$69,2,FALSE))</f>
        <v>0</v>
      </c>
      <c r="C53" s="18">
        <f>IF(F53="","",VLOOKUP(F53,Calculation!$B$3:$E$69,3,FALSE))</f>
        <v>0</v>
      </c>
      <c r="D53" s="18">
        <f>IF(F53="","",VLOOKUP(F53,Calculation!$B$3:$G$69,5,FALSE))</f>
        <v>0</v>
      </c>
      <c r="E53" s="18">
        <f>IF(F53="","",VLOOKUP(F53,Calculation!$B$3:$G$69,6,FALSE))</f>
        <v>0</v>
      </c>
      <c r="F53" s="19">
        <f>IF(LARGE(Calculation!$B$3:$B$69,A53)=0,"",LARGE(Calculation!$B$3:$B$69,A53))</f>
        <v>9.2000000000000014E-4</v>
      </c>
      <c r="H53" s="17">
        <v>43</v>
      </c>
      <c r="I53" s="18">
        <f>IF(M53="","",VLOOKUP(M53,Calculation!$B$71:$E$135,2,FALSE))</f>
        <v>0</v>
      </c>
      <c r="J53" s="18">
        <f>IF(M53="","",VLOOKUP(M53,Calculation!$B$71:$E$135,3,FALSE))</f>
        <v>0</v>
      </c>
      <c r="K53" s="18">
        <f>IF(M53="","",VLOOKUP(M53,Calculation!$B$71:$G$135,5,FALSE))</f>
        <v>0</v>
      </c>
      <c r="L53" s="18">
        <f>IF(M53="","",VLOOKUP(M53,Calculation!$B$71:$G$135,6,FALSE))</f>
        <v>0</v>
      </c>
      <c r="M53" s="19">
        <f>IF(LARGE(Calculation!$B$71:$B$135,H53)=0,"",LARGE(Calculation!$B$71:$B$135,H53))</f>
        <v>4.8300000000000001E-3</v>
      </c>
    </row>
    <row r="54" spans="1:13" ht="12" customHeight="1" x14ac:dyDescent="0.2">
      <c r="A54" s="17">
        <v>44</v>
      </c>
      <c r="B54" s="18">
        <f>IF(F54="","",VLOOKUP(F54,Calculation!$B$3:$E$69,2,FALSE))</f>
        <v>0</v>
      </c>
      <c r="C54" s="18">
        <f>IF(F54="","",VLOOKUP(F54,Calculation!$B$3:$E$69,3,FALSE))</f>
        <v>0</v>
      </c>
      <c r="D54" s="18">
        <f>IF(F54="","",VLOOKUP(F54,Calculation!$B$3:$G$69,5,FALSE))</f>
        <v>0</v>
      </c>
      <c r="E54" s="18">
        <f>IF(F54="","",VLOOKUP(F54,Calculation!$B$3:$G$69,6,FALSE))</f>
        <v>0</v>
      </c>
      <c r="F54" s="19">
        <f>IF(LARGE(Calculation!$B$3:$B$69,A54)=0,"",LARGE(Calculation!$B$3:$B$69,A54))</f>
        <v>9.2000000000000014E-4</v>
      </c>
      <c r="H54" s="17">
        <v>44</v>
      </c>
      <c r="I54" s="18">
        <f>IF(M54="","",VLOOKUP(M54,Calculation!$B$71:$E$135,2,FALSE))</f>
        <v>0</v>
      </c>
      <c r="J54" s="18">
        <f>IF(M54="","",VLOOKUP(M54,Calculation!$B$71:$E$135,3,FALSE))</f>
        <v>0</v>
      </c>
      <c r="K54" s="18">
        <f>IF(M54="","",VLOOKUP(M54,Calculation!$B$71:$G$135,5,FALSE))</f>
        <v>0</v>
      </c>
      <c r="L54" s="18">
        <f>IF(M54="","",VLOOKUP(M54,Calculation!$B$71:$G$135,6,FALSE))</f>
        <v>0</v>
      </c>
      <c r="M54" s="19">
        <f>IF(LARGE(Calculation!$B$71:$B$135,H54)=0,"",LARGE(Calculation!$B$71:$B$135,H54))</f>
        <v>4.8300000000000001E-3</v>
      </c>
    </row>
    <row r="55" spans="1:13" ht="12" customHeight="1" x14ac:dyDescent="0.2">
      <c r="A55" s="17">
        <v>45</v>
      </c>
      <c r="B55" s="18">
        <f>IF(F55="","",VLOOKUP(F55,Calculation!$B$3:$E$69,2,FALSE))</f>
        <v>0</v>
      </c>
      <c r="C55" s="18">
        <f>IF(F55="","",VLOOKUP(F55,Calculation!$B$3:$E$69,3,FALSE))</f>
        <v>0</v>
      </c>
      <c r="D55" s="18">
        <f>IF(F55="","",VLOOKUP(F55,Calculation!$B$3:$G$69,5,FALSE))</f>
        <v>0</v>
      </c>
      <c r="E55" s="18">
        <f>IF(F55="","",VLOOKUP(F55,Calculation!$B$3:$G$69,6,FALSE))</f>
        <v>0</v>
      </c>
      <c r="F55" s="19">
        <f>IF(LARGE(Calculation!$B$3:$B$69,A55)=0,"",LARGE(Calculation!$B$3:$B$69,A55))</f>
        <v>9.2000000000000014E-4</v>
      </c>
      <c r="H55" s="17">
        <v>45</v>
      </c>
      <c r="I55" s="18">
        <f>IF(M55="","",VLOOKUP(M55,Calculation!$B$71:$E$135,2,FALSE))</f>
        <v>0</v>
      </c>
      <c r="J55" s="18">
        <f>IF(M55="","",VLOOKUP(M55,Calculation!$B$71:$E$135,3,FALSE))</f>
        <v>0</v>
      </c>
      <c r="K55" s="18">
        <f>IF(M55="","",VLOOKUP(M55,Calculation!$B$71:$G$135,5,FALSE))</f>
        <v>0</v>
      </c>
      <c r="L55" s="18">
        <f>IF(M55="","",VLOOKUP(M55,Calculation!$B$71:$G$135,6,FALSE))</f>
        <v>0</v>
      </c>
      <c r="M55" s="19">
        <f>IF(LARGE(Calculation!$B$71:$B$135,H55)=0,"",LARGE(Calculation!$B$71:$B$135,H55))</f>
        <v>4.8300000000000001E-3</v>
      </c>
    </row>
    <row r="56" spans="1:13" ht="12" customHeight="1" x14ac:dyDescent="0.2">
      <c r="A56" s="17">
        <v>46</v>
      </c>
      <c r="B56" s="18">
        <f>IF(F56="","",VLOOKUP(F56,Calculation!$B$3:$E$69,2,FALSE))</f>
        <v>0</v>
      </c>
      <c r="C56" s="18">
        <f>IF(F56="","",VLOOKUP(F56,Calculation!$B$3:$E$69,3,FALSE))</f>
        <v>0</v>
      </c>
      <c r="D56" s="18">
        <f>IF(F56="","",VLOOKUP(F56,Calculation!$B$3:$G$69,5,FALSE))</f>
        <v>0</v>
      </c>
      <c r="E56" s="18">
        <f>IF(F56="","",VLOOKUP(F56,Calculation!$B$3:$G$69,6,FALSE))</f>
        <v>0</v>
      </c>
      <c r="F56" s="19">
        <f>IF(LARGE(Calculation!$B$3:$B$69,A56)=0,"",LARGE(Calculation!$B$3:$B$69,A56))</f>
        <v>9.2000000000000014E-4</v>
      </c>
      <c r="H56" s="17">
        <v>46</v>
      </c>
      <c r="I56" s="18">
        <f>IF(M56="","",VLOOKUP(M56,Calculation!$B$71:$E$135,2,FALSE))</f>
        <v>0</v>
      </c>
      <c r="J56" s="18">
        <f>IF(M56="","",VLOOKUP(M56,Calculation!$B$71:$E$135,3,FALSE))</f>
        <v>0</v>
      </c>
      <c r="K56" s="18">
        <f>IF(M56="","",VLOOKUP(M56,Calculation!$B$71:$G$135,5,FALSE))</f>
        <v>0</v>
      </c>
      <c r="L56" s="18">
        <f>IF(M56="","",VLOOKUP(M56,Calculation!$B$71:$G$135,6,FALSE))</f>
        <v>0</v>
      </c>
      <c r="M56" s="19">
        <f>IF(LARGE(Calculation!$B$71:$B$135,H56)=0,"",LARGE(Calculation!$B$71:$B$135,H56))</f>
        <v>4.8300000000000001E-3</v>
      </c>
    </row>
    <row r="57" spans="1:13" ht="12" customHeight="1" x14ac:dyDescent="0.2">
      <c r="A57" s="17">
        <v>47</v>
      </c>
      <c r="B57" s="18">
        <f>IF(F57="","",VLOOKUP(F57,Calculation!$B$3:$E$69,2,FALSE))</f>
        <v>0</v>
      </c>
      <c r="C57" s="18">
        <f>IF(F57="","",VLOOKUP(F57,Calculation!$B$3:$E$69,3,FALSE))</f>
        <v>0</v>
      </c>
      <c r="D57" s="18">
        <f>IF(F57="","",VLOOKUP(F57,Calculation!$B$3:$G$69,5,FALSE))</f>
        <v>0</v>
      </c>
      <c r="E57" s="18">
        <f>IF(F57="","",VLOOKUP(F57,Calculation!$B$3:$G$69,6,FALSE))</f>
        <v>0</v>
      </c>
      <c r="F57" s="19">
        <f>IF(LARGE(Calculation!$B$3:$B$69,A57)=0,"",LARGE(Calculation!$B$3:$B$69,A57))</f>
        <v>9.2000000000000014E-4</v>
      </c>
      <c r="H57" s="17">
        <v>47</v>
      </c>
      <c r="I57" s="18">
        <f>IF(M57="","",VLOOKUP(M57,Calculation!$B$71:$E$135,2,FALSE))</f>
        <v>0</v>
      </c>
      <c r="J57" s="18">
        <f>IF(M57="","",VLOOKUP(M57,Calculation!$B$71:$E$135,3,FALSE))</f>
        <v>0</v>
      </c>
      <c r="K57" s="18">
        <f>IF(M57="","",VLOOKUP(M57,Calculation!$B$71:$G$135,5,FALSE))</f>
        <v>0</v>
      </c>
      <c r="L57" s="18">
        <f>IF(M57="","",VLOOKUP(M57,Calculation!$B$71:$G$135,6,FALSE))</f>
        <v>0</v>
      </c>
      <c r="M57" s="19">
        <f>IF(LARGE(Calculation!$B$71:$B$135,H57)=0,"",LARGE(Calculation!$B$71:$B$135,H57))</f>
        <v>4.8300000000000001E-3</v>
      </c>
    </row>
    <row r="58" spans="1:13" ht="12" customHeight="1" x14ac:dyDescent="0.2">
      <c r="A58" s="17">
        <v>48</v>
      </c>
      <c r="B58" s="18">
        <f>IF(F58="","",VLOOKUP(F58,Calculation!$B$3:$E$69,2,FALSE))</f>
        <v>0</v>
      </c>
      <c r="C58" s="18">
        <f>IF(F58="","",VLOOKUP(F58,Calculation!$B$3:$E$69,3,FALSE))</f>
        <v>0</v>
      </c>
      <c r="D58" s="18">
        <f>IF(F58="","",VLOOKUP(F58,Calculation!$B$3:$G$69,5,FALSE))</f>
        <v>0</v>
      </c>
      <c r="E58" s="18">
        <f>IF(F58="","",VLOOKUP(F58,Calculation!$B$3:$G$69,6,FALSE))</f>
        <v>0</v>
      </c>
      <c r="F58" s="19">
        <f>IF(LARGE(Calculation!$B$3:$B$69,A58)=0,"",LARGE(Calculation!$B$3:$B$69,A58))</f>
        <v>9.2000000000000014E-4</v>
      </c>
      <c r="H58" s="17">
        <v>48</v>
      </c>
      <c r="I58" s="18">
        <f>IF(M58="","",VLOOKUP(M58,Calculation!$B$71:$E$135,2,FALSE))</f>
        <v>0</v>
      </c>
      <c r="J58" s="18">
        <f>IF(M58="","",VLOOKUP(M58,Calculation!$B$71:$E$135,3,FALSE))</f>
        <v>0</v>
      </c>
      <c r="K58" s="18">
        <f>IF(M58="","",VLOOKUP(M58,Calculation!$B$71:$G$135,5,FALSE))</f>
        <v>0</v>
      </c>
      <c r="L58" s="18">
        <f>IF(M58="","",VLOOKUP(M58,Calculation!$B$71:$G$135,6,FALSE))</f>
        <v>0</v>
      </c>
      <c r="M58" s="19">
        <f>IF(LARGE(Calculation!$B$71:$B$135,H58)=0,"",LARGE(Calculation!$B$71:$B$135,H58))</f>
        <v>4.8300000000000001E-3</v>
      </c>
    </row>
    <row r="59" spans="1:13" ht="12" customHeight="1" x14ac:dyDescent="0.2">
      <c r="A59" s="17">
        <v>49</v>
      </c>
      <c r="B59" s="18">
        <f>IF(F59="","",VLOOKUP(F59,Calculation!$B$3:$E$69,2,FALSE))</f>
        <v>0</v>
      </c>
      <c r="C59" s="18">
        <f>IF(F59="","",VLOOKUP(F59,Calculation!$B$3:$E$69,3,FALSE))</f>
        <v>0</v>
      </c>
      <c r="D59" s="18">
        <f>IF(F59="","",VLOOKUP(F59,Calculation!$B$3:$G$69,5,FALSE))</f>
        <v>0</v>
      </c>
      <c r="E59" s="18">
        <f>IF(F59="","",VLOOKUP(F59,Calculation!$B$3:$G$69,6,FALSE))</f>
        <v>0</v>
      </c>
      <c r="F59" s="19">
        <f>IF(LARGE(Calculation!$B$3:$B$69,A59)=0,"",LARGE(Calculation!$B$3:$B$69,A59))</f>
        <v>9.2000000000000014E-4</v>
      </c>
      <c r="H59" s="17">
        <v>49</v>
      </c>
      <c r="I59" s="18">
        <f>IF(M59="","",VLOOKUP(M59,Calculation!$B$71:$E$135,2,FALSE))</f>
        <v>0</v>
      </c>
      <c r="J59" s="18">
        <f>IF(M59="","",VLOOKUP(M59,Calculation!$B$71:$E$135,3,FALSE))</f>
        <v>0</v>
      </c>
      <c r="K59" s="18">
        <f>IF(M59="","",VLOOKUP(M59,Calculation!$B$71:$G$135,5,FALSE))</f>
        <v>0</v>
      </c>
      <c r="L59" s="18">
        <f>IF(M59="","",VLOOKUP(M59,Calculation!$B$71:$G$135,6,FALSE))</f>
        <v>0</v>
      </c>
      <c r="M59" s="19">
        <f>IF(LARGE(Calculation!$B$71:$B$135,H59)=0,"",LARGE(Calculation!$B$71:$B$135,H59))</f>
        <v>4.8300000000000001E-3</v>
      </c>
    </row>
    <row r="60" spans="1:13" ht="12" customHeight="1" x14ac:dyDescent="0.2">
      <c r="A60" s="17">
        <v>50</v>
      </c>
      <c r="B60" s="18">
        <f>IF(F60="","",VLOOKUP(F60,Calculation!$B$3:$E$69,2,FALSE))</f>
        <v>0</v>
      </c>
      <c r="C60" s="18">
        <f>IF(F60="","",VLOOKUP(F60,Calculation!$B$3:$E$69,3,FALSE))</f>
        <v>0</v>
      </c>
      <c r="D60" s="18">
        <f>IF(F60="","",VLOOKUP(F60,Calculation!$B$3:$G$69,5,FALSE))</f>
        <v>0</v>
      </c>
      <c r="E60" s="18">
        <f>IF(F60="","",VLOOKUP(F60,Calculation!$B$3:$G$69,6,FALSE))</f>
        <v>0</v>
      </c>
      <c r="F60" s="19">
        <f>IF(LARGE(Calculation!$B$3:$B$69,A60)=0,"",LARGE(Calculation!$B$3:$B$69,A60))</f>
        <v>9.2000000000000014E-4</v>
      </c>
      <c r="H60" s="17">
        <v>50</v>
      </c>
      <c r="I60" s="18">
        <f>IF(M60="","",VLOOKUP(M60,Calculation!$B$71:$E$135,2,FALSE))</f>
        <v>0</v>
      </c>
      <c r="J60" s="18">
        <f>IF(M60="","",VLOOKUP(M60,Calculation!$B$71:$E$135,3,FALSE))</f>
        <v>0</v>
      </c>
      <c r="K60" s="18">
        <f>IF(M60="","",VLOOKUP(M60,Calculation!$B$71:$G$135,5,FALSE))</f>
        <v>0</v>
      </c>
      <c r="L60" s="18">
        <f>IF(M60="","",VLOOKUP(M60,Calculation!$B$71:$G$135,6,FALSE))</f>
        <v>0</v>
      </c>
      <c r="M60" s="19">
        <f>IF(LARGE(Calculation!$B$71:$B$135,H60)=0,"",LARGE(Calculation!$B$71:$B$135,H60))</f>
        <v>4.8199999999999996E-3</v>
      </c>
    </row>
    <row r="61" spans="1:13" ht="12" customHeight="1" x14ac:dyDescent="0.2">
      <c r="A61" s="17">
        <v>51</v>
      </c>
      <c r="B61" s="18">
        <f>IF(F61="","",VLOOKUP(F61,Calculation!$B$3:$E$69,2,FALSE))</f>
        <v>0</v>
      </c>
      <c r="C61" s="18">
        <f>IF(F61="","",VLOOKUP(F61,Calculation!$B$3:$E$69,3,FALSE))</f>
        <v>0</v>
      </c>
      <c r="D61" s="18">
        <f>IF(F61="","",VLOOKUP(F61,Calculation!$B$3:$G$69,5,FALSE))</f>
        <v>0</v>
      </c>
      <c r="E61" s="18">
        <f>IF(F61="","",VLOOKUP(F61,Calculation!$B$3:$G$69,6,FALSE))</f>
        <v>0</v>
      </c>
      <c r="F61" s="19">
        <f>IF(LARGE(Calculation!$B$3:$B$69,A61)=0,"",LARGE(Calculation!$B$3:$B$69,A61))</f>
        <v>9.2000000000000014E-4</v>
      </c>
      <c r="H61" s="17">
        <v>51</v>
      </c>
      <c r="I61" s="18">
        <f>IF(M61="","",VLOOKUP(M61,Calculation!$B$71:$E$135,2,FALSE))</f>
        <v>0</v>
      </c>
      <c r="J61" s="18">
        <f>IF(M61="","",VLOOKUP(M61,Calculation!$B$71:$E$135,3,FALSE))</f>
        <v>0</v>
      </c>
      <c r="K61" s="18">
        <f>IF(M61="","",VLOOKUP(M61,Calculation!$B$71:$G$135,5,FALSE))</f>
        <v>0</v>
      </c>
      <c r="L61" s="18">
        <f>IF(M61="","",VLOOKUP(M61,Calculation!$B$71:$G$135,6,FALSE))</f>
        <v>0</v>
      </c>
      <c r="M61" s="19">
        <f>IF(LARGE(Calculation!$B$71:$B$135,H61)=0,"",LARGE(Calculation!$B$71:$B$135,H61))</f>
        <v>4.8199999999999996E-3</v>
      </c>
    </row>
    <row r="62" spans="1:13" ht="12" customHeight="1" x14ac:dyDescent="0.2">
      <c r="A62" s="17">
        <v>52</v>
      </c>
      <c r="B62" s="18">
        <f>IF(F62="","",VLOOKUP(F62,Calculation!$B$3:$E$69,2,FALSE))</f>
        <v>0</v>
      </c>
      <c r="C62" s="18">
        <f>IF(F62="","",VLOOKUP(F62,Calculation!$B$3:$E$69,3,FALSE))</f>
        <v>0</v>
      </c>
      <c r="D62" s="18">
        <f>IF(F62="","",VLOOKUP(F62,Calculation!$B$3:$G$69,5,FALSE))</f>
        <v>0</v>
      </c>
      <c r="E62" s="18">
        <f>IF(F62="","",VLOOKUP(F62,Calculation!$B$3:$G$69,6,FALSE))</f>
        <v>0</v>
      </c>
      <c r="F62" s="19">
        <f>IF(LARGE(Calculation!$B$3:$B$69,A62)=0,"",LARGE(Calculation!$B$3:$B$69,A62))</f>
        <v>9.1000000000000011E-4</v>
      </c>
      <c r="H62" s="17">
        <v>52</v>
      </c>
      <c r="I62" s="18">
        <f>IF(M62="","",VLOOKUP(M62,Calculation!$B$71:$E$135,2,FALSE))</f>
        <v>0</v>
      </c>
      <c r="J62" s="18">
        <f>IF(M62="","",VLOOKUP(M62,Calculation!$B$71:$E$135,3,FALSE))</f>
        <v>0</v>
      </c>
      <c r="K62" s="18">
        <f>IF(M62="","",VLOOKUP(M62,Calculation!$B$71:$G$135,5,FALSE))</f>
        <v>0</v>
      </c>
      <c r="L62" s="18">
        <f>IF(M62="","",VLOOKUP(M62,Calculation!$B$71:$G$135,6,FALSE))</f>
        <v>0</v>
      </c>
      <c r="M62" s="19">
        <f>IF(LARGE(Calculation!$B$71:$B$135,H62)=0,"",LARGE(Calculation!$B$71:$B$135,H62))</f>
        <v>4.8199999999999996E-3</v>
      </c>
    </row>
    <row r="63" spans="1:13" ht="12" customHeight="1" x14ac:dyDescent="0.2">
      <c r="A63" s="17">
        <v>53</v>
      </c>
      <c r="B63" s="18">
        <f>IF(F63="","",VLOOKUP(F63,Calculation!$B$3:$E$69,2,FALSE))</f>
        <v>0</v>
      </c>
      <c r="C63" s="18">
        <f>IF(F63="","",VLOOKUP(F63,Calculation!$B$3:$E$69,3,FALSE))</f>
        <v>0</v>
      </c>
      <c r="D63" s="18">
        <f>IF(F63="","",VLOOKUP(F63,Calculation!$B$3:$G$69,5,FALSE))</f>
        <v>0</v>
      </c>
      <c r="E63" s="18">
        <f>IF(F63="","",VLOOKUP(F63,Calculation!$B$3:$G$69,6,FALSE))</f>
        <v>0</v>
      </c>
      <c r="F63" s="19">
        <f>IF(LARGE(Calculation!$B$3:$B$69,A63)=0,"",LARGE(Calculation!$B$3:$B$69,A63))</f>
        <v>9.1000000000000011E-4</v>
      </c>
      <c r="H63" s="17">
        <v>53</v>
      </c>
      <c r="I63" s="18">
        <f>IF(M63="","",VLOOKUP(M63,Calculation!$B$71:$E$135,2,FALSE))</f>
        <v>0</v>
      </c>
      <c r="J63" s="18">
        <f>IF(M63="","",VLOOKUP(M63,Calculation!$B$71:$E$135,3,FALSE))</f>
        <v>0</v>
      </c>
      <c r="K63" s="18">
        <f>IF(M63="","",VLOOKUP(M63,Calculation!$B$71:$G$135,5,FALSE))</f>
        <v>0</v>
      </c>
      <c r="L63" s="18">
        <f>IF(M63="","",VLOOKUP(M63,Calculation!$B$71:$G$135,6,FALSE))</f>
        <v>0</v>
      </c>
      <c r="M63" s="19">
        <f>IF(LARGE(Calculation!$B$71:$B$135,H63)=0,"",LARGE(Calculation!$B$71:$B$135,H63))</f>
        <v>4.8199999999999996E-3</v>
      </c>
    </row>
    <row r="64" spans="1:13" ht="12" customHeight="1" x14ac:dyDescent="0.2">
      <c r="A64" s="17">
        <v>54</v>
      </c>
      <c r="B64" s="18">
        <f>IF(F64="","",VLOOKUP(F64,Calculation!$B$3:$E$69,2,FALSE))</f>
        <v>0</v>
      </c>
      <c r="C64" s="18">
        <f>IF(F64="","",VLOOKUP(F64,Calculation!$B$3:$E$69,3,FALSE))</f>
        <v>0</v>
      </c>
      <c r="D64" s="18">
        <f>IF(F64="","",VLOOKUP(F64,Calculation!$B$3:$G$69,5,FALSE))</f>
        <v>0</v>
      </c>
      <c r="E64" s="18">
        <f>IF(F64="","",VLOOKUP(F64,Calculation!$B$3:$G$69,6,FALSE))</f>
        <v>0</v>
      </c>
      <c r="F64" s="19">
        <f>IF(LARGE(Calculation!$B$3:$B$69,A64)=0,"",LARGE(Calculation!$B$3:$B$69,A64))</f>
        <v>9.1000000000000011E-4</v>
      </c>
      <c r="H64" s="17">
        <v>54</v>
      </c>
      <c r="I64" s="18">
        <f>IF(M64="","",VLOOKUP(M64,Calculation!$B$71:$E$135,2,FALSE))</f>
        <v>0</v>
      </c>
      <c r="J64" s="18">
        <f>IF(M64="","",VLOOKUP(M64,Calculation!$B$71:$E$135,3,FALSE))</f>
        <v>0</v>
      </c>
      <c r="K64" s="18">
        <f>IF(M64="","",VLOOKUP(M64,Calculation!$B$71:$G$135,5,FALSE))</f>
        <v>0</v>
      </c>
      <c r="L64" s="18">
        <f>IF(M64="","",VLOOKUP(M64,Calculation!$B$71:$G$135,6,FALSE))</f>
        <v>0</v>
      </c>
      <c r="M64" s="19">
        <f>IF(LARGE(Calculation!$B$71:$B$135,H64)=0,"",LARGE(Calculation!$B$71:$B$135,H64))</f>
        <v>4.8199999999999996E-3</v>
      </c>
    </row>
    <row r="65" spans="1:13" ht="12" customHeight="1" x14ac:dyDescent="0.2">
      <c r="A65" s="17">
        <v>55</v>
      </c>
      <c r="B65" s="18">
        <f>IF(F65="","",VLOOKUP(F65,Calculation!$B$3:$E$69,2,FALSE))</f>
        <v>0</v>
      </c>
      <c r="C65" s="18">
        <f>IF(F65="","",VLOOKUP(F65,Calculation!$B$3:$E$69,3,FALSE))</f>
        <v>0</v>
      </c>
      <c r="D65" s="18">
        <f>IF(F65="","",VLOOKUP(F65,Calculation!$B$3:$G$69,5,FALSE))</f>
        <v>0</v>
      </c>
      <c r="E65" s="18">
        <f>IF(F65="","",VLOOKUP(F65,Calculation!$B$3:$G$69,6,FALSE))</f>
        <v>0</v>
      </c>
      <c r="F65" s="19">
        <f>IF(LARGE(Calculation!$B$3:$B$69,A65)=0,"",LARGE(Calculation!$B$3:$B$69,A65))</f>
        <v>9.1000000000000011E-4</v>
      </c>
      <c r="H65" s="17">
        <v>55</v>
      </c>
      <c r="I65" s="18">
        <f>IF(M65="","",VLOOKUP(M65,Calculation!$B$71:$E$135,2,FALSE))</f>
        <v>0</v>
      </c>
      <c r="J65" s="18">
        <f>IF(M65="","",VLOOKUP(M65,Calculation!$B$71:$E$135,3,FALSE))</f>
        <v>0</v>
      </c>
      <c r="K65" s="18">
        <f>IF(M65="","",VLOOKUP(M65,Calculation!$B$71:$G$135,5,FALSE))</f>
        <v>0</v>
      </c>
      <c r="L65" s="18">
        <f>IF(M65="","",VLOOKUP(M65,Calculation!$B$71:$G$135,6,FALSE))</f>
        <v>0</v>
      </c>
      <c r="M65" s="19">
        <f>IF(LARGE(Calculation!$B$71:$B$135,H65)=0,"",LARGE(Calculation!$B$71:$B$135,H65))</f>
        <v>4.8199999999999996E-3</v>
      </c>
    </row>
    <row r="66" spans="1:13" ht="12" customHeight="1" x14ac:dyDescent="0.2">
      <c r="A66" s="17">
        <v>56</v>
      </c>
      <c r="B66" s="18">
        <f>IF(F66="","",VLOOKUP(F66,Calculation!$B$3:$E$69,2,FALSE))</f>
        <v>0</v>
      </c>
      <c r="C66" s="18">
        <f>IF(F66="","",VLOOKUP(F66,Calculation!$B$3:$E$69,3,FALSE))</f>
        <v>0</v>
      </c>
      <c r="D66" s="18">
        <f>IF(F66="","",VLOOKUP(F66,Calculation!$B$3:$G$69,5,FALSE))</f>
        <v>0</v>
      </c>
      <c r="E66" s="18">
        <f>IF(F66="","",VLOOKUP(F66,Calculation!$B$3:$G$69,6,FALSE))</f>
        <v>0</v>
      </c>
      <c r="F66" s="19">
        <f>IF(LARGE(Calculation!$B$3:$B$69,A66)=0,"",LARGE(Calculation!$B$3:$B$69,A66))</f>
        <v>9.1000000000000011E-4</v>
      </c>
      <c r="H66" s="17">
        <v>56</v>
      </c>
      <c r="I66" s="18">
        <f>IF(M66="","",VLOOKUP(M66,Calculation!$B$71:$E$135,2,FALSE))</f>
        <v>0</v>
      </c>
      <c r="J66" s="18">
        <f>IF(M66="","",VLOOKUP(M66,Calculation!$B$71:$E$135,3,FALSE))</f>
        <v>0</v>
      </c>
      <c r="K66" s="18">
        <f>IF(M66="","",VLOOKUP(M66,Calculation!$B$71:$G$135,5,FALSE))</f>
        <v>0</v>
      </c>
      <c r="L66" s="18">
        <f>IF(M66="","",VLOOKUP(M66,Calculation!$B$71:$G$135,6,FALSE))</f>
        <v>0</v>
      </c>
      <c r="M66" s="19">
        <f>IF(LARGE(Calculation!$B$71:$B$135,H66)=0,"",LARGE(Calculation!$B$71:$B$135,H66))</f>
        <v>4.8199999999999996E-3</v>
      </c>
    </row>
    <row r="67" spans="1:13" ht="12" customHeight="1" x14ac:dyDescent="0.2">
      <c r="A67" s="17">
        <v>57</v>
      </c>
      <c r="B67" s="18">
        <f>IF(F67="","",VLOOKUP(F67,Calculation!$B$3:$E$69,2,FALSE))</f>
        <v>0</v>
      </c>
      <c r="C67" s="18">
        <f>IF(F67="","",VLOOKUP(F67,Calculation!$B$3:$E$69,3,FALSE))</f>
        <v>0</v>
      </c>
      <c r="D67" s="18">
        <f>IF(F67="","",VLOOKUP(F67,Calculation!$B$3:$G$69,5,FALSE))</f>
        <v>0</v>
      </c>
      <c r="E67" s="18">
        <f>IF(F67="","",VLOOKUP(F67,Calculation!$B$3:$G$69,6,FALSE))</f>
        <v>0</v>
      </c>
      <c r="F67" s="19">
        <f>IF(LARGE(Calculation!$B$3:$B$69,A67)=0,"",LARGE(Calculation!$B$3:$B$69,A67))</f>
        <v>9.1000000000000011E-4</v>
      </c>
      <c r="H67" s="17">
        <v>57</v>
      </c>
      <c r="I67" s="18">
        <f>IF(M67="","",VLOOKUP(M67,Calculation!$B$71:$E$135,2,FALSE))</f>
        <v>0</v>
      </c>
      <c r="J67" s="18">
        <f>IF(M67="","",VLOOKUP(M67,Calculation!$B$71:$E$135,3,FALSE))</f>
        <v>0</v>
      </c>
      <c r="K67" s="18">
        <f>IF(M67="","",VLOOKUP(M67,Calculation!$B$71:$G$135,5,FALSE))</f>
        <v>0</v>
      </c>
      <c r="L67" s="18">
        <f>IF(M67="","",VLOOKUP(M67,Calculation!$B$71:$G$135,6,FALSE))</f>
        <v>0</v>
      </c>
      <c r="M67" s="19">
        <f>IF(LARGE(Calculation!$B$71:$B$135,H67)=0,"",LARGE(Calculation!$B$71:$B$135,H67))</f>
        <v>4.8199999999999996E-3</v>
      </c>
    </row>
    <row r="68" spans="1:13" ht="12" customHeight="1" x14ac:dyDescent="0.2">
      <c r="A68" s="17">
        <v>58</v>
      </c>
      <c r="B68" s="18">
        <f>IF(F68="","",VLOOKUP(F68,Calculation!$B$3:$E$69,2,FALSE))</f>
        <v>0</v>
      </c>
      <c r="C68" s="18">
        <f>IF(F68="","",VLOOKUP(F68,Calculation!$B$3:$E$69,3,FALSE))</f>
        <v>0</v>
      </c>
      <c r="D68" s="18">
        <f>IF(F68="","",VLOOKUP(F68,Calculation!$B$3:$G$69,5,FALSE))</f>
        <v>0</v>
      </c>
      <c r="E68" s="18">
        <f>IF(F68="","",VLOOKUP(F68,Calculation!$B$3:$G$69,6,FALSE))</f>
        <v>0</v>
      </c>
      <c r="F68" s="19">
        <f>IF(LARGE(Calculation!$B$3:$B$69,A68)=0,"",LARGE(Calculation!$B$3:$B$69,A68))</f>
        <v>9.1000000000000011E-4</v>
      </c>
      <c r="H68" s="17">
        <v>58</v>
      </c>
      <c r="I68" s="18">
        <f>IF(M68="","",VLOOKUP(M68,Calculation!$B$71:$E$135,2,FALSE))</f>
        <v>0</v>
      </c>
      <c r="J68" s="18">
        <f>IF(M68="","",VLOOKUP(M68,Calculation!$B$71:$E$135,3,FALSE))</f>
        <v>0</v>
      </c>
      <c r="K68" s="18">
        <f>IF(M68="","",VLOOKUP(M68,Calculation!$B$71:$G$135,5,FALSE))</f>
        <v>0</v>
      </c>
      <c r="L68" s="18">
        <f>IF(M68="","",VLOOKUP(M68,Calculation!$B$71:$G$135,6,FALSE))</f>
        <v>0</v>
      </c>
      <c r="M68" s="19">
        <f>IF(LARGE(Calculation!$B$71:$B$135,H68)=0,"",LARGE(Calculation!$B$71:$B$135,H68))</f>
        <v>4.81E-3</v>
      </c>
    </row>
    <row r="69" spans="1:13" ht="12" customHeight="1" x14ac:dyDescent="0.2">
      <c r="A69" s="17">
        <v>59</v>
      </c>
      <c r="B69" s="18">
        <f>IF(F69="","",VLOOKUP(F69,Calculation!$B$3:$E$69,2,FALSE))</f>
        <v>0</v>
      </c>
      <c r="C69" s="18">
        <f>IF(F69="","",VLOOKUP(F69,Calculation!$B$3:$E$69,3,FALSE))</f>
        <v>0</v>
      </c>
      <c r="D69" s="18">
        <f>IF(F69="","",VLOOKUP(F69,Calculation!$B$3:$G$69,5,FALSE))</f>
        <v>0</v>
      </c>
      <c r="E69" s="18">
        <f>IF(F69="","",VLOOKUP(F69,Calculation!$B$3:$G$69,6,FALSE))</f>
        <v>0</v>
      </c>
      <c r="F69" s="19">
        <f>IF(LARGE(Calculation!$B$3:$B$69,A69)=0,"",LARGE(Calculation!$B$3:$B$69,A69))</f>
        <v>9.1000000000000011E-4</v>
      </c>
      <c r="H69" s="17">
        <v>59</v>
      </c>
      <c r="I69" s="18">
        <f>IF(M69="","",VLOOKUP(M69,Calculation!$B$71:$E$135,2,FALSE))</f>
        <v>0</v>
      </c>
      <c r="J69" s="18">
        <f>IF(M69="","",VLOOKUP(M69,Calculation!$B$71:$E$135,3,FALSE))</f>
        <v>0</v>
      </c>
      <c r="K69" s="18">
        <f>IF(M69="","",VLOOKUP(M69,Calculation!$B$71:$G$135,5,FALSE))</f>
        <v>0</v>
      </c>
      <c r="L69" s="18">
        <f>IF(M69="","",VLOOKUP(M69,Calculation!$B$71:$G$135,6,FALSE))</f>
        <v>0</v>
      </c>
      <c r="M69" s="19">
        <f>IF(LARGE(Calculation!$B$71:$B$135,H69)=0,"",LARGE(Calculation!$B$71:$B$135,H69))</f>
        <v>4.81E-3</v>
      </c>
    </row>
    <row r="70" spans="1:13" ht="12" customHeight="1" x14ac:dyDescent="0.2">
      <c r="A70" s="17">
        <v>60</v>
      </c>
      <c r="B70" s="18">
        <f>IF(F70="","",VLOOKUP(F70,Calculation!$B$3:$E$69,2,FALSE))</f>
        <v>0</v>
      </c>
      <c r="C70" s="18">
        <f>IF(F70="","",VLOOKUP(F70,Calculation!$B$3:$E$69,3,FALSE))</f>
        <v>0</v>
      </c>
      <c r="D70" s="18">
        <f>IF(F70="","",VLOOKUP(F70,Calculation!$B$3:$G$69,5,FALSE))</f>
        <v>0</v>
      </c>
      <c r="E70" s="18">
        <f>IF(F70="","",VLOOKUP(F70,Calculation!$B$3:$G$69,6,FALSE))</f>
        <v>0</v>
      </c>
      <c r="F70" s="19">
        <f>IF(LARGE(Calculation!$B$3:$B$69,A70)=0,"",LARGE(Calculation!$B$3:$B$69,A70))</f>
        <v>9.1000000000000011E-4</v>
      </c>
      <c r="H70" s="17">
        <v>60</v>
      </c>
      <c r="I70" s="18">
        <f>IF(M70="","",VLOOKUP(M70,Calculation!$B$71:$E$135,2,FALSE))</f>
        <v>0</v>
      </c>
      <c r="J70" s="18">
        <f>IF(M70="","",VLOOKUP(M70,Calculation!$B$71:$E$135,3,FALSE))</f>
        <v>0</v>
      </c>
      <c r="K70" s="18">
        <f>IF(M70="","",VLOOKUP(M70,Calculation!$B$71:$G$135,5,FALSE))</f>
        <v>0</v>
      </c>
      <c r="L70" s="18">
        <f>IF(M70="","",VLOOKUP(M70,Calculation!$B$71:$G$135,6,FALSE))</f>
        <v>0</v>
      </c>
      <c r="M70" s="19">
        <f>IF(LARGE(Calculation!$B$71:$B$135,H70)=0,"",LARGE(Calculation!$B$71:$B$135,H70))</f>
        <v>4.81E-3</v>
      </c>
    </row>
    <row r="71" spans="1:13" ht="12" customHeight="1" x14ac:dyDescent="0.2">
      <c r="A71" s="17">
        <v>61</v>
      </c>
      <c r="B71" s="18">
        <f>IF(F71="","",VLOOKUP(F71,Calculation!$B$3:$E$69,2,FALSE))</f>
        <v>0</v>
      </c>
      <c r="C71" s="18">
        <f>IF(F71="","",VLOOKUP(F71,Calculation!$B$3:$E$69,3,FALSE))</f>
        <v>0</v>
      </c>
      <c r="D71" s="18">
        <f>IF(F71="","",VLOOKUP(F71,Calculation!$B$3:$G$69,5,FALSE))</f>
        <v>0</v>
      </c>
      <c r="E71" s="18">
        <f>IF(F71="","",VLOOKUP(F71,Calculation!$B$3:$G$69,6,FALSE))</f>
        <v>0</v>
      </c>
      <c r="F71" s="19">
        <f>IF(LARGE(Calculation!$B$3:$B$69,A71)=0,"",LARGE(Calculation!$B$3:$B$69,A71))</f>
        <v>9.1000000000000011E-4</v>
      </c>
      <c r="H71" s="17">
        <v>61</v>
      </c>
      <c r="I71" s="18">
        <f>IF(M71="","",VLOOKUP(M71,Calculation!$B$71:$E$135,2,FALSE))</f>
        <v>0</v>
      </c>
      <c r="J71" s="18">
        <f>IF(M71="","",VLOOKUP(M71,Calculation!$B$71:$E$135,3,FALSE))</f>
        <v>0</v>
      </c>
      <c r="K71" s="18">
        <f>IF(M71="","",VLOOKUP(M71,Calculation!$B$71:$G$135,5,FALSE))</f>
        <v>0</v>
      </c>
      <c r="L71" s="18">
        <f>IF(M71="","",VLOOKUP(M71,Calculation!$B$71:$G$135,6,FALSE))</f>
        <v>0</v>
      </c>
      <c r="M71" s="19">
        <f>IF(LARGE(Calculation!$B$71:$B$135,H71)=0,"",LARGE(Calculation!$B$71:$B$135,H71))</f>
        <v>4.81E-3</v>
      </c>
    </row>
    <row r="72" spans="1:13" ht="12" customHeight="1" x14ac:dyDescent="0.2">
      <c r="A72" s="17">
        <v>62</v>
      </c>
      <c r="B72" s="18">
        <f>IF(F72="","",VLOOKUP(F72,Calculation!$B$3:$E$69,2,FALSE))</f>
        <v>0</v>
      </c>
      <c r="C72" s="18">
        <f>IF(F72="","",VLOOKUP(F72,Calculation!$B$3:$E$69,3,FALSE))</f>
        <v>0</v>
      </c>
      <c r="D72" s="18">
        <f>IF(F72="","",VLOOKUP(F72,Calculation!$B$3:$G$69,5,FALSE))</f>
        <v>0</v>
      </c>
      <c r="E72" s="18">
        <f>IF(F72="","",VLOOKUP(F72,Calculation!$B$3:$G$69,6,FALSE))</f>
        <v>0</v>
      </c>
      <c r="F72" s="19">
        <f>IF(LARGE(Calculation!$B$3:$B$69,A72)=0,"",LARGE(Calculation!$B$3:$B$69,A72))</f>
        <v>9.1000000000000011E-4</v>
      </c>
      <c r="H72" s="17">
        <v>62</v>
      </c>
      <c r="I72" s="18">
        <f>IF(M72="","",VLOOKUP(M72,Calculation!$B$71:$E$135,2,FALSE))</f>
        <v>0</v>
      </c>
      <c r="J72" s="18">
        <f>IF(M72="","",VLOOKUP(M72,Calculation!$B$71:$E$135,3,FALSE))</f>
        <v>0</v>
      </c>
      <c r="K72" s="18">
        <f>IF(M72="","",VLOOKUP(M72,Calculation!$B$71:$G$135,5,FALSE))</f>
        <v>0</v>
      </c>
      <c r="L72" s="18">
        <f>IF(M72="","",VLOOKUP(M72,Calculation!$B$71:$G$135,6,FALSE))</f>
        <v>0</v>
      </c>
      <c r="M72" s="19">
        <f>IF(LARGE(Calculation!$B$71:$B$135,H72)=0,"",LARGE(Calculation!$B$71:$B$135,H72))</f>
        <v>4.81E-3</v>
      </c>
    </row>
    <row r="73" spans="1:13" ht="12" customHeight="1" x14ac:dyDescent="0.2">
      <c r="A73" s="17">
        <v>63</v>
      </c>
      <c r="B73" s="18">
        <f>IF(F73="","",VLOOKUP(F73,Calculation!$B$3:$E$69,2,FALSE))</f>
        <v>0</v>
      </c>
      <c r="C73" s="18">
        <f>IF(F73="","",VLOOKUP(F73,Calculation!$B$3:$E$69,3,FALSE))</f>
        <v>0</v>
      </c>
      <c r="D73" s="18">
        <f>IF(F73="","",VLOOKUP(F73,Calculation!$B$3:$G$69,5,FALSE))</f>
        <v>0</v>
      </c>
      <c r="E73" s="18">
        <f>IF(F73="","",VLOOKUP(F73,Calculation!$B$3:$G$69,6,FALSE))</f>
        <v>0</v>
      </c>
      <c r="F73" s="19">
        <f>IF(LARGE(Calculation!$B$3:$B$69,A73)=0,"",LARGE(Calculation!$B$3:$B$69,A73))</f>
        <v>9.1000000000000011E-4</v>
      </c>
      <c r="H73" s="17">
        <v>63</v>
      </c>
      <c r="I73" s="18">
        <f>IF(M73="","",VLOOKUP(M73,Calculation!$B$71:$E$135,2,FALSE))</f>
        <v>0</v>
      </c>
      <c r="J73" s="18">
        <f>IF(M73="","",VLOOKUP(M73,Calculation!$B$71:$E$135,3,FALSE))</f>
        <v>0</v>
      </c>
      <c r="K73" s="18">
        <f>IF(M73="","",VLOOKUP(M73,Calculation!$B$71:$G$135,5,FALSE))</f>
        <v>0</v>
      </c>
      <c r="L73" s="18">
        <f>IF(M73="","",VLOOKUP(M73,Calculation!$B$71:$G$135,6,FALSE))</f>
        <v>0</v>
      </c>
      <c r="M73" s="19">
        <f>IF(LARGE(Calculation!$B$71:$B$135,H73)=0,"",LARGE(Calculation!$B$71:$B$135,H73))</f>
        <v>4.81E-3</v>
      </c>
    </row>
    <row r="74" spans="1:13" ht="12" customHeight="1" x14ac:dyDescent="0.2">
      <c r="A74" s="17">
        <v>64</v>
      </c>
      <c r="B74" s="18">
        <f>IF(F74="","",VLOOKUP(F74,Calculation!$B$3:$E$69,2,FALSE))</f>
        <v>0</v>
      </c>
      <c r="C74" s="18">
        <f>IF(F74="","",VLOOKUP(F74,Calculation!$B$3:$E$69,3,FALSE))</f>
        <v>0</v>
      </c>
      <c r="D74" s="18">
        <f>IF(F74="","",VLOOKUP(F74,Calculation!$B$3:$G$69,5,FALSE))</f>
        <v>0</v>
      </c>
      <c r="E74" s="18">
        <f>IF(F74="","",VLOOKUP(F74,Calculation!$B$3:$G$69,6,FALSE))</f>
        <v>0</v>
      </c>
      <c r="F74" s="19">
        <f>IF(LARGE(Calculation!$B$3:$B$69,A74)=0,"",LARGE(Calculation!$B$3:$B$69,A74))</f>
        <v>9.1000000000000011E-4</v>
      </c>
      <c r="H74" s="17">
        <v>64</v>
      </c>
      <c r="I74" s="18">
        <f>IF(M74="","",VLOOKUP(M74,Calculation!$B$71:$E$135,2,FALSE))</f>
        <v>0</v>
      </c>
      <c r="J74" s="18">
        <f>IF(M74="","",VLOOKUP(M74,Calculation!$B$71:$E$135,3,FALSE))</f>
        <v>0</v>
      </c>
      <c r="K74" s="18">
        <f>IF(M74="","",VLOOKUP(M74,Calculation!$B$71:$G$135,5,FALSE))</f>
        <v>0</v>
      </c>
      <c r="L74" s="18">
        <f>IF(M74="","",VLOOKUP(M74,Calculation!$B$71:$G$135,6,FALSE))</f>
        <v>0</v>
      </c>
      <c r="M74" s="19">
        <f>IF(LARGE(Calculation!$B$71:$B$135,H74)=0,"",LARGE(Calculation!$B$71:$B$135,H74))</f>
        <v>4.81E-3</v>
      </c>
    </row>
    <row r="75" spans="1:13" ht="12" customHeight="1" x14ac:dyDescent="0.2">
      <c r="A75" s="17">
        <v>65</v>
      </c>
      <c r="B75" s="18">
        <f>IF(F75="","",VLOOKUP(F75,Calculation!$B$3:$E$69,2,FALSE))</f>
        <v>0</v>
      </c>
      <c r="C75" s="18">
        <f>IF(F75="","",VLOOKUP(F75,Calculation!$B$3:$E$69,3,FALSE))</f>
        <v>0</v>
      </c>
      <c r="D75" s="18">
        <f>IF(F75="","",VLOOKUP(F75,Calculation!$B$3:$G$69,5,FALSE))</f>
        <v>0</v>
      </c>
      <c r="E75" s="18">
        <f>IF(F75="","",VLOOKUP(F75,Calculation!$B$3:$G$69,6,FALSE))</f>
        <v>0</v>
      </c>
      <c r="F75" s="19">
        <f>IF(LARGE(Calculation!$B$3:$B$69,A75)=0,"",LARGE(Calculation!$B$3:$B$69,A75))</f>
        <v>9.1000000000000011E-4</v>
      </c>
      <c r="H75" s="17"/>
      <c r="I75" s="18"/>
      <c r="J75" s="18"/>
      <c r="K75" s="18"/>
      <c r="L75" s="18"/>
      <c r="M75" s="19"/>
    </row>
    <row r="76" spans="1:13" ht="12" customHeight="1" x14ac:dyDescent="0.2">
      <c r="A76" s="17">
        <v>66</v>
      </c>
      <c r="B76" s="18">
        <f>IF(F76="","",VLOOKUP(F76,Calculation!$B$3:$E$69,2,FALSE))</f>
        <v>0</v>
      </c>
      <c r="C76" s="18">
        <f>IF(F76="","",VLOOKUP(F76,Calculation!$B$3:$E$69,3,FALSE))</f>
        <v>0</v>
      </c>
      <c r="D76" s="18">
        <f>IF(F76="","",VLOOKUP(F76,Calculation!$B$3:$G$69,5,FALSE))</f>
        <v>0</v>
      </c>
      <c r="E76" s="18">
        <f>IF(F76="","",VLOOKUP(F76,Calculation!$B$3:$G$69,6,FALSE))</f>
        <v>0</v>
      </c>
      <c r="F76" s="19">
        <f>IF(LARGE(Calculation!$B$3:$B$69,A76)=0,"",LARGE(Calculation!$B$3:$B$69,A76))</f>
        <v>9.1000000000000011E-4</v>
      </c>
      <c r="H76" s="17"/>
      <c r="I76" s="18"/>
      <c r="J76" s="18"/>
      <c r="K76" s="18"/>
      <c r="L76" s="18"/>
      <c r="M76" s="19"/>
    </row>
    <row r="77" spans="1:13" ht="12" customHeight="1" x14ac:dyDescent="0.2">
      <c r="A77" s="17">
        <v>67</v>
      </c>
      <c r="B77" s="18">
        <f>IF(F77="","",VLOOKUP(F77,Calculation!$B$3:$E$69,2,FALSE))</f>
        <v>0</v>
      </c>
      <c r="C77" s="18">
        <f>IF(F77="","",VLOOKUP(F77,Calculation!$B$3:$E$69,3,FALSE))</f>
        <v>0</v>
      </c>
      <c r="D77" s="18">
        <f>IF(F77="","",VLOOKUP(F77,Calculation!$B$3:$G$69,5,FALSE))</f>
        <v>0</v>
      </c>
      <c r="E77" s="18">
        <f>IF(F77="","",VLOOKUP(F77,Calculation!$B$3:$G$69,6,FALSE))</f>
        <v>0</v>
      </c>
      <c r="F77" s="19">
        <f>IF(LARGE(Calculation!$B$3:$B$69,A77)=0,"",LARGE(Calculation!$B$3:$B$69,A77))</f>
        <v>9.1000000000000011E-4</v>
      </c>
      <c r="H77" s="17"/>
      <c r="I77" s="18"/>
      <c r="J77" s="18"/>
      <c r="K77" s="18"/>
      <c r="L77" s="18"/>
      <c r="M77" s="19"/>
    </row>
    <row r="78" spans="1:13" ht="12" customHeight="1" x14ac:dyDescent="0.2">
      <c r="A78" s="17">
        <v>68</v>
      </c>
      <c r="B78" s="18" t="e">
        <f>IF(F78="","",VLOOKUP(F78,Calculation!$B$3:$E$69,2,FALSE))</f>
        <v>#NUM!</v>
      </c>
      <c r="C78" s="18" t="e">
        <f>IF(F78="","",VLOOKUP(F78,Calculation!$B$3:$E$69,3,FALSE))</f>
        <v>#NUM!</v>
      </c>
      <c r="D78" s="18" t="e">
        <f>IF(F78="","",VLOOKUP(F78,Calculation!$B$3:$G$69,5,FALSE))</f>
        <v>#NUM!</v>
      </c>
      <c r="E78" s="18" t="e">
        <f>IF(F78="","",VLOOKUP(F78,Calculation!$B$3:$G$69,6,FALSE))</f>
        <v>#NUM!</v>
      </c>
      <c r="F78" s="19" t="e">
        <f>IF(LARGE(Calculation!$B$3:$B$69,A78)=0,"",LARGE(Calculation!$B$3:$B$69,A78))</f>
        <v>#NUM!</v>
      </c>
      <c r="H78" s="17"/>
      <c r="I78" s="18"/>
      <c r="J78" s="18"/>
      <c r="K78" s="18"/>
      <c r="L78" s="18"/>
      <c r="M78" s="19"/>
    </row>
    <row r="79" spans="1:13" ht="12" customHeight="1" x14ac:dyDescent="0.2">
      <c r="A79" s="17">
        <v>69</v>
      </c>
      <c r="B79" s="18" t="e">
        <f>IF(F79="","",VLOOKUP(F79,Calculation!$B$3:$E$69,2,FALSE))</f>
        <v>#NUM!</v>
      </c>
      <c r="C79" s="18" t="e">
        <f>IF(F79="","",VLOOKUP(F79,Calculation!$B$3:$E$69,3,FALSE))</f>
        <v>#NUM!</v>
      </c>
      <c r="D79" s="18" t="e">
        <f>IF(F79="","",VLOOKUP(F79,Calculation!$B$3:$G$69,5,FALSE))</f>
        <v>#NUM!</v>
      </c>
      <c r="E79" s="18" t="e">
        <f>IF(F79="","",VLOOKUP(F79,Calculation!$B$3:$G$69,6,FALSE))</f>
        <v>#NUM!</v>
      </c>
      <c r="F79" s="19" t="e">
        <f>IF(LARGE(Calculation!$B$3:$B$69,A79)=0,"",LARGE(Calculation!$B$3:$B$69,A79))</f>
        <v>#NUM!</v>
      </c>
      <c r="H79" s="17"/>
      <c r="I79" s="18"/>
      <c r="J79" s="18"/>
      <c r="K79" s="18"/>
      <c r="L79" s="18"/>
      <c r="M79" s="19"/>
    </row>
    <row r="80" spans="1:13" ht="12" customHeight="1" x14ac:dyDescent="0.2">
      <c r="A80" s="17">
        <v>70</v>
      </c>
      <c r="B80" s="18" t="e">
        <f>IF(F80="","",VLOOKUP(F80,Calculation!$B$3:$E$69,2,FALSE))</f>
        <v>#NUM!</v>
      </c>
      <c r="C80" s="18" t="e">
        <f>IF(F80="","",VLOOKUP(F80,Calculation!$B$3:$E$69,3,FALSE))</f>
        <v>#NUM!</v>
      </c>
      <c r="D80" s="18" t="e">
        <f>IF(F80="","",VLOOKUP(F80,Calculation!$B$3:$G$69,5,FALSE))</f>
        <v>#NUM!</v>
      </c>
      <c r="E80" s="18" t="e">
        <f>IF(F80="","",VLOOKUP(F80,Calculation!$B$3:$G$69,6,FALSE))</f>
        <v>#NUM!</v>
      </c>
      <c r="F80" s="19" t="e">
        <f>IF(LARGE(Calculation!$B$3:$B$69,A80)=0,"",LARGE(Calculation!$B$3:$B$69,A80))</f>
        <v>#NUM!</v>
      </c>
      <c r="H80" s="17"/>
      <c r="I80" s="18"/>
      <c r="J80" s="18"/>
      <c r="K80" s="18"/>
      <c r="L80" s="18"/>
      <c r="M80" s="19"/>
    </row>
    <row r="81" spans="1:13" ht="12" customHeight="1" x14ac:dyDescent="0.2">
      <c r="A81" s="17">
        <v>71</v>
      </c>
      <c r="B81" s="18" t="e">
        <f>IF(F81="","",VLOOKUP(F81,Calculation!$B$3:$E$69,2,FALSE))</f>
        <v>#NUM!</v>
      </c>
      <c r="C81" s="18" t="e">
        <f>IF(F81="","",VLOOKUP(F81,Calculation!$B$3:$E$69,3,FALSE))</f>
        <v>#NUM!</v>
      </c>
      <c r="D81" s="18" t="e">
        <f>IF(F81="","",VLOOKUP(F81,Calculation!$B$3:$G$69,5,FALSE))</f>
        <v>#NUM!</v>
      </c>
      <c r="E81" s="18" t="e">
        <f>IF(F81="","",VLOOKUP(F81,Calculation!$B$3:$G$69,6,FALSE))</f>
        <v>#NUM!</v>
      </c>
      <c r="F81" s="19" t="e">
        <f>IF(LARGE(Calculation!$B$3:$B$69,A81)=0,"",LARGE(Calculation!$B$3:$B$69,A81))</f>
        <v>#NUM!</v>
      </c>
      <c r="H81" s="17"/>
      <c r="I81" s="18"/>
      <c r="J81" s="18"/>
      <c r="K81" s="18"/>
      <c r="L81" s="18"/>
      <c r="M81" s="19"/>
    </row>
    <row r="82" spans="1:13" ht="12" customHeight="1" x14ac:dyDescent="0.2">
      <c r="A82" s="17">
        <v>72</v>
      </c>
      <c r="B82" s="18" t="e">
        <f>IF(F82="","",VLOOKUP(F82,Calculation!$B$3:$E$69,2,FALSE))</f>
        <v>#NUM!</v>
      </c>
      <c r="C82" s="18" t="e">
        <f>IF(F82="","",VLOOKUP(F82,Calculation!$B$3:$E$69,3,FALSE))</f>
        <v>#NUM!</v>
      </c>
      <c r="D82" s="18" t="e">
        <f>IF(F82="","",VLOOKUP(F82,Calculation!$B$3:$G$69,5,FALSE))</f>
        <v>#NUM!</v>
      </c>
      <c r="E82" s="18" t="e">
        <f>IF(F82="","",VLOOKUP(F82,Calculation!$B$3:$G$69,6,FALSE))</f>
        <v>#NUM!</v>
      </c>
      <c r="F82" s="19" t="e">
        <f>IF(LARGE(Calculation!$B$3:$B$69,A82)=0,"",LARGE(Calculation!$B$3:$B$69,A82))</f>
        <v>#NUM!</v>
      </c>
      <c r="H82" s="17"/>
      <c r="I82" s="18"/>
      <c r="J82" s="18"/>
      <c r="K82" s="18"/>
      <c r="L82" s="18"/>
      <c r="M82" s="19"/>
    </row>
    <row r="83" spans="1:13" ht="12" customHeight="1" x14ac:dyDescent="0.2">
      <c r="A83" s="17">
        <v>73</v>
      </c>
      <c r="B83" s="18" t="e">
        <f>IF(F83="","",VLOOKUP(F83,Calculation!$B$3:$E$69,2,FALSE))</f>
        <v>#NUM!</v>
      </c>
      <c r="C83" s="18" t="e">
        <f>IF(F83="","",VLOOKUP(F83,Calculation!$B$3:$E$69,3,FALSE))</f>
        <v>#NUM!</v>
      </c>
      <c r="D83" s="18" t="e">
        <f>IF(F83="","",VLOOKUP(F83,Calculation!$B$3:$G$69,5,FALSE))</f>
        <v>#NUM!</v>
      </c>
      <c r="E83" s="18" t="e">
        <f>IF(F83="","",VLOOKUP(F83,Calculation!$B$3:$G$69,6,FALSE))</f>
        <v>#NUM!</v>
      </c>
      <c r="F83" s="19" t="e">
        <f>IF(LARGE(Calculation!$B$3:$B$69,A83)=0,"",LARGE(Calculation!$B$3:$B$69,A83))</f>
        <v>#NUM!</v>
      </c>
      <c r="H83" s="17"/>
      <c r="I83" s="18"/>
      <c r="J83" s="18"/>
      <c r="K83" s="18"/>
      <c r="L83" s="18"/>
      <c r="M83" s="19"/>
    </row>
    <row r="84" spans="1:13" ht="12" customHeight="1" x14ac:dyDescent="0.2">
      <c r="A84" s="17">
        <v>74</v>
      </c>
      <c r="B84" s="145" t="e">
        <f>IF(F84="","",VLOOKUP(F84,Calculation!$B$3:$E$69,2,FALSE))</f>
        <v>#NUM!</v>
      </c>
      <c r="C84" s="18" t="e">
        <f>IF(F84="","",VLOOKUP(F84,Calculation!$B$3:$E$69,3,FALSE))</f>
        <v>#NUM!</v>
      </c>
      <c r="D84" s="18" t="e">
        <f>IF(F84="","",VLOOKUP(F84,Calculation!$B$3:$G$69,5,FALSE))</f>
        <v>#NUM!</v>
      </c>
      <c r="E84" s="18" t="e">
        <f>IF(F84="","",VLOOKUP(F84,Calculation!$B$3:$G$69,6,FALSE))</f>
        <v>#NUM!</v>
      </c>
      <c r="F84" s="19" t="e">
        <f>IF(LARGE(Calculation!$B$3:$B$69,A84)=0,"",LARGE(Calculation!$B$3:$B$69,A84))</f>
        <v>#NUM!</v>
      </c>
      <c r="H84" s="17"/>
      <c r="I84" s="18"/>
      <c r="J84" s="18"/>
      <c r="K84" s="18"/>
      <c r="L84" s="18"/>
      <c r="M84" s="19"/>
    </row>
    <row r="85" spans="1:13" ht="12" customHeight="1" x14ac:dyDescent="0.2">
      <c r="A85" s="17">
        <v>75</v>
      </c>
      <c r="B85" s="18" t="e">
        <f>IF(F85="","",VLOOKUP(F85,Calculation!$B$3:$E$69,2,FALSE))</f>
        <v>#NUM!</v>
      </c>
      <c r="C85" s="18" t="e">
        <f>IF(F85="","",VLOOKUP(F85,Calculation!$B$3:$E$69,3,FALSE))</f>
        <v>#NUM!</v>
      </c>
      <c r="D85" s="18" t="e">
        <f>IF(F85="","",VLOOKUP(F85,Calculation!$B$3:$G$69,5,FALSE))</f>
        <v>#NUM!</v>
      </c>
      <c r="E85" s="18" t="e">
        <f>IF(F85="","",VLOOKUP(F85,Calculation!$B$3:$G$69,6,FALSE))</f>
        <v>#NUM!</v>
      </c>
      <c r="F85" s="19" t="e">
        <f>IF(LARGE(Calculation!$B$3:$B$69,A85)=0,"",LARGE(Calculation!$B$3:$B$69,A85))</f>
        <v>#NUM!</v>
      </c>
      <c r="H85" s="17"/>
      <c r="I85" s="18"/>
      <c r="J85" s="18"/>
      <c r="K85" s="18"/>
      <c r="L85" s="18"/>
      <c r="M85" s="19"/>
    </row>
    <row r="86" spans="1:13" ht="12" customHeight="1" x14ac:dyDescent="0.2">
      <c r="A86" s="17">
        <v>76</v>
      </c>
      <c r="B86" s="18" t="e">
        <f>IF(F86="","",VLOOKUP(F86,Calculation!$B$3:$E$69,2,FALSE))</f>
        <v>#NUM!</v>
      </c>
      <c r="C86" s="18" t="e">
        <f>IF(F86="","",VLOOKUP(F86,Calculation!$B$3:$E$69,3,FALSE))</f>
        <v>#NUM!</v>
      </c>
      <c r="D86" s="18" t="e">
        <f>IF(F86="","",VLOOKUP(F86,Calculation!$B$3:$G$69,5,FALSE))</f>
        <v>#NUM!</v>
      </c>
      <c r="E86" s="18" t="e">
        <f>IF(F86="","",VLOOKUP(F86,Calculation!$B$3:$G$69,6,FALSE))</f>
        <v>#NUM!</v>
      </c>
      <c r="F86" s="19" t="e">
        <f>IF(LARGE(Calculation!$B$3:$B$69,A86)=0,"",LARGE(Calculation!$B$3:$B$69,A86))</f>
        <v>#NUM!</v>
      </c>
      <c r="H86" s="17"/>
      <c r="I86" s="18"/>
      <c r="J86" s="18"/>
      <c r="K86" s="18"/>
      <c r="L86" s="18"/>
      <c r="M86" s="19"/>
    </row>
    <row r="87" spans="1:13" ht="12" customHeight="1" x14ac:dyDescent="0.2">
      <c r="A87" s="17">
        <v>77</v>
      </c>
      <c r="B87" s="18" t="e">
        <f>IF(F87="","",VLOOKUP(F87,Calculation!$B$3:$E$69,2,FALSE))</f>
        <v>#NUM!</v>
      </c>
      <c r="C87" s="18" t="e">
        <f>IF(F87="","",VLOOKUP(F87,Calculation!$B$3:$E$69,3,FALSE))</f>
        <v>#NUM!</v>
      </c>
      <c r="D87" s="18" t="e">
        <f>IF(F87="","",VLOOKUP(F87,Calculation!$B$3:$G$69,5,FALSE))</f>
        <v>#NUM!</v>
      </c>
      <c r="E87" s="18" t="e">
        <f>IF(F87="","",VLOOKUP(F87,Calculation!$B$3:$G$69,6,FALSE))</f>
        <v>#NUM!</v>
      </c>
      <c r="F87" s="19" t="e">
        <f>IF(LARGE(Calculation!$B$3:$B$69,A87)=0,"",LARGE(Calculation!$B$3:$B$69,A87))</f>
        <v>#NUM!</v>
      </c>
      <c r="H87" s="17"/>
      <c r="I87" s="18"/>
      <c r="J87" s="18"/>
      <c r="K87" s="18"/>
      <c r="L87" s="18"/>
      <c r="M87" s="19"/>
    </row>
    <row r="88" spans="1:13" ht="12" customHeight="1" x14ac:dyDescent="0.2">
      <c r="A88" s="17">
        <v>78</v>
      </c>
      <c r="B88" s="18" t="e">
        <f>IF(F88="","",VLOOKUP(F88,Calculation!$B$3:$E$69,2,FALSE))</f>
        <v>#NUM!</v>
      </c>
      <c r="C88" s="18" t="e">
        <f>IF(F88="","",VLOOKUP(F88,Calculation!$B$3:$E$69,3,FALSE))</f>
        <v>#NUM!</v>
      </c>
      <c r="D88" s="18" t="e">
        <f>IF(F88="","",VLOOKUP(F88,Calculation!$B$3:$G$69,5,FALSE))</f>
        <v>#NUM!</v>
      </c>
      <c r="E88" s="18" t="e">
        <f>IF(F88="","",VLOOKUP(F88,Calculation!$B$3:$G$69,6,FALSE))</f>
        <v>#NUM!</v>
      </c>
      <c r="F88" s="19" t="e">
        <f>IF(LARGE(Calculation!$B$3:$B$69,A88)=0,"",LARGE(Calculation!$B$3:$B$69,A88))</f>
        <v>#NUM!</v>
      </c>
      <c r="H88" s="17"/>
      <c r="I88" s="18"/>
      <c r="J88" s="18"/>
      <c r="K88" s="18"/>
      <c r="L88" s="18"/>
      <c r="M88" s="19"/>
    </row>
    <row r="89" spans="1:13" ht="12" customHeight="1" x14ac:dyDescent="0.2">
      <c r="A89" s="17">
        <v>79</v>
      </c>
      <c r="B89" s="18" t="e">
        <f>IF(F89="","",VLOOKUP(F89,Calculation!$B$3:$E$69,2,FALSE))</f>
        <v>#NUM!</v>
      </c>
      <c r="C89" s="18" t="e">
        <f>IF(F89="","",VLOOKUP(F89,Calculation!$B$3:$E$69,3,FALSE))</f>
        <v>#NUM!</v>
      </c>
      <c r="D89" s="18" t="e">
        <f>IF(F89="","",VLOOKUP(F89,Calculation!$B$3:$G$69,5,FALSE))</f>
        <v>#NUM!</v>
      </c>
      <c r="E89" s="18" t="e">
        <f>IF(F89="","",VLOOKUP(F89,Calculation!$B$3:$G$69,6,FALSE))</f>
        <v>#NUM!</v>
      </c>
      <c r="F89" s="19" t="e">
        <f>IF(LARGE(Calculation!$B$3:$B$69,A89)=0,"",LARGE(Calculation!$B$3:$B$69,A89))</f>
        <v>#NUM!</v>
      </c>
      <c r="H89" s="17"/>
      <c r="I89" s="18"/>
      <c r="J89" s="18"/>
      <c r="K89" s="18"/>
      <c r="L89" s="18"/>
      <c r="M89" s="19"/>
    </row>
    <row r="90" spans="1:13" ht="12" customHeight="1" x14ac:dyDescent="0.2">
      <c r="A90" s="17">
        <v>80</v>
      </c>
      <c r="B90" s="18" t="e">
        <f>IF(F90="","",VLOOKUP(F90,Calculation!$B$3:$E$69,2,FALSE))</f>
        <v>#NUM!</v>
      </c>
      <c r="C90" s="18" t="e">
        <f>IF(F90="","",VLOOKUP(F90,Calculation!$B$3:$E$69,3,FALSE))</f>
        <v>#NUM!</v>
      </c>
      <c r="D90" s="18" t="e">
        <f>IF(F90="","",VLOOKUP(F90,Calculation!$B$3:$G$69,5,FALSE))</f>
        <v>#NUM!</v>
      </c>
      <c r="E90" s="18" t="e">
        <f>IF(F90="","",VLOOKUP(F90,Calculation!$B$3:$G$69,6,FALSE))</f>
        <v>#NUM!</v>
      </c>
      <c r="F90" s="19" t="e">
        <f>IF(LARGE(Calculation!$B$3:$B$69,A90)=0,"",LARGE(Calculation!$B$3:$B$69,A90))</f>
        <v>#NUM!</v>
      </c>
      <c r="H90" s="17"/>
      <c r="I90" s="18"/>
      <c r="J90" s="18"/>
      <c r="K90" s="18"/>
      <c r="L90" s="18"/>
      <c r="M90" s="19"/>
    </row>
    <row r="91" spans="1:13" ht="12" customHeight="1" x14ac:dyDescent="0.2">
      <c r="A91" s="17">
        <v>81</v>
      </c>
      <c r="B91" s="18" t="e">
        <f>IF(F91="","",VLOOKUP(F91,Calculation!$B$3:$E$69,2,FALSE))</f>
        <v>#NUM!</v>
      </c>
      <c r="C91" s="18" t="e">
        <f>IF(F91="","",VLOOKUP(F91,Calculation!$B$3:$E$69,3,FALSE))</f>
        <v>#NUM!</v>
      </c>
      <c r="D91" s="18" t="e">
        <f>IF(F91="","",VLOOKUP(F91,Calculation!$B$3:$G$69,5,FALSE))</f>
        <v>#NUM!</v>
      </c>
      <c r="E91" s="18" t="e">
        <f>IF(F91="","",VLOOKUP(F91,Calculation!$B$3:$G$69,6,FALSE))</f>
        <v>#NUM!</v>
      </c>
      <c r="F91" s="19" t="e">
        <f>IF(LARGE(Calculation!$B$3:$B$69,A91)=0,"",LARGE(Calculation!$B$3:$B$69,A91))</f>
        <v>#NUM!</v>
      </c>
      <c r="H91" s="17"/>
      <c r="I91" s="18"/>
      <c r="J91" s="18"/>
      <c r="K91" s="18"/>
      <c r="L91" s="18"/>
      <c r="M91" s="19"/>
    </row>
    <row r="92" spans="1:13" ht="12" customHeight="1" x14ac:dyDescent="0.2">
      <c r="A92" s="17">
        <v>82</v>
      </c>
      <c r="B92" s="18" t="e">
        <f>IF(F92="","",VLOOKUP(F92,Calculation!$B$3:$E$69,2,FALSE))</f>
        <v>#NUM!</v>
      </c>
      <c r="C92" s="18" t="e">
        <f>IF(F92="","",VLOOKUP(F92,Calculation!$B$3:$E$69,3,FALSE))</f>
        <v>#NUM!</v>
      </c>
      <c r="D92" s="18" t="e">
        <f>IF(F92="","",VLOOKUP(F92,Calculation!$B$3:$G$69,5,FALSE))</f>
        <v>#NUM!</v>
      </c>
      <c r="E92" s="18" t="e">
        <f>IF(F92="","",VLOOKUP(F92,Calculation!$B$3:$G$69,6,FALSE))</f>
        <v>#NUM!</v>
      </c>
      <c r="F92" s="19" t="e">
        <f>IF(LARGE(Calculation!$B$3:$B$69,A92)=0,"",LARGE(Calculation!$B$3:$B$69,A92))</f>
        <v>#NUM!</v>
      </c>
      <c r="H92" s="17"/>
      <c r="I92" s="18"/>
      <c r="J92" s="18"/>
      <c r="K92" s="18"/>
      <c r="L92" s="18"/>
      <c r="M92" s="19"/>
    </row>
    <row r="93" spans="1:13" ht="12" customHeight="1" x14ac:dyDescent="0.2">
      <c r="A93" s="17">
        <v>83</v>
      </c>
      <c r="B93" s="145" t="e">
        <f>IF(F93="","",VLOOKUP(F93,Calculation!$B$3:$E$69,2,FALSE))</f>
        <v>#NUM!</v>
      </c>
      <c r="C93" s="18" t="e">
        <f>IF(F93="","",VLOOKUP(F93,Calculation!$B$3:$E$69,3,FALSE))</f>
        <v>#NUM!</v>
      </c>
      <c r="D93" s="18" t="e">
        <f>IF(F93="","",VLOOKUP(F93,Calculation!$B$3:$G$69,5,FALSE))</f>
        <v>#NUM!</v>
      </c>
      <c r="E93" s="18" t="e">
        <f>IF(F93="","",VLOOKUP(F93,Calculation!$B$3:$G$69,6,FALSE))</f>
        <v>#NUM!</v>
      </c>
      <c r="F93" s="19" t="e">
        <f>IF(LARGE(Calculation!$B$3:$B$69,A93)=0,"",LARGE(Calculation!$B$3:$B$69,A93))</f>
        <v>#NUM!</v>
      </c>
      <c r="H93" s="17"/>
      <c r="I93" s="18"/>
      <c r="J93" s="18"/>
      <c r="K93" s="18"/>
      <c r="L93" s="18"/>
      <c r="M93" s="19"/>
    </row>
    <row r="94" spans="1:13" ht="12" customHeight="1" x14ac:dyDescent="0.2">
      <c r="A94" s="17">
        <v>84</v>
      </c>
      <c r="B94" s="18" t="e">
        <f>IF(F94="","",VLOOKUP(F94,Calculation!$B$3:$E$69,2,FALSE))</f>
        <v>#NUM!</v>
      </c>
      <c r="C94" s="18" t="e">
        <f>IF(F94="","",VLOOKUP(F94,Calculation!$B$3:$E$69,3,FALSE))</f>
        <v>#NUM!</v>
      </c>
      <c r="D94" s="18" t="e">
        <f>IF(F94="","",VLOOKUP(F94,Calculation!$B$3:$G$69,5,FALSE))</f>
        <v>#NUM!</v>
      </c>
      <c r="E94" s="18" t="e">
        <f>IF(F94="","",VLOOKUP(F94,Calculation!$B$3:$G$69,6,FALSE))</f>
        <v>#NUM!</v>
      </c>
      <c r="F94" s="19" t="e">
        <f>IF(LARGE(Calculation!$B$3:$B$69,A94)=0,"",LARGE(Calculation!$B$3:$B$69,A94))</f>
        <v>#NUM!</v>
      </c>
      <c r="H94" s="17"/>
      <c r="I94" s="18"/>
      <c r="J94" s="18"/>
      <c r="K94" s="18"/>
      <c r="L94" s="18"/>
      <c r="M94" s="19"/>
    </row>
    <row r="95" spans="1:13" ht="12" customHeight="1" x14ac:dyDescent="0.2">
      <c r="A95" s="17">
        <v>85</v>
      </c>
      <c r="B95" s="18" t="e">
        <f>IF(F95="","",VLOOKUP(F95,Calculation!$B$3:$E$69,2,FALSE))</f>
        <v>#NUM!</v>
      </c>
      <c r="C95" s="18" t="e">
        <f>IF(F95="","",VLOOKUP(F95,Calculation!$B$3:$E$69,3,FALSE))</f>
        <v>#NUM!</v>
      </c>
      <c r="D95" s="18" t="e">
        <f>IF(F95="","",VLOOKUP(F95,Calculation!$B$3:$G$69,5,FALSE))</f>
        <v>#NUM!</v>
      </c>
      <c r="E95" s="18" t="e">
        <f>IF(F95="","",VLOOKUP(F95,Calculation!$B$3:$G$69,6,FALSE))</f>
        <v>#NUM!</v>
      </c>
      <c r="F95" s="19" t="e">
        <f>IF(LARGE(Calculation!$B$3:$B$69,A95)=0,"",LARGE(Calculation!$B$3:$B$69,A95))</f>
        <v>#NUM!</v>
      </c>
      <c r="H95" s="17"/>
      <c r="I95" s="18"/>
      <c r="J95" s="18"/>
      <c r="K95" s="18"/>
      <c r="L95" s="18"/>
      <c r="M95" s="19"/>
    </row>
    <row r="96" spans="1:13" ht="12" customHeight="1" x14ac:dyDescent="0.2">
      <c r="A96" s="17">
        <v>86</v>
      </c>
      <c r="B96" s="18" t="e">
        <f>IF(F96="","",VLOOKUP(F96,Calculation!$B$3:$E$69,2,FALSE))</f>
        <v>#NUM!</v>
      </c>
      <c r="C96" s="18" t="e">
        <f>IF(F96="","",VLOOKUP(F96,Calculation!$B$3:$E$69,3,FALSE))</f>
        <v>#NUM!</v>
      </c>
      <c r="D96" s="18" t="e">
        <f>IF(F96="","",VLOOKUP(F96,Calculation!$B$3:$G$69,5,FALSE))</f>
        <v>#NUM!</v>
      </c>
      <c r="E96" s="18" t="e">
        <f>IF(F96="","",VLOOKUP(F96,Calculation!$B$3:$G$69,6,FALSE))</f>
        <v>#NUM!</v>
      </c>
      <c r="F96" s="19" t="e">
        <f>IF(LARGE(Calculation!$B$3:$B$69,A96)=0,"",LARGE(Calculation!$B$3:$B$69,A96))</f>
        <v>#NUM!</v>
      </c>
      <c r="H96" s="17"/>
      <c r="I96" s="18"/>
      <c r="J96" s="18"/>
      <c r="K96" s="18"/>
      <c r="L96" s="18"/>
      <c r="M96" s="19"/>
    </row>
    <row r="97" spans="1:13" ht="12" customHeight="1" x14ac:dyDescent="0.2">
      <c r="A97" s="17">
        <v>87</v>
      </c>
      <c r="B97" s="18" t="e">
        <f>IF(F97="","",VLOOKUP(F97,Calculation!$B$3:$E$69,2,FALSE))</f>
        <v>#NUM!</v>
      </c>
      <c r="C97" s="18" t="e">
        <f>IF(F97="","",VLOOKUP(F97,Calculation!$B$3:$E$69,3,FALSE))</f>
        <v>#NUM!</v>
      </c>
      <c r="D97" s="18" t="e">
        <f>IF(F97="","",VLOOKUP(F97,Calculation!$B$3:$G$69,5,FALSE))</f>
        <v>#NUM!</v>
      </c>
      <c r="E97" s="18" t="e">
        <f>IF(F97="","",VLOOKUP(F97,Calculation!$B$3:$G$69,6,FALSE))</f>
        <v>#NUM!</v>
      </c>
      <c r="F97" s="19" t="e">
        <f>IF(LARGE(Calculation!$B$3:$B$69,A97)=0,"",LARGE(Calculation!$B$3:$B$69,A97))</f>
        <v>#NUM!</v>
      </c>
      <c r="H97" s="17"/>
      <c r="I97" s="18"/>
      <c r="J97" s="18"/>
      <c r="K97" s="18"/>
      <c r="L97" s="18"/>
      <c r="M97" s="19"/>
    </row>
    <row r="98" spans="1:13" ht="12" customHeight="1" x14ac:dyDescent="0.2">
      <c r="A98" s="17">
        <v>88</v>
      </c>
      <c r="B98" s="18" t="e">
        <f>IF(F98="","",VLOOKUP(F98,Calculation!$B$3:$E$69,2,FALSE))</f>
        <v>#NUM!</v>
      </c>
      <c r="C98" s="18" t="e">
        <f>IF(F98="","",VLOOKUP(F98,Calculation!$B$3:$E$69,3,FALSE))</f>
        <v>#NUM!</v>
      </c>
      <c r="D98" s="18" t="e">
        <f>IF(F98="","",VLOOKUP(F98,Calculation!$B$3:$G$69,5,FALSE))</f>
        <v>#NUM!</v>
      </c>
      <c r="E98" s="18" t="e">
        <f>IF(F98="","",VLOOKUP(F98,Calculation!$B$3:$G$69,6,FALSE))</f>
        <v>#NUM!</v>
      </c>
      <c r="F98" s="19" t="e">
        <f>IF(LARGE(Calculation!$B$3:$B$69,A98)=0,"",LARGE(Calculation!$B$3:$B$69,A98))</f>
        <v>#NUM!</v>
      </c>
      <c r="H98" s="17"/>
      <c r="I98" s="18"/>
      <c r="J98" s="18"/>
      <c r="K98" s="18"/>
      <c r="L98" s="18"/>
      <c r="M98" s="19"/>
    </row>
    <row r="99" spans="1:13" ht="12" customHeight="1" x14ac:dyDescent="0.2">
      <c r="A99" s="17">
        <v>89</v>
      </c>
      <c r="B99" s="145" t="e">
        <f>IF(F99="","",VLOOKUP(F99,Calculation!$B$3:$E$69,2,FALSE))</f>
        <v>#NUM!</v>
      </c>
      <c r="C99" s="18" t="e">
        <f>IF(F99="","",VLOOKUP(F99,Calculation!$B$3:$E$69,3,FALSE))</f>
        <v>#NUM!</v>
      </c>
      <c r="D99" s="18" t="e">
        <f>IF(F99="","",VLOOKUP(F99,Calculation!$B$3:$G$69,5,FALSE))</f>
        <v>#NUM!</v>
      </c>
      <c r="E99" s="18" t="e">
        <f>IF(F99="","",VLOOKUP(F99,Calculation!$B$3:$G$69,6,FALSE))</f>
        <v>#NUM!</v>
      </c>
      <c r="F99" s="19" t="e">
        <f>IF(LARGE(Calculation!$B$3:$B$69,A99)=0,"",LARGE(Calculation!$B$3:$B$69,A99))</f>
        <v>#NUM!</v>
      </c>
      <c r="H99" s="17"/>
      <c r="I99" s="18"/>
      <c r="J99" s="18"/>
      <c r="K99" s="18"/>
      <c r="L99" s="18"/>
      <c r="M99" s="19"/>
    </row>
    <row r="100" spans="1:13" ht="12" customHeight="1" x14ac:dyDescent="0.2">
      <c r="A100" s="17">
        <v>90</v>
      </c>
      <c r="B100" s="18" t="e">
        <f>IF(F100="","",VLOOKUP(F100,Calculation!$B$3:$E$69,2,FALSE))</f>
        <v>#NUM!</v>
      </c>
      <c r="C100" s="18" t="e">
        <f>IF(F100="","",VLOOKUP(F100,Calculation!$B$3:$E$69,3,FALSE))</f>
        <v>#NUM!</v>
      </c>
      <c r="D100" s="18" t="e">
        <f>IF(F100="","",VLOOKUP(F100,Calculation!$B$3:$G$69,5,FALSE))</f>
        <v>#NUM!</v>
      </c>
      <c r="E100" s="18" t="e">
        <f>IF(F100="","",VLOOKUP(F100,Calculation!$B$3:$G$69,6,FALSE))</f>
        <v>#NUM!</v>
      </c>
      <c r="F100" s="19" t="e">
        <f>IF(LARGE(Calculation!$B$3:$B$69,A100)=0,"",LARGE(Calculation!$B$3:$B$69,A100))</f>
        <v>#NUM!</v>
      </c>
      <c r="H100" s="17"/>
      <c r="I100" s="18"/>
      <c r="J100" s="18"/>
      <c r="K100" s="18"/>
      <c r="L100" s="18"/>
      <c r="M100" s="19"/>
    </row>
    <row r="101" spans="1:13" ht="13.5" thickBot="1" x14ac:dyDescent="0.25">
      <c r="A101" s="143"/>
      <c r="B101" s="144"/>
      <c r="C101" s="21"/>
      <c r="D101" s="21"/>
      <c r="E101" s="21"/>
      <c r="F101" s="22"/>
      <c r="H101" s="20"/>
      <c r="I101" s="21"/>
      <c r="J101" s="21"/>
      <c r="K101" s="21"/>
      <c r="L101" s="21"/>
      <c r="M101" s="22"/>
    </row>
  </sheetData>
  <mergeCells count="2">
    <mergeCell ref="A8:C8"/>
    <mergeCell ref="H8:K8"/>
  </mergeCells>
  <phoneticPr fontId="3" type="noConversion"/>
  <conditionalFormatting sqref="K9:L9 D9:E9 G10:G100 A11:F100 H11:M100">
    <cfRule type="cellIs" dxfId="185" priority="27" stopIfTrue="1" operator="equal">
      <formula>0</formula>
    </cfRule>
  </conditionalFormatting>
  <pageMargins left="0.75" right="0.75" top="1" bottom="1" header="0.5" footer="0.5"/>
  <pageSetup paperSize="9" scale="90" orientation="landscape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B4" sqref="B4:K248"/>
    </sheetView>
  </sheetViews>
  <sheetFormatPr defaultRowHeight="12.75" x14ac:dyDescent="0.2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Races!A17</f>
        <v>Tri 12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>
        <v>1.1574074074074073E-5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>
        <v>1.1574074074074073E-5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8</v>
      </c>
      <c r="C6" s="119" t="str">
        <f t="shared" ref="C6:C69" si="0">VLOOKUP(B6,name,3,FALSE)</f>
        <v xml:space="preserve"> </v>
      </c>
      <c r="D6" s="119" t="str">
        <f t="shared" ref="D6:D69" si="1">VLOOKUP(B6,name,2,FALSE)</f>
        <v xml:space="preserve"> </v>
      </c>
      <c r="E6" s="117">
        <v>1.1574074074074073E-5</v>
      </c>
      <c r="F6" s="118" t="e">
        <f t="shared" ref="F6:F69" si="2">(VLOOKUP(C6,C$4:E$5,3,FALSE))/(E6/10000)</f>
        <v>#N/A</v>
      </c>
      <c r="G6" t="str">
        <f>IF((ISERROR((VLOOKUP(B6,Calculation!C$2:C$314,1,FALSE)))),"not entered","")</f>
        <v/>
      </c>
    </row>
    <row r="7" spans="2:7" x14ac:dyDescent="0.2">
      <c r="B7" s="115" t="s">
        <v>8</v>
      </c>
      <c r="C7" s="119" t="str">
        <f t="shared" si="0"/>
        <v xml:space="preserve"> </v>
      </c>
      <c r="D7" s="119" t="str">
        <f t="shared" si="1"/>
        <v xml:space="preserve"> </v>
      </c>
      <c r="E7" s="117">
        <v>1.1574074074074073E-5</v>
      </c>
      <c r="F7" s="118" t="e">
        <f t="shared" si="2"/>
        <v>#N/A</v>
      </c>
      <c r="G7" t="str">
        <f>IF((ISERROR((VLOOKUP(B7,Calculation!C$2:C$314,1,FALSE)))),"not entered","")</f>
        <v/>
      </c>
    </row>
    <row r="8" spans="2:7" x14ac:dyDescent="0.2">
      <c r="B8" s="115" t="s">
        <v>8</v>
      </c>
      <c r="C8" s="119" t="str">
        <f t="shared" si="0"/>
        <v xml:space="preserve"> </v>
      </c>
      <c r="D8" s="119" t="str">
        <f t="shared" si="1"/>
        <v xml:space="preserve"> </v>
      </c>
      <c r="E8" s="117">
        <v>1.1574074074074073E-5</v>
      </c>
      <c r="F8" s="118" t="e">
        <f t="shared" si="2"/>
        <v>#N/A</v>
      </c>
      <c r="G8" t="str">
        <f>IF((ISERROR((VLOOKUP(B8,Calculation!C$2:C$314,1,FALSE)))),"not entered","")</f>
        <v/>
      </c>
    </row>
    <row r="9" spans="2:7" x14ac:dyDescent="0.2">
      <c r="B9" s="115" t="s">
        <v>8</v>
      </c>
      <c r="C9" s="119" t="str">
        <f t="shared" si="0"/>
        <v xml:space="preserve"> </v>
      </c>
      <c r="D9" s="119" t="str">
        <f t="shared" si="1"/>
        <v xml:space="preserve"> </v>
      </c>
      <c r="E9" s="117">
        <v>1.1574074074074073E-5</v>
      </c>
      <c r="F9" s="118" t="e">
        <f t="shared" si="2"/>
        <v>#N/A</v>
      </c>
      <c r="G9" t="str">
        <f>IF((ISERROR((VLOOKUP(B9,Calculation!C$2:C$314,1,FALSE)))),"not entered","")</f>
        <v/>
      </c>
    </row>
    <row r="10" spans="2:7" x14ac:dyDescent="0.2">
      <c r="B10" s="115" t="s">
        <v>8</v>
      </c>
      <c r="C10" s="119" t="str">
        <f t="shared" si="0"/>
        <v xml:space="preserve"> </v>
      </c>
      <c r="D10" s="119" t="str">
        <f t="shared" si="1"/>
        <v xml:space="preserve"> </v>
      </c>
      <c r="E10" s="117">
        <v>1.1574074074074073E-5</v>
      </c>
      <c r="F10" s="118" t="e">
        <f t="shared" si="2"/>
        <v>#N/A</v>
      </c>
      <c r="G10" t="str">
        <f>IF((ISERROR((VLOOKUP(B10,Calculation!C$2:C$314,1,FALSE)))),"not entered","")</f>
        <v/>
      </c>
    </row>
    <row r="11" spans="2:7" x14ac:dyDescent="0.2">
      <c r="B11" s="115" t="s">
        <v>8</v>
      </c>
      <c r="C11" s="119" t="str">
        <f t="shared" si="0"/>
        <v xml:space="preserve"> </v>
      </c>
      <c r="D11" s="119" t="str">
        <f t="shared" si="1"/>
        <v xml:space="preserve"> </v>
      </c>
      <c r="E11" s="117">
        <v>1.1574074074074073E-5</v>
      </c>
      <c r="F11" s="118" t="e">
        <f t="shared" si="2"/>
        <v>#N/A</v>
      </c>
      <c r="G11" t="str">
        <f>IF((ISERROR((VLOOKUP(B11,Calculation!C$2:C$314,1,FALSE)))),"not entered","")</f>
        <v/>
      </c>
    </row>
    <row r="12" spans="2:7" x14ac:dyDescent="0.2">
      <c r="B12" s="115" t="s">
        <v>8</v>
      </c>
      <c r="C12" s="119" t="str">
        <f t="shared" si="0"/>
        <v xml:space="preserve"> </v>
      </c>
      <c r="D12" s="119" t="str">
        <f t="shared" si="1"/>
        <v xml:space="preserve"> </v>
      </c>
      <c r="E12" s="117">
        <v>1.1574074074074073E-5</v>
      </c>
      <c r="F12" s="118" t="e">
        <f t="shared" si="2"/>
        <v>#N/A</v>
      </c>
      <c r="G12" t="str">
        <f>IF((ISERROR((VLOOKUP(B12,Calculation!C$2:C$314,1,FALSE)))),"not entered","")</f>
        <v/>
      </c>
    </row>
    <row r="13" spans="2:7" x14ac:dyDescent="0.2">
      <c r="B13" s="115" t="s">
        <v>8</v>
      </c>
      <c r="C13" s="119" t="str">
        <f t="shared" si="0"/>
        <v xml:space="preserve"> </v>
      </c>
      <c r="D13" s="119" t="str">
        <f t="shared" si="1"/>
        <v xml:space="preserve"> </v>
      </c>
      <c r="E13" s="117">
        <v>1.1574074074074073E-5</v>
      </c>
      <c r="F13" s="118" t="e">
        <f t="shared" si="2"/>
        <v>#N/A</v>
      </c>
      <c r="G13" t="str">
        <f>IF((ISERROR((VLOOKUP(B13,Calculation!C$2:C$314,1,FALSE)))),"not entered","")</f>
        <v/>
      </c>
    </row>
    <row r="14" spans="2:7" x14ac:dyDescent="0.2">
      <c r="B14" s="115" t="s">
        <v>8</v>
      </c>
      <c r="C14" s="119" t="str">
        <f t="shared" si="0"/>
        <v xml:space="preserve"> </v>
      </c>
      <c r="D14" s="119" t="str">
        <f t="shared" si="1"/>
        <v xml:space="preserve"> </v>
      </c>
      <c r="E14" s="117">
        <v>1.1574074074074073E-5</v>
      </c>
      <c r="F14" s="118" t="e">
        <f t="shared" si="2"/>
        <v>#N/A</v>
      </c>
      <c r="G14" t="str">
        <f>IF((ISERROR((VLOOKUP(B14,Calculation!C$2:C$314,1,FALSE)))),"not entered","")</f>
        <v/>
      </c>
    </row>
    <row r="15" spans="2:7" x14ac:dyDescent="0.2">
      <c r="B15" s="115" t="s">
        <v>8</v>
      </c>
      <c r="C15" s="119" t="str">
        <f t="shared" si="0"/>
        <v xml:space="preserve"> </v>
      </c>
      <c r="D15" s="119" t="str">
        <f t="shared" si="1"/>
        <v xml:space="preserve"> </v>
      </c>
      <c r="E15" s="117">
        <v>1.1574074074074073E-5</v>
      </c>
      <c r="F15" s="118" t="e">
        <f t="shared" si="2"/>
        <v>#N/A</v>
      </c>
      <c r="G15" t="str">
        <f>IF((ISERROR((VLOOKUP(B15,Calculation!C$2:C$314,1,FALSE)))),"not entered","")</f>
        <v/>
      </c>
    </row>
    <row r="16" spans="2:7" x14ac:dyDescent="0.2">
      <c r="B16" s="115" t="s">
        <v>8</v>
      </c>
      <c r="C16" s="119" t="str">
        <f t="shared" si="0"/>
        <v xml:space="preserve"> </v>
      </c>
      <c r="D16" s="119" t="str">
        <f t="shared" si="1"/>
        <v xml:space="preserve"> </v>
      </c>
      <c r="E16" s="117">
        <v>1.1574074074074073E-5</v>
      </c>
      <c r="F16" s="118" t="e">
        <f t="shared" si="2"/>
        <v>#N/A</v>
      </c>
      <c r="G16" t="str">
        <f>IF((ISERROR((VLOOKUP(B16,Calculation!C$2:C$314,1,FALSE)))),"not entered","")</f>
        <v/>
      </c>
    </row>
    <row r="17" spans="2:7" x14ac:dyDescent="0.2">
      <c r="B17" s="115" t="s">
        <v>8</v>
      </c>
      <c r="C17" s="119" t="str">
        <f t="shared" si="0"/>
        <v xml:space="preserve"> </v>
      </c>
      <c r="D17" s="119" t="str">
        <f t="shared" si="1"/>
        <v xml:space="preserve"> </v>
      </c>
      <c r="E17" s="117">
        <v>1.1574074074074073E-5</v>
      </c>
      <c r="F17" s="118" t="e">
        <f t="shared" si="2"/>
        <v>#N/A</v>
      </c>
      <c r="G17" t="str">
        <f>IF((ISERROR((VLOOKUP(B17,Calculation!C$2:C$314,1,FALSE)))),"not entered","")</f>
        <v/>
      </c>
    </row>
    <row r="18" spans="2:7" x14ac:dyDescent="0.2">
      <c r="B18" s="115" t="s">
        <v>8</v>
      </c>
      <c r="C18" s="119" t="str">
        <f t="shared" si="0"/>
        <v xml:space="preserve"> </v>
      </c>
      <c r="D18" s="119" t="str">
        <f t="shared" si="1"/>
        <v xml:space="preserve"> </v>
      </c>
      <c r="E18" s="117">
        <v>1.1574074074074073E-5</v>
      </c>
      <c r="F18" s="118" t="e">
        <f t="shared" si="2"/>
        <v>#N/A</v>
      </c>
      <c r="G18" t="str">
        <f>IF((ISERROR((VLOOKUP(B18,Calculation!C$2:C$314,1,FALSE)))),"not entered","")</f>
        <v/>
      </c>
    </row>
    <row r="19" spans="2:7" x14ac:dyDescent="0.2">
      <c r="B19" s="115" t="s">
        <v>8</v>
      </c>
      <c r="C19" s="119" t="str">
        <f t="shared" si="0"/>
        <v xml:space="preserve"> </v>
      </c>
      <c r="D19" s="119" t="str">
        <f t="shared" si="1"/>
        <v xml:space="preserve"> </v>
      </c>
      <c r="E19" s="117">
        <v>1.1574074074074073E-5</v>
      </c>
      <c r="F19" s="118" t="e">
        <f t="shared" si="2"/>
        <v>#N/A</v>
      </c>
      <c r="G19" t="str">
        <f>IF((ISERROR((VLOOKUP(B19,Calculation!C$2:C$314,1,FALSE)))),"not entered","")</f>
        <v/>
      </c>
    </row>
    <row r="20" spans="2:7" x14ac:dyDescent="0.2">
      <c r="B20" s="115" t="s">
        <v>8</v>
      </c>
      <c r="C20" s="119" t="str">
        <f t="shared" si="0"/>
        <v xml:space="preserve"> </v>
      </c>
      <c r="D20" s="119" t="str">
        <f t="shared" si="1"/>
        <v xml:space="preserve"> </v>
      </c>
      <c r="E20" s="117">
        <v>1.1574074074074073E-5</v>
      </c>
      <c r="F20" s="118" t="e">
        <f t="shared" si="2"/>
        <v>#N/A</v>
      </c>
      <c r="G20" t="str">
        <f>IF((ISERROR((VLOOKUP(B20,Calculation!C$2:C$314,1,FALSE)))),"not entered","")</f>
        <v/>
      </c>
    </row>
    <row r="21" spans="2:7" x14ac:dyDescent="0.2">
      <c r="B21" s="115" t="s">
        <v>8</v>
      </c>
      <c r="C21" s="119" t="str">
        <f t="shared" si="0"/>
        <v xml:space="preserve"> </v>
      </c>
      <c r="D21" s="119" t="str">
        <f t="shared" si="1"/>
        <v xml:space="preserve"> </v>
      </c>
      <c r="E21" s="117">
        <v>1.1574074074074073E-5</v>
      </c>
      <c r="F21" s="118" t="e">
        <f t="shared" si="2"/>
        <v>#N/A</v>
      </c>
      <c r="G21" t="str">
        <f>IF((ISERROR((VLOOKUP(B21,Calculation!C$2:C$314,1,FALSE)))),"not entered","")</f>
        <v/>
      </c>
    </row>
    <row r="22" spans="2:7" x14ac:dyDescent="0.2">
      <c r="B22" s="115" t="s">
        <v>8</v>
      </c>
      <c r="C22" s="119" t="str">
        <f t="shared" si="0"/>
        <v xml:space="preserve"> </v>
      </c>
      <c r="D22" s="119" t="str">
        <f t="shared" si="1"/>
        <v xml:space="preserve"> </v>
      </c>
      <c r="E22" s="117">
        <v>1.1574074074074073E-5</v>
      </c>
      <c r="F22" s="118" t="e">
        <f t="shared" si="2"/>
        <v>#N/A</v>
      </c>
      <c r="G22" t="str">
        <f>IF((ISERROR((VLOOKUP(B22,Calculation!C$2:C$314,1,FALSE)))),"not entered","")</f>
        <v/>
      </c>
    </row>
    <row r="23" spans="2:7" x14ac:dyDescent="0.2">
      <c r="B23" s="115" t="s">
        <v>8</v>
      </c>
      <c r="C23" s="119" t="str">
        <f t="shared" si="0"/>
        <v xml:space="preserve"> </v>
      </c>
      <c r="D23" s="119" t="str">
        <f t="shared" si="1"/>
        <v xml:space="preserve"> </v>
      </c>
      <c r="E23" s="117">
        <v>1.1574074074074073E-5</v>
      </c>
      <c r="F23" s="118" t="e">
        <f t="shared" si="2"/>
        <v>#N/A</v>
      </c>
      <c r="G23" t="str">
        <f>IF((ISERROR((VLOOKUP(B23,Calculation!C$2:C$314,1,FALSE)))),"not entered","")</f>
        <v/>
      </c>
    </row>
    <row r="24" spans="2:7" x14ac:dyDescent="0.2">
      <c r="B24" s="115" t="s">
        <v>8</v>
      </c>
      <c r="C24" s="119" t="str">
        <f t="shared" si="0"/>
        <v xml:space="preserve"> </v>
      </c>
      <c r="D24" s="119" t="str">
        <f t="shared" si="1"/>
        <v xml:space="preserve"> </v>
      </c>
      <c r="E24" s="117">
        <v>1.1574074074074073E-5</v>
      </c>
      <c r="F24" s="118" t="e">
        <f t="shared" si="2"/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0"/>
        <v xml:space="preserve"> </v>
      </c>
      <c r="D25" s="119" t="str">
        <f t="shared" si="1"/>
        <v xml:space="preserve"> </v>
      </c>
      <c r="E25" s="117">
        <v>1.1574074074074073E-5</v>
      </c>
      <c r="F25" s="118" t="e">
        <f t="shared" si="2"/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0"/>
        <v xml:space="preserve"> </v>
      </c>
      <c r="D26" s="119" t="str">
        <f t="shared" si="1"/>
        <v xml:space="preserve"> </v>
      </c>
      <c r="E26" s="117">
        <v>1.1574074074074073E-5</v>
      </c>
      <c r="F26" s="118" t="e">
        <f t="shared" si="2"/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0"/>
        <v xml:space="preserve"> </v>
      </c>
      <c r="D27" s="119" t="str">
        <f t="shared" si="1"/>
        <v xml:space="preserve"> </v>
      </c>
      <c r="E27" s="117">
        <v>1.1574074074074073E-5</v>
      </c>
      <c r="F27" s="118" t="e">
        <f t="shared" si="2"/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0"/>
        <v xml:space="preserve"> </v>
      </c>
      <c r="D28" s="119" t="str">
        <f t="shared" si="1"/>
        <v xml:space="preserve"> </v>
      </c>
      <c r="E28" s="117">
        <v>1.1574074074074073E-5</v>
      </c>
      <c r="F28" s="118" t="e">
        <f t="shared" si="2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0"/>
        <v xml:space="preserve"> </v>
      </c>
      <c r="D29" s="119" t="str">
        <f t="shared" si="1"/>
        <v xml:space="preserve"> </v>
      </c>
      <c r="E29" s="117">
        <v>1.1574074074074073E-5</v>
      </c>
      <c r="F29" s="118" t="e">
        <f t="shared" si="2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0"/>
        <v xml:space="preserve"> </v>
      </c>
      <c r="D30" s="119" t="str">
        <f t="shared" si="1"/>
        <v xml:space="preserve"> </v>
      </c>
      <c r="E30" s="117">
        <v>1.1574074074074073E-5</v>
      </c>
      <c r="F30" s="118" t="e">
        <f t="shared" si="2"/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0"/>
        <v xml:space="preserve"> </v>
      </c>
      <c r="D31" s="119" t="str">
        <f t="shared" si="1"/>
        <v xml:space="preserve"> </v>
      </c>
      <c r="E31" s="117">
        <v>1.1574074074074073E-5</v>
      </c>
      <c r="F31" s="118" t="e">
        <f t="shared" si="2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0"/>
        <v xml:space="preserve"> </v>
      </c>
      <c r="D32" s="119" t="str">
        <f t="shared" si="1"/>
        <v xml:space="preserve"> </v>
      </c>
      <c r="E32" s="117">
        <v>1.1574074074074073E-5</v>
      </c>
      <c r="F32" s="118" t="e">
        <f t="shared" si="2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0"/>
        <v xml:space="preserve"> </v>
      </c>
      <c r="D33" s="119" t="str">
        <f t="shared" si="1"/>
        <v xml:space="preserve"> </v>
      </c>
      <c r="E33" s="117">
        <v>1.1574074074074073E-5</v>
      </c>
      <c r="F33" s="118" t="e">
        <f t="shared" si="2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0"/>
        <v xml:space="preserve"> </v>
      </c>
      <c r="D34" s="119" t="str">
        <f t="shared" si="1"/>
        <v xml:space="preserve"> </v>
      </c>
      <c r="E34" s="117">
        <v>1.1574074074074073E-5</v>
      </c>
      <c r="F34" s="118" t="e">
        <f t="shared" si="2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0"/>
        <v xml:space="preserve"> </v>
      </c>
      <c r="D35" s="119" t="str">
        <f t="shared" si="1"/>
        <v xml:space="preserve"> </v>
      </c>
      <c r="E35" s="117">
        <v>1.1574074074074073E-5</v>
      </c>
      <c r="F35" s="118" t="e">
        <f t="shared" si="2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0"/>
        <v xml:space="preserve"> </v>
      </c>
      <c r="D36" s="119" t="str">
        <f t="shared" si="1"/>
        <v xml:space="preserve"> </v>
      </c>
      <c r="E36" s="117">
        <v>1.1574074074074073E-5</v>
      </c>
      <c r="F36" s="118" t="e">
        <f t="shared" si="2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0"/>
        <v xml:space="preserve"> </v>
      </c>
      <c r="D37" s="119" t="str">
        <f t="shared" si="1"/>
        <v xml:space="preserve"> </v>
      </c>
      <c r="E37" s="117">
        <v>1.1574074074074073E-5</v>
      </c>
      <c r="F37" s="118" t="e">
        <f t="shared" si="2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0"/>
        <v xml:space="preserve"> </v>
      </c>
      <c r="D38" s="119" t="str">
        <f t="shared" si="1"/>
        <v xml:space="preserve"> </v>
      </c>
      <c r="E38" s="117">
        <v>1.1574074074074073E-5</v>
      </c>
      <c r="F38" s="118" t="e">
        <f t="shared" si="2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0"/>
        <v xml:space="preserve"> </v>
      </c>
      <c r="D39" s="119" t="str">
        <f t="shared" si="1"/>
        <v xml:space="preserve"> </v>
      </c>
      <c r="E39" s="117">
        <v>1.1574074074074073E-5</v>
      </c>
      <c r="F39" s="118" t="e">
        <f t="shared" si="2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0"/>
        <v xml:space="preserve"> </v>
      </c>
      <c r="D40" s="119" t="str">
        <f t="shared" si="1"/>
        <v xml:space="preserve"> </v>
      </c>
      <c r="E40" s="117">
        <v>1.1574074074074073E-5</v>
      </c>
      <c r="F40" s="118" t="e">
        <f t="shared" si="2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0"/>
        <v xml:space="preserve"> </v>
      </c>
      <c r="D41" s="119" t="str">
        <f t="shared" si="1"/>
        <v xml:space="preserve"> </v>
      </c>
      <c r="E41" s="117">
        <v>1.1574074074074073E-5</v>
      </c>
      <c r="F41" s="118" t="e">
        <f t="shared" si="2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0"/>
        <v xml:space="preserve"> </v>
      </c>
      <c r="D42" s="119" t="str">
        <f t="shared" si="1"/>
        <v xml:space="preserve"> </v>
      </c>
      <c r="E42" s="117">
        <v>1.1574074074074073E-5</v>
      </c>
      <c r="F42" s="118" t="e">
        <f t="shared" si="2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0"/>
        <v xml:space="preserve"> </v>
      </c>
      <c r="D43" s="119" t="str">
        <f t="shared" si="1"/>
        <v xml:space="preserve"> </v>
      </c>
      <c r="E43" s="117">
        <v>1.1574074074074073E-5</v>
      </c>
      <c r="F43" s="118" t="e">
        <f t="shared" si="2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0"/>
        <v xml:space="preserve"> </v>
      </c>
      <c r="D44" s="119" t="str">
        <f t="shared" si="1"/>
        <v xml:space="preserve"> </v>
      </c>
      <c r="E44" s="117">
        <v>1.1574074074074073E-5</v>
      </c>
      <c r="F44" s="118" t="e">
        <f t="shared" si="2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0"/>
        <v xml:space="preserve"> </v>
      </c>
      <c r="D45" s="119" t="str">
        <f t="shared" si="1"/>
        <v xml:space="preserve"> </v>
      </c>
      <c r="E45" s="117">
        <v>1.1574074074074073E-5</v>
      </c>
      <c r="F45" s="118" t="e">
        <f t="shared" si="2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0"/>
        <v xml:space="preserve"> </v>
      </c>
      <c r="D46" s="119" t="str">
        <f t="shared" si="1"/>
        <v xml:space="preserve"> </v>
      </c>
      <c r="E46" s="117">
        <v>1.1574074074074073E-5</v>
      </c>
      <c r="F46" s="118" t="e">
        <f t="shared" si="2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0"/>
        <v xml:space="preserve"> </v>
      </c>
      <c r="D47" s="119" t="str">
        <f t="shared" si="1"/>
        <v xml:space="preserve"> </v>
      </c>
      <c r="E47" s="117">
        <v>1.1574074074074073E-5</v>
      </c>
      <c r="F47" s="118" t="e">
        <f t="shared" si="2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0"/>
        <v xml:space="preserve"> </v>
      </c>
      <c r="D48" s="119" t="str">
        <f t="shared" si="1"/>
        <v xml:space="preserve"> </v>
      </c>
      <c r="E48" s="117">
        <v>1.1574074074074073E-5</v>
      </c>
      <c r="F48" s="118" t="e">
        <f t="shared" si="2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0"/>
        <v xml:space="preserve"> </v>
      </c>
      <c r="D49" s="119" t="str">
        <f t="shared" si="1"/>
        <v xml:space="preserve"> </v>
      </c>
      <c r="E49" s="117">
        <v>1.1574074074074073E-5</v>
      </c>
      <c r="F49" s="118" t="e">
        <f t="shared" si="2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0"/>
        <v xml:space="preserve"> </v>
      </c>
      <c r="D50" s="119" t="str">
        <f t="shared" si="1"/>
        <v xml:space="preserve"> </v>
      </c>
      <c r="E50" s="117">
        <v>1.1574074074074073E-5</v>
      </c>
      <c r="F50" s="118" t="e">
        <f t="shared" si="2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0"/>
        <v xml:space="preserve"> </v>
      </c>
      <c r="D51" s="119" t="str">
        <f t="shared" si="1"/>
        <v xml:space="preserve"> </v>
      </c>
      <c r="E51" s="117">
        <v>1.1574074074074073E-5</v>
      </c>
      <c r="F51" s="118" t="e">
        <f t="shared" si="2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0"/>
        <v xml:space="preserve"> </v>
      </c>
      <c r="D52" s="119" t="str">
        <f t="shared" si="1"/>
        <v xml:space="preserve"> </v>
      </c>
      <c r="E52" s="117">
        <v>1.1574074074074073E-5</v>
      </c>
      <c r="F52" s="118" t="e">
        <f t="shared" si="2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0"/>
        <v xml:space="preserve"> </v>
      </c>
      <c r="D53" s="119" t="str">
        <f t="shared" si="1"/>
        <v xml:space="preserve"> </v>
      </c>
      <c r="E53" s="117">
        <v>1.1574074074074073E-5</v>
      </c>
      <c r="F53" s="118" t="e">
        <f t="shared" si="2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0"/>
        <v xml:space="preserve"> </v>
      </c>
      <c r="D54" s="119" t="str">
        <f t="shared" si="1"/>
        <v xml:space="preserve"> </v>
      </c>
      <c r="E54" s="117">
        <v>1.1574074074074073E-5</v>
      </c>
      <c r="F54" s="118" t="e">
        <f t="shared" si="2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0"/>
        <v xml:space="preserve"> </v>
      </c>
      <c r="D55" s="119" t="str">
        <f t="shared" si="1"/>
        <v xml:space="preserve"> </v>
      </c>
      <c r="E55" s="117">
        <v>1.1574074074074073E-5</v>
      </c>
      <c r="F55" s="118" t="e">
        <f t="shared" si="2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0"/>
        <v xml:space="preserve"> </v>
      </c>
      <c r="D56" s="119" t="str">
        <f t="shared" si="1"/>
        <v xml:space="preserve"> </v>
      </c>
      <c r="E56" s="117">
        <v>1.1574074074074073E-5</v>
      </c>
      <c r="F56" s="118" t="e">
        <f t="shared" si="2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0"/>
        <v xml:space="preserve"> </v>
      </c>
      <c r="D57" s="119" t="str">
        <f t="shared" si="1"/>
        <v xml:space="preserve"> </v>
      </c>
      <c r="E57" s="117">
        <v>1.1574074074074073E-5</v>
      </c>
      <c r="F57" s="118" t="e">
        <f t="shared" si="2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0"/>
        <v xml:space="preserve"> </v>
      </c>
      <c r="D58" s="119" t="str">
        <f t="shared" si="1"/>
        <v xml:space="preserve"> </v>
      </c>
      <c r="E58" s="117">
        <v>1.1574074074074073E-5</v>
      </c>
      <c r="F58" s="118" t="e">
        <f t="shared" si="2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0"/>
        <v xml:space="preserve"> </v>
      </c>
      <c r="D59" s="119" t="str">
        <f t="shared" si="1"/>
        <v xml:space="preserve"> </v>
      </c>
      <c r="E59" s="117">
        <v>1.1574074074074073E-5</v>
      </c>
      <c r="F59" s="118" t="e">
        <f t="shared" si="2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0"/>
        <v xml:space="preserve"> </v>
      </c>
      <c r="D60" s="119" t="str">
        <f t="shared" si="1"/>
        <v xml:space="preserve"> </v>
      </c>
      <c r="E60" s="117">
        <v>1.1574074074074073E-5</v>
      </c>
      <c r="F60" s="118" t="e">
        <f t="shared" si="2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0"/>
        <v xml:space="preserve"> </v>
      </c>
      <c r="D61" s="119" t="str">
        <f t="shared" si="1"/>
        <v xml:space="preserve"> </v>
      </c>
      <c r="E61" s="117">
        <v>1.1574074074074073E-5</v>
      </c>
      <c r="F61" s="118" t="e">
        <f t="shared" si="2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0"/>
        <v xml:space="preserve"> </v>
      </c>
      <c r="D62" s="119" t="str">
        <f t="shared" si="1"/>
        <v xml:space="preserve"> </v>
      </c>
      <c r="E62" s="117">
        <v>1.1574074074074073E-5</v>
      </c>
      <c r="F62" s="118" t="e">
        <f t="shared" si="2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0"/>
        <v xml:space="preserve"> </v>
      </c>
      <c r="D63" s="119" t="str">
        <f t="shared" si="1"/>
        <v xml:space="preserve"> </v>
      </c>
      <c r="E63" s="117">
        <v>1.1574074074074073E-5</v>
      </c>
      <c r="F63" s="118" t="e">
        <f t="shared" si="2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0"/>
        <v xml:space="preserve"> </v>
      </c>
      <c r="D64" s="119" t="str">
        <f t="shared" si="1"/>
        <v xml:space="preserve"> </v>
      </c>
      <c r="E64" s="117">
        <v>1.1574074074074073E-5</v>
      </c>
      <c r="F64" s="118" t="e">
        <f t="shared" si="2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0"/>
        <v xml:space="preserve"> </v>
      </c>
      <c r="D65" s="119" t="str">
        <f t="shared" si="1"/>
        <v xml:space="preserve"> </v>
      </c>
      <c r="E65" s="117">
        <v>1.1574074074074073E-5</v>
      </c>
      <c r="F65" s="118" t="e">
        <f t="shared" si="2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0"/>
        <v xml:space="preserve"> </v>
      </c>
      <c r="D66" s="119" t="str">
        <f t="shared" si="1"/>
        <v xml:space="preserve"> </v>
      </c>
      <c r="E66" s="117">
        <v>1.1574074074074073E-5</v>
      </c>
      <c r="F66" s="118" t="e">
        <f t="shared" si="2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0"/>
        <v xml:space="preserve"> </v>
      </c>
      <c r="D67" s="119" t="str">
        <f t="shared" si="1"/>
        <v xml:space="preserve"> </v>
      </c>
      <c r="E67" s="117">
        <v>1.1574074074074073E-5</v>
      </c>
      <c r="F67" s="118" t="e">
        <f t="shared" si="2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0"/>
        <v xml:space="preserve"> </v>
      </c>
      <c r="D68" s="119" t="str">
        <f t="shared" si="1"/>
        <v xml:space="preserve"> </v>
      </c>
      <c r="E68" s="117">
        <v>1.1574074074074073E-5</v>
      </c>
      <c r="F68" s="118" t="e">
        <f t="shared" si="2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0"/>
        <v xml:space="preserve"> </v>
      </c>
      <c r="D69" s="119" t="str">
        <f t="shared" si="1"/>
        <v xml:space="preserve"> </v>
      </c>
      <c r="E69" s="117">
        <v>1.1574074074074073E-5</v>
      </c>
      <c r="F69" s="118" t="e">
        <f t="shared" si="2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97" si="6">VLOOKUP(B134,name,3,FALSE)</f>
        <v xml:space="preserve"> </v>
      </c>
      <c r="D134" s="119" t="str">
        <f t="shared" ref="D134:D197" si="7">VLOOKUP(B134,name,2,FALSE)</f>
        <v xml:space="preserve"> </v>
      </c>
      <c r="E134" s="117">
        <v>1.1574074074074073E-5</v>
      </c>
      <c r="F134" s="118" t="e">
        <f t="shared" ref="F134:F197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si="6"/>
        <v xml:space="preserve"> </v>
      </c>
      <c r="D153" s="119" t="str">
        <f t="shared" si="7"/>
        <v xml:space="preserve"> </v>
      </c>
      <c r="E153" s="117">
        <v>1.1574074074074073E-5</v>
      </c>
      <c r="F153" s="118" t="e">
        <f t="shared" si="8"/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6"/>
        <v xml:space="preserve"> </v>
      </c>
      <c r="D154" s="119" t="str">
        <f t="shared" si="7"/>
        <v xml:space="preserve"> </v>
      </c>
      <c r="E154" s="117">
        <v>1.1574074074074073E-5</v>
      </c>
      <c r="F154" s="118" t="e">
        <f t="shared" si="8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6"/>
        <v xml:space="preserve"> </v>
      </c>
      <c r="D155" s="119" t="str">
        <f t="shared" si="7"/>
        <v xml:space="preserve"> </v>
      </c>
      <c r="E155" s="117">
        <v>1.1574074074074073E-5</v>
      </c>
      <c r="F155" s="118" t="e">
        <f t="shared" si="8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6"/>
        <v xml:space="preserve"> </v>
      </c>
      <c r="D156" s="119" t="str">
        <f t="shared" si="7"/>
        <v xml:space="preserve"> </v>
      </c>
      <c r="E156" s="117">
        <v>1.1574074074074073E-5</v>
      </c>
      <c r="F156" s="118" t="e">
        <f t="shared" si="8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6"/>
        <v xml:space="preserve"> </v>
      </c>
      <c r="D157" s="119" t="str">
        <f t="shared" si="7"/>
        <v xml:space="preserve"> </v>
      </c>
      <c r="E157" s="117">
        <v>1.1574074074074073E-5</v>
      </c>
      <c r="F157" s="118" t="e">
        <f t="shared" si="8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6"/>
        <v xml:space="preserve"> </v>
      </c>
      <c r="D158" s="119" t="str">
        <f t="shared" si="7"/>
        <v xml:space="preserve"> </v>
      </c>
      <c r="E158" s="117">
        <v>1.1574074074074073E-5</v>
      </c>
      <c r="F158" s="118" t="e">
        <f t="shared" si="8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6"/>
        <v xml:space="preserve"> </v>
      </c>
      <c r="D159" s="119" t="str">
        <f t="shared" si="7"/>
        <v xml:space="preserve"> </v>
      </c>
      <c r="E159" s="117">
        <v>1.1574074074074073E-5</v>
      </c>
      <c r="F159" s="118" t="e">
        <f t="shared" si="8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6"/>
        <v xml:space="preserve"> </v>
      </c>
      <c r="D160" s="119" t="str">
        <f t="shared" si="7"/>
        <v xml:space="preserve"> </v>
      </c>
      <c r="E160" s="117">
        <v>1.1574074074074073E-5</v>
      </c>
      <c r="F160" s="118" t="e">
        <f t="shared" si="8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6"/>
        <v xml:space="preserve"> </v>
      </c>
      <c r="D161" s="119" t="str">
        <f t="shared" si="7"/>
        <v xml:space="preserve"> </v>
      </c>
      <c r="E161" s="117">
        <v>1.1574074074074073E-5</v>
      </c>
      <c r="F161" s="118" t="e">
        <f t="shared" si="8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6"/>
        <v xml:space="preserve"> </v>
      </c>
      <c r="D162" s="119" t="str">
        <f t="shared" si="7"/>
        <v xml:space="preserve"> </v>
      </c>
      <c r="E162" s="117">
        <v>1.1574074074074073E-5</v>
      </c>
      <c r="F162" s="118" t="e">
        <f t="shared" si="8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6"/>
        <v xml:space="preserve"> </v>
      </c>
      <c r="D163" s="119" t="str">
        <f t="shared" si="7"/>
        <v xml:space="preserve"> </v>
      </c>
      <c r="E163" s="117">
        <v>1.1574074074074073E-5</v>
      </c>
      <c r="F163" s="118" t="e">
        <f t="shared" si="8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6"/>
        <v xml:space="preserve"> </v>
      </c>
      <c r="D164" s="119" t="str">
        <f t="shared" si="7"/>
        <v xml:space="preserve"> </v>
      </c>
      <c r="E164" s="117">
        <v>1.1574074074074073E-5</v>
      </c>
      <c r="F164" s="118" t="e">
        <f t="shared" si="8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6"/>
        <v xml:space="preserve"> </v>
      </c>
      <c r="D165" s="119" t="str">
        <f t="shared" si="7"/>
        <v xml:space="preserve"> </v>
      </c>
      <c r="E165" s="117">
        <v>1.1574074074074073E-5</v>
      </c>
      <c r="F165" s="118" t="e">
        <f t="shared" si="8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6"/>
        <v xml:space="preserve"> </v>
      </c>
      <c r="D166" s="119" t="str">
        <f t="shared" si="7"/>
        <v xml:space="preserve"> </v>
      </c>
      <c r="E166" s="117">
        <v>1.1574074074074073E-5</v>
      </c>
      <c r="F166" s="118" t="e">
        <f t="shared" si="8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6"/>
        <v xml:space="preserve"> </v>
      </c>
      <c r="D167" s="119" t="str">
        <f t="shared" si="7"/>
        <v xml:space="preserve"> </v>
      </c>
      <c r="E167" s="117">
        <v>1.1574074074074073E-5</v>
      </c>
      <c r="F167" s="118" t="e">
        <f t="shared" si="8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6"/>
        <v xml:space="preserve"> </v>
      </c>
      <c r="D168" s="119" t="str">
        <f t="shared" si="7"/>
        <v xml:space="preserve"> </v>
      </c>
      <c r="E168" s="117">
        <v>1.1574074074074073E-5</v>
      </c>
      <c r="F168" s="118" t="e">
        <f t="shared" si="8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6"/>
        <v xml:space="preserve"> </v>
      </c>
      <c r="D169" s="119" t="str">
        <f t="shared" si="7"/>
        <v xml:space="preserve"> </v>
      </c>
      <c r="E169" s="117">
        <v>1.1574074074074073E-5</v>
      </c>
      <c r="F169" s="118" t="e">
        <f t="shared" si="8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6"/>
        <v xml:space="preserve"> </v>
      </c>
      <c r="D170" s="119" t="str">
        <f t="shared" si="7"/>
        <v xml:space="preserve"> </v>
      </c>
      <c r="E170" s="117">
        <v>1.1574074074074073E-5</v>
      </c>
      <c r="F170" s="118" t="e">
        <f t="shared" si="8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6"/>
        <v xml:space="preserve"> </v>
      </c>
      <c r="D171" s="119" t="str">
        <f t="shared" si="7"/>
        <v xml:space="preserve"> </v>
      </c>
      <c r="E171" s="117">
        <v>1.1574074074074073E-5</v>
      </c>
      <c r="F171" s="118" t="e">
        <f t="shared" si="8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6"/>
        <v xml:space="preserve"> </v>
      </c>
      <c r="D172" s="119" t="str">
        <f t="shared" si="7"/>
        <v xml:space="preserve"> </v>
      </c>
      <c r="E172" s="117">
        <v>1.1574074074074073E-5</v>
      </c>
      <c r="F172" s="118" t="e">
        <f t="shared" si="8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6"/>
        <v xml:space="preserve"> </v>
      </c>
      <c r="D173" s="119" t="str">
        <f t="shared" si="7"/>
        <v xml:space="preserve"> </v>
      </c>
      <c r="E173" s="117">
        <v>1.1574074074074073E-5</v>
      </c>
      <c r="F173" s="118" t="e">
        <f t="shared" si="8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6"/>
        <v xml:space="preserve"> </v>
      </c>
      <c r="D174" s="119" t="str">
        <f t="shared" si="7"/>
        <v xml:space="preserve"> </v>
      </c>
      <c r="E174" s="117">
        <v>1.1574074074074073E-5</v>
      </c>
      <c r="F174" s="118" t="e">
        <f t="shared" si="8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6"/>
        <v xml:space="preserve"> </v>
      </c>
      <c r="D175" s="119" t="str">
        <f t="shared" si="7"/>
        <v xml:space="preserve"> </v>
      </c>
      <c r="E175" s="117">
        <v>1.1574074074074073E-5</v>
      </c>
      <c r="F175" s="118" t="e">
        <f t="shared" si="8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6"/>
        <v xml:space="preserve"> </v>
      </c>
      <c r="D176" s="119" t="str">
        <f t="shared" si="7"/>
        <v xml:space="preserve"> </v>
      </c>
      <c r="E176" s="117">
        <v>1.1574074074074073E-5</v>
      </c>
      <c r="F176" s="118" t="e">
        <f t="shared" si="8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6"/>
        <v xml:space="preserve"> </v>
      </c>
      <c r="D177" s="119" t="str">
        <f t="shared" si="7"/>
        <v xml:space="preserve"> </v>
      </c>
      <c r="E177" s="117">
        <v>1.1574074074074073E-5</v>
      </c>
      <c r="F177" s="118" t="e">
        <f t="shared" si="8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6"/>
        <v xml:space="preserve"> </v>
      </c>
      <c r="D178" s="119" t="str">
        <f t="shared" si="7"/>
        <v xml:space="preserve"> </v>
      </c>
      <c r="E178" s="117">
        <v>1.1574074074074073E-5</v>
      </c>
      <c r="F178" s="118" t="e">
        <f t="shared" si="8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6"/>
        <v xml:space="preserve"> </v>
      </c>
      <c r="D179" s="119" t="str">
        <f t="shared" si="7"/>
        <v xml:space="preserve"> </v>
      </c>
      <c r="E179" s="117">
        <v>1.1574074074074073E-5</v>
      </c>
      <c r="F179" s="118" t="e">
        <f t="shared" si="8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6"/>
        <v xml:space="preserve"> </v>
      </c>
      <c r="D180" s="119" t="str">
        <f t="shared" si="7"/>
        <v xml:space="preserve"> </v>
      </c>
      <c r="E180" s="117">
        <v>1.1574074074074073E-5</v>
      </c>
      <c r="F180" s="118" t="e">
        <f t="shared" si="8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6"/>
        <v xml:space="preserve"> </v>
      </c>
      <c r="D181" s="119" t="str">
        <f t="shared" si="7"/>
        <v xml:space="preserve"> </v>
      </c>
      <c r="E181" s="117">
        <v>1.1574074074074073E-5</v>
      </c>
      <c r="F181" s="118" t="e">
        <f t="shared" si="8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6"/>
        <v xml:space="preserve"> </v>
      </c>
      <c r="D182" s="119" t="str">
        <f t="shared" si="7"/>
        <v xml:space="preserve"> </v>
      </c>
      <c r="E182" s="117">
        <v>1.1574074074074073E-5</v>
      </c>
      <c r="F182" s="118" t="e">
        <f t="shared" si="8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6"/>
        <v xml:space="preserve"> </v>
      </c>
      <c r="D183" s="119" t="str">
        <f t="shared" si="7"/>
        <v xml:space="preserve"> </v>
      </c>
      <c r="E183" s="117">
        <v>1.1574074074074073E-5</v>
      </c>
      <c r="F183" s="118" t="e">
        <f t="shared" si="8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6"/>
        <v xml:space="preserve"> </v>
      </c>
      <c r="D184" s="119" t="str">
        <f t="shared" si="7"/>
        <v xml:space="preserve"> </v>
      </c>
      <c r="E184" s="117">
        <v>1.1574074074074073E-5</v>
      </c>
      <c r="F184" s="118" t="e">
        <f t="shared" si="8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6"/>
        <v xml:space="preserve"> </v>
      </c>
      <c r="D185" s="119" t="str">
        <f t="shared" si="7"/>
        <v xml:space="preserve"> </v>
      </c>
      <c r="E185" s="117">
        <v>1.1574074074074073E-5</v>
      </c>
      <c r="F185" s="118" t="e">
        <f t="shared" si="8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6"/>
        <v xml:space="preserve"> </v>
      </c>
      <c r="D186" s="119" t="str">
        <f t="shared" si="7"/>
        <v xml:space="preserve"> </v>
      </c>
      <c r="E186" s="117">
        <v>1.1574074074074073E-5</v>
      </c>
      <c r="F186" s="118" t="e">
        <f t="shared" si="8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6"/>
        <v xml:space="preserve"> </v>
      </c>
      <c r="D187" s="119" t="str">
        <f t="shared" si="7"/>
        <v xml:space="preserve"> </v>
      </c>
      <c r="E187" s="117">
        <v>1.1574074074074073E-5</v>
      </c>
      <c r="F187" s="118" t="e">
        <f t="shared" si="8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6"/>
        <v xml:space="preserve"> </v>
      </c>
      <c r="D188" s="119" t="str">
        <f t="shared" si="7"/>
        <v xml:space="preserve"> </v>
      </c>
      <c r="E188" s="117">
        <v>1.1574074074074073E-5</v>
      </c>
      <c r="F188" s="118" t="e">
        <f t="shared" si="8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6"/>
        <v xml:space="preserve"> </v>
      </c>
      <c r="D189" s="119" t="str">
        <f t="shared" si="7"/>
        <v xml:space="preserve"> </v>
      </c>
      <c r="E189" s="117">
        <v>1.1574074074074073E-5</v>
      </c>
      <c r="F189" s="118" t="e">
        <f t="shared" si="8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6"/>
        <v xml:space="preserve"> </v>
      </c>
      <c r="D190" s="119" t="str">
        <f t="shared" si="7"/>
        <v xml:space="preserve"> </v>
      </c>
      <c r="E190" s="117">
        <v>1.1574074074074073E-5</v>
      </c>
      <c r="F190" s="118" t="e">
        <f t="shared" si="8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6"/>
        <v xml:space="preserve"> </v>
      </c>
      <c r="D191" s="119" t="str">
        <f t="shared" si="7"/>
        <v xml:space="preserve"> </v>
      </c>
      <c r="E191" s="117">
        <v>1.1574074074074073E-5</v>
      </c>
      <c r="F191" s="118" t="e">
        <f t="shared" si="8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6"/>
        <v xml:space="preserve"> </v>
      </c>
      <c r="D192" s="119" t="str">
        <f t="shared" si="7"/>
        <v xml:space="preserve"> </v>
      </c>
      <c r="E192" s="117">
        <v>1.1574074074074073E-5</v>
      </c>
      <c r="F192" s="118" t="e">
        <f t="shared" si="8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6"/>
        <v xml:space="preserve"> </v>
      </c>
      <c r="D193" s="119" t="str">
        <f t="shared" si="7"/>
        <v xml:space="preserve"> </v>
      </c>
      <c r="E193" s="117">
        <v>1.1574074074074073E-5</v>
      </c>
      <c r="F193" s="118" t="e">
        <f t="shared" si="8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6"/>
        <v xml:space="preserve"> </v>
      </c>
      <c r="D194" s="119" t="str">
        <f t="shared" si="7"/>
        <v xml:space="preserve"> </v>
      </c>
      <c r="E194" s="117">
        <v>1.1574074074074073E-5</v>
      </c>
      <c r="F194" s="118" t="e">
        <f t="shared" si="8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6"/>
        <v xml:space="preserve"> </v>
      </c>
      <c r="D195" s="119" t="str">
        <f t="shared" si="7"/>
        <v xml:space="preserve"> </v>
      </c>
      <c r="E195" s="117">
        <v>1.1574074074074073E-5</v>
      </c>
      <c r="F195" s="118" t="e">
        <f t="shared" si="8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6"/>
        <v xml:space="preserve"> </v>
      </c>
      <c r="D196" s="119" t="str">
        <f t="shared" si="7"/>
        <v xml:space="preserve"> </v>
      </c>
      <c r="E196" s="117">
        <v>1.1574074074074073E-5</v>
      </c>
      <c r="F196" s="118" t="e">
        <f t="shared" si="8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6"/>
        <v xml:space="preserve"> </v>
      </c>
      <c r="D197" s="119" t="str">
        <f t="shared" si="7"/>
        <v xml:space="preserve"> </v>
      </c>
      <c r="E197" s="117">
        <v>1.1574074074074073E-5</v>
      </c>
      <c r="F197" s="118" t="e">
        <f t="shared" si="8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ref="C198:C203" si="9">VLOOKUP(B198,name,3,FALSE)</f>
        <v xml:space="preserve"> </v>
      </c>
      <c r="D198" s="119" t="str">
        <f t="shared" ref="D198:D203" si="10">VLOOKUP(B198,name,2,FALSE)</f>
        <v xml:space="preserve"> </v>
      </c>
      <c r="E198" s="117">
        <v>1.1574074074074073E-5</v>
      </c>
      <c r="F198" s="118" t="e">
        <f t="shared" ref="F198:F203" si="11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9"/>
        <v xml:space="preserve"> </v>
      </c>
      <c r="D199" s="119" t="str">
        <f t="shared" si="10"/>
        <v xml:space="preserve"> </v>
      </c>
      <c r="E199" s="117">
        <v>1.1574074074074073E-5</v>
      </c>
      <c r="F199" s="118" t="e">
        <f t="shared" si="11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9"/>
        <v xml:space="preserve"> </v>
      </c>
      <c r="D200" s="119" t="str">
        <f t="shared" si="10"/>
        <v xml:space="preserve"> </v>
      </c>
      <c r="E200" s="117">
        <v>1.1574074074074073E-5</v>
      </c>
      <c r="F200" s="118" t="e">
        <f t="shared" si="11"/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 t="shared" si="9"/>
        <v xml:space="preserve"> </v>
      </c>
      <c r="D201" s="119" t="str">
        <f t="shared" si="10"/>
        <v xml:space="preserve"> </v>
      </c>
      <c r="E201" s="117">
        <v>1.1574074074074073E-5</v>
      </c>
      <c r="F201" s="118" t="e">
        <f t="shared" si="11"/>
        <v>#N/A</v>
      </c>
      <c r="G201" t="str">
        <f>IF((ISERROR((VLOOKUP(B201,Calculation!C$2:C$314,1,FALSE)))),"not entered","")</f>
        <v/>
      </c>
    </row>
    <row r="202" spans="2:7" x14ac:dyDescent="0.2">
      <c r="B202" s="115" t="s">
        <v>8</v>
      </c>
      <c r="C202" s="119" t="str">
        <f t="shared" si="9"/>
        <v xml:space="preserve"> </v>
      </c>
      <c r="D202" s="119" t="str">
        <f t="shared" si="10"/>
        <v xml:space="preserve"> </v>
      </c>
      <c r="E202" s="117">
        <v>1.1574074074074073E-5</v>
      </c>
      <c r="F202" s="118" t="e">
        <f t="shared" si="11"/>
        <v>#N/A</v>
      </c>
    </row>
    <row r="203" spans="2:7" x14ac:dyDescent="0.2">
      <c r="B203" s="115" t="s">
        <v>8</v>
      </c>
      <c r="C203" s="119" t="str">
        <f t="shared" si="9"/>
        <v xml:space="preserve"> </v>
      </c>
      <c r="D203" s="119" t="str">
        <f t="shared" si="10"/>
        <v xml:space="preserve"> </v>
      </c>
      <c r="E203" s="117">
        <v>1.1574074074074073E-5</v>
      </c>
      <c r="F203" s="118" t="e">
        <f t="shared" si="11"/>
        <v>#N/A</v>
      </c>
    </row>
    <row r="204" spans="2:7" ht="13.5" thickBot="1" x14ac:dyDescent="0.25">
      <c r="B204" s="120"/>
      <c r="C204" s="121"/>
      <c r="D204" s="121"/>
      <c r="E204" s="122"/>
      <c r="F204" s="123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conditionalFormatting sqref="B1:B3">
    <cfRule type="cellIs" dxfId="32" priority="8" stopIfTrue="1" operator="equal">
      <formula>"x"</formula>
    </cfRule>
  </conditionalFormatting>
  <conditionalFormatting sqref="G4:G199">
    <cfRule type="cellIs" dxfId="31" priority="7" stopIfTrue="1" operator="equal">
      <formula>#N/A</formula>
    </cfRule>
  </conditionalFormatting>
  <conditionalFormatting sqref="B4:B5 B7:B204">
    <cfRule type="cellIs" dxfId="30" priority="6" stopIfTrue="1" operator="equal">
      <formula>"x"</formula>
    </cfRule>
  </conditionalFormatting>
  <conditionalFormatting sqref="B6">
    <cfRule type="cellIs" dxfId="29" priority="5" stopIfTrue="1" operator="equal">
      <formula>"x"</formula>
    </cfRule>
  </conditionalFormatting>
  <conditionalFormatting sqref="B205:B248">
    <cfRule type="cellIs" dxfId="28" priority="4" stopIfTrue="1" operator="equal">
      <formula>"x"</formula>
    </cfRule>
  </conditionalFormatting>
  <conditionalFormatting sqref="G4:G202">
    <cfRule type="cellIs" dxfId="27" priority="3" stopIfTrue="1" operator="equal">
      <formula>#N/A</formula>
    </cfRule>
  </conditionalFormatting>
  <conditionalFormatting sqref="B4:B204">
    <cfRule type="cellIs" dxfId="26" priority="2" stopIfTrue="1" operator="equal">
      <formula>"x"</formula>
    </cfRule>
  </conditionalFormatting>
  <conditionalFormatting sqref="B6">
    <cfRule type="cellIs" dxfId="25" priority="1" stopIfTrue="1" operator="equal">
      <formula>"x"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8"/>
  <sheetViews>
    <sheetView workbookViewId="0">
      <selection activeCell="B10" sqref="B10:B13"/>
    </sheetView>
  </sheetViews>
  <sheetFormatPr defaultRowHeight="12.75" x14ac:dyDescent="0.2"/>
  <cols>
    <col min="1" max="1" width="1.42578125" customWidth="1"/>
    <col min="2" max="2" width="20.7109375" customWidth="1"/>
    <col min="3" max="3" width="7.140625" bestFit="1" customWidth="1"/>
    <col min="4" max="4" width="25.570312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Races!E6</f>
        <v>Tri Sport Epping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56" t="s">
        <v>67</v>
      </c>
      <c r="C4" s="157" t="s">
        <v>70</v>
      </c>
      <c r="D4" s="157"/>
      <c r="E4" s="126">
        <v>2.8124999999999995E-3</v>
      </c>
      <c r="F4" s="158"/>
      <c r="G4" t="str">
        <f>IF((ISERROR((VLOOKUP(B4,Calculation!C$2:C$314,1,FALSE)))),"not entered","")</f>
        <v/>
      </c>
    </row>
    <row r="5" spans="2:7" x14ac:dyDescent="0.2">
      <c r="B5" s="159" t="s">
        <v>67</v>
      </c>
      <c r="C5" s="160" t="s">
        <v>71</v>
      </c>
      <c r="D5" s="160"/>
      <c r="E5" s="130">
        <v>3.2407407407407406E-3</v>
      </c>
      <c r="F5" s="162"/>
      <c r="G5" t="str">
        <f>IF((ISERROR((VLOOKUP(B5,Calculation!C$2:C$314,1,FALSE)))),"not entered","")</f>
        <v/>
      </c>
    </row>
    <row r="6" spans="2:7" x14ac:dyDescent="0.2">
      <c r="B6" s="159" t="s">
        <v>97</v>
      </c>
      <c r="C6" s="160" t="s">
        <v>70</v>
      </c>
      <c r="D6" s="160" t="s">
        <v>160</v>
      </c>
      <c r="E6" s="130">
        <v>2.8124999999999995E-3</v>
      </c>
      <c r="F6" s="162">
        <f t="shared" ref="F6:F20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59" t="s">
        <v>126</v>
      </c>
      <c r="C7" s="160" t="s">
        <v>70</v>
      </c>
      <c r="D7" s="160" t="s">
        <v>161</v>
      </c>
      <c r="E7" s="130">
        <v>2.8935185185185188E-3</v>
      </c>
      <c r="F7" s="162">
        <f t="shared" si="0"/>
        <v>9719.9999999999964</v>
      </c>
      <c r="G7" t="str">
        <f>IF((ISERROR((VLOOKUP(B7,Calculation!C$2:C$314,1,FALSE)))),"not entered","")</f>
        <v/>
      </c>
    </row>
    <row r="8" spans="2:7" x14ac:dyDescent="0.2">
      <c r="B8" s="159" t="s">
        <v>100</v>
      </c>
      <c r="C8" s="160" t="s">
        <v>70</v>
      </c>
      <c r="D8" s="160" t="s">
        <v>101</v>
      </c>
      <c r="E8" s="130">
        <v>3.6574074074074074E-3</v>
      </c>
      <c r="F8" s="162">
        <f t="shared" si="0"/>
        <v>7689.8734177215183</v>
      </c>
      <c r="G8" t="str">
        <f>IF((ISERROR((VLOOKUP(B8,Calculation!C$2:C$314,1,FALSE)))),"not entered","")</f>
        <v/>
      </c>
    </row>
    <row r="9" spans="2:7" x14ac:dyDescent="0.2">
      <c r="B9" s="159" t="s">
        <v>162</v>
      </c>
      <c r="C9" s="160" t="s">
        <v>70</v>
      </c>
      <c r="D9" s="160"/>
      <c r="E9" s="130">
        <v>1.3564814814814816E-2</v>
      </c>
      <c r="F9" s="162">
        <f t="shared" si="0"/>
        <v>2073.378839590443</v>
      </c>
      <c r="G9" t="str">
        <f>IF((ISERROR((VLOOKUP(B9,Calculation!C$2:C$314,1,FALSE)))),"not entered","")</f>
        <v>not entered</v>
      </c>
    </row>
    <row r="10" spans="2:7" x14ac:dyDescent="0.2">
      <c r="B10" s="159" t="s">
        <v>163</v>
      </c>
      <c r="C10" s="160" t="s">
        <v>71</v>
      </c>
      <c r="D10" s="160"/>
      <c r="E10" s="130">
        <v>3.2407407407407406E-3</v>
      </c>
      <c r="F10" s="162">
        <f t="shared" si="0"/>
        <v>10000</v>
      </c>
      <c r="G10" t="str">
        <f>IF((ISERROR((VLOOKUP(B10,Calculation!C$2:C$314,1,FALSE)))),"not entered","")</f>
        <v>not entered</v>
      </c>
    </row>
    <row r="11" spans="2:7" x14ac:dyDescent="0.2">
      <c r="B11" s="159" t="s">
        <v>148</v>
      </c>
      <c r="C11" s="160" t="s">
        <v>71</v>
      </c>
      <c r="D11" s="160" t="s">
        <v>87</v>
      </c>
      <c r="E11" s="130">
        <v>3.3680555555555551E-3</v>
      </c>
      <c r="F11" s="162">
        <f t="shared" si="0"/>
        <v>9621.9931271477672</v>
      </c>
      <c r="G11" t="str">
        <f>IF((ISERROR((VLOOKUP(B11,Calculation!C$2:C$314,1,FALSE)))),"not entered","")</f>
        <v/>
      </c>
    </row>
    <row r="12" spans="2:7" x14ac:dyDescent="0.2">
      <c r="B12" s="159" t="s">
        <v>157</v>
      </c>
      <c r="C12" s="160" t="s">
        <v>71</v>
      </c>
      <c r="D12" s="160" t="s">
        <v>158</v>
      </c>
      <c r="E12" s="130">
        <v>3.37962962962963E-3</v>
      </c>
      <c r="F12" s="162">
        <f t="shared" si="0"/>
        <v>9589.0410958904104</v>
      </c>
      <c r="G12" t="str">
        <f>IF((ISERROR((VLOOKUP(B12,Calculation!C$2:C$314,1,FALSE)))),"not entered","")</f>
        <v/>
      </c>
    </row>
    <row r="13" spans="2:7" x14ac:dyDescent="0.2">
      <c r="B13" s="159" t="s">
        <v>154</v>
      </c>
      <c r="C13" s="160" t="s">
        <v>71</v>
      </c>
      <c r="D13" s="160"/>
      <c r="E13" s="130">
        <v>3.645833333333333E-3</v>
      </c>
      <c r="F13" s="162">
        <f t="shared" si="0"/>
        <v>8888.8888888888887</v>
      </c>
      <c r="G13" t="str">
        <f>IF((ISERROR((VLOOKUP(B13,Calculation!C$2:C$314,1,FALSE)))),"not entered","")</f>
        <v/>
      </c>
    </row>
    <row r="14" spans="2:7" x14ac:dyDescent="0.2">
      <c r="B14" s="159" t="s">
        <v>8</v>
      </c>
      <c r="C14" s="132" t="str">
        <f t="shared" ref="C14:C20" si="1">VLOOKUP(B14,name,3,FALSE)</f>
        <v xml:space="preserve"> </v>
      </c>
      <c r="D14" s="132" t="str">
        <f t="shared" ref="D14:D20" si="2">VLOOKUP(B14,name,2,FALSE)</f>
        <v xml:space="preserve"> </v>
      </c>
      <c r="E14" s="130">
        <v>1.1574074074074073E-5</v>
      </c>
      <c r="F14" s="162" t="e">
        <f t="shared" si="0"/>
        <v>#N/A</v>
      </c>
      <c r="G14" t="str">
        <f>IF((ISERROR((VLOOKUP(B14,Calculation!C$2:C$314,1,FALSE)))),"not entered","")</f>
        <v/>
      </c>
    </row>
    <row r="15" spans="2:7" x14ac:dyDescent="0.2">
      <c r="B15" s="159" t="s">
        <v>8</v>
      </c>
      <c r="C15" s="132" t="str">
        <f t="shared" si="1"/>
        <v xml:space="preserve"> </v>
      </c>
      <c r="D15" s="132" t="str">
        <f t="shared" si="2"/>
        <v xml:space="preserve"> </v>
      </c>
      <c r="E15" s="130">
        <v>1.1574074074074073E-5</v>
      </c>
      <c r="F15" s="162" t="e">
        <f t="shared" si="0"/>
        <v>#N/A</v>
      </c>
      <c r="G15" t="str">
        <f>IF((ISERROR((VLOOKUP(B15,Calculation!C$2:C$314,1,FALSE)))),"not entered","")</f>
        <v/>
      </c>
    </row>
    <row r="16" spans="2:7" x14ac:dyDescent="0.2">
      <c r="B16" s="159" t="s">
        <v>8</v>
      </c>
      <c r="C16" s="132" t="str">
        <f t="shared" si="1"/>
        <v xml:space="preserve"> </v>
      </c>
      <c r="D16" s="132" t="str">
        <f t="shared" si="2"/>
        <v xml:space="preserve"> </v>
      </c>
      <c r="E16" s="130">
        <v>1.1574074074074073E-5</v>
      </c>
      <c r="F16" s="162" t="e">
        <f t="shared" si="0"/>
        <v>#N/A</v>
      </c>
      <c r="G16" t="str">
        <f>IF((ISERROR((VLOOKUP(B16,Calculation!C$2:C$314,1,FALSE)))),"not entered","")</f>
        <v/>
      </c>
    </row>
    <row r="17" spans="2:7" x14ac:dyDescent="0.2">
      <c r="B17" s="159" t="s">
        <v>8</v>
      </c>
      <c r="C17" s="132" t="str">
        <f t="shared" si="1"/>
        <v xml:space="preserve"> </v>
      </c>
      <c r="D17" s="132" t="str">
        <f t="shared" si="2"/>
        <v xml:space="preserve"> </v>
      </c>
      <c r="E17" s="130">
        <v>1.1574074074074073E-5</v>
      </c>
      <c r="F17" s="162" t="e">
        <f t="shared" si="0"/>
        <v>#N/A</v>
      </c>
      <c r="G17" t="str">
        <f>IF((ISERROR((VLOOKUP(B17,Calculation!C$2:C$314,1,FALSE)))),"not entered","")</f>
        <v/>
      </c>
    </row>
    <row r="18" spans="2:7" x14ac:dyDescent="0.2">
      <c r="B18" s="159" t="s">
        <v>8</v>
      </c>
      <c r="C18" s="132" t="str">
        <f t="shared" si="1"/>
        <v xml:space="preserve"> </v>
      </c>
      <c r="D18" s="132" t="str">
        <f t="shared" si="2"/>
        <v xml:space="preserve"> </v>
      </c>
      <c r="E18" s="130">
        <v>1.1574074074074073E-5</v>
      </c>
      <c r="F18" s="162" t="e">
        <f t="shared" si="0"/>
        <v>#N/A</v>
      </c>
      <c r="G18" t="str">
        <f>IF((ISERROR((VLOOKUP(B18,Calculation!C$2:C$314,1,FALSE)))),"not entered","")</f>
        <v/>
      </c>
    </row>
    <row r="19" spans="2:7" x14ac:dyDescent="0.2">
      <c r="B19" s="159" t="s">
        <v>8</v>
      </c>
      <c r="C19" s="132" t="str">
        <f t="shared" si="1"/>
        <v xml:space="preserve"> </v>
      </c>
      <c r="D19" s="132" t="str">
        <f t="shared" si="2"/>
        <v xml:space="preserve"> </v>
      </c>
      <c r="E19" s="130">
        <v>1.1574074074074073E-5</v>
      </c>
      <c r="F19" s="162" t="e">
        <f t="shared" si="0"/>
        <v>#N/A</v>
      </c>
      <c r="G19" t="str">
        <f>IF((ISERROR((VLOOKUP(B19,Calculation!C$2:C$314,1,FALSE)))),"not entered","")</f>
        <v/>
      </c>
    </row>
    <row r="20" spans="2:7" x14ac:dyDescent="0.2">
      <c r="B20" s="159" t="s">
        <v>8</v>
      </c>
      <c r="C20" s="132" t="str">
        <f t="shared" si="1"/>
        <v xml:space="preserve"> </v>
      </c>
      <c r="D20" s="132" t="str">
        <f t="shared" si="2"/>
        <v xml:space="preserve"> </v>
      </c>
      <c r="E20" s="130">
        <v>1.1574074074074073E-5</v>
      </c>
      <c r="F20" s="162" t="e">
        <f t="shared" si="0"/>
        <v>#N/A</v>
      </c>
      <c r="G20" t="str">
        <f>IF((ISERROR((VLOOKUP(B20,Calculation!C$2:C$314,1,FALSE)))),"not entered","")</f>
        <v/>
      </c>
    </row>
    <row r="21" spans="2:7" x14ac:dyDescent="0.2">
      <c r="B21" s="128" t="s">
        <v>8</v>
      </c>
      <c r="C21" s="132" t="str">
        <f t="shared" ref="C21:C64" si="3">VLOOKUP(B21,name,3,FALSE)</f>
        <v xml:space="preserve"> </v>
      </c>
      <c r="D21" s="132" t="str">
        <f t="shared" ref="D21:D64" si="4">VLOOKUP(B21,name,2,FALSE)</f>
        <v xml:space="preserve"> </v>
      </c>
      <c r="E21" s="130">
        <v>1.1574074074074073E-5</v>
      </c>
      <c r="F21" s="131" t="e">
        <f t="shared" ref="F21:F52" si="5">(VLOOKUP(C21,C$4:E$5,3,FALSE))/(E21/10000)</f>
        <v>#N/A</v>
      </c>
      <c r="G21" t="str">
        <f>IF((ISERROR((VLOOKUP(B21,Calculation!C$2:C$314,1,FALSE)))),"not entered","")</f>
        <v/>
      </c>
    </row>
    <row r="22" spans="2:7" x14ac:dyDescent="0.2">
      <c r="B22" s="128" t="s">
        <v>8</v>
      </c>
      <c r="C22" s="132" t="str">
        <f t="shared" si="3"/>
        <v xml:space="preserve"> </v>
      </c>
      <c r="D22" s="132" t="str">
        <f t="shared" si="4"/>
        <v xml:space="preserve"> </v>
      </c>
      <c r="E22" s="130">
        <v>1.1574074074074073E-5</v>
      </c>
      <c r="F22" s="131" t="e">
        <f t="shared" si="5"/>
        <v>#N/A</v>
      </c>
      <c r="G22" t="str">
        <f>IF((ISERROR((VLOOKUP(B22,Calculation!C$2:C$314,1,FALSE)))),"not entered","")</f>
        <v/>
      </c>
    </row>
    <row r="23" spans="2:7" x14ac:dyDescent="0.2">
      <c r="B23" s="128" t="s">
        <v>8</v>
      </c>
      <c r="C23" s="132" t="str">
        <f t="shared" si="3"/>
        <v xml:space="preserve"> </v>
      </c>
      <c r="D23" s="132" t="str">
        <f t="shared" si="4"/>
        <v xml:space="preserve"> </v>
      </c>
      <c r="E23" s="130">
        <v>1.1574074074074073E-5</v>
      </c>
      <c r="F23" s="131" t="e">
        <f t="shared" si="5"/>
        <v>#N/A</v>
      </c>
      <c r="G23" t="str">
        <f>IF((ISERROR((VLOOKUP(B23,Calculation!C$2:C$314,1,FALSE)))),"not entered","")</f>
        <v/>
      </c>
    </row>
    <row r="24" spans="2:7" x14ac:dyDescent="0.2">
      <c r="B24" s="128" t="s">
        <v>8</v>
      </c>
      <c r="C24" s="132" t="str">
        <f t="shared" si="3"/>
        <v xml:space="preserve"> </v>
      </c>
      <c r="D24" s="132" t="str">
        <f t="shared" si="4"/>
        <v xml:space="preserve"> </v>
      </c>
      <c r="E24" s="130">
        <v>1.1574074074074073E-5</v>
      </c>
      <c r="F24" s="131" t="e">
        <f t="shared" si="5"/>
        <v>#N/A</v>
      </c>
      <c r="G24" t="str">
        <f>IF((ISERROR((VLOOKUP(B24,Calculation!C$2:C$314,1,FALSE)))),"not entered","")</f>
        <v/>
      </c>
    </row>
    <row r="25" spans="2:7" x14ac:dyDescent="0.2">
      <c r="B25" s="128" t="s">
        <v>8</v>
      </c>
      <c r="C25" s="132" t="str">
        <f t="shared" si="3"/>
        <v xml:space="preserve"> </v>
      </c>
      <c r="D25" s="132" t="str">
        <f t="shared" si="4"/>
        <v xml:space="preserve"> </v>
      </c>
      <c r="E25" s="130">
        <v>1.1574074074074073E-5</v>
      </c>
      <c r="F25" s="131" t="e">
        <f t="shared" si="5"/>
        <v>#N/A</v>
      </c>
      <c r="G25" t="str">
        <f>IF((ISERROR((VLOOKUP(B25,Calculation!C$2:C$314,1,FALSE)))),"not entered","")</f>
        <v/>
      </c>
    </row>
    <row r="26" spans="2:7" x14ac:dyDescent="0.2">
      <c r="B26" s="128" t="s">
        <v>8</v>
      </c>
      <c r="C26" s="132" t="str">
        <f t="shared" si="3"/>
        <v xml:space="preserve"> </v>
      </c>
      <c r="D26" s="132" t="str">
        <f t="shared" si="4"/>
        <v xml:space="preserve"> </v>
      </c>
      <c r="E26" s="130">
        <v>1.1574074074074073E-5</v>
      </c>
      <c r="F26" s="131" t="e">
        <f t="shared" si="5"/>
        <v>#N/A</v>
      </c>
      <c r="G26" t="str">
        <f>IF((ISERROR((VLOOKUP(B26,Calculation!C$2:C$314,1,FALSE)))),"not entered","")</f>
        <v/>
      </c>
    </row>
    <row r="27" spans="2:7" x14ac:dyDescent="0.2">
      <c r="B27" s="128" t="s">
        <v>8</v>
      </c>
      <c r="C27" s="132" t="str">
        <f t="shared" si="3"/>
        <v xml:space="preserve"> </v>
      </c>
      <c r="D27" s="132" t="str">
        <f t="shared" si="4"/>
        <v xml:space="preserve"> </v>
      </c>
      <c r="E27" s="130">
        <v>1.1574074074074073E-5</v>
      </c>
      <c r="F27" s="131" t="e">
        <f t="shared" si="5"/>
        <v>#N/A</v>
      </c>
      <c r="G27" t="str">
        <f>IF((ISERROR((VLOOKUP(B27,Calculation!C$2:C$314,1,FALSE)))),"not entered","")</f>
        <v/>
      </c>
    </row>
    <row r="28" spans="2:7" x14ac:dyDescent="0.2">
      <c r="B28" s="128" t="s">
        <v>8</v>
      </c>
      <c r="C28" s="132" t="str">
        <f t="shared" si="3"/>
        <v xml:space="preserve"> </v>
      </c>
      <c r="D28" s="132" t="str">
        <f t="shared" si="4"/>
        <v xml:space="preserve"> </v>
      </c>
      <c r="E28" s="130">
        <v>1.1574074074074073E-5</v>
      </c>
      <c r="F28" s="131" t="e">
        <f t="shared" si="5"/>
        <v>#N/A</v>
      </c>
      <c r="G28" t="str">
        <f>IF((ISERROR((VLOOKUP(B28,Calculation!C$2:C$314,1,FALSE)))),"not entered","")</f>
        <v/>
      </c>
    </row>
    <row r="29" spans="2:7" x14ac:dyDescent="0.2">
      <c r="B29" s="128" t="s">
        <v>8</v>
      </c>
      <c r="C29" s="132" t="str">
        <f t="shared" si="3"/>
        <v xml:space="preserve"> </v>
      </c>
      <c r="D29" s="132" t="str">
        <f t="shared" si="4"/>
        <v xml:space="preserve"> </v>
      </c>
      <c r="E29" s="130">
        <v>1.1574074074074073E-5</v>
      </c>
      <c r="F29" s="131" t="e">
        <f t="shared" si="5"/>
        <v>#N/A</v>
      </c>
      <c r="G29" t="str">
        <f>IF((ISERROR((VLOOKUP(B29,Calculation!C$2:C$314,1,FALSE)))),"not entered","")</f>
        <v/>
      </c>
    </row>
    <row r="30" spans="2:7" x14ac:dyDescent="0.2">
      <c r="B30" s="128" t="s">
        <v>8</v>
      </c>
      <c r="C30" s="132" t="str">
        <f t="shared" si="3"/>
        <v xml:space="preserve"> </v>
      </c>
      <c r="D30" s="132" t="str">
        <f t="shared" si="4"/>
        <v xml:space="preserve"> </v>
      </c>
      <c r="E30" s="130">
        <v>1.1574074074074073E-5</v>
      </c>
      <c r="F30" s="131" t="e">
        <f t="shared" si="5"/>
        <v>#N/A</v>
      </c>
      <c r="G30" t="str">
        <f>IF((ISERROR((VLOOKUP(B30,Calculation!C$2:C$314,1,FALSE)))),"not entered","")</f>
        <v/>
      </c>
    </row>
    <row r="31" spans="2:7" x14ac:dyDescent="0.2">
      <c r="B31" s="128" t="s">
        <v>8</v>
      </c>
      <c r="C31" s="132" t="str">
        <f t="shared" si="3"/>
        <v xml:space="preserve"> </v>
      </c>
      <c r="D31" s="132" t="str">
        <f t="shared" si="4"/>
        <v xml:space="preserve"> </v>
      </c>
      <c r="E31" s="130">
        <v>1.1574074074074073E-5</v>
      </c>
      <c r="F31" s="131" t="e">
        <f t="shared" si="5"/>
        <v>#N/A</v>
      </c>
      <c r="G31" t="str">
        <f>IF((ISERROR((VLOOKUP(B31,Calculation!C$2:C$314,1,FALSE)))),"not entered","")</f>
        <v/>
      </c>
    </row>
    <row r="32" spans="2:7" x14ac:dyDescent="0.2">
      <c r="B32" s="128" t="s">
        <v>8</v>
      </c>
      <c r="C32" s="132" t="str">
        <f t="shared" si="3"/>
        <v xml:space="preserve"> </v>
      </c>
      <c r="D32" s="132" t="str">
        <f t="shared" si="4"/>
        <v xml:space="preserve"> </v>
      </c>
      <c r="E32" s="130">
        <v>1.1574074074074073E-5</v>
      </c>
      <c r="F32" s="131" t="e">
        <f t="shared" si="5"/>
        <v>#N/A</v>
      </c>
      <c r="G32" t="str">
        <f>IF((ISERROR((VLOOKUP(B32,Calculation!C$2:C$314,1,FALSE)))),"not entered","")</f>
        <v/>
      </c>
    </row>
    <row r="33" spans="2:7" x14ac:dyDescent="0.2">
      <c r="B33" s="128" t="s">
        <v>8</v>
      </c>
      <c r="C33" s="132" t="str">
        <f t="shared" si="3"/>
        <v xml:space="preserve"> </v>
      </c>
      <c r="D33" s="132" t="str">
        <f t="shared" si="4"/>
        <v xml:space="preserve"> </v>
      </c>
      <c r="E33" s="130">
        <v>1.1574074074074073E-5</v>
      </c>
      <c r="F33" s="131" t="e">
        <f t="shared" si="5"/>
        <v>#N/A</v>
      </c>
      <c r="G33" t="str">
        <f>IF((ISERROR((VLOOKUP(B33,Calculation!C$2:C$314,1,FALSE)))),"not entered","")</f>
        <v/>
      </c>
    </row>
    <row r="34" spans="2:7" x14ac:dyDescent="0.2">
      <c r="B34" s="128" t="s">
        <v>8</v>
      </c>
      <c r="C34" s="132" t="str">
        <f t="shared" si="3"/>
        <v xml:space="preserve"> </v>
      </c>
      <c r="D34" s="132" t="str">
        <f t="shared" si="4"/>
        <v xml:space="preserve"> </v>
      </c>
      <c r="E34" s="130">
        <v>1.1574074074074073E-5</v>
      </c>
      <c r="F34" s="131" t="e">
        <f t="shared" si="5"/>
        <v>#N/A</v>
      </c>
      <c r="G34" t="str">
        <f>IF((ISERROR((VLOOKUP(B34,Calculation!C$2:C$314,1,FALSE)))),"not entered","")</f>
        <v/>
      </c>
    </row>
    <row r="35" spans="2:7" x14ac:dyDescent="0.2">
      <c r="B35" s="128" t="s">
        <v>8</v>
      </c>
      <c r="C35" s="132" t="str">
        <f t="shared" si="3"/>
        <v xml:space="preserve"> </v>
      </c>
      <c r="D35" s="132" t="str">
        <f t="shared" si="4"/>
        <v xml:space="preserve"> </v>
      </c>
      <c r="E35" s="130">
        <v>1.1574074074074073E-5</v>
      </c>
      <c r="F35" s="131" t="e">
        <f t="shared" si="5"/>
        <v>#N/A</v>
      </c>
      <c r="G35" t="str">
        <f>IF((ISERROR((VLOOKUP(B35,Calculation!C$2:C$314,1,FALSE)))),"not entered","")</f>
        <v/>
      </c>
    </row>
    <row r="36" spans="2:7" x14ac:dyDescent="0.2">
      <c r="B36" s="128" t="s">
        <v>8</v>
      </c>
      <c r="C36" s="132" t="str">
        <f t="shared" si="3"/>
        <v xml:space="preserve"> </v>
      </c>
      <c r="D36" s="132" t="str">
        <f t="shared" si="4"/>
        <v xml:space="preserve"> </v>
      </c>
      <c r="E36" s="130">
        <v>1.1574074074074073E-5</v>
      </c>
      <c r="F36" s="131" t="e">
        <f t="shared" si="5"/>
        <v>#N/A</v>
      </c>
      <c r="G36" t="str">
        <f>IF((ISERROR((VLOOKUP(B36,Calculation!C$2:C$314,1,FALSE)))),"not entered","")</f>
        <v/>
      </c>
    </row>
    <row r="37" spans="2:7" x14ac:dyDescent="0.2">
      <c r="B37" s="128" t="s">
        <v>8</v>
      </c>
      <c r="C37" s="132" t="str">
        <f t="shared" si="3"/>
        <v xml:space="preserve"> </v>
      </c>
      <c r="D37" s="132" t="str">
        <f t="shared" si="4"/>
        <v xml:space="preserve"> </v>
      </c>
      <c r="E37" s="130">
        <v>1.1574074074074073E-5</v>
      </c>
      <c r="F37" s="131" t="e">
        <f t="shared" si="5"/>
        <v>#N/A</v>
      </c>
      <c r="G37" t="str">
        <f>IF((ISERROR((VLOOKUP(B37,Calculation!C$2:C$314,1,FALSE)))),"not entered","")</f>
        <v/>
      </c>
    </row>
    <row r="38" spans="2:7" x14ac:dyDescent="0.2">
      <c r="B38" s="128" t="s">
        <v>8</v>
      </c>
      <c r="C38" s="132" t="str">
        <f t="shared" si="3"/>
        <v xml:space="preserve"> </v>
      </c>
      <c r="D38" s="132" t="str">
        <f t="shared" si="4"/>
        <v xml:space="preserve"> </v>
      </c>
      <c r="E38" s="130">
        <v>1.1574074074074073E-5</v>
      </c>
      <c r="F38" s="131" t="e">
        <f t="shared" si="5"/>
        <v>#N/A</v>
      </c>
      <c r="G38" t="str">
        <f>IF((ISERROR((VLOOKUP(B38,Calculation!C$2:C$314,1,FALSE)))),"not entered","")</f>
        <v/>
      </c>
    </row>
    <row r="39" spans="2:7" x14ac:dyDescent="0.2">
      <c r="B39" s="128" t="s">
        <v>8</v>
      </c>
      <c r="C39" s="132" t="str">
        <f t="shared" si="3"/>
        <v xml:space="preserve"> </v>
      </c>
      <c r="D39" s="132" t="str">
        <f t="shared" si="4"/>
        <v xml:space="preserve"> </v>
      </c>
      <c r="E39" s="130">
        <v>1.1574074074074073E-5</v>
      </c>
      <c r="F39" s="131" t="e">
        <f t="shared" si="5"/>
        <v>#N/A</v>
      </c>
      <c r="G39" t="str">
        <f>IF((ISERROR((VLOOKUP(B39,Calculation!C$2:C$314,1,FALSE)))),"not entered","")</f>
        <v/>
      </c>
    </row>
    <row r="40" spans="2:7" x14ac:dyDescent="0.2">
      <c r="B40" s="128" t="s">
        <v>8</v>
      </c>
      <c r="C40" s="132" t="str">
        <f t="shared" si="3"/>
        <v xml:space="preserve"> </v>
      </c>
      <c r="D40" s="132" t="str">
        <f t="shared" si="4"/>
        <v xml:space="preserve"> </v>
      </c>
      <c r="E40" s="130">
        <v>1.1574074074074073E-5</v>
      </c>
      <c r="F40" s="131" t="e">
        <f t="shared" si="5"/>
        <v>#N/A</v>
      </c>
      <c r="G40" t="str">
        <f>IF((ISERROR((VLOOKUP(B40,Calculation!C$2:C$314,1,FALSE)))),"not entered","")</f>
        <v/>
      </c>
    </row>
    <row r="41" spans="2:7" x14ac:dyDescent="0.2">
      <c r="B41" s="128" t="s">
        <v>8</v>
      </c>
      <c r="C41" s="132" t="str">
        <f t="shared" si="3"/>
        <v xml:space="preserve"> </v>
      </c>
      <c r="D41" s="132" t="str">
        <f t="shared" si="4"/>
        <v xml:space="preserve"> </v>
      </c>
      <c r="E41" s="130">
        <v>1.1574074074074073E-5</v>
      </c>
      <c r="F41" s="131" t="e">
        <f t="shared" si="5"/>
        <v>#N/A</v>
      </c>
      <c r="G41" t="str">
        <f>IF((ISERROR((VLOOKUP(B41,Calculation!C$2:C$314,1,FALSE)))),"not entered","")</f>
        <v/>
      </c>
    </row>
    <row r="42" spans="2:7" x14ac:dyDescent="0.2">
      <c r="B42" s="128" t="s">
        <v>8</v>
      </c>
      <c r="C42" s="132" t="str">
        <f t="shared" si="3"/>
        <v xml:space="preserve"> </v>
      </c>
      <c r="D42" s="132" t="str">
        <f t="shared" si="4"/>
        <v xml:space="preserve"> </v>
      </c>
      <c r="E42" s="130">
        <v>1.1574074074074073E-5</v>
      </c>
      <c r="F42" s="131" t="e">
        <f t="shared" si="5"/>
        <v>#N/A</v>
      </c>
      <c r="G42" t="str">
        <f>IF((ISERROR((VLOOKUP(B42,Calculation!C$2:C$314,1,FALSE)))),"not entered","")</f>
        <v/>
      </c>
    </row>
    <row r="43" spans="2:7" x14ac:dyDescent="0.2">
      <c r="B43" s="128" t="s">
        <v>8</v>
      </c>
      <c r="C43" s="132" t="str">
        <f t="shared" si="3"/>
        <v xml:space="preserve"> </v>
      </c>
      <c r="D43" s="132" t="str">
        <f t="shared" si="4"/>
        <v xml:space="preserve"> </v>
      </c>
      <c r="E43" s="130">
        <v>1.1574074074074073E-5</v>
      </c>
      <c r="F43" s="131" t="e">
        <f t="shared" si="5"/>
        <v>#N/A</v>
      </c>
      <c r="G43" t="str">
        <f>IF((ISERROR((VLOOKUP(B43,Calculation!C$2:C$314,1,FALSE)))),"not entered","")</f>
        <v/>
      </c>
    </row>
    <row r="44" spans="2:7" x14ac:dyDescent="0.2">
      <c r="B44" s="128" t="s">
        <v>8</v>
      </c>
      <c r="C44" s="132" t="str">
        <f t="shared" si="3"/>
        <v xml:space="preserve"> </v>
      </c>
      <c r="D44" s="132" t="str">
        <f t="shared" si="4"/>
        <v xml:space="preserve"> </v>
      </c>
      <c r="E44" s="130">
        <v>1.1574074074074073E-5</v>
      </c>
      <c r="F44" s="131" t="e">
        <f t="shared" si="5"/>
        <v>#N/A</v>
      </c>
      <c r="G44" t="str">
        <f>IF((ISERROR((VLOOKUP(B44,Calculation!C$2:C$314,1,FALSE)))),"not entered","")</f>
        <v/>
      </c>
    </row>
    <row r="45" spans="2:7" x14ac:dyDescent="0.2">
      <c r="B45" s="128" t="s">
        <v>8</v>
      </c>
      <c r="C45" s="132" t="str">
        <f t="shared" si="3"/>
        <v xml:space="preserve"> </v>
      </c>
      <c r="D45" s="132" t="str">
        <f t="shared" si="4"/>
        <v xml:space="preserve"> </v>
      </c>
      <c r="E45" s="130">
        <v>1.1574074074074073E-5</v>
      </c>
      <c r="F45" s="131" t="e">
        <f t="shared" si="5"/>
        <v>#N/A</v>
      </c>
      <c r="G45" t="str">
        <f>IF((ISERROR((VLOOKUP(B45,Calculation!C$2:C$314,1,FALSE)))),"not entered","")</f>
        <v/>
      </c>
    </row>
    <row r="46" spans="2:7" x14ac:dyDescent="0.2">
      <c r="B46" s="128" t="s">
        <v>8</v>
      </c>
      <c r="C46" s="132" t="str">
        <f t="shared" si="3"/>
        <v xml:space="preserve"> </v>
      </c>
      <c r="D46" s="132" t="str">
        <f t="shared" si="4"/>
        <v xml:space="preserve"> </v>
      </c>
      <c r="E46" s="130">
        <v>1.1574074074074073E-5</v>
      </c>
      <c r="F46" s="131" t="e">
        <f t="shared" si="5"/>
        <v>#N/A</v>
      </c>
      <c r="G46" t="str">
        <f>IF((ISERROR((VLOOKUP(B46,Calculation!C$2:C$314,1,FALSE)))),"not entered","")</f>
        <v/>
      </c>
    </row>
    <row r="47" spans="2:7" x14ac:dyDescent="0.2">
      <c r="B47" s="128" t="s">
        <v>8</v>
      </c>
      <c r="C47" s="132" t="str">
        <f t="shared" si="3"/>
        <v xml:space="preserve"> </v>
      </c>
      <c r="D47" s="132" t="str">
        <f t="shared" si="4"/>
        <v xml:space="preserve"> </v>
      </c>
      <c r="E47" s="130">
        <v>1.1574074074074073E-5</v>
      </c>
      <c r="F47" s="131" t="e">
        <f t="shared" si="5"/>
        <v>#N/A</v>
      </c>
      <c r="G47" t="str">
        <f>IF((ISERROR((VLOOKUP(B47,Calculation!C$2:C$314,1,FALSE)))),"not entered","")</f>
        <v/>
      </c>
    </row>
    <row r="48" spans="2:7" x14ac:dyDescent="0.2">
      <c r="B48" s="128" t="s">
        <v>8</v>
      </c>
      <c r="C48" s="132" t="str">
        <f t="shared" si="3"/>
        <v xml:space="preserve"> </v>
      </c>
      <c r="D48" s="132" t="str">
        <f t="shared" si="4"/>
        <v xml:space="preserve"> </v>
      </c>
      <c r="E48" s="130">
        <v>1.1574074074074073E-5</v>
      </c>
      <c r="F48" s="131" t="e">
        <f t="shared" si="5"/>
        <v>#N/A</v>
      </c>
      <c r="G48" t="str">
        <f>IF((ISERROR((VLOOKUP(B48,Calculation!C$2:C$314,1,FALSE)))),"not entered","")</f>
        <v/>
      </c>
    </row>
    <row r="49" spans="2:7" x14ac:dyDescent="0.2">
      <c r="B49" s="128" t="s">
        <v>8</v>
      </c>
      <c r="C49" s="132" t="str">
        <f t="shared" si="3"/>
        <v xml:space="preserve"> </v>
      </c>
      <c r="D49" s="132" t="str">
        <f t="shared" si="4"/>
        <v xml:space="preserve"> </v>
      </c>
      <c r="E49" s="130">
        <v>1.1574074074074073E-5</v>
      </c>
      <c r="F49" s="131" t="e">
        <f t="shared" si="5"/>
        <v>#N/A</v>
      </c>
      <c r="G49" t="str">
        <f>IF((ISERROR((VLOOKUP(B49,Calculation!C$2:C$314,1,FALSE)))),"not entered","")</f>
        <v/>
      </c>
    </row>
    <row r="50" spans="2:7" x14ac:dyDescent="0.2">
      <c r="B50" s="128" t="s">
        <v>8</v>
      </c>
      <c r="C50" s="132" t="str">
        <f t="shared" si="3"/>
        <v xml:space="preserve"> </v>
      </c>
      <c r="D50" s="132" t="str">
        <f t="shared" si="4"/>
        <v xml:space="preserve"> </v>
      </c>
      <c r="E50" s="130">
        <v>1.1574074074074073E-5</v>
      </c>
      <c r="F50" s="131" t="e">
        <f t="shared" si="5"/>
        <v>#N/A</v>
      </c>
      <c r="G50" t="str">
        <f>IF((ISERROR((VLOOKUP(B50,Calculation!C$2:C$314,1,FALSE)))),"not entered","")</f>
        <v/>
      </c>
    </row>
    <row r="51" spans="2:7" x14ac:dyDescent="0.2">
      <c r="B51" s="128" t="s">
        <v>8</v>
      </c>
      <c r="C51" s="132" t="str">
        <f t="shared" si="3"/>
        <v xml:space="preserve"> </v>
      </c>
      <c r="D51" s="132" t="str">
        <f t="shared" si="4"/>
        <v xml:space="preserve"> </v>
      </c>
      <c r="E51" s="130">
        <v>1.1574074074074073E-5</v>
      </c>
      <c r="F51" s="131" t="e">
        <f t="shared" si="5"/>
        <v>#N/A</v>
      </c>
      <c r="G51" t="str">
        <f>IF((ISERROR((VLOOKUP(B51,Calculation!C$2:C$314,1,FALSE)))),"not entered","")</f>
        <v/>
      </c>
    </row>
    <row r="52" spans="2:7" x14ac:dyDescent="0.2">
      <c r="B52" s="128" t="s">
        <v>8</v>
      </c>
      <c r="C52" s="132" t="str">
        <f t="shared" si="3"/>
        <v xml:space="preserve"> </v>
      </c>
      <c r="D52" s="132" t="str">
        <f t="shared" si="4"/>
        <v xml:space="preserve"> </v>
      </c>
      <c r="E52" s="130">
        <v>1.1574074074074073E-5</v>
      </c>
      <c r="F52" s="131" t="e">
        <f t="shared" si="5"/>
        <v>#N/A</v>
      </c>
      <c r="G52" t="str">
        <f>IF((ISERROR((VLOOKUP(B52,Calculation!C$2:C$314,1,FALSE)))),"not entered","")</f>
        <v/>
      </c>
    </row>
    <row r="53" spans="2:7" x14ac:dyDescent="0.2">
      <c r="B53" s="128" t="s">
        <v>8</v>
      </c>
      <c r="C53" s="132" t="str">
        <f t="shared" si="3"/>
        <v xml:space="preserve"> </v>
      </c>
      <c r="D53" s="132" t="str">
        <f t="shared" si="4"/>
        <v xml:space="preserve"> </v>
      </c>
      <c r="E53" s="130">
        <v>1.1574074074074073E-5</v>
      </c>
      <c r="F53" s="131" t="e">
        <f t="shared" ref="F53:F84" si="6">(VLOOKUP(C53,C$4:E$5,3,FALSE))/(E53/10000)</f>
        <v>#N/A</v>
      </c>
      <c r="G53" t="str">
        <f>IF((ISERROR((VLOOKUP(B53,Calculation!C$2:C$314,1,FALSE)))),"not entered","")</f>
        <v/>
      </c>
    </row>
    <row r="54" spans="2:7" x14ac:dyDescent="0.2">
      <c r="B54" s="128" t="s">
        <v>8</v>
      </c>
      <c r="C54" s="132" t="str">
        <f t="shared" si="3"/>
        <v xml:space="preserve"> </v>
      </c>
      <c r="D54" s="132" t="str">
        <f t="shared" si="4"/>
        <v xml:space="preserve"> </v>
      </c>
      <c r="E54" s="130">
        <v>1.1574074074074073E-5</v>
      </c>
      <c r="F54" s="131" t="e">
        <f t="shared" si="6"/>
        <v>#N/A</v>
      </c>
      <c r="G54" t="str">
        <f>IF((ISERROR((VLOOKUP(B54,Calculation!C$2:C$314,1,FALSE)))),"not entered","")</f>
        <v/>
      </c>
    </row>
    <row r="55" spans="2:7" x14ac:dyDescent="0.2">
      <c r="B55" s="128" t="s">
        <v>8</v>
      </c>
      <c r="C55" s="132" t="str">
        <f t="shared" si="3"/>
        <v xml:space="preserve"> </v>
      </c>
      <c r="D55" s="132" t="str">
        <f t="shared" si="4"/>
        <v xml:space="preserve"> </v>
      </c>
      <c r="E55" s="130">
        <v>1.1574074074074073E-5</v>
      </c>
      <c r="F55" s="131" t="e">
        <f t="shared" si="6"/>
        <v>#N/A</v>
      </c>
      <c r="G55" t="str">
        <f>IF((ISERROR((VLOOKUP(B55,Calculation!C$2:C$314,1,FALSE)))),"not entered","")</f>
        <v/>
      </c>
    </row>
    <row r="56" spans="2:7" x14ac:dyDescent="0.2">
      <c r="B56" s="128" t="s">
        <v>8</v>
      </c>
      <c r="C56" s="132" t="str">
        <f t="shared" si="3"/>
        <v xml:space="preserve"> </v>
      </c>
      <c r="D56" s="132" t="str">
        <f t="shared" si="4"/>
        <v xml:space="preserve"> </v>
      </c>
      <c r="E56" s="130">
        <v>1.1574074074074073E-5</v>
      </c>
      <c r="F56" s="131" t="e">
        <f t="shared" si="6"/>
        <v>#N/A</v>
      </c>
      <c r="G56" t="str">
        <f>IF((ISERROR((VLOOKUP(B56,Calculation!C$2:C$314,1,FALSE)))),"not entered","")</f>
        <v/>
      </c>
    </row>
    <row r="57" spans="2:7" x14ac:dyDescent="0.2">
      <c r="B57" s="128" t="s">
        <v>8</v>
      </c>
      <c r="C57" s="132" t="str">
        <f t="shared" si="3"/>
        <v xml:space="preserve"> </v>
      </c>
      <c r="D57" s="132" t="str">
        <f t="shared" si="4"/>
        <v xml:space="preserve"> </v>
      </c>
      <c r="E57" s="130">
        <v>1.1574074074074073E-5</v>
      </c>
      <c r="F57" s="131" t="e">
        <f t="shared" si="6"/>
        <v>#N/A</v>
      </c>
      <c r="G57" t="str">
        <f>IF((ISERROR((VLOOKUP(B57,Calculation!C$2:C$314,1,FALSE)))),"not entered","")</f>
        <v/>
      </c>
    </row>
    <row r="58" spans="2:7" x14ac:dyDescent="0.2">
      <c r="B58" s="128" t="s">
        <v>8</v>
      </c>
      <c r="C58" s="132" t="str">
        <f t="shared" si="3"/>
        <v xml:space="preserve"> </v>
      </c>
      <c r="D58" s="132" t="str">
        <f t="shared" si="4"/>
        <v xml:space="preserve"> </v>
      </c>
      <c r="E58" s="130">
        <v>1.1574074074074073E-5</v>
      </c>
      <c r="F58" s="131" t="e">
        <f t="shared" si="6"/>
        <v>#N/A</v>
      </c>
      <c r="G58" t="str">
        <f>IF((ISERROR((VLOOKUP(B58,Calculation!C$2:C$314,1,FALSE)))),"not entered","")</f>
        <v/>
      </c>
    </row>
    <row r="59" spans="2:7" x14ac:dyDescent="0.2">
      <c r="B59" s="128" t="s">
        <v>8</v>
      </c>
      <c r="C59" s="132" t="str">
        <f t="shared" si="3"/>
        <v xml:space="preserve"> </v>
      </c>
      <c r="D59" s="132" t="str">
        <f t="shared" si="4"/>
        <v xml:space="preserve"> </v>
      </c>
      <c r="E59" s="130">
        <v>1.1574074074074073E-5</v>
      </c>
      <c r="F59" s="131" t="e">
        <f t="shared" si="6"/>
        <v>#N/A</v>
      </c>
      <c r="G59" t="str">
        <f>IF((ISERROR((VLOOKUP(B59,Calculation!C$2:C$314,1,FALSE)))),"not entered","")</f>
        <v/>
      </c>
    </row>
    <row r="60" spans="2:7" x14ac:dyDescent="0.2">
      <c r="B60" s="128" t="s">
        <v>8</v>
      </c>
      <c r="C60" s="132" t="str">
        <f t="shared" si="3"/>
        <v xml:space="preserve"> </v>
      </c>
      <c r="D60" s="132" t="str">
        <f t="shared" si="4"/>
        <v xml:space="preserve"> </v>
      </c>
      <c r="E60" s="130">
        <v>1.1574074074074073E-5</v>
      </c>
      <c r="F60" s="131" t="e">
        <f t="shared" si="6"/>
        <v>#N/A</v>
      </c>
      <c r="G60" t="str">
        <f>IF((ISERROR((VLOOKUP(B60,Calculation!C$2:C$314,1,FALSE)))),"not entered","")</f>
        <v/>
      </c>
    </row>
    <row r="61" spans="2:7" x14ac:dyDescent="0.2">
      <c r="B61" s="128" t="s">
        <v>8</v>
      </c>
      <c r="C61" s="132" t="str">
        <f t="shared" si="3"/>
        <v xml:space="preserve"> </v>
      </c>
      <c r="D61" s="132" t="str">
        <f t="shared" si="4"/>
        <v xml:space="preserve"> </v>
      </c>
      <c r="E61" s="130">
        <v>1.1574074074074073E-5</v>
      </c>
      <c r="F61" s="131" t="e">
        <f t="shared" si="6"/>
        <v>#N/A</v>
      </c>
      <c r="G61" t="str">
        <f>IF((ISERROR((VLOOKUP(B61,Calculation!C$2:C$314,1,FALSE)))),"not entered","")</f>
        <v/>
      </c>
    </row>
    <row r="62" spans="2:7" x14ac:dyDescent="0.2">
      <c r="B62" s="128" t="s">
        <v>8</v>
      </c>
      <c r="C62" s="132" t="str">
        <f t="shared" si="3"/>
        <v xml:space="preserve"> </v>
      </c>
      <c r="D62" s="132" t="str">
        <f t="shared" si="4"/>
        <v xml:space="preserve"> </v>
      </c>
      <c r="E62" s="130">
        <v>1.1574074074074073E-5</v>
      </c>
      <c r="F62" s="131" t="e">
        <f t="shared" si="6"/>
        <v>#N/A</v>
      </c>
      <c r="G62" t="str">
        <f>IF((ISERROR((VLOOKUP(B62,Calculation!C$2:C$314,1,FALSE)))),"not entered","")</f>
        <v/>
      </c>
    </row>
    <row r="63" spans="2:7" x14ac:dyDescent="0.2">
      <c r="B63" s="128" t="s">
        <v>8</v>
      </c>
      <c r="C63" s="132" t="str">
        <f t="shared" si="3"/>
        <v xml:space="preserve"> </v>
      </c>
      <c r="D63" s="132" t="str">
        <f t="shared" si="4"/>
        <v xml:space="preserve"> </v>
      </c>
      <c r="E63" s="130">
        <v>1.1574074074074073E-5</v>
      </c>
      <c r="F63" s="131" t="e">
        <f t="shared" si="6"/>
        <v>#N/A</v>
      </c>
      <c r="G63" t="str">
        <f>IF((ISERROR((VLOOKUP(B63,Calculation!C$2:C$314,1,FALSE)))),"not entered","")</f>
        <v/>
      </c>
    </row>
    <row r="64" spans="2:7" x14ac:dyDescent="0.2">
      <c r="B64" s="128" t="s">
        <v>8</v>
      </c>
      <c r="C64" s="132" t="str">
        <f t="shared" si="3"/>
        <v xml:space="preserve"> </v>
      </c>
      <c r="D64" s="132" t="str">
        <f t="shared" si="4"/>
        <v xml:space="preserve"> </v>
      </c>
      <c r="E64" s="130">
        <v>1.1574074074074073E-5</v>
      </c>
      <c r="F64" s="131" t="e">
        <f t="shared" si="6"/>
        <v>#N/A</v>
      </c>
      <c r="G64" t="str">
        <f>IF((ISERROR((VLOOKUP(B64,Calculation!C$2:C$314,1,FALSE)))),"not entered","")</f>
        <v/>
      </c>
    </row>
    <row r="65" spans="2:7" x14ac:dyDescent="0.2">
      <c r="B65" s="128" t="s">
        <v>8</v>
      </c>
      <c r="C65" s="132" t="str">
        <f t="shared" ref="C65:C74" si="7">VLOOKUP(B65,name,3,FALSE)</f>
        <v xml:space="preserve"> </v>
      </c>
      <c r="D65" s="132" t="str">
        <f t="shared" ref="D65:D69" si="8">VLOOKUP(B65,name,2,FALSE)</f>
        <v xml:space="preserve"> </v>
      </c>
      <c r="E65" s="130">
        <v>1.1574074074074073E-5</v>
      </c>
      <c r="F65" s="131" t="e">
        <f t="shared" si="6"/>
        <v>#N/A</v>
      </c>
      <c r="G65" t="str">
        <f>IF((ISERROR((VLOOKUP(B65,Calculation!C$2:C$314,1,FALSE)))),"not entered","")</f>
        <v/>
      </c>
    </row>
    <row r="66" spans="2:7" x14ac:dyDescent="0.2">
      <c r="B66" s="128" t="s">
        <v>8</v>
      </c>
      <c r="C66" s="132" t="str">
        <f t="shared" si="7"/>
        <v xml:space="preserve"> </v>
      </c>
      <c r="D66" s="132" t="str">
        <f t="shared" si="8"/>
        <v xml:space="preserve"> </v>
      </c>
      <c r="E66" s="130">
        <v>1.1574074074074073E-5</v>
      </c>
      <c r="F66" s="131" t="e">
        <f t="shared" si="6"/>
        <v>#N/A</v>
      </c>
      <c r="G66" t="str">
        <f>IF((ISERROR((VLOOKUP(B66,Calculation!C$2:C$314,1,FALSE)))),"not entered","")</f>
        <v/>
      </c>
    </row>
    <row r="67" spans="2:7" x14ac:dyDescent="0.2">
      <c r="B67" s="128" t="s">
        <v>8</v>
      </c>
      <c r="C67" s="132" t="str">
        <f t="shared" si="7"/>
        <v xml:space="preserve"> </v>
      </c>
      <c r="D67" s="132" t="str">
        <f t="shared" si="8"/>
        <v xml:space="preserve"> </v>
      </c>
      <c r="E67" s="130">
        <v>1.1574074074074073E-5</v>
      </c>
      <c r="F67" s="131" t="e">
        <f t="shared" si="6"/>
        <v>#N/A</v>
      </c>
      <c r="G67" t="str">
        <f>IF((ISERROR((VLOOKUP(B67,Calculation!C$2:C$314,1,FALSE)))),"not entered","")</f>
        <v/>
      </c>
    </row>
    <row r="68" spans="2:7" x14ac:dyDescent="0.2">
      <c r="B68" s="128" t="s">
        <v>8</v>
      </c>
      <c r="C68" s="132" t="str">
        <f t="shared" si="7"/>
        <v xml:space="preserve"> </v>
      </c>
      <c r="D68" s="132" t="str">
        <f t="shared" si="8"/>
        <v xml:space="preserve"> </v>
      </c>
      <c r="E68" s="130">
        <v>1.1574074074074073E-5</v>
      </c>
      <c r="F68" s="131" t="e">
        <f t="shared" si="6"/>
        <v>#N/A</v>
      </c>
      <c r="G68" t="str">
        <f>IF((ISERROR((VLOOKUP(B68,Calculation!C$2:C$314,1,FALSE)))),"not entered","")</f>
        <v/>
      </c>
    </row>
    <row r="69" spans="2:7" x14ac:dyDescent="0.2">
      <c r="B69" s="128" t="s">
        <v>8</v>
      </c>
      <c r="C69" s="132" t="str">
        <f t="shared" si="7"/>
        <v xml:space="preserve"> </v>
      </c>
      <c r="D69" s="132" t="str">
        <f t="shared" si="8"/>
        <v xml:space="preserve"> </v>
      </c>
      <c r="E69" s="130">
        <v>1.1574074074074073E-5</v>
      </c>
      <c r="F69" s="131" t="e">
        <f t="shared" si="6"/>
        <v>#N/A</v>
      </c>
      <c r="G69" t="str">
        <f>IF((ISERROR((VLOOKUP(B69,Calculation!C$2:C$314,1,FALSE)))),"not entered","")</f>
        <v/>
      </c>
    </row>
    <row r="70" spans="2:7" x14ac:dyDescent="0.2">
      <c r="B70" s="128" t="s">
        <v>8</v>
      </c>
      <c r="C70" s="132" t="str">
        <f t="shared" si="7"/>
        <v xml:space="preserve"> </v>
      </c>
      <c r="D70" s="132" t="str">
        <f t="shared" ref="D70:D133" si="9">VLOOKUP(B70,name,2,FALSE)</f>
        <v xml:space="preserve"> </v>
      </c>
      <c r="E70" s="130">
        <v>1.1574074074074073E-5</v>
      </c>
      <c r="F70" s="131" t="e">
        <f t="shared" si="6"/>
        <v>#N/A</v>
      </c>
      <c r="G70" t="str">
        <f>IF((ISERROR((VLOOKUP(B70,Calculation!C$2:C$314,1,FALSE)))),"not entered","")</f>
        <v/>
      </c>
    </row>
    <row r="71" spans="2:7" x14ac:dyDescent="0.2">
      <c r="B71" s="128" t="s">
        <v>8</v>
      </c>
      <c r="C71" s="132" t="str">
        <f t="shared" si="7"/>
        <v xml:space="preserve"> </v>
      </c>
      <c r="D71" s="132" t="str">
        <f t="shared" si="9"/>
        <v xml:space="preserve"> </v>
      </c>
      <c r="E71" s="130">
        <v>1.1574074074074073E-5</v>
      </c>
      <c r="F71" s="131" t="e">
        <f t="shared" si="6"/>
        <v>#N/A</v>
      </c>
      <c r="G71" t="str">
        <f>IF((ISERROR((VLOOKUP(B71,Calculation!C$2:C$314,1,FALSE)))),"not entered","")</f>
        <v/>
      </c>
    </row>
    <row r="72" spans="2:7" x14ac:dyDescent="0.2">
      <c r="B72" s="128" t="s">
        <v>8</v>
      </c>
      <c r="C72" s="132" t="str">
        <f t="shared" si="7"/>
        <v xml:space="preserve"> </v>
      </c>
      <c r="D72" s="132" t="str">
        <f t="shared" si="9"/>
        <v xml:space="preserve"> </v>
      </c>
      <c r="E72" s="130">
        <v>1.1574074074074073E-5</v>
      </c>
      <c r="F72" s="131" t="e">
        <f t="shared" si="6"/>
        <v>#N/A</v>
      </c>
      <c r="G72" t="str">
        <f>IF((ISERROR((VLOOKUP(B72,Calculation!C$2:C$314,1,FALSE)))),"not entered","")</f>
        <v/>
      </c>
    </row>
    <row r="73" spans="2:7" x14ac:dyDescent="0.2">
      <c r="B73" s="128" t="s">
        <v>8</v>
      </c>
      <c r="C73" s="132" t="str">
        <f t="shared" si="7"/>
        <v xml:space="preserve"> </v>
      </c>
      <c r="D73" s="132" t="str">
        <f t="shared" si="9"/>
        <v xml:space="preserve"> </v>
      </c>
      <c r="E73" s="130">
        <v>1.1574074074074073E-5</v>
      </c>
      <c r="F73" s="131" t="e">
        <f t="shared" si="6"/>
        <v>#N/A</v>
      </c>
      <c r="G73" t="str">
        <f>IF((ISERROR((VLOOKUP(B73,Calculation!C$2:C$314,1,FALSE)))),"not entered","")</f>
        <v/>
      </c>
    </row>
    <row r="74" spans="2:7" x14ac:dyDescent="0.2">
      <c r="B74" s="128" t="s">
        <v>8</v>
      </c>
      <c r="C74" s="132" t="str">
        <f t="shared" si="7"/>
        <v xml:space="preserve"> </v>
      </c>
      <c r="D74" s="132" t="str">
        <f t="shared" si="9"/>
        <v xml:space="preserve"> </v>
      </c>
      <c r="E74" s="130">
        <v>1.1574074074074073E-5</v>
      </c>
      <c r="F74" s="131" t="e">
        <f t="shared" si="6"/>
        <v>#N/A</v>
      </c>
      <c r="G74" t="str">
        <f>IF((ISERROR((VLOOKUP(B74,Calculation!C$2:C$314,1,FALSE)))),"not entered","")</f>
        <v/>
      </c>
    </row>
    <row r="75" spans="2:7" x14ac:dyDescent="0.2">
      <c r="B75" s="128" t="s">
        <v>8</v>
      </c>
      <c r="C75" s="132" t="str">
        <f t="shared" ref="C75:C138" si="10">VLOOKUP(B75,name,3,FALSE)</f>
        <v xml:space="preserve"> </v>
      </c>
      <c r="D75" s="132" t="str">
        <f t="shared" si="9"/>
        <v xml:space="preserve"> </v>
      </c>
      <c r="E75" s="130">
        <v>1.1574074074074073E-5</v>
      </c>
      <c r="F75" s="131" t="e">
        <f t="shared" si="6"/>
        <v>#N/A</v>
      </c>
      <c r="G75" t="str">
        <f>IF((ISERROR((VLOOKUP(B75,Calculation!C$2:C$314,1,FALSE)))),"not entered","")</f>
        <v/>
      </c>
    </row>
    <row r="76" spans="2:7" x14ac:dyDescent="0.2">
      <c r="B76" s="128" t="s">
        <v>8</v>
      </c>
      <c r="C76" s="132" t="str">
        <f t="shared" si="10"/>
        <v xml:space="preserve"> </v>
      </c>
      <c r="D76" s="132" t="str">
        <f t="shared" si="9"/>
        <v xml:space="preserve"> </v>
      </c>
      <c r="E76" s="130">
        <v>1.1574074074074073E-5</v>
      </c>
      <c r="F76" s="131" t="e">
        <f t="shared" si="6"/>
        <v>#N/A</v>
      </c>
      <c r="G76" t="str">
        <f>IF((ISERROR((VLOOKUP(B76,Calculation!C$2:C$314,1,FALSE)))),"not entered","")</f>
        <v/>
      </c>
    </row>
    <row r="77" spans="2:7" x14ac:dyDescent="0.2">
      <c r="B77" s="128" t="s">
        <v>8</v>
      </c>
      <c r="C77" s="132" t="str">
        <f t="shared" si="10"/>
        <v xml:space="preserve"> </v>
      </c>
      <c r="D77" s="132" t="str">
        <f t="shared" si="9"/>
        <v xml:space="preserve"> </v>
      </c>
      <c r="E77" s="130">
        <v>1.1574074074074073E-5</v>
      </c>
      <c r="F77" s="131" t="e">
        <f t="shared" si="6"/>
        <v>#N/A</v>
      </c>
      <c r="G77" t="str">
        <f>IF((ISERROR((VLOOKUP(B77,Calculation!C$2:C$314,1,FALSE)))),"not entered","")</f>
        <v/>
      </c>
    </row>
    <row r="78" spans="2:7" x14ac:dyDescent="0.2">
      <c r="B78" s="128" t="s">
        <v>8</v>
      </c>
      <c r="C78" s="132" t="str">
        <f t="shared" si="10"/>
        <v xml:space="preserve"> </v>
      </c>
      <c r="D78" s="132" t="str">
        <f t="shared" si="9"/>
        <v xml:space="preserve"> </v>
      </c>
      <c r="E78" s="130">
        <v>1.1574074074074073E-5</v>
      </c>
      <c r="F78" s="131" t="e">
        <f t="shared" si="6"/>
        <v>#N/A</v>
      </c>
      <c r="G78" t="str">
        <f>IF((ISERROR((VLOOKUP(B78,Calculation!C$2:C$314,1,FALSE)))),"not entered","")</f>
        <v/>
      </c>
    </row>
    <row r="79" spans="2:7" x14ac:dyDescent="0.2">
      <c r="B79" s="128" t="s">
        <v>8</v>
      </c>
      <c r="C79" s="132" t="str">
        <f t="shared" si="10"/>
        <v xml:space="preserve"> </v>
      </c>
      <c r="D79" s="132" t="str">
        <f t="shared" si="9"/>
        <v xml:space="preserve"> </v>
      </c>
      <c r="E79" s="130">
        <v>1.1574074074074073E-5</v>
      </c>
      <c r="F79" s="131" t="e">
        <f t="shared" si="6"/>
        <v>#N/A</v>
      </c>
      <c r="G79" t="str">
        <f>IF((ISERROR((VLOOKUP(B79,Calculation!C$2:C$314,1,FALSE)))),"not entered","")</f>
        <v/>
      </c>
    </row>
    <row r="80" spans="2:7" x14ac:dyDescent="0.2">
      <c r="B80" s="128" t="s">
        <v>8</v>
      </c>
      <c r="C80" s="132" t="str">
        <f t="shared" si="10"/>
        <v xml:space="preserve"> </v>
      </c>
      <c r="D80" s="132" t="str">
        <f t="shared" si="9"/>
        <v xml:space="preserve"> </v>
      </c>
      <c r="E80" s="130">
        <v>1.1574074074074073E-5</v>
      </c>
      <c r="F80" s="131" t="e">
        <f t="shared" si="6"/>
        <v>#N/A</v>
      </c>
      <c r="G80" t="str">
        <f>IF((ISERROR((VLOOKUP(B80,Calculation!C$2:C$314,1,FALSE)))),"not entered","")</f>
        <v/>
      </c>
    </row>
    <row r="81" spans="2:7" x14ac:dyDescent="0.2">
      <c r="B81" s="128" t="s">
        <v>8</v>
      </c>
      <c r="C81" s="132" t="str">
        <f t="shared" si="10"/>
        <v xml:space="preserve"> </v>
      </c>
      <c r="D81" s="132" t="str">
        <f t="shared" si="9"/>
        <v xml:space="preserve"> </v>
      </c>
      <c r="E81" s="130">
        <v>1.1574074074074073E-5</v>
      </c>
      <c r="F81" s="131" t="e">
        <f t="shared" si="6"/>
        <v>#N/A</v>
      </c>
      <c r="G81" t="str">
        <f>IF((ISERROR((VLOOKUP(B81,Calculation!C$2:C$314,1,FALSE)))),"not entered","")</f>
        <v/>
      </c>
    </row>
    <row r="82" spans="2:7" x14ac:dyDescent="0.2">
      <c r="B82" s="128" t="s">
        <v>8</v>
      </c>
      <c r="C82" s="132" t="str">
        <f t="shared" si="10"/>
        <v xml:space="preserve"> </v>
      </c>
      <c r="D82" s="132" t="str">
        <f t="shared" si="9"/>
        <v xml:space="preserve"> </v>
      </c>
      <c r="E82" s="130">
        <v>1.1574074074074073E-5</v>
      </c>
      <c r="F82" s="131" t="e">
        <f t="shared" si="6"/>
        <v>#N/A</v>
      </c>
      <c r="G82" t="str">
        <f>IF((ISERROR((VLOOKUP(B82,Calculation!C$2:C$314,1,FALSE)))),"not entered","")</f>
        <v/>
      </c>
    </row>
    <row r="83" spans="2:7" x14ac:dyDescent="0.2">
      <c r="B83" s="128" t="s">
        <v>8</v>
      </c>
      <c r="C83" s="132" t="str">
        <f t="shared" si="10"/>
        <v xml:space="preserve"> </v>
      </c>
      <c r="D83" s="132" t="str">
        <f t="shared" si="9"/>
        <v xml:space="preserve"> </v>
      </c>
      <c r="E83" s="130">
        <v>1.1574074074074073E-5</v>
      </c>
      <c r="F83" s="131" t="e">
        <f t="shared" si="6"/>
        <v>#N/A</v>
      </c>
      <c r="G83" t="str">
        <f>IF((ISERROR((VLOOKUP(B83,Calculation!C$2:C$314,1,FALSE)))),"not entered","")</f>
        <v/>
      </c>
    </row>
    <row r="84" spans="2:7" x14ac:dyDescent="0.2">
      <c r="B84" s="128" t="s">
        <v>8</v>
      </c>
      <c r="C84" s="132" t="str">
        <f t="shared" si="10"/>
        <v xml:space="preserve"> </v>
      </c>
      <c r="D84" s="132" t="str">
        <f t="shared" si="9"/>
        <v xml:space="preserve"> </v>
      </c>
      <c r="E84" s="130">
        <v>1.1574074074074073E-5</v>
      </c>
      <c r="F84" s="131" t="e">
        <f t="shared" si="6"/>
        <v>#N/A</v>
      </c>
      <c r="G84" t="str">
        <f>IF((ISERROR((VLOOKUP(B84,Calculation!C$2:C$314,1,FALSE)))),"not entered","")</f>
        <v/>
      </c>
    </row>
    <row r="85" spans="2:7" x14ac:dyDescent="0.2">
      <c r="B85" s="128" t="s">
        <v>8</v>
      </c>
      <c r="C85" s="132" t="str">
        <f t="shared" si="10"/>
        <v xml:space="preserve"> </v>
      </c>
      <c r="D85" s="132" t="str">
        <f t="shared" si="9"/>
        <v xml:space="preserve"> </v>
      </c>
      <c r="E85" s="130">
        <v>1.1574074074074073E-5</v>
      </c>
      <c r="F85" s="131" t="e">
        <f t="shared" ref="F85:F116" si="11">(VLOOKUP(C85,C$4:E$5,3,FALSE))/(E85/10000)</f>
        <v>#N/A</v>
      </c>
      <c r="G85" t="str">
        <f>IF((ISERROR((VLOOKUP(B85,Calculation!C$2:C$314,1,FALSE)))),"not entered","")</f>
        <v/>
      </c>
    </row>
    <row r="86" spans="2:7" x14ac:dyDescent="0.2">
      <c r="B86" s="128" t="s">
        <v>8</v>
      </c>
      <c r="C86" s="132" t="str">
        <f t="shared" si="10"/>
        <v xml:space="preserve"> </v>
      </c>
      <c r="D86" s="132" t="str">
        <f t="shared" si="9"/>
        <v xml:space="preserve"> </v>
      </c>
      <c r="E86" s="130">
        <v>1.1574074074074073E-5</v>
      </c>
      <c r="F86" s="131" t="e">
        <f t="shared" si="11"/>
        <v>#N/A</v>
      </c>
      <c r="G86" t="str">
        <f>IF((ISERROR((VLOOKUP(B86,Calculation!C$2:C$314,1,FALSE)))),"not entered","")</f>
        <v/>
      </c>
    </row>
    <row r="87" spans="2:7" x14ac:dyDescent="0.2">
      <c r="B87" s="128" t="s">
        <v>8</v>
      </c>
      <c r="C87" s="132" t="str">
        <f t="shared" si="10"/>
        <v xml:space="preserve"> </v>
      </c>
      <c r="D87" s="132" t="str">
        <f t="shared" si="9"/>
        <v xml:space="preserve"> </v>
      </c>
      <c r="E87" s="130">
        <v>1.1574074074074073E-5</v>
      </c>
      <c r="F87" s="131" t="e">
        <f t="shared" si="11"/>
        <v>#N/A</v>
      </c>
      <c r="G87" t="str">
        <f>IF((ISERROR((VLOOKUP(B87,Calculation!C$2:C$314,1,FALSE)))),"not entered","")</f>
        <v/>
      </c>
    </row>
    <row r="88" spans="2:7" x14ac:dyDescent="0.2">
      <c r="B88" s="128" t="s">
        <v>8</v>
      </c>
      <c r="C88" s="132" t="str">
        <f t="shared" si="10"/>
        <v xml:space="preserve"> </v>
      </c>
      <c r="D88" s="132" t="str">
        <f t="shared" si="9"/>
        <v xml:space="preserve"> </v>
      </c>
      <c r="E88" s="130">
        <v>1.1574074074074073E-5</v>
      </c>
      <c r="F88" s="131" t="e">
        <f t="shared" si="11"/>
        <v>#N/A</v>
      </c>
      <c r="G88" t="str">
        <f>IF((ISERROR((VLOOKUP(B88,Calculation!C$2:C$314,1,FALSE)))),"not entered","")</f>
        <v/>
      </c>
    </row>
    <row r="89" spans="2:7" x14ac:dyDescent="0.2">
      <c r="B89" s="128" t="s">
        <v>8</v>
      </c>
      <c r="C89" s="132" t="str">
        <f t="shared" si="10"/>
        <v xml:space="preserve"> </v>
      </c>
      <c r="D89" s="132" t="str">
        <f t="shared" si="9"/>
        <v xml:space="preserve"> </v>
      </c>
      <c r="E89" s="130">
        <v>1.1574074074074073E-5</v>
      </c>
      <c r="F89" s="131" t="e">
        <f t="shared" si="11"/>
        <v>#N/A</v>
      </c>
      <c r="G89" t="str">
        <f>IF((ISERROR((VLOOKUP(B89,Calculation!C$2:C$314,1,FALSE)))),"not entered","")</f>
        <v/>
      </c>
    </row>
    <row r="90" spans="2:7" x14ac:dyDescent="0.2">
      <c r="B90" s="128" t="s">
        <v>8</v>
      </c>
      <c r="C90" s="132" t="str">
        <f t="shared" si="10"/>
        <v xml:space="preserve"> </v>
      </c>
      <c r="D90" s="132" t="str">
        <f t="shared" si="9"/>
        <v xml:space="preserve"> </v>
      </c>
      <c r="E90" s="130">
        <v>1.1574074074074073E-5</v>
      </c>
      <c r="F90" s="131" t="e">
        <f t="shared" si="11"/>
        <v>#N/A</v>
      </c>
      <c r="G90" t="str">
        <f>IF((ISERROR((VLOOKUP(B90,Calculation!C$2:C$314,1,FALSE)))),"not entered","")</f>
        <v/>
      </c>
    </row>
    <row r="91" spans="2:7" x14ac:dyDescent="0.2">
      <c r="B91" s="128" t="s">
        <v>8</v>
      </c>
      <c r="C91" s="132" t="str">
        <f t="shared" si="10"/>
        <v xml:space="preserve"> </v>
      </c>
      <c r="D91" s="132" t="str">
        <f t="shared" si="9"/>
        <v xml:space="preserve"> </v>
      </c>
      <c r="E91" s="130">
        <v>1.1574074074074073E-5</v>
      </c>
      <c r="F91" s="131" t="e">
        <f t="shared" si="11"/>
        <v>#N/A</v>
      </c>
      <c r="G91" t="str">
        <f>IF((ISERROR((VLOOKUP(B91,Calculation!C$2:C$314,1,FALSE)))),"not entered","")</f>
        <v/>
      </c>
    </row>
    <row r="92" spans="2:7" x14ac:dyDescent="0.2">
      <c r="B92" s="128" t="s">
        <v>8</v>
      </c>
      <c r="C92" s="132" t="str">
        <f t="shared" si="10"/>
        <v xml:space="preserve"> </v>
      </c>
      <c r="D92" s="132" t="str">
        <f t="shared" si="9"/>
        <v xml:space="preserve"> </v>
      </c>
      <c r="E92" s="130">
        <v>1.1574074074074073E-5</v>
      </c>
      <c r="F92" s="131" t="e">
        <f t="shared" si="11"/>
        <v>#N/A</v>
      </c>
      <c r="G92" t="str">
        <f>IF((ISERROR((VLOOKUP(B92,Calculation!C$2:C$314,1,FALSE)))),"not entered","")</f>
        <v/>
      </c>
    </row>
    <row r="93" spans="2:7" x14ac:dyDescent="0.2">
      <c r="B93" s="128" t="s">
        <v>8</v>
      </c>
      <c r="C93" s="132" t="str">
        <f t="shared" si="10"/>
        <v xml:space="preserve"> </v>
      </c>
      <c r="D93" s="132" t="str">
        <f t="shared" si="9"/>
        <v xml:space="preserve"> </v>
      </c>
      <c r="E93" s="130">
        <v>1.1574074074074073E-5</v>
      </c>
      <c r="F93" s="131" t="e">
        <f t="shared" si="11"/>
        <v>#N/A</v>
      </c>
      <c r="G93" t="str">
        <f>IF((ISERROR((VLOOKUP(B93,Calculation!C$2:C$314,1,FALSE)))),"not entered","")</f>
        <v/>
      </c>
    </row>
    <row r="94" spans="2:7" x14ac:dyDescent="0.2">
      <c r="B94" s="128" t="s">
        <v>8</v>
      </c>
      <c r="C94" s="132" t="str">
        <f t="shared" si="10"/>
        <v xml:space="preserve"> </v>
      </c>
      <c r="D94" s="132" t="str">
        <f t="shared" si="9"/>
        <v xml:space="preserve"> </v>
      </c>
      <c r="E94" s="130">
        <v>1.1574074074074073E-5</v>
      </c>
      <c r="F94" s="131" t="e">
        <f t="shared" si="11"/>
        <v>#N/A</v>
      </c>
      <c r="G94" t="str">
        <f>IF((ISERROR((VLOOKUP(B94,Calculation!C$2:C$314,1,FALSE)))),"not entered","")</f>
        <v/>
      </c>
    </row>
    <row r="95" spans="2:7" x14ac:dyDescent="0.2">
      <c r="B95" s="128" t="s">
        <v>8</v>
      </c>
      <c r="C95" s="132" t="str">
        <f t="shared" si="10"/>
        <v xml:space="preserve"> </v>
      </c>
      <c r="D95" s="132" t="str">
        <f t="shared" si="9"/>
        <v xml:space="preserve"> </v>
      </c>
      <c r="E95" s="130">
        <v>1.1574074074074073E-5</v>
      </c>
      <c r="F95" s="131" t="e">
        <f t="shared" si="11"/>
        <v>#N/A</v>
      </c>
      <c r="G95" t="str">
        <f>IF((ISERROR((VLOOKUP(B95,Calculation!C$2:C$314,1,FALSE)))),"not entered","")</f>
        <v/>
      </c>
    </row>
    <row r="96" spans="2:7" x14ac:dyDescent="0.2">
      <c r="B96" s="128" t="s">
        <v>8</v>
      </c>
      <c r="C96" s="132" t="str">
        <f t="shared" si="10"/>
        <v xml:space="preserve"> </v>
      </c>
      <c r="D96" s="132" t="str">
        <f t="shared" si="9"/>
        <v xml:space="preserve"> </v>
      </c>
      <c r="E96" s="130">
        <v>1.1574074074074073E-5</v>
      </c>
      <c r="F96" s="131" t="e">
        <f t="shared" si="11"/>
        <v>#N/A</v>
      </c>
      <c r="G96" t="str">
        <f>IF((ISERROR((VLOOKUP(B96,Calculation!C$2:C$314,1,FALSE)))),"not entered","")</f>
        <v/>
      </c>
    </row>
    <row r="97" spans="2:7" x14ac:dyDescent="0.2">
      <c r="B97" s="128" t="s">
        <v>8</v>
      </c>
      <c r="C97" s="132" t="str">
        <f t="shared" si="10"/>
        <v xml:space="preserve"> </v>
      </c>
      <c r="D97" s="132" t="str">
        <f t="shared" si="9"/>
        <v xml:space="preserve"> </v>
      </c>
      <c r="E97" s="130">
        <v>1.1574074074074073E-5</v>
      </c>
      <c r="F97" s="131" t="e">
        <f t="shared" si="11"/>
        <v>#N/A</v>
      </c>
      <c r="G97" t="str">
        <f>IF((ISERROR((VLOOKUP(B97,Calculation!C$2:C$314,1,FALSE)))),"not entered","")</f>
        <v/>
      </c>
    </row>
    <row r="98" spans="2:7" x14ac:dyDescent="0.2">
      <c r="B98" s="128" t="s">
        <v>8</v>
      </c>
      <c r="C98" s="132" t="str">
        <f t="shared" si="10"/>
        <v xml:space="preserve"> </v>
      </c>
      <c r="D98" s="132" t="str">
        <f t="shared" si="9"/>
        <v xml:space="preserve"> </v>
      </c>
      <c r="E98" s="130">
        <v>1.1574074074074073E-5</v>
      </c>
      <c r="F98" s="131" t="e">
        <f t="shared" si="11"/>
        <v>#N/A</v>
      </c>
      <c r="G98" t="str">
        <f>IF((ISERROR((VLOOKUP(B98,Calculation!C$2:C$314,1,FALSE)))),"not entered","")</f>
        <v/>
      </c>
    </row>
    <row r="99" spans="2:7" x14ac:dyDescent="0.2">
      <c r="B99" s="128" t="s">
        <v>8</v>
      </c>
      <c r="C99" s="132" t="str">
        <f t="shared" si="10"/>
        <v xml:space="preserve"> </v>
      </c>
      <c r="D99" s="132" t="str">
        <f t="shared" si="9"/>
        <v xml:space="preserve"> </v>
      </c>
      <c r="E99" s="130">
        <v>1.1574074074074073E-5</v>
      </c>
      <c r="F99" s="131" t="e">
        <f t="shared" si="11"/>
        <v>#N/A</v>
      </c>
      <c r="G99" t="str">
        <f>IF((ISERROR((VLOOKUP(B99,Calculation!C$2:C$314,1,FALSE)))),"not entered","")</f>
        <v/>
      </c>
    </row>
    <row r="100" spans="2:7" x14ac:dyDescent="0.2">
      <c r="B100" s="128" t="s">
        <v>8</v>
      </c>
      <c r="C100" s="132" t="str">
        <f t="shared" si="10"/>
        <v xml:space="preserve"> </v>
      </c>
      <c r="D100" s="132" t="str">
        <f t="shared" si="9"/>
        <v xml:space="preserve"> </v>
      </c>
      <c r="E100" s="130">
        <v>1.1574074074074073E-5</v>
      </c>
      <c r="F100" s="131" t="e">
        <f t="shared" si="11"/>
        <v>#N/A</v>
      </c>
      <c r="G100" t="str">
        <f>IF((ISERROR((VLOOKUP(B100,Calculation!C$2:C$314,1,FALSE)))),"not entered","")</f>
        <v/>
      </c>
    </row>
    <row r="101" spans="2:7" x14ac:dyDescent="0.2">
      <c r="B101" s="128" t="s">
        <v>8</v>
      </c>
      <c r="C101" s="132" t="str">
        <f t="shared" si="10"/>
        <v xml:space="preserve"> </v>
      </c>
      <c r="D101" s="132" t="str">
        <f t="shared" si="9"/>
        <v xml:space="preserve"> </v>
      </c>
      <c r="E101" s="130">
        <v>1.1574074074074073E-5</v>
      </c>
      <c r="F101" s="131" t="e">
        <f t="shared" si="11"/>
        <v>#N/A</v>
      </c>
      <c r="G101" t="str">
        <f>IF((ISERROR((VLOOKUP(B101,Calculation!C$2:C$314,1,FALSE)))),"not entered","")</f>
        <v/>
      </c>
    </row>
    <row r="102" spans="2:7" x14ac:dyDescent="0.2">
      <c r="B102" s="128" t="s">
        <v>8</v>
      </c>
      <c r="C102" s="132" t="str">
        <f t="shared" si="10"/>
        <v xml:space="preserve"> </v>
      </c>
      <c r="D102" s="132" t="str">
        <f t="shared" si="9"/>
        <v xml:space="preserve"> </v>
      </c>
      <c r="E102" s="130">
        <v>1.1574074074074073E-5</v>
      </c>
      <c r="F102" s="131" t="e">
        <f t="shared" si="11"/>
        <v>#N/A</v>
      </c>
      <c r="G102" t="str">
        <f>IF((ISERROR((VLOOKUP(B102,Calculation!C$2:C$314,1,FALSE)))),"not entered","")</f>
        <v/>
      </c>
    </row>
    <row r="103" spans="2:7" x14ac:dyDescent="0.2">
      <c r="B103" s="128" t="s">
        <v>8</v>
      </c>
      <c r="C103" s="132" t="str">
        <f t="shared" si="10"/>
        <v xml:space="preserve"> </v>
      </c>
      <c r="D103" s="132" t="str">
        <f t="shared" si="9"/>
        <v xml:space="preserve"> </v>
      </c>
      <c r="E103" s="130">
        <v>1.1574074074074073E-5</v>
      </c>
      <c r="F103" s="131" t="e">
        <f t="shared" si="11"/>
        <v>#N/A</v>
      </c>
      <c r="G103" t="str">
        <f>IF((ISERROR((VLOOKUP(B103,Calculation!C$2:C$314,1,FALSE)))),"not entered","")</f>
        <v/>
      </c>
    </row>
    <row r="104" spans="2:7" x14ac:dyDescent="0.2">
      <c r="B104" s="128" t="s">
        <v>8</v>
      </c>
      <c r="C104" s="132" t="str">
        <f t="shared" si="10"/>
        <v xml:space="preserve"> </v>
      </c>
      <c r="D104" s="132" t="str">
        <f t="shared" si="9"/>
        <v xml:space="preserve"> </v>
      </c>
      <c r="E104" s="130">
        <v>1.1574074074074073E-5</v>
      </c>
      <c r="F104" s="131" t="e">
        <f t="shared" si="11"/>
        <v>#N/A</v>
      </c>
      <c r="G104" t="str">
        <f>IF((ISERROR((VLOOKUP(B104,Calculation!C$2:C$314,1,FALSE)))),"not entered","")</f>
        <v/>
      </c>
    </row>
    <row r="105" spans="2:7" x14ac:dyDescent="0.2">
      <c r="B105" s="128" t="s">
        <v>8</v>
      </c>
      <c r="C105" s="132" t="str">
        <f t="shared" si="10"/>
        <v xml:space="preserve"> </v>
      </c>
      <c r="D105" s="132" t="str">
        <f t="shared" si="9"/>
        <v xml:space="preserve"> </v>
      </c>
      <c r="E105" s="130">
        <v>1.1574074074074073E-5</v>
      </c>
      <c r="F105" s="131" t="e">
        <f t="shared" si="11"/>
        <v>#N/A</v>
      </c>
      <c r="G105" t="str">
        <f>IF((ISERROR((VLOOKUP(B105,Calculation!C$2:C$314,1,FALSE)))),"not entered","")</f>
        <v/>
      </c>
    </row>
    <row r="106" spans="2:7" x14ac:dyDescent="0.2">
      <c r="B106" s="128" t="s">
        <v>8</v>
      </c>
      <c r="C106" s="132" t="str">
        <f t="shared" si="10"/>
        <v xml:space="preserve"> </v>
      </c>
      <c r="D106" s="132" t="str">
        <f t="shared" si="9"/>
        <v xml:space="preserve"> </v>
      </c>
      <c r="E106" s="130">
        <v>1.1574074074074073E-5</v>
      </c>
      <c r="F106" s="131" t="e">
        <f t="shared" si="11"/>
        <v>#N/A</v>
      </c>
      <c r="G106" t="str">
        <f>IF((ISERROR((VLOOKUP(B106,Calculation!C$2:C$314,1,FALSE)))),"not entered","")</f>
        <v/>
      </c>
    </row>
    <row r="107" spans="2:7" x14ac:dyDescent="0.2">
      <c r="B107" s="128" t="s">
        <v>8</v>
      </c>
      <c r="C107" s="132" t="str">
        <f t="shared" si="10"/>
        <v xml:space="preserve"> </v>
      </c>
      <c r="D107" s="132" t="str">
        <f t="shared" si="9"/>
        <v xml:space="preserve"> </v>
      </c>
      <c r="E107" s="130">
        <v>1.1574074074074073E-5</v>
      </c>
      <c r="F107" s="131" t="e">
        <f t="shared" si="11"/>
        <v>#N/A</v>
      </c>
      <c r="G107" t="str">
        <f>IF((ISERROR((VLOOKUP(B107,Calculation!C$2:C$314,1,FALSE)))),"not entered","")</f>
        <v/>
      </c>
    </row>
    <row r="108" spans="2:7" x14ac:dyDescent="0.2">
      <c r="B108" s="128" t="s">
        <v>8</v>
      </c>
      <c r="C108" s="132" t="str">
        <f t="shared" si="10"/>
        <v xml:space="preserve"> </v>
      </c>
      <c r="D108" s="132" t="str">
        <f t="shared" si="9"/>
        <v xml:space="preserve"> </v>
      </c>
      <c r="E108" s="130">
        <v>1.1574074074074073E-5</v>
      </c>
      <c r="F108" s="131" t="e">
        <f t="shared" si="11"/>
        <v>#N/A</v>
      </c>
      <c r="G108" t="str">
        <f>IF((ISERROR((VLOOKUP(B108,Calculation!C$2:C$314,1,FALSE)))),"not entered","")</f>
        <v/>
      </c>
    </row>
    <row r="109" spans="2:7" x14ac:dyDescent="0.2">
      <c r="B109" s="128" t="s">
        <v>8</v>
      </c>
      <c r="C109" s="132" t="str">
        <f t="shared" si="10"/>
        <v xml:space="preserve"> </v>
      </c>
      <c r="D109" s="132" t="str">
        <f t="shared" si="9"/>
        <v xml:space="preserve"> </v>
      </c>
      <c r="E109" s="130">
        <v>1.1574074074074073E-5</v>
      </c>
      <c r="F109" s="131" t="e">
        <f t="shared" si="11"/>
        <v>#N/A</v>
      </c>
      <c r="G109" t="str">
        <f>IF((ISERROR((VLOOKUP(B109,Calculation!C$2:C$314,1,FALSE)))),"not entered","")</f>
        <v/>
      </c>
    </row>
    <row r="110" spans="2:7" x14ac:dyDescent="0.2">
      <c r="B110" s="128" t="s">
        <v>8</v>
      </c>
      <c r="C110" s="132" t="str">
        <f t="shared" si="10"/>
        <v xml:space="preserve"> </v>
      </c>
      <c r="D110" s="132" t="str">
        <f t="shared" si="9"/>
        <v xml:space="preserve"> </v>
      </c>
      <c r="E110" s="130">
        <v>1.1574074074074073E-5</v>
      </c>
      <c r="F110" s="131" t="e">
        <f t="shared" si="11"/>
        <v>#N/A</v>
      </c>
      <c r="G110" t="str">
        <f>IF((ISERROR((VLOOKUP(B110,Calculation!C$2:C$314,1,FALSE)))),"not entered","")</f>
        <v/>
      </c>
    </row>
    <row r="111" spans="2:7" x14ac:dyDescent="0.2">
      <c r="B111" s="128" t="s">
        <v>8</v>
      </c>
      <c r="C111" s="132" t="str">
        <f t="shared" si="10"/>
        <v xml:space="preserve"> </v>
      </c>
      <c r="D111" s="132" t="str">
        <f t="shared" si="9"/>
        <v xml:space="preserve"> </v>
      </c>
      <c r="E111" s="130">
        <v>1.1574074074074073E-5</v>
      </c>
      <c r="F111" s="131" t="e">
        <f t="shared" si="11"/>
        <v>#N/A</v>
      </c>
      <c r="G111" t="str">
        <f>IF((ISERROR((VLOOKUP(B111,Calculation!C$2:C$314,1,FALSE)))),"not entered","")</f>
        <v/>
      </c>
    </row>
    <row r="112" spans="2:7" x14ac:dyDescent="0.2">
      <c r="B112" s="128" t="s">
        <v>8</v>
      </c>
      <c r="C112" s="132" t="str">
        <f t="shared" si="10"/>
        <v xml:space="preserve"> </v>
      </c>
      <c r="D112" s="132" t="str">
        <f t="shared" si="9"/>
        <v xml:space="preserve"> </v>
      </c>
      <c r="E112" s="130">
        <v>1.1574074074074073E-5</v>
      </c>
      <c r="F112" s="131" t="e">
        <f t="shared" si="11"/>
        <v>#N/A</v>
      </c>
      <c r="G112" t="str">
        <f>IF((ISERROR((VLOOKUP(B112,Calculation!C$2:C$314,1,FALSE)))),"not entered","")</f>
        <v/>
      </c>
    </row>
    <row r="113" spans="2:7" x14ac:dyDescent="0.2">
      <c r="B113" s="128" t="s">
        <v>8</v>
      </c>
      <c r="C113" s="132" t="str">
        <f t="shared" si="10"/>
        <v xml:space="preserve"> </v>
      </c>
      <c r="D113" s="132" t="str">
        <f t="shared" si="9"/>
        <v xml:space="preserve"> </v>
      </c>
      <c r="E113" s="130">
        <v>1.1574074074074073E-5</v>
      </c>
      <c r="F113" s="131" t="e">
        <f t="shared" si="11"/>
        <v>#N/A</v>
      </c>
      <c r="G113" t="str">
        <f>IF((ISERROR((VLOOKUP(B113,Calculation!C$2:C$314,1,FALSE)))),"not entered","")</f>
        <v/>
      </c>
    </row>
    <row r="114" spans="2:7" x14ac:dyDescent="0.2">
      <c r="B114" s="128" t="s">
        <v>8</v>
      </c>
      <c r="C114" s="132" t="str">
        <f t="shared" si="10"/>
        <v xml:space="preserve"> </v>
      </c>
      <c r="D114" s="132" t="str">
        <f t="shared" si="9"/>
        <v xml:space="preserve"> </v>
      </c>
      <c r="E114" s="130">
        <v>1.1574074074074073E-5</v>
      </c>
      <c r="F114" s="131" t="e">
        <f t="shared" si="11"/>
        <v>#N/A</v>
      </c>
      <c r="G114" t="str">
        <f>IF((ISERROR((VLOOKUP(B114,Calculation!C$2:C$314,1,FALSE)))),"not entered","")</f>
        <v/>
      </c>
    </row>
    <row r="115" spans="2:7" x14ac:dyDescent="0.2">
      <c r="B115" s="128" t="s">
        <v>8</v>
      </c>
      <c r="C115" s="132" t="str">
        <f t="shared" si="10"/>
        <v xml:space="preserve"> </v>
      </c>
      <c r="D115" s="132" t="str">
        <f t="shared" si="9"/>
        <v xml:space="preserve"> </v>
      </c>
      <c r="E115" s="130">
        <v>1.1574074074074073E-5</v>
      </c>
      <c r="F115" s="131" t="e">
        <f t="shared" si="11"/>
        <v>#N/A</v>
      </c>
      <c r="G115" t="str">
        <f>IF((ISERROR((VLOOKUP(B115,Calculation!C$2:C$314,1,FALSE)))),"not entered","")</f>
        <v/>
      </c>
    </row>
    <row r="116" spans="2:7" x14ac:dyDescent="0.2">
      <c r="B116" s="128" t="s">
        <v>8</v>
      </c>
      <c r="C116" s="132" t="str">
        <f t="shared" si="10"/>
        <v xml:space="preserve"> </v>
      </c>
      <c r="D116" s="132" t="str">
        <f t="shared" si="9"/>
        <v xml:space="preserve"> </v>
      </c>
      <c r="E116" s="130">
        <v>1.1574074074074073E-5</v>
      </c>
      <c r="F116" s="131" t="e">
        <f t="shared" si="11"/>
        <v>#N/A</v>
      </c>
      <c r="G116" t="str">
        <f>IF((ISERROR((VLOOKUP(B116,Calculation!C$2:C$314,1,FALSE)))),"not entered","")</f>
        <v/>
      </c>
    </row>
    <row r="117" spans="2:7" x14ac:dyDescent="0.2">
      <c r="B117" s="128" t="s">
        <v>8</v>
      </c>
      <c r="C117" s="132" t="str">
        <f t="shared" si="10"/>
        <v xml:space="preserve"> </v>
      </c>
      <c r="D117" s="132" t="str">
        <f t="shared" si="9"/>
        <v xml:space="preserve"> </v>
      </c>
      <c r="E117" s="130">
        <v>1.1574074074074073E-5</v>
      </c>
      <c r="F117" s="131" t="e">
        <f t="shared" ref="F117:F148" si="12">(VLOOKUP(C117,C$4:E$5,3,FALSE))/(E117/10000)</f>
        <v>#N/A</v>
      </c>
      <c r="G117" t="str">
        <f>IF((ISERROR((VLOOKUP(B117,Calculation!C$2:C$314,1,FALSE)))),"not entered","")</f>
        <v/>
      </c>
    </row>
    <row r="118" spans="2:7" x14ac:dyDescent="0.2">
      <c r="B118" s="128" t="s">
        <v>8</v>
      </c>
      <c r="C118" s="132" t="str">
        <f t="shared" si="10"/>
        <v xml:space="preserve"> </v>
      </c>
      <c r="D118" s="132" t="str">
        <f t="shared" si="9"/>
        <v xml:space="preserve"> </v>
      </c>
      <c r="E118" s="130">
        <v>1.1574074074074073E-5</v>
      </c>
      <c r="F118" s="131" t="e">
        <f t="shared" si="12"/>
        <v>#N/A</v>
      </c>
      <c r="G118" t="str">
        <f>IF((ISERROR((VLOOKUP(B118,Calculation!C$2:C$314,1,FALSE)))),"not entered","")</f>
        <v/>
      </c>
    </row>
    <row r="119" spans="2:7" x14ac:dyDescent="0.2">
      <c r="B119" s="128" t="s">
        <v>8</v>
      </c>
      <c r="C119" s="132" t="str">
        <f t="shared" si="10"/>
        <v xml:space="preserve"> </v>
      </c>
      <c r="D119" s="132" t="str">
        <f t="shared" si="9"/>
        <v xml:space="preserve"> </v>
      </c>
      <c r="E119" s="130">
        <v>1.1574074074074073E-5</v>
      </c>
      <c r="F119" s="131" t="e">
        <f t="shared" si="12"/>
        <v>#N/A</v>
      </c>
      <c r="G119" t="str">
        <f>IF((ISERROR((VLOOKUP(B119,Calculation!C$2:C$314,1,FALSE)))),"not entered","")</f>
        <v/>
      </c>
    </row>
    <row r="120" spans="2:7" x14ac:dyDescent="0.2">
      <c r="B120" s="128" t="s">
        <v>8</v>
      </c>
      <c r="C120" s="132" t="str">
        <f t="shared" si="10"/>
        <v xml:space="preserve"> </v>
      </c>
      <c r="D120" s="132" t="str">
        <f t="shared" si="9"/>
        <v xml:space="preserve"> </v>
      </c>
      <c r="E120" s="130">
        <v>1.1574074074074073E-5</v>
      </c>
      <c r="F120" s="131" t="e">
        <f t="shared" si="12"/>
        <v>#N/A</v>
      </c>
      <c r="G120" t="str">
        <f>IF((ISERROR((VLOOKUP(B120,Calculation!C$2:C$314,1,FALSE)))),"not entered","")</f>
        <v/>
      </c>
    </row>
    <row r="121" spans="2:7" x14ac:dyDescent="0.2">
      <c r="B121" s="128" t="s">
        <v>8</v>
      </c>
      <c r="C121" s="132" t="str">
        <f t="shared" si="10"/>
        <v xml:space="preserve"> </v>
      </c>
      <c r="D121" s="132" t="str">
        <f t="shared" si="9"/>
        <v xml:space="preserve"> </v>
      </c>
      <c r="E121" s="130">
        <v>1.1574074074074073E-5</v>
      </c>
      <c r="F121" s="131" t="e">
        <f t="shared" si="12"/>
        <v>#N/A</v>
      </c>
      <c r="G121" t="str">
        <f>IF((ISERROR((VLOOKUP(B121,Calculation!C$2:C$314,1,FALSE)))),"not entered","")</f>
        <v/>
      </c>
    </row>
    <row r="122" spans="2:7" x14ac:dyDescent="0.2">
      <c r="B122" s="128" t="s">
        <v>8</v>
      </c>
      <c r="C122" s="132" t="str">
        <f t="shared" si="10"/>
        <v xml:space="preserve"> </v>
      </c>
      <c r="D122" s="132" t="str">
        <f t="shared" si="9"/>
        <v xml:space="preserve"> </v>
      </c>
      <c r="E122" s="130">
        <v>1.1574074074074073E-5</v>
      </c>
      <c r="F122" s="131" t="e">
        <f t="shared" si="12"/>
        <v>#N/A</v>
      </c>
      <c r="G122" t="str">
        <f>IF((ISERROR((VLOOKUP(B122,Calculation!C$2:C$314,1,FALSE)))),"not entered","")</f>
        <v/>
      </c>
    </row>
    <row r="123" spans="2:7" x14ac:dyDescent="0.2">
      <c r="B123" s="128" t="s">
        <v>8</v>
      </c>
      <c r="C123" s="132" t="str">
        <f t="shared" si="10"/>
        <v xml:space="preserve"> </v>
      </c>
      <c r="D123" s="132" t="str">
        <f t="shared" si="9"/>
        <v xml:space="preserve"> </v>
      </c>
      <c r="E123" s="130">
        <v>1.1574074074074073E-5</v>
      </c>
      <c r="F123" s="131" t="e">
        <f t="shared" si="12"/>
        <v>#N/A</v>
      </c>
      <c r="G123" t="str">
        <f>IF((ISERROR((VLOOKUP(B123,Calculation!C$2:C$314,1,FALSE)))),"not entered","")</f>
        <v/>
      </c>
    </row>
    <row r="124" spans="2:7" x14ac:dyDescent="0.2">
      <c r="B124" s="128" t="s">
        <v>8</v>
      </c>
      <c r="C124" s="132" t="str">
        <f t="shared" si="10"/>
        <v xml:space="preserve"> </v>
      </c>
      <c r="D124" s="132" t="str">
        <f t="shared" si="9"/>
        <v xml:space="preserve"> </v>
      </c>
      <c r="E124" s="130">
        <v>1.1574074074074073E-5</v>
      </c>
      <c r="F124" s="131" t="e">
        <f t="shared" si="12"/>
        <v>#N/A</v>
      </c>
      <c r="G124" t="str">
        <f>IF((ISERROR((VLOOKUP(B124,Calculation!C$2:C$314,1,FALSE)))),"not entered","")</f>
        <v/>
      </c>
    </row>
    <row r="125" spans="2:7" x14ac:dyDescent="0.2">
      <c r="B125" s="128" t="s">
        <v>8</v>
      </c>
      <c r="C125" s="132" t="str">
        <f t="shared" si="10"/>
        <v xml:space="preserve"> </v>
      </c>
      <c r="D125" s="132" t="str">
        <f t="shared" si="9"/>
        <v xml:space="preserve"> </v>
      </c>
      <c r="E125" s="130">
        <v>1.1574074074074073E-5</v>
      </c>
      <c r="F125" s="131" t="e">
        <f t="shared" si="12"/>
        <v>#N/A</v>
      </c>
      <c r="G125" t="str">
        <f>IF((ISERROR((VLOOKUP(B125,Calculation!C$2:C$314,1,FALSE)))),"not entered","")</f>
        <v/>
      </c>
    </row>
    <row r="126" spans="2:7" x14ac:dyDescent="0.2">
      <c r="B126" s="128" t="s">
        <v>8</v>
      </c>
      <c r="C126" s="132" t="str">
        <f t="shared" si="10"/>
        <v xml:space="preserve"> </v>
      </c>
      <c r="D126" s="132" t="str">
        <f t="shared" si="9"/>
        <v xml:space="preserve"> </v>
      </c>
      <c r="E126" s="130">
        <v>1.1574074074074073E-5</v>
      </c>
      <c r="F126" s="131" t="e">
        <f t="shared" si="12"/>
        <v>#N/A</v>
      </c>
      <c r="G126" t="str">
        <f>IF((ISERROR((VLOOKUP(B126,Calculation!C$2:C$314,1,FALSE)))),"not entered","")</f>
        <v/>
      </c>
    </row>
    <row r="127" spans="2:7" x14ac:dyDescent="0.2">
      <c r="B127" s="128" t="s">
        <v>8</v>
      </c>
      <c r="C127" s="132" t="str">
        <f t="shared" si="10"/>
        <v xml:space="preserve"> </v>
      </c>
      <c r="D127" s="132" t="str">
        <f t="shared" si="9"/>
        <v xml:space="preserve"> </v>
      </c>
      <c r="E127" s="130">
        <v>1.1574074074074073E-5</v>
      </c>
      <c r="F127" s="131" t="e">
        <f t="shared" si="12"/>
        <v>#N/A</v>
      </c>
      <c r="G127" t="str">
        <f>IF((ISERROR((VLOOKUP(B127,Calculation!C$2:C$314,1,FALSE)))),"not entered","")</f>
        <v/>
      </c>
    </row>
    <row r="128" spans="2:7" x14ac:dyDescent="0.2">
      <c r="B128" s="128" t="s">
        <v>8</v>
      </c>
      <c r="C128" s="132" t="str">
        <f t="shared" si="10"/>
        <v xml:space="preserve"> </v>
      </c>
      <c r="D128" s="132" t="str">
        <f t="shared" si="9"/>
        <v xml:space="preserve"> </v>
      </c>
      <c r="E128" s="130">
        <v>1.1574074074074073E-5</v>
      </c>
      <c r="F128" s="131" t="e">
        <f t="shared" si="12"/>
        <v>#N/A</v>
      </c>
      <c r="G128" t="str">
        <f>IF((ISERROR((VLOOKUP(B128,Calculation!C$2:C$314,1,FALSE)))),"not entered","")</f>
        <v/>
      </c>
    </row>
    <row r="129" spans="2:7" x14ac:dyDescent="0.2">
      <c r="B129" s="128" t="s">
        <v>8</v>
      </c>
      <c r="C129" s="132" t="str">
        <f t="shared" si="10"/>
        <v xml:space="preserve"> </v>
      </c>
      <c r="D129" s="132" t="str">
        <f t="shared" si="9"/>
        <v xml:space="preserve"> </v>
      </c>
      <c r="E129" s="130">
        <v>1.1574074074074073E-5</v>
      </c>
      <c r="F129" s="131" t="e">
        <f t="shared" si="12"/>
        <v>#N/A</v>
      </c>
      <c r="G129" t="str">
        <f>IF((ISERROR((VLOOKUP(B129,Calculation!C$2:C$314,1,FALSE)))),"not entered","")</f>
        <v/>
      </c>
    </row>
    <row r="130" spans="2:7" x14ac:dyDescent="0.2">
      <c r="B130" s="128" t="s">
        <v>8</v>
      </c>
      <c r="C130" s="132" t="str">
        <f t="shared" si="10"/>
        <v xml:space="preserve"> </v>
      </c>
      <c r="D130" s="132" t="str">
        <f t="shared" si="9"/>
        <v xml:space="preserve"> </v>
      </c>
      <c r="E130" s="130">
        <v>1.1574074074074073E-5</v>
      </c>
      <c r="F130" s="131" t="e">
        <f t="shared" si="12"/>
        <v>#N/A</v>
      </c>
      <c r="G130" t="str">
        <f>IF((ISERROR((VLOOKUP(B130,Calculation!C$2:C$314,1,FALSE)))),"not entered","")</f>
        <v/>
      </c>
    </row>
    <row r="131" spans="2:7" x14ac:dyDescent="0.2">
      <c r="B131" s="128" t="s">
        <v>8</v>
      </c>
      <c r="C131" s="132" t="str">
        <f t="shared" si="10"/>
        <v xml:space="preserve"> </v>
      </c>
      <c r="D131" s="132" t="str">
        <f t="shared" si="9"/>
        <v xml:space="preserve"> </v>
      </c>
      <c r="E131" s="130">
        <v>1.1574074074074073E-5</v>
      </c>
      <c r="F131" s="131" t="e">
        <f t="shared" si="12"/>
        <v>#N/A</v>
      </c>
      <c r="G131" t="str">
        <f>IF((ISERROR((VLOOKUP(B131,Calculation!C$2:C$314,1,FALSE)))),"not entered","")</f>
        <v/>
      </c>
    </row>
    <row r="132" spans="2:7" x14ac:dyDescent="0.2">
      <c r="B132" s="128" t="s">
        <v>8</v>
      </c>
      <c r="C132" s="132" t="str">
        <f t="shared" si="10"/>
        <v xml:space="preserve"> </v>
      </c>
      <c r="D132" s="132" t="str">
        <f t="shared" si="9"/>
        <v xml:space="preserve"> </v>
      </c>
      <c r="E132" s="130">
        <v>1.1574074074074073E-5</v>
      </c>
      <c r="F132" s="131" t="e">
        <f t="shared" si="12"/>
        <v>#N/A</v>
      </c>
      <c r="G132" t="str">
        <f>IF((ISERROR((VLOOKUP(B132,Calculation!C$2:C$314,1,FALSE)))),"not entered","")</f>
        <v/>
      </c>
    </row>
    <row r="133" spans="2:7" x14ac:dyDescent="0.2">
      <c r="B133" s="128" t="s">
        <v>8</v>
      </c>
      <c r="C133" s="132" t="str">
        <f t="shared" si="10"/>
        <v xml:space="preserve"> </v>
      </c>
      <c r="D133" s="132" t="str">
        <f t="shared" si="9"/>
        <v xml:space="preserve"> </v>
      </c>
      <c r="E133" s="130">
        <v>1.1574074074074073E-5</v>
      </c>
      <c r="F133" s="131" t="e">
        <f t="shared" si="12"/>
        <v>#N/A</v>
      </c>
      <c r="G133" t="str">
        <f>IF((ISERROR((VLOOKUP(B133,Calculation!C$2:C$314,1,FALSE)))),"not entered","")</f>
        <v/>
      </c>
    </row>
    <row r="134" spans="2:7" x14ac:dyDescent="0.2">
      <c r="B134" s="128" t="s">
        <v>8</v>
      </c>
      <c r="C134" s="132" t="str">
        <f t="shared" si="10"/>
        <v xml:space="preserve"> </v>
      </c>
      <c r="D134" s="132" t="str">
        <f t="shared" ref="D134:D197" si="13">VLOOKUP(B134,name,2,FALSE)</f>
        <v xml:space="preserve"> </v>
      </c>
      <c r="E134" s="130">
        <v>1.1574074074074073E-5</v>
      </c>
      <c r="F134" s="131" t="e">
        <f t="shared" si="12"/>
        <v>#N/A</v>
      </c>
      <c r="G134" t="str">
        <f>IF((ISERROR((VLOOKUP(B134,Calculation!C$2:C$314,1,FALSE)))),"not entered","")</f>
        <v/>
      </c>
    </row>
    <row r="135" spans="2:7" x14ac:dyDescent="0.2">
      <c r="B135" s="128" t="s">
        <v>8</v>
      </c>
      <c r="C135" s="132" t="str">
        <f t="shared" si="10"/>
        <v xml:space="preserve"> </v>
      </c>
      <c r="D135" s="132" t="str">
        <f t="shared" si="13"/>
        <v xml:space="preserve"> </v>
      </c>
      <c r="E135" s="130">
        <v>1.1574074074074073E-5</v>
      </c>
      <c r="F135" s="131" t="e">
        <f t="shared" si="12"/>
        <v>#N/A</v>
      </c>
      <c r="G135" t="str">
        <f>IF((ISERROR((VLOOKUP(B135,Calculation!C$2:C$314,1,FALSE)))),"not entered","")</f>
        <v/>
      </c>
    </row>
    <row r="136" spans="2:7" x14ac:dyDescent="0.2">
      <c r="B136" s="128" t="s">
        <v>8</v>
      </c>
      <c r="C136" s="132" t="str">
        <f t="shared" si="10"/>
        <v xml:space="preserve"> </v>
      </c>
      <c r="D136" s="132" t="str">
        <f t="shared" si="13"/>
        <v xml:space="preserve"> </v>
      </c>
      <c r="E136" s="130">
        <v>1.1574074074074073E-5</v>
      </c>
      <c r="F136" s="131" t="e">
        <f t="shared" si="12"/>
        <v>#N/A</v>
      </c>
      <c r="G136" t="str">
        <f>IF((ISERROR((VLOOKUP(B136,Calculation!C$2:C$314,1,FALSE)))),"not entered","")</f>
        <v/>
      </c>
    </row>
    <row r="137" spans="2:7" x14ac:dyDescent="0.2">
      <c r="B137" s="128" t="s">
        <v>8</v>
      </c>
      <c r="C137" s="132" t="str">
        <f t="shared" si="10"/>
        <v xml:space="preserve"> </v>
      </c>
      <c r="D137" s="132" t="str">
        <f t="shared" si="13"/>
        <v xml:space="preserve"> </v>
      </c>
      <c r="E137" s="130">
        <v>1.1574074074074073E-5</v>
      </c>
      <c r="F137" s="131" t="e">
        <f t="shared" si="12"/>
        <v>#N/A</v>
      </c>
      <c r="G137" t="str">
        <f>IF((ISERROR((VLOOKUP(B137,Calculation!C$2:C$314,1,FALSE)))),"not entered","")</f>
        <v/>
      </c>
    </row>
    <row r="138" spans="2:7" x14ac:dyDescent="0.2">
      <c r="B138" s="128" t="s">
        <v>8</v>
      </c>
      <c r="C138" s="132" t="str">
        <f t="shared" si="10"/>
        <v xml:space="preserve"> </v>
      </c>
      <c r="D138" s="132" t="str">
        <f t="shared" si="13"/>
        <v xml:space="preserve"> </v>
      </c>
      <c r="E138" s="130">
        <v>1.1574074074074073E-5</v>
      </c>
      <c r="F138" s="131" t="e">
        <f t="shared" si="12"/>
        <v>#N/A</v>
      </c>
      <c r="G138" t="str">
        <f>IF((ISERROR((VLOOKUP(B138,Calculation!C$2:C$314,1,FALSE)))),"not entered","")</f>
        <v/>
      </c>
    </row>
    <row r="139" spans="2:7" x14ac:dyDescent="0.2">
      <c r="B139" s="128" t="s">
        <v>8</v>
      </c>
      <c r="C139" s="132" t="str">
        <f t="shared" ref="C139:C202" si="14">VLOOKUP(B139,name,3,FALSE)</f>
        <v xml:space="preserve"> </v>
      </c>
      <c r="D139" s="132" t="str">
        <f t="shared" si="13"/>
        <v xml:space="preserve"> </v>
      </c>
      <c r="E139" s="130">
        <v>1.1574074074074073E-5</v>
      </c>
      <c r="F139" s="131" t="e">
        <f t="shared" si="12"/>
        <v>#N/A</v>
      </c>
      <c r="G139" t="str">
        <f>IF((ISERROR((VLOOKUP(B139,Calculation!C$2:C$314,1,FALSE)))),"not entered","")</f>
        <v/>
      </c>
    </row>
    <row r="140" spans="2:7" x14ac:dyDescent="0.2">
      <c r="B140" s="128" t="s">
        <v>8</v>
      </c>
      <c r="C140" s="132" t="str">
        <f t="shared" si="14"/>
        <v xml:space="preserve"> </v>
      </c>
      <c r="D140" s="132" t="str">
        <f t="shared" si="13"/>
        <v xml:space="preserve"> </v>
      </c>
      <c r="E140" s="130">
        <v>1.1574074074074073E-5</v>
      </c>
      <c r="F140" s="131" t="e">
        <f t="shared" si="12"/>
        <v>#N/A</v>
      </c>
      <c r="G140" t="str">
        <f>IF((ISERROR((VLOOKUP(B140,Calculation!C$2:C$314,1,FALSE)))),"not entered","")</f>
        <v/>
      </c>
    </row>
    <row r="141" spans="2:7" x14ac:dyDescent="0.2">
      <c r="B141" s="128" t="s">
        <v>8</v>
      </c>
      <c r="C141" s="132" t="str">
        <f t="shared" si="14"/>
        <v xml:space="preserve"> </v>
      </c>
      <c r="D141" s="132" t="str">
        <f t="shared" si="13"/>
        <v xml:space="preserve"> </v>
      </c>
      <c r="E141" s="130">
        <v>1.1574074074074073E-5</v>
      </c>
      <c r="F141" s="131" t="e">
        <f t="shared" si="12"/>
        <v>#N/A</v>
      </c>
      <c r="G141" t="str">
        <f>IF((ISERROR((VLOOKUP(B141,Calculation!C$2:C$314,1,FALSE)))),"not entered","")</f>
        <v/>
      </c>
    </row>
    <row r="142" spans="2:7" x14ac:dyDescent="0.2">
      <c r="B142" s="128" t="s">
        <v>8</v>
      </c>
      <c r="C142" s="132" t="str">
        <f t="shared" si="14"/>
        <v xml:space="preserve"> </v>
      </c>
      <c r="D142" s="132" t="str">
        <f t="shared" si="13"/>
        <v xml:space="preserve"> </v>
      </c>
      <c r="E142" s="130">
        <v>1.1574074074074073E-5</v>
      </c>
      <c r="F142" s="131" t="e">
        <f t="shared" si="12"/>
        <v>#N/A</v>
      </c>
      <c r="G142" t="str">
        <f>IF((ISERROR((VLOOKUP(B142,Calculation!C$2:C$314,1,FALSE)))),"not entered","")</f>
        <v/>
      </c>
    </row>
    <row r="143" spans="2:7" x14ac:dyDescent="0.2">
      <c r="B143" s="128" t="s">
        <v>8</v>
      </c>
      <c r="C143" s="132" t="str">
        <f t="shared" si="14"/>
        <v xml:space="preserve"> </v>
      </c>
      <c r="D143" s="132" t="str">
        <f t="shared" si="13"/>
        <v xml:space="preserve"> </v>
      </c>
      <c r="E143" s="130">
        <v>1.1574074074074073E-5</v>
      </c>
      <c r="F143" s="131" t="e">
        <f t="shared" si="12"/>
        <v>#N/A</v>
      </c>
      <c r="G143" t="str">
        <f>IF((ISERROR((VLOOKUP(B143,Calculation!C$2:C$314,1,FALSE)))),"not entered","")</f>
        <v/>
      </c>
    </row>
    <row r="144" spans="2:7" x14ac:dyDescent="0.2">
      <c r="B144" s="128" t="s">
        <v>8</v>
      </c>
      <c r="C144" s="132" t="str">
        <f t="shared" si="14"/>
        <v xml:space="preserve"> </v>
      </c>
      <c r="D144" s="132" t="str">
        <f t="shared" si="13"/>
        <v xml:space="preserve"> </v>
      </c>
      <c r="E144" s="130">
        <v>1.1574074074074073E-5</v>
      </c>
      <c r="F144" s="131" t="e">
        <f t="shared" si="12"/>
        <v>#N/A</v>
      </c>
      <c r="G144" t="str">
        <f>IF((ISERROR((VLOOKUP(B144,Calculation!C$2:C$314,1,FALSE)))),"not entered","")</f>
        <v/>
      </c>
    </row>
    <row r="145" spans="2:7" x14ac:dyDescent="0.2">
      <c r="B145" s="128" t="s">
        <v>8</v>
      </c>
      <c r="C145" s="132" t="str">
        <f t="shared" si="14"/>
        <v xml:space="preserve"> </v>
      </c>
      <c r="D145" s="132" t="str">
        <f t="shared" si="13"/>
        <v xml:space="preserve"> </v>
      </c>
      <c r="E145" s="130">
        <v>1.1574074074074073E-5</v>
      </c>
      <c r="F145" s="131" t="e">
        <f t="shared" si="12"/>
        <v>#N/A</v>
      </c>
      <c r="G145" t="str">
        <f>IF((ISERROR((VLOOKUP(B145,Calculation!C$2:C$314,1,FALSE)))),"not entered","")</f>
        <v/>
      </c>
    </row>
    <row r="146" spans="2:7" x14ac:dyDescent="0.2">
      <c r="B146" s="128" t="s">
        <v>8</v>
      </c>
      <c r="C146" s="132" t="str">
        <f t="shared" si="14"/>
        <v xml:space="preserve"> </v>
      </c>
      <c r="D146" s="132" t="str">
        <f t="shared" si="13"/>
        <v xml:space="preserve"> </v>
      </c>
      <c r="E146" s="130">
        <v>1.1574074074074073E-5</v>
      </c>
      <c r="F146" s="131" t="e">
        <f t="shared" si="12"/>
        <v>#N/A</v>
      </c>
      <c r="G146" t="str">
        <f>IF((ISERROR((VLOOKUP(B146,Calculation!C$2:C$314,1,FALSE)))),"not entered","")</f>
        <v/>
      </c>
    </row>
    <row r="147" spans="2:7" x14ac:dyDescent="0.2">
      <c r="B147" s="128" t="s">
        <v>8</v>
      </c>
      <c r="C147" s="132" t="str">
        <f t="shared" si="14"/>
        <v xml:space="preserve"> </v>
      </c>
      <c r="D147" s="132" t="str">
        <f t="shared" si="13"/>
        <v xml:space="preserve"> </v>
      </c>
      <c r="E147" s="130">
        <v>1.1574074074074073E-5</v>
      </c>
      <c r="F147" s="131" t="e">
        <f t="shared" si="12"/>
        <v>#N/A</v>
      </c>
      <c r="G147" t="str">
        <f>IF((ISERROR((VLOOKUP(B147,Calculation!C$2:C$314,1,FALSE)))),"not entered","")</f>
        <v/>
      </c>
    </row>
    <row r="148" spans="2:7" x14ac:dyDescent="0.2">
      <c r="B148" s="128" t="s">
        <v>8</v>
      </c>
      <c r="C148" s="132" t="str">
        <f t="shared" si="14"/>
        <v xml:space="preserve"> </v>
      </c>
      <c r="D148" s="132" t="str">
        <f t="shared" si="13"/>
        <v xml:space="preserve"> </v>
      </c>
      <c r="E148" s="130">
        <v>1.1574074074074073E-5</v>
      </c>
      <c r="F148" s="131" t="e">
        <f t="shared" si="12"/>
        <v>#N/A</v>
      </c>
      <c r="G148" t="str">
        <f>IF((ISERROR((VLOOKUP(B148,Calculation!C$2:C$314,1,FALSE)))),"not entered","")</f>
        <v/>
      </c>
    </row>
    <row r="149" spans="2:7" x14ac:dyDescent="0.2">
      <c r="B149" s="128" t="s">
        <v>8</v>
      </c>
      <c r="C149" s="132" t="str">
        <f t="shared" si="14"/>
        <v xml:space="preserve"> </v>
      </c>
      <c r="D149" s="132" t="str">
        <f t="shared" si="13"/>
        <v xml:space="preserve"> </v>
      </c>
      <c r="E149" s="130">
        <v>1.1574074074074073E-5</v>
      </c>
      <c r="F149" s="131" t="e">
        <f t="shared" ref="F149:F180" si="15">(VLOOKUP(C149,C$4:E$5,3,FALSE))/(E149/10000)</f>
        <v>#N/A</v>
      </c>
      <c r="G149" t="str">
        <f>IF((ISERROR((VLOOKUP(B149,Calculation!C$2:C$314,1,FALSE)))),"not entered","")</f>
        <v/>
      </c>
    </row>
    <row r="150" spans="2:7" x14ac:dyDescent="0.2">
      <c r="B150" s="128" t="s">
        <v>8</v>
      </c>
      <c r="C150" s="132" t="str">
        <f t="shared" si="14"/>
        <v xml:space="preserve"> </v>
      </c>
      <c r="D150" s="132" t="str">
        <f t="shared" si="13"/>
        <v xml:space="preserve"> </v>
      </c>
      <c r="E150" s="130">
        <v>1.1574074074074073E-5</v>
      </c>
      <c r="F150" s="131" t="e">
        <f t="shared" si="15"/>
        <v>#N/A</v>
      </c>
      <c r="G150" t="str">
        <f>IF((ISERROR((VLOOKUP(B150,Calculation!C$2:C$314,1,FALSE)))),"not entered","")</f>
        <v/>
      </c>
    </row>
    <row r="151" spans="2:7" x14ac:dyDescent="0.2">
      <c r="B151" s="128" t="s">
        <v>8</v>
      </c>
      <c r="C151" s="132" t="str">
        <f t="shared" si="14"/>
        <v xml:space="preserve"> </v>
      </c>
      <c r="D151" s="132" t="str">
        <f t="shared" si="13"/>
        <v xml:space="preserve"> </v>
      </c>
      <c r="E151" s="130">
        <v>1.1574074074074073E-5</v>
      </c>
      <c r="F151" s="131" t="e">
        <f t="shared" si="15"/>
        <v>#N/A</v>
      </c>
      <c r="G151" t="str">
        <f>IF((ISERROR((VLOOKUP(B151,Calculation!C$2:C$314,1,FALSE)))),"not entered","")</f>
        <v/>
      </c>
    </row>
    <row r="152" spans="2:7" x14ac:dyDescent="0.2">
      <c r="B152" s="128" t="s">
        <v>8</v>
      </c>
      <c r="C152" s="132" t="str">
        <f t="shared" si="14"/>
        <v xml:space="preserve"> </v>
      </c>
      <c r="D152" s="132" t="str">
        <f t="shared" si="13"/>
        <v xml:space="preserve"> </v>
      </c>
      <c r="E152" s="130">
        <v>1.1574074074074073E-5</v>
      </c>
      <c r="F152" s="131" t="e">
        <f t="shared" si="15"/>
        <v>#N/A</v>
      </c>
      <c r="G152" t="str">
        <f>IF((ISERROR((VLOOKUP(B152,Calculation!C$2:C$314,1,FALSE)))),"not entered","")</f>
        <v/>
      </c>
    </row>
    <row r="153" spans="2:7" x14ac:dyDescent="0.2">
      <c r="B153" s="128" t="s">
        <v>8</v>
      </c>
      <c r="C153" s="132" t="str">
        <f t="shared" si="14"/>
        <v xml:space="preserve"> </v>
      </c>
      <c r="D153" s="132" t="str">
        <f t="shared" si="13"/>
        <v xml:space="preserve"> </v>
      </c>
      <c r="E153" s="130">
        <v>1.1574074074074073E-5</v>
      </c>
      <c r="F153" s="131" t="e">
        <f t="shared" si="15"/>
        <v>#N/A</v>
      </c>
      <c r="G153" t="str">
        <f>IF((ISERROR((VLOOKUP(B153,Calculation!C$2:C$314,1,FALSE)))),"not entered","")</f>
        <v/>
      </c>
    </row>
    <row r="154" spans="2:7" x14ac:dyDescent="0.2">
      <c r="B154" s="128" t="s">
        <v>8</v>
      </c>
      <c r="C154" s="132" t="str">
        <f t="shared" si="14"/>
        <v xml:space="preserve"> </v>
      </c>
      <c r="D154" s="132" t="str">
        <f t="shared" si="13"/>
        <v xml:space="preserve"> </v>
      </c>
      <c r="E154" s="130">
        <v>1.1574074074074073E-5</v>
      </c>
      <c r="F154" s="131" t="e">
        <f t="shared" si="15"/>
        <v>#N/A</v>
      </c>
      <c r="G154" t="str">
        <f>IF((ISERROR((VLOOKUP(B154,Calculation!C$2:C$314,1,FALSE)))),"not entered","")</f>
        <v/>
      </c>
    </row>
    <row r="155" spans="2:7" x14ac:dyDescent="0.2">
      <c r="B155" s="128" t="s">
        <v>8</v>
      </c>
      <c r="C155" s="132" t="str">
        <f t="shared" si="14"/>
        <v xml:space="preserve"> </v>
      </c>
      <c r="D155" s="132" t="str">
        <f t="shared" si="13"/>
        <v xml:space="preserve"> </v>
      </c>
      <c r="E155" s="130">
        <v>1.1574074074074073E-5</v>
      </c>
      <c r="F155" s="131" t="e">
        <f t="shared" si="15"/>
        <v>#N/A</v>
      </c>
      <c r="G155" t="str">
        <f>IF((ISERROR((VLOOKUP(B155,Calculation!C$2:C$314,1,FALSE)))),"not entered","")</f>
        <v/>
      </c>
    </row>
    <row r="156" spans="2:7" x14ac:dyDescent="0.2">
      <c r="B156" s="128" t="s">
        <v>8</v>
      </c>
      <c r="C156" s="132" t="str">
        <f t="shared" si="14"/>
        <v xml:space="preserve"> </v>
      </c>
      <c r="D156" s="132" t="str">
        <f t="shared" si="13"/>
        <v xml:space="preserve"> </v>
      </c>
      <c r="E156" s="130">
        <v>1.1574074074074073E-5</v>
      </c>
      <c r="F156" s="131" t="e">
        <f t="shared" si="15"/>
        <v>#N/A</v>
      </c>
      <c r="G156" t="str">
        <f>IF((ISERROR((VLOOKUP(B156,Calculation!C$2:C$314,1,FALSE)))),"not entered","")</f>
        <v/>
      </c>
    </row>
    <row r="157" spans="2:7" x14ac:dyDescent="0.2">
      <c r="B157" s="128" t="s">
        <v>8</v>
      </c>
      <c r="C157" s="132" t="str">
        <f t="shared" si="14"/>
        <v xml:space="preserve"> </v>
      </c>
      <c r="D157" s="132" t="str">
        <f t="shared" si="13"/>
        <v xml:space="preserve"> </v>
      </c>
      <c r="E157" s="130">
        <v>1.1574074074074073E-5</v>
      </c>
      <c r="F157" s="131" t="e">
        <f t="shared" si="15"/>
        <v>#N/A</v>
      </c>
      <c r="G157" t="str">
        <f>IF((ISERROR((VLOOKUP(B157,Calculation!C$2:C$314,1,FALSE)))),"not entered","")</f>
        <v/>
      </c>
    </row>
    <row r="158" spans="2:7" x14ac:dyDescent="0.2">
      <c r="B158" s="128" t="s">
        <v>8</v>
      </c>
      <c r="C158" s="132" t="str">
        <f t="shared" si="14"/>
        <v xml:space="preserve"> </v>
      </c>
      <c r="D158" s="132" t="str">
        <f t="shared" si="13"/>
        <v xml:space="preserve"> </v>
      </c>
      <c r="E158" s="130">
        <v>1.1574074074074073E-5</v>
      </c>
      <c r="F158" s="131" t="e">
        <f t="shared" si="15"/>
        <v>#N/A</v>
      </c>
      <c r="G158" t="str">
        <f>IF((ISERROR((VLOOKUP(B158,Calculation!C$2:C$314,1,FALSE)))),"not entered","")</f>
        <v/>
      </c>
    </row>
    <row r="159" spans="2:7" x14ac:dyDescent="0.2">
      <c r="B159" s="128" t="s">
        <v>8</v>
      </c>
      <c r="C159" s="132" t="str">
        <f t="shared" si="14"/>
        <v xml:space="preserve"> </v>
      </c>
      <c r="D159" s="132" t="str">
        <f t="shared" si="13"/>
        <v xml:space="preserve"> </v>
      </c>
      <c r="E159" s="130">
        <v>1.1574074074074073E-5</v>
      </c>
      <c r="F159" s="131" t="e">
        <f t="shared" si="15"/>
        <v>#N/A</v>
      </c>
      <c r="G159" t="str">
        <f>IF((ISERROR((VLOOKUP(B159,Calculation!C$2:C$314,1,FALSE)))),"not entered","")</f>
        <v/>
      </c>
    </row>
    <row r="160" spans="2:7" x14ac:dyDescent="0.2">
      <c r="B160" s="128" t="s">
        <v>8</v>
      </c>
      <c r="C160" s="132" t="str">
        <f t="shared" si="14"/>
        <v xml:space="preserve"> </v>
      </c>
      <c r="D160" s="132" t="str">
        <f t="shared" si="13"/>
        <v xml:space="preserve"> </v>
      </c>
      <c r="E160" s="130">
        <v>1.1574074074074073E-5</v>
      </c>
      <c r="F160" s="131" t="e">
        <f t="shared" si="15"/>
        <v>#N/A</v>
      </c>
      <c r="G160" t="str">
        <f>IF((ISERROR((VLOOKUP(B160,Calculation!C$2:C$314,1,FALSE)))),"not entered","")</f>
        <v/>
      </c>
    </row>
    <row r="161" spans="2:7" x14ac:dyDescent="0.2">
      <c r="B161" s="128" t="s">
        <v>8</v>
      </c>
      <c r="C161" s="132" t="str">
        <f t="shared" si="14"/>
        <v xml:space="preserve"> </v>
      </c>
      <c r="D161" s="132" t="str">
        <f t="shared" si="13"/>
        <v xml:space="preserve"> </v>
      </c>
      <c r="E161" s="130">
        <v>1.1574074074074073E-5</v>
      </c>
      <c r="F161" s="131" t="e">
        <f t="shared" si="15"/>
        <v>#N/A</v>
      </c>
      <c r="G161" t="str">
        <f>IF((ISERROR((VLOOKUP(B161,Calculation!C$2:C$314,1,FALSE)))),"not entered","")</f>
        <v/>
      </c>
    </row>
    <row r="162" spans="2:7" x14ac:dyDescent="0.2">
      <c r="B162" s="128" t="s">
        <v>8</v>
      </c>
      <c r="C162" s="132" t="str">
        <f t="shared" si="14"/>
        <v xml:space="preserve"> </v>
      </c>
      <c r="D162" s="132" t="str">
        <f t="shared" si="13"/>
        <v xml:space="preserve"> </v>
      </c>
      <c r="E162" s="130">
        <v>1.1574074074074073E-5</v>
      </c>
      <c r="F162" s="131" t="e">
        <f t="shared" si="15"/>
        <v>#N/A</v>
      </c>
      <c r="G162" t="str">
        <f>IF((ISERROR((VLOOKUP(B162,Calculation!C$2:C$314,1,FALSE)))),"not entered","")</f>
        <v/>
      </c>
    </row>
    <row r="163" spans="2:7" x14ac:dyDescent="0.2">
      <c r="B163" s="128" t="s">
        <v>8</v>
      </c>
      <c r="C163" s="132" t="str">
        <f t="shared" si="14"/>
        <v xml:space="preserve"> </v>
      </c>
      <c r="D163" s="132" t="str">
        <f t="shared" si="13"/>
        <v xml:space="preserve"> </v>
      </c>
      <c r="E163" s="130">
        <v>1.1574074074074073E-5</v>
      </c>
      <c r="F163" s="131" t="e">
        <f t="shared" si="15"/>
        <v>#N/A</v>
      </c>
      <c r="G163" t="str">
        <f>IF((ISERROR((VLOOKUP(B163,Calculation!C$2:C$314,1,FALSE)))),"not entered","")</f>
        <v/>
      </c>
    </row>
    <row r="164" spans="2:7" x14ac:dyDescent="0.2">
      <c r="B164" s="128" t="s">
        <v>8</v>
      </c>
      <c r="C164" s="132" t="str">
        <f t="shared" si="14"/>
        <v xml:space="preserve"> </v>
      </c>
      <c r="D164" s="132" t="str">
        <f t="shared" si="13"/>
        <v xml:space="preserve"> </v>
      </c>
      <c r="E164" s="130">
        <v>1.1574074074074073E-5</v>
      </c>
      <c r="F164" s="131" t="e">
        <f t="shared" si="15"/>
        <v>#N/A</v>
      </c>
      <c r="G164" t="str">
        <f>IF((ISERROR((VLOOKUP(B164,Calculation!C$2:C$314,1,FALSE)))),"not entered","")</f>
        <v/>
      </c>
    </row>
    <row r="165" spans="2:7" x14ac:dyDescent="0.2">
      <c r="B165" s="128" t="s">
        <v>8</v>
      </c>
      <c r="C165" s="132" t="str">
        <f t="shared" si="14"/>
        <v xml:space="preserve"> </v>
      </c>
      <c r="D165" s="132" t="str">
        <f t="shared" si="13"/>
        <v xml:space="preserve"> </v>
      </c>
      <c r="E165" s="130">
        <v>1.1574074074074073E-5</v>
      </c>
      <c r="F165" s="131" t="e">
        <f t="shared" si="15"/>
        <v>#N/A</v>
      </c>
      <c r="G165" t="str">
        <f>IF((ISERROR((VLOOKUP(B165,Calculation!C$2:C$314,1,FALSE)))),"not entered","")</f>
        <v/>
      </c>
    </row>
    <row r="166" spans="2:7" x14ac:dyDescent="0.2">
      <c r="B166" s="128" t="s">
        <v>8</v>
      </c>
      <c r="C166" s="132" t="str">
        <f t="shared" si="14"/>
        <v xml:space="preserve"> </v>
      </c>
      <c r="D166" s="132" t="str">
        <f t="shared" si="13"/>
        <v xml:space="preserve"> </v>
      </c>
      <c r="E166" s="130">
        <v>1.1574074074074073E-5</v>
      </c>
      <c r="F166" s="131" t="e">
        <f t="shared" si="15"/>
        <v>#N/A</v>
      </c>
      <c r="G166" t="str">
        <f>IF((ISERROR((VLOOKUP(B166,Calculation!C$2:C$314,1,FALSE)))),"not entered","")</f>
        <v/>
      </c>
    </row>
    <row r="167" spans="2:7" x14ac:dyDescent="0.2">
      <c r="B167" s="128" t="s">
        <v>8</v>
      </c>
      <c r="C167" s="132" t="str">
        <f t="shared" si="14"/>
        <v xml:space="preserve"> </v>
      </c>
      <c r="D167" s="132" t="str">
        <f t="shared" si="13"/>
        <v xml:space="preserve"> </v>
      </c>
      <c r="E167" s="130">
        <v>1.1574074074074073E-5</v>
      </c>
      <c r="F167" s="131" t="e">
        <f t="shared" si="15"/>
        <v>#N/A</v>
      </c>
      <c r="G167" t="str">
        <f>IF((ISERROR((VLOOKUP(B167,Calculation!C$2:C$314,1,FALSE)))),"not entered","")</f>
        <v/>
      </c>
    </row>
    <row r="168" spans="2:7" x14ac:dyDescent="0.2">
      <c r="B168" s="128" t="s">
        <v>8</v>
      </c>
      <c r="C168" s="132" t="str">
        <f t="shared" si="14"/>
        <v xml:space="preserve"> </v>
      </c>
      <c r="D168" s="132" t="str">
        <f t="shared" si="13"/>
        <v xml:space="preserve"> </v>
      </c>
      <c r="E168" s="130">
        <v>1.1574074074074073E-5</v>
      </c>
      <c r="F168" s="131" t="e">
        <f t="shared" si="15"/>
        <v>#N/A</v>
      </c>
      <c r="G168" t="str">
        <f>IF((ISERROR((VLOOKUP(B168,Calculation!C$2:C$314,1,FALSE)))),"not entered","")</f>
        <v/>
      </c>
    </row>
    <row r="169" spans="2:7" x14ac:dyDescent="0.2">
      <c r="B169" s="128" t="s">
        <v>8</v>
      </c>
      <c r="C169" s="132" t="str">
        <f t="shared" si="14"/>
        <v xml:space="preserve"> </v>
      </c>
      <c r="D169" s="132" t="str">
        <f t="shared" si="13"/>
        <v xml:space="preserve"> </v>
      </c>
      <c r="E169" s="130">
        <v>1.1574074074074073E-5</v>
      </c>
      <c r="F169" s="131" t="e">
        <f t="shared" si="15"/>
        <v>#N/A</v>
      </c>
      <c r="G169" t="str">
        <f>IF((ISERROR((VLOOKUP(B169,Calculation!C$2:C$314,1,FALSE)))),"not entered","")</f>
        <v/>
      </c>
    </row>
    <row r="170" spans="2:7" x14ac:dyDescent="0.2">
      <c r="B170" s="128" t="s">
        <v>8</v>
      </c>
      <c r="C170" s="132" t="str">
        <f t="shared" si="14"/>
        <v xml:space="preserve"> </v>
      </c>
      <c r="D170" s="132" t="str">
        <f t="shared" si="13"/>
        <v xml:space="preserve"> </v>
      </c>
      <c r="E170" s="130">
        <v>1.1574074074074073E-5</v>
      </c>
      <c r="F170" s="131" t="e">
        <f t="shared" si="15"/>
        <v>#N/A</v>
      </c>
      <c r="G170" t="str">
        <f>IF((ISERROR((VLOOKUP(B170,Calculation!C$2:C$314,1,FALSE)))),"not entered","")</f>
        <v/>
      </c>
    </row>
    <row r="171" spans="2:7" x14ac:dyDescent="0.2">
      <c r="B171" s="128" t="s">
        <v>8</v>
      </c>
      <c r="C171" s="132" t="str">
        <f t="shared" si="14"/>
        <v xml:space="preserve"> </v>
      </c>
      <c r="D171" s="132" t="str">
        <f t="shared" si="13"/>
        <v xml:space="preserve"> </v>
      </c>
      <c r="E171" s="130">
        <v>1.1574074074074073E-5</v>
      </c>
      <c r="F171" s="131" t="e">
        <f t="shared" si="15"/>
        <v>#N/A</v>
      </c>
      <c r="G171" t="str">
        <f>IF((ISERROR((VLOOKUP(B171,Calculation!C$2:C$314,1,FALSE)))),"not entered","")</f>
        <v/>
      </c>
    </row>
    <row r="172" spans="2:7" x14ac:dyDescent="0.2">
      <c r="B172" s="128" t="s">
        <v>8</v>
      </c>
      <c r="C172" s="132" t="str">
        <f t="shared" si="14"/>
        <v xml:space="preserve"> </v>
      </c>
      <c r="D172" s="132" t="str">
        <f t="shared" si="13"/>
        <v xml:space="preserve"> </v>
      </c>
      <c r="E172" s="130">
        <v>1.1574074074074073E-5</v>
      </c>
      <c r="F172" s="131" t="e">
        <f t="shared" si="15"/>
        <v>#N/A</v>
      </c>
      <c r="G172" t="str">
        <f>IF((ISERROR((VLOOKUP(B172,Calculation!C$2:C$314,1,FALSE)))),"not entered","")</f>
        <v/>
      </c>
    </row>
    <row r="173" spans="2:7" x14ac:dyDescent="0.2">
      <c r="B173" s="128" t="s">
        <v>8</v>
      </c>
      <c r="C173" s="132" t="str">
        <f t="shared" si="14"/>
        <v xml:space="preserve"> </v>
      </c>
      <c r="D173" s="132" t="str">
        <f t="shared" si="13"/>
        <v xml:space="preserve"> </v>
      </c>
      <c r="E173" s="130">
        <v>1.1574074074074073E-5</v>
      </c>
      <c r="F173" s="131" t="e">
        <f t="shared" si="15"/>
        <v>#N/A</v>
      </c>
      <c r="G173" t="str">
        <f>IF((ISERROR((VLOOKUP(B173,Calculation!C$2:C$314,1,FALSE)))),"not entered","")</f>
        <v/>
      </c>
    </row>
    <row r="174" spans="2:7" x14ac:dyDescent="0.2">
      <c r="B174" s="128" t="s">
        <v>8</v>
      </c>
      <c r="C174" s="132" t="str">
        <f t="shared" si="14"/>
        <v xml:space="preserve"> </v>
      </c>
      <c r="D174" s="132" t="str">
        <f t="shared" si="13"/>
        <v xml:space="preserve"> </v>
      </c>
      <c r="E174" s="130">
        <v>1.1574074074074073E-5</v>
      </c>
      <c r="F174" s="131" t="e">
        <f t="shared" si="15"/>
        <v>#N/A</v>
      </c>
      <c r="G174" t="str">
        <f>IF((ISERROR((VLOOKUP(B174,Calculation!C$2:C$314,1,FALSE)))),"not entered","")</f>
        <v/>
      </c>
    </row>
    <row r="175" spans="2:7" x14ac:dyDescent="0.2">
      <c r="B175" s="128" t="s">
        <v>8</v>
      </c>
      <c r="C175" s="132" t="str">
        <f t="shared" si="14"/>
        <v xml:space="preserve"> </v>
      </c>
      <c r="D175" s="132" t="str">
        <f t="shared" si="13"/>
        <v xml:space="preserve"> </v>
      </c>
      <c r="E175" s="130">
        <v>1.1574074074074073E-5</v>
      </c>
      <c r="F175" s="131" t="e">
        <f t="shared" si="15"/>
        <v>#N/A</v>
      </c>
      <c r="G175" t="str">
        <f>IF((ISERROR((VLOOKUP(B175,Calculation!C$2:C$314,1,FALSE)))),"not entered","")</f>
        <v/>
      </c>
    </row>
    <row r="176" spans="2:7" x14ac:dyDescent="0.2">
      <c r="B176" s="128" t="s">
        <v>8</v>
      </c>
      <c r="C176" s="132" t="str">
        <f t="shared" si="14"/>
        <v xml:space="preserve"> </v>
      </c>
      <c r="D176" s="132" t="str">
        <f t="shared" si="13"/>
        <v xml:space="preserve"> </v>
      </c>
      <c r="E176" s="130">
        <v>1.1574074074074073E-5</v>
      </c>
      <c r="F176" s="131" t="e">
        <f t="shared" si="15"/>
        <v>#N/A</v>
      </c>
      <c r="G176" t="str">
        <f>IF((ISERROR((VLOOKUP(B176,Calculation!C$2:C$314,1,FALSE)))),"not entered","")</f>
        <v/>
      </c>
    </row>
    <row r="177" spans="2:7" x14ac:dyDescent="0.2">
      <c r="B177" s="128" t="s">
        <v>8</v>
      </c>
      <c r="C177" s="132" t="str">
        <f t="shared" si="14"/>
        <v xml:space="preserve"> </v>
      </c>
      <c r="D177" s="132" t="str">
        <f t="shared" si="13"/>
        <v xml:space="preserve"> </v>
      </c>
      <c r="E177" s="130">
        <v>1.1574074074074073E-5</v>
      </c>
      <c r="F177" s="131" t="e">
        <f t="shared" si="15"/>
        <v>#N/A</v>
      </c>
      <c r="G177" t="str">
        <f>IF((ISERROR((VLOOKUP(B177,Calculation!C$2:C$314,1,FALSE)))),"not entered","")</f>
        <v/>
      </c>
    </row>
    <row r="178" spans="2:7" x14ac:dyDescent="0.2">
      <c r="B178" s="128" t="s">
        <v>8</v>
      </c>
      <c r="C178" s="132" t="str">
        <f t="shared" si="14"/>
        <v xml:space="preserve"> </v>
      </c>
      <c r="D178" s="132" t="str">
        <f t="shared" si="13"/>
        <v xml:space="preserve"> </v>
      </c>
      <c r="E178" s="130">
        <v>1.1574074074074073E-5</v>
      </c>
      <c r="F178" s="131" t="e">
        <f t="shared" si="15"/>
        <v>#N/A</v>
      </c>
      <c r="G178" t="str">
        <f>IF((ISERROR((VLOOKUP(B178,Calculation!C$2:C$314,1,FALSE)))),"not entered","")</f>
        <v/>
      </c>
    </row>
    <row r="179" spans="2:7" x14ac:dyDescent="0.2">
      <c r="B179" s="128" t="s">
        <v>8</v>
      </c>
      <c r="C179" s="132" t="str">
        <f t="shared" si="14"/>
        <v xml:space="preserve"> </v>
      </c>
      <c r="D179" s="132" t="str">
        <f t="shared" si="13"/>
        <v xml:space="preserve"> </v>
      </c>
      <c r="E179" s="130">
        <v>1.1574074074074073E-5</v>
      </c>
      <c r="F179" s="131" t="e">
        <f t="shared" si="15"/>
        <v>#N/A</v>
      </c>
      <c r="G179" t="str">
        <f>IF((ISERROR((VLOOKUP(B179,Calculation!C$2:C$314,1,FALSE)))),"not entered","")</f>
        <v/>
      </c>
    </row>
    <row r="180" spans="2:7" x14ac:dyDescent="0.2">
      <c r="B180" s="128" t="s">
        <v>8</v>
      </c>
      <c r="C180" s="132" t="str">
        <f t="shared" si="14"/>
        <v xml:space="preserve"> </v>
      </c>
      <c r="D180" s="132" t="str">
        <f t="shared" si="13"/>
        <v xml:space="preserve"> </v>
      </c>
      <c r="E180" s="130">
        <v>1.1574074074074073E-5</v>
      </c>
      <c r="F180" s="131" t="e">
        <f t="shared" si="15"/>
        <v>#N/A</v>
      </c>
      <c r="G180" t="str">
        <f>IF((ISERROR((VLOOKUP(B180,Calculation!C$2:C$314,1,FALSE)))),"not entered","")</f>
        <v/>
      </c>
    </row>
    <row r="181" spans="2:7" x14ac:dyDescent="0.2">
      <c r="B181" s="128" t="s">
        <v>8</v>
      </c>
      <c r="C181" s="132" t="str">
        <f t="shared" si="14"/>
        <v xml:space="preserve"> </v>
      </c>
      <c r="D181" s="132" t="str">
        <f t="shared" si="13"/>
        <v xml:space="preserve"> </v>
      </c>
      <c r="E181" s="130">
        <v>1.1574074074074073E-5</v>
      </c>
      <c r="F181" s="131" t="e">
        <f t="shared" ref="F181:F203" si="16">(VLOOKUP(C181,C$4:E$5,3,FALSE))/(E181/10000)</f>
        <v>#N/A</v>
      </c>
      <c r="G181" t="str">
        <f>IF((ISERROR((VLOOKUP(B181,Calculation!C$2:C$314,1,FALSE)))),"not entered","")</f>
        <v/>
      </c>
    </row>
    <row r="182" spans="2:7" x14ac:dyDescent="0.2">
      <c r="B182" s="128" t="s">
        <v>8</v>
      </c>
      <c r="C182" s="132" t="str">
        <f t="shared" si="14"/>
        <v xml:space="preserve"> </v>
      </c>
      <c r="D182" s="132" t="str">
        <f t="shared" si="13"/>
        <v xml:space="preserve"> </v>
      </c>
      <c r="E182" s="130">
        <v>1.1574074074074073E-5</v>
      </c>
      <c r="F182" s="131" t="e">
        <f t="shared" si="16"/>
        <v>#N/A</v>
      </c>
      <c r="G182" t="str">
        <f>IF((ISERROR((VLOOKUP(B182,Calculation!C$2:C$314,1,FALSE)))),"not entered","")</f>
        <v/>
      </c>
    </row>
    <row r="183" spans="2:7" x14ac:dyDescent="0.2">
      <c r="B183" s="128" t="s">
        <v>8</v>
      </c>
      <c r="C183" s="132" t="str">
        <f t="shared" si="14"/>
        <v xml:space="preserve"> </v>
      </c>
      <c r="D183" s="132" t="str">
        <f t="shared" si="13"/>
        <v xml:space="preserve"> </v>
      </c>
      <c r="E183" s="130">
        <v>1.1574074074074073E-5</v>
      </c>
      <c r="F183" s="131" t="e">
        <f t="shared" si="16"/>
        <v>#N/A</v>
      </c>
      <c r="G183" t="str">
        <f>IF((ISERROR((VLOOKUP(B183,Calculation!C$2:C$314,1,FALSE)))),"not entered","")</f>
        <v/>
      </c>
    </row>
    <row r="184" spans="2:7" x14ac:dyDescent="0.2">
      <c r="B184" s="128" t="s">
        <v>8</v>
      </c>
      <c r="C184" s="132" t="str">
        <f t="shared" si="14"/>
        <v xml:space="preserve"> </v>
      </c>
      <c r="D184" s="132" t="str">
        <f t="shared" si="13"/>
        <v xml:space="preserve"> </v>
      </c>
      <c r="E184" s="130">
        <v>1.1574074074074073E-5</v>
      </c>
      <c r="F184" s="131" t="e">
        <f t="shared" si="16"/>
        <v>#N/A</v>
      </c>
      <c r="G184" t="str">
        <f>IF((ISERROR((VLOOKUP(B184,Calculation!C$2:C$314,1,FALSE)))),"not entered","")</f>
        <v/>
      </c>
    </row>
    <row r="185" spans="2:7" x14ac:dyDescent="0.2">
      <c r="B185" s="128" t="s">
        <v>8</v>
      </c>
      <c r="C185" s="132" t="str">
        <f t="shared" si="14"/>
        <v xml:space="preserve"> </v>
      </c>
      <c r="D185" s="132" t="str">
        <f t="shared" si="13"/>
        <v xml:space="preserve"> </v>
      </c>
      <c r="E185" s="130">
        <v>1.1574074074074073E-5</v>
      </c>
      <c r="F185" s="131" t="e">
        <f t="shared" si="16"/>
        <v>#N/A</v>
      </c>
      <c r="G185" t="str">
        <f>IF((ISERROR((VLOOKUP(B185,Calculation!C$2:C$314,1,FALSE)))),"not entered","")</f>
        <v/>
      </c>
    </row>
    <row r="186" spans="2:7" x14ac:dyDescent="0.2">
      <c r="B186" s="128" t="s">
        <v>8</v>
      </c>
      <c r="C186" s="132" t="str">
        <f t="shared" si="14"/>
        <v xml:space="preserve"> </v>
      </c>
      <c r="D186" s="132" t="str">
        <f t="shared" si="13"/>
        <v xml:space="preserve"> </v>
      </c>
      <c r="E186" s="130">
        <v>1.1574074074074073E-5</v>
      </c>
      <c r="F186" s="131" t="e">
        <f t="shared" si="16"/>
        <v>#N/A</v>
      </c>
      <c r="G186" t="str">
        <f>IF((ISERROR((VLOOKUP(B186,Calculation!C$2:C$314,1,FALSE)))),"not entered","")</f>
        <v/>
      </c>
    </row>
    <row r="187" spans="2:7" x14ac:dyDescent="0.2">
      <c r="B187" s="128" t="s">
        <v>8</v>
      </c>
      <c r="C187" s="132" t="str">
        <f t="shared" si="14"/>
        <v xml:space="preserve"> </v>
      </c>
      <c r="D187" s="132" t="str">
        <f t="shared" si="13"/>
        <v xml:space="preserve"> </v>
      </c>
      <c r="E187" s="130">
        <v>1.1574074074074073E-5</v>
      </c>
      <c r="F187" s="131" t="e">
        <f t="shared" si="16"/>
        <v>#N/A</v>
      </c>
      <c r="G187" t="str">
        <f>IF((ISERROR((VLOOKUP(B187,Calculation!C$2:C$314,1,FALSE)))),"not entered","")</f>
        <v/>
      </c>
    </row>
    <row r="188" spans="2:7" x14ac:dyDescent="0.2">
      <c r="B188" s="128" t="s">
        <v>8</v>
      </c>
      <c r="C188" s="132" t="str">
        <f t="shared" si="14"/>
        <v xml:space="preserve"> </v>
      </c>
      <c r="D188" s="132" t="str">
        <f t="shared" si="13"/>
        <v xml:space="preserve"> </v>
      </c>
      <c r="E188" s="130">
        <v>1.1574074074074073E-5</v>
      </c>
      <c r="F188" s="131" t="e">
        <f t="shared" si="16"/>
        <v>#N/A</v>
      </c>
      <c r="G188" t="str">
        <f>IF((ISERROR((VLOOKUP(B188,Calculation!C$2:C$314,1,FALSE)))),"not entered","")</f>
        <v/>
      </c>
    </row>
    <row r="189" spans="2:7" x14ac:dyDescent="0.2">
      <c r="B189" s="128" t="s">
        <v>8</v>
      </c>
      <c r="C189" s="132" t="str">
        <f t="shared" si="14"/>
        <v xml:space="preserve"> </v>
      </c>
      <c r="D189" s="132" t="str">
        <f t="shared" si="13"/>
        <v xml:space="preserve"> </v>
      </c>
      <c r="E189" s="130">
        <v>1.1574074074074073E-5</v>
      </c>
      <c r="F189" s="131" t="e">
        <f t="shared" si="16"/>
        <v>#N/A</v>
      </c>
      <c r="G189" t="str">
        <f>IF((ISERROR((VLOOKUP(B189,Calculation!C$2:C$314,1,FALSE)))),"not entered","")</f>
        <v/>
      </c>
    </row>
    <row r="190" spans="2:7" x14ac:dyDescent="0.2">
      <c r="B190" s="128" t="s">
        <v>8</v>
      </c>
      <c r="C190" s="132" t="str">
        <f t="shared" si="14"/>
        <v xml:space="preserve"> </v>
      </c>
      <c r="D190" s="132" t="str">
        <f t="shared" si="13"/>
        <v xml:space="preserve"> </v>
      </c>
      <c r="E190" s="130">
        <v>1.1574074074074073E-5</v>
      </c>
      <c r="F190" s="131" t="e">
        <f t="shared" si="16"/>
        <v>#N/A</v>
      </c>
      <c r="G190" t="str">
        <f>IF((ISERROR((VLOOKUP(B190,Calculation!C$2:C$314,1,FALSE)))),"not entered","")</f>
        <v/>
      </c>
    </row>
    <row r="191" spans="2:7" x14ac:dyDescent="0.2">
      <c r="B191" s="128" t="s">
        <v>8</v>
      </c>
      <c r="C191" s="132" t="str">
        <f t="shared" si="14"/>
        <v xml:space="preserve"> </v>
      </c>
      <c r="D191" s="132" t="str">
        <f t="shared" si="13"/>
        <v xml:space="preserve"> </v>
      </c>
      <c r="E191" s="130">
        <v>1.1574074074074073E-5</v>
      </c>
      <c r="F191" s="131" t="e">
        <f t="shared" si="16"/>
        <v>#N/A</v>
      </c>
      <c r="G191" t="str">
        <f>IF((ISERROR((VLOOKUP(B191,Calculation!C$2:C$314,1,FALSE)))),"not entered","")</f>
        <v/>
      </c>
    </row>
    <row r="192" spans="2:7" x14ac:dyDescent="0.2">
      <c r="B192" s="128" t="s">
        <v>8</v>
      </c>
      <c r="C192" s="132" t="str">
        <f t="shared" si="14"/>
        <v xml:space="preserve"> </v>
      </c>
      <c r="D192" s="132" t="str">
        <f t="shared" si="13"/>
        <v xml:space="preserve"> </v>
      </c>
      <c r="E192" s="130">
        <v>1.1574074074074073E-5</v>
      </c>
      <c r="F192" s="131" t="e">
        <f t="shared" si="16"/>
        <v>#N/A</v>
      </c>
      <c r="G192" t="str">
        <f>IF((ISERROR((VLOOKUP(B192,Calculation!C$2:C$314,1,FALSE)))),"not entered","")</f>
        <v/>
      </c>
    </row>
    <row r="193" spans="2:7" x14ac:dyDescent="0.2">
      <c r="B193" s="128" t="s">
        <v>8</v>
      </c>
      <c r="C193" s="132" t="str">
        <f t="shared" si="14"/>
        <v xml:space="preserve"> </v>
      </c>
      <c r="D193" s="132" t="str">
        <f t="shared" si="13"/>
        <v xml:space="preserve"> </v>
      </c>
      <c r="E193" s="130">
        <v>1.1574074074074073E-5</v>
      </c>
      <c r="F193" s="131" t="e">
        <f t="shared" si="16"/>
        <v>#N/A</v>
      </c>
      <c r="G193" t="str">
        <f>IF((ISERROR((VLOOKUP(B193,Calculation!C$2:C$314,1,FALSE)))),"not entered","")</f>
        <v/>
      </c>
    </row>
    <row r="194" spans="2:7" x14ac:dyDescent="0.2">
      <c r="B194" s="128" t="s">
        <v>8</v>
      </c>
      <c r="C194" s="132" t="str">
        <f t="shared" si="14"/>
        <v xml:space="preserve"> </v>
      </c>
      <c r="D194" s="132" t="str">
        <f t="shared" si="13"/>
        <v xml:space="preserve"> </v>
      </c>
      <c r="E194" s="130">
        <v>1.1574074074074073E-5</v>
      </c>
      <c r="F194" s="131" t="e">
        <f t="shared" si="16"/>
        <v>#N/A</v>
      </c>
      <c r="G194" t="str">
        <f>IF((ISERROR((VLOOKUP(B194,Calculation!C$2:C$314,1,FALSE)))),"not entered","")</f>
        <v/>
      </c>
    </row>
    <row r="195" spans="2:7" x14ac:dyDescent="0.2">
      <c r="B195" s="128" t="s">
        <v>8</v>
      </c>
      <c r="C195" s="132" t="str">
        <f t="shared" si="14"/>
        <v xml:space="preserve"> </v>
      </c>
      <c r="D195" s="132" t="str">
        <f t="shared" si="13"/>
        <v xml:space="preserve"> </v>
      </c>
      <c r="E195" s="130">
        <v>1.1574074074074073E-5</v>
      </c>
      <c r="F195" s="131" t="e">
        <f t="shared" si="16"/>
        <v>#N/A</v>
      </c>
      <c r="G195" t="str">
        <f>IF((ISERROR((VLOOKUP(B195,Calculation!C$2:C$314,1,FALSE)))),"not entered","")</f>
        <v/>
      </c>
    </row>
    <row r="196" spans="2:7" x14ac:dyDescent="0.2">
      <c r="B196" s="128" t="s">
        <v>8</v>
      </c>
      <c r="C196" s="132" t="str">
        <f t="shared" si="14"/>
        <v xml:space="preserve"> </v>
      </c>
      <c r="D196" s="132" t="str">
        <f t="shared" si="13"/>
        <v xml:space="preserve"> </v>
      </c>
      <c r="E196" s="130">
        <v>1.1574074074074073E-5</v>
      </c>
      <c r="F196" s="131" t="e">
        <f t="shared" si="16"/>
        <v>#N/A</v>
      </c>
      <c r="G196" t="str">
        <f>IF((ISERROR((VLOOKUP(B196,Calculation!C$2:C$314,1,FALSE)))),"not entered","")</f>
        <v/>
      </c>
    </row>
    <row r="197" spans="2:7" x14ac:dyDescent="0.2">
      <c r="B197" s="128" t="s">
        <v>8</v>
      </c>
      <c r="C197" s="132" t="str">
        <f t="shared" si="14"/>
        <v xml:space="preserve"> </v>
      </c>
      <c r="D197" s="132" t="str">
        <f t="shared" si="13"/>
        <v xml:space="preserve"> </v>
      </c>
      <c r="E197" s="130">
        <v>1.1574074074074073E-5</v>
      </c>
      <c r="F197" s="131" t="e">
        <f t="shared" si="16"/>
        <v>#N/A</v>
      </c>
      <c r="G197" t="str">
        <f>IF((ISERROR((VLOOKUP(B197,Calculation!C$2:C$314,1,FALSE)))),"not entered","")</f>
        <v/>
      </c>
    </row>
    <row r="198" spans="2:7" x14ac:dyDescent="0.2">
      <c r="B198" s="128" t="s">
        <v>8</v>
      </c>
      <c r="C198" s="132" t="str">
        <f t="shared" si="14"/>
        <v xml:space="preserve"> </v>
      </c>
      <c r="D198" s="132" t="str">
        <f t="shared" ref="D198:D203" si="17">VLOOKUP(B198,name,2,FALSE)</f>
        <v xml:space="preserve"> </v>
      </c>
      <c r="E198" s="130">
        <v>1.1574074074074073E-5</v>
      </c>
      <c r="F198" s="131" t="e">
        <f t="shared" si="16"/>
        <v>#N/A</v>
      </c>
      <c r="G198" t="str">
        <f>IF((ISERROR((VLOOKUP(B198,Calculation!C$2:C$314,1,FALSE)))),"not entered","")</f>
        <v/>
      </c>
    </row>
    <row r="199" spans="2:7" x14ac:dyDescent="0.2">
      <c r="B199" s="128" t="s">
        <v>8</v>
      </c>
      <c r="C199" s="132" t="str">
        <f t="shared" si="14"/>
        <v xml:space="preserve"> </v>
      </c>
      <c r="D199" s="132" t="str">
        <f t="shared" si="17"/>
        <v xml:space="preserve"> </v>
      </c>
      <c r="E199" s="130">
        <v>1.1574074074074073E-5</v>
      </c>
      <c r="F199" s="131" t="e">
        <f t="shared" si="16"/>
        <v>#N/A</v>
      </c>
      <c r="G199" t="str">
        <f>IF((ISERROR((VLOOKUP(B199,Calculation!C$2:C$314,1,FALSE)))),"not entered","")</f>
        <v/>
      </c>
    </row>
    <row r="200" spans="2:7" x14ac:dyDescent="0.2">
      <c r="B200" s="128" t="s">
        <v>8</v>
      </c>
      <c r="C200" s="132" t="str">
        <f t="shared" si="14"/>
        <v xml:space="preserve"> </v>
      </c>
      <c r="D200" s="132" t="str">
        <f t="shared" si="17"/>
        <v xml:space="preserve"> </v>
      </c>
      <c r="E200" s="130">
        <v>1.1574074074074073E-5</v>
      </c>
      <c r="F200" s="131" t="e">
        <f t="shared" si="16"/>
        <v>#N/A</v>
      </c>
      <c r="G200" t="str">
        <f>IF((ISERROR((VLOOKUP(B200,Calculation!C$2:C$314,1,FALSE)))),"not entered","")</f>
        <v/>
      </c>
    </row>
    <row r="201" spans="2:7" x14ac:dyDescent="0.2">
      <c r="B201" s="128" t="s">
        <v>8</v>
      </c>
      <c r="C201" s="132" t="str">
        <f t="shared" si="14"/>
        <v xml:space="preserve"> </v>
      </c>
      <c r="D201" s="132" t="str">
        <f t="shared" si="17"/>
        <v xml:space="preserve"> </v>
      </c>
      <c r="E201" s="130">
        <v>1.1574074074074073E-5</v>
      </c>
      <c r="F201" s="131" t="e">
        <f t="shared" si="16"/>
        <v>#N/A</v>
      </c>
      <c r="G201" t="str">
        <f>IF((ISERROR((VLOOKUP(B201,Calculation!C$2:C$314,1,FALSE)))),"not entered","")</f>
        <v/>
      </c>
    </row>
    <row r="202" spans="2:7" x14ac:dyDescent="0.2">
      <c r="B202" s="128" t="s">
        <v>8</v>
      </c>
      <c r="C202" s="132" t="str">
        <f t="shared" si="14"/>
        <v xml:space="preserve"> </v>
      </c>
      <c r="D202" s="132" t="str">
        <f t="shared" si="17"/>
        <v xml:space="preserve"> </v>
      </c>
      <c r="E202" s="130">
        <v>1.1574074074074073E-5</v>
      </c>
      <c r="F202" s="131" t="e">
        <f t="shared" si="16"/>
        <v>#N/A</v>
      </c>
      <c r="G202" t="str">
        <f>IF((ISERROR((VLOOKUP(B202,Calculation!C$2:C$314,1,FALSE)))),"not entered","")</f>
        <v/>
      </c>
    </row>
    <row r="203" spans="2:7" x14ac:dyDescent="0.2">
      <c r="B203" s="128" t="s">
        <v>8</v>
      </c>
      <c r="C203" s="132" t="str">
        <f>VLOOKUP(B203,name,3,FALSE)</f>
        <v xml:space="preserve"> </v>
      </c>
      <c r="D203" s="132" t="str">
        <f t="shared" si="17"/>
        <v xml:space="preserve"> </v>
      </c>
      <c r="E203" s="130">
        <v>1.1574074074074073E-5</v>
      </c>
      <c r="F203" s="131" t="e">
        <f t="shared" si="16"/>
        <v>#N/A</v>
      </c>
      <c r="G203" t="str">
        <f>IF((ISERROR((VLOOKUP(B203,Calculation!C$2:C$314,1,FALSE)))),"not entered","")</f>
        <v/>
      </c>
    </row>
    <row r="204" spans="2:7" ht="13.5" thickBot="1" x14ac:dyDescent="0.25">
      <c r="B204" s="133"/>
      <c r="C204" s="134"/>
      <c r="D204" s="134"/>
      <c r="E204" s="135"/>
      <c r="F204" s="136"/>
      <c r="G204" t="str">
        <f>IF((ISERROR((VLOOKUP(B204,Calculation!C$2:C$314,1,FALSE)))),"not entered","")</f>
        <v>not entered</v>
      </c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</sheetData>
  <phoneticPr fontId="3" type="noConversion"/>
  <conditionalFormatting sqref="B1:B5 B21:B208">
    <cfRule type="cellIs" dxfId="24" priority="7" stopIfTrue="1" operator="equal">
      <formula>"x"</formula>
    </cfRule>
  </conditionalFormatting>
  <conditionalFormatting sqref="G4:G204">
    <cfRule type="cellIs" dxfId="23" priority="8" stopIfTrue="1" operator="equal">
      <formula>#N/A</formula>
    </cfRule>
  </conditionalFormatting>
  <conditionalFormatting sqref="B14:B20">
    <cfRule type="cellIs" dxfId="22" priority="3" stopIfTrue="1" operator="equal">
      <formula>"x"</formula>
    </cfRule>
  </conditionalFormatting>
  <conditionalFormatting sqref="B6:B13">
    <cfRule type="cellIs" dxfId="21" priority="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webPublishItems count="1">
    <webPublishItem id="8784" divId="ebta league Youth_8784" sourceType="range" sourceRef="A1:F16" destinationFile="C:\A TEER\Web\TEER League 08\Rayleigh Y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5"/>
  <sheetViews>
    <sheetView workbookViewId="0">
      <selection activeCell="C22" sqref="C22"/>
    </sheetView>
  </sheetViews>
  <sheetFormatPr defaultRowHeight="12.75" x14ac:dyDescent="0.2"/>
  <cols>
    <col min="1" max="1" width="2.42578125" customWidth="1"/>
    <col min="2" max="2" width="21.42578125" customWidth="1"/>
    <col min="3" max="3" width="12.85546875" bestFit="1" customWidth="1"/>
    <col min="4" max="4" width="24.42578125" customWidth="1"/>
    <col min="5" max="5" width="8.140625" bestFit="1" customWidth="1"/>
    <col min="6" max="6" width="10.140625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Races!E7</f>
        <v>Basildon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56" t="s">
        <v>67</v>
      </c>
      <c r="C4" s="157" t="s">
        <v>70</v>
      </c>
      <c r="D4" s="157"/>
      <c r="E4" s="161">
        <v>3.3135416666666665E-3</v>
      </c>
      <c r="F4" s="158"/>
      <c r="G4" t="str">
        <f>IF((ISERROR((VLOOKUP(B4,Calculation!C$2:C$314,1,FALSE)))),"not entered","")</f>
        <v/>
      </c>
    </row>
    <row r="5" spans="2:7" x14ac:dyDescent="0.2">
      <c r="B5" s="159" t="s">
        <v>67</v>
      </c>
      <c r="C5" s="160" t="s">
        <v>71</v>
      </c>
      <c r="D5" s="160"/>
      <c r="E5" s="161">
        <v>3.4347222222222223E-3</v>
      </c>
      <c r="F5" s="162"/>
      <c r="G5" t="str">
        <f>IF((ISERROR((VLOOKUP(B5,Calculation!C$2:C$314,1,FALSE)))),"not entered","")</f>
        <v/>
      </c>
    </row>
    <row r="6" spans="2:7" x14ac:dyDescent="0.2">
      <c r="B6" s="159" t="s">
        <v>126</v>
      </c>
      <c r="C6" s="160" t="s">
        <v>70</v>
      </c>
      <c r="D6" s="160" t="s">
        <v>127</v>
      </c>
      <c r="E6" s="161" t="s">
        <v>128</v>
      </c>
      <c r="F6" s="162">
        <v>10000</v>
      </c>
      <c r="G6" t="str">
        <f>IF((ISERROR((VLOOKUP(B6,Calculation!C$2:C$314,1,FALSE)))),"not entered","")</f>
        <v/>
      </c>
    </row>
    <row r="7" spans="2:7" x14ac:dyDescent="0.2">
      <c r="B7" s="159" t="s">
        <v>129</v>
      </c>
      <c r="C7" s="160" t="s">
        <v>70</v>
      </c>
      <c r="D7" s="160" t="s">
        <v>127</v>
      </c>
      <c r="E7" s="161" t="s">
        <v>130</v>
      </c>
      <c r="F7" s="162">
        <v>9644.9145975811061</v>
      </c>
      <c r="G7" t="str">
        <f>IF((ISERROR((VLOOKUP(B7,Calculation!C$2:C$314,1,FALSE)))),"not entered","")</f>
        <v/>
      </c>
    </row>
    <row r="8" spans="2:7" x14ac:dyDescent="0.2">
      <c r="B8" s="159" t="s">
        <v>131</v>
      </c>
      <c r="C8" s="160" t="s">
        <v>70</v>
      </c>
      <c r="D8" s="160" t="s">
        <v>132</v>
      </c>
      <c r="E8" s="161" t="s">
        <v>133</v>
      </c>
      <c r="F8" s="162">
        <v>8531.9624497094319</v>
      </c>
      <c r="G8" t="str">
        <f>IF((ISERROR((VLOOKUP(B8,Calculation!C$2:C$314,1,FALSE)))),"not entered","")</f>
        <v>not entered</v>
      </c>
    </row>
    <row r="9" spans="2:7" x14ac:dyDescent="0.2">
      <c r="B9" s="159" t="s">
        <v>134</v>
      </c>
      <c r="C9" s="160" t="s">
        <v>70</v>
      </c>
      <c r="D9" s="160" t="s">
        <v>104</v>
      </c>
      <c r="E9" s="161" t="s">
        <v>135</v>
      </c>
      <c r="F9" s="162">
        <v>8139.4819890256722</v>
      </c>
      <c r="G9" t="str">
        <f>IF((ISERROR((VLOOKUP(B9,Calculation!C$2:C$314,1,FALSE)))),"not entered","")</f>
        <v>not entered</v>
      </c>
    </row>
    <row r="10" spans="2:7" x14ac:dyDescent="0.2">
      <c r="B10" s="159" t="s">
        <v>136</v>
      </c>
      <c r="C10" s="160" t="s">
        <v>70</v>
      </c>
      <c r="D10" s="160" t="s">
        <v>137</v>
      </c>
      <c r="E10" s="161" t="s">
        <v>138</v>
      </c>
      <c r="F10" s="162">
        <v>7761.4813208263295</v>
      </c>
      <c r="G10" t="str">
        <f>IF((ISERROR((VLOOKUP(B10,Calculation!C$2:C$314,1,FALSE)))),"not entered","")</f>
        <v/>
      </c>
    </row>
    <row r="11" spans="2:7" x14ac:dyDescent="0.2">
      <c r="B11" s="159" t="s">
        <v>100</v>
      </c>
      <c r="C11" s="160" t="s">
        <v>70</v>
      </c>
      <c r="D11" s="160" t="s">
        <v>101</v>
      </c>
      <c r="E11" s="161" t="s">
        <v>139</v>
      </c>
      <c r="F11" s="162">
        <v>7529.5881331860501</v>
      </c>
      <c r="G11" t="str">
        <f>IF((ISERROR((VLOOKUP(B11,Calculation!C$2:C$314,1,FALSE)))),"not entered","")</f>
        <v/>
      </c>
    </row>
    <row r="12" spans="2:7" x14ac:dyDescent="0.2">
      <c r="B12" s="159" t="s">
        <v>140</v>
      </c>
      <c r="C12" s="160" t="s">
        <v>70</v>
      </c>
      <c r="D12" s="160" t="s">
        <v>141</v>
      </c>
      <c r="E12" s="161" t="s">
        <v>142</v>
      </c>
      <c r="F12" s="162">
        <v>7451.5877147319106</v>
      </c>
      <c r="G12" t="str">
        <f>IF((ISERROR((VLOOKUP(B12,Calculation!C$2:C$314,1,FALSE)))),"not entered","")</f>
        <v/>
      </c>
    </row>
    <row r="13" spans="2:7" x14ac:dyDescent="0.2">
      <c r="B13" s="159" t="s">
        <v>143</v>
      </c>
      <c r="C13" s="160" t="s">
        <v>70</v>
      </c>
      <c r="D13" s="160" t="s">
        <v>127</v>
      </c>
      <c r="E13" s="161" t="s">
        <v>144</v>
      </c>
      <c r="F13" s="162">
        <v>7275.8462946020127</v>
      </c>
      <c r="G13" t="str">
        <f>IF((ISERROR((VLOOKUP(B13,Calculation!C$2:C$314,1,FALSE)))),"not entered","")</f>
        <v/>
      </c>
    </row>
    <row r="14" spans="2:7" x14ac:dyDescent="0.2">
      <c r="B14" s="159" t="s">
        <v>145</v>
      </c>
      <c r="C14" s="160" t="s">
        <v>71</v>
      </c>
      <c r="D14" s="160" t="s">
        <v>127</v>
      </c>
      <c r="E14" s="161" t="s">
        <v>146</v>
      </c>
      <c r="F14" s="162">
        <v>10000</v>
      </c>
      <c r="G14" t="str">
        <f>IF((ISERROR((VLOOKUP(B14,Calculation!C$2:C$314,1,FALSE)))),"not entered","")</f>
        <v/>
      </c>
    </row>
    <row r="15" spans="2:7" x14ac:dyDescent="0.2">
      <c r="B15" s="159" t="s">
        <v>114</v>
      </c>
      <c r="C15" s="160" t="s">
        <v>71</v>
      </c>
      <c r="D15" s="160" t="s">
        <v>115</v>
      </c>
      <c r="E15" s="161" t="s">
        <v>147</v>
      </c>
      <c r="F15" s="162">
        <v>9978.1446488013189</v>
      </c>
      <c r="G15" t="str">
        <f>IF((ISERROR((VLOOKUP(B15,Calculation!C$2:C$314,1,FALSE)))),"not entered","")</f>
        <v/>
      </c>
    </row>
    <row r="16" spans="2:7" x14ac:dyDescent="0.2">
      <c r="B16" s="159" t="s">
        <v>148</v>
      </c>
      <c r="C16" s="160" t="s">
        <v>71</v>
      </c>
      <c r="D16" s="160" t="s">
        <v>87</v>
      </c>
      <c r="E16" s="161" t="s">
        <v>149</v>
      </c>
      <c r="F16" s="162">
        <v>9019.2383673221302</v>
      </c>
      <c r="G16" t="str">
        <f>IF((ISERROR((VLOOKUP(B16,Calculation!C$2:C$314,1,FALSE)))),"not entered","")</f>
        <v/>
      </c>
    </row>
    <row r="17" spans="2:7" x14ac:dyDescent="0.2">
      <c r="B17" s="159" t="s">
        <v>150</v>
      </c>
      <c r="C17" s="160" t="s">
        <v>71</v>
      </c>
      <c r="D17" s="160" t="s">
        <v>101</v>
      </c>
      <c r="E17" s="161" t="s">
        <v>151</v>
      </c>
      <c r="F17" s="162">
        <v>8513.6414493502016</v>
      </c>
      <c r="G17" t="str">
        <f>IF((ISERROR((VLOOKUP(B17,Calculation!C$2:C$314,1,FALSE)))),"not entered","")</f>
        <v/>
      </c>
    </row>
    <row r="18" spans="2:7" x14ac:dyDescent="0.2">
      <c r="B18" s="159" t="s">
        <v>152</v>
      </c>
      <c r="C18" s="160" t="s">
        <v>71</v>
      </c>
      <c r="D18" s="160" t="s">
        <v>127</v>
      </c>
      <c r="E18" s="161" t="s">
        <v>153</v>
      </c>
      <c r="F18" s="162">
        <v>8195.9787892178538</v>
      </c>
      <c r="G18" t="str">
        <f>IF((ISERROR((VLOOKUP(B18,Calculation!C$2:C$314,1,FALSE)))),"not entered","")</f>
        <v/>
      </c>
    </row>
    <row r="19" spans="2:7" x14ac:dyDescent="0.2">
      <c r="B19" s="159" t="s">
        <v>154</v>
      </c>
      <c r="C19" s="160" t="s">
        <v>71</v>
      </c>
      <c r="D19" s="160" t="s">
        <v>155</v>
      </c>
      <c r="E19" s="161" t="s">
        <v>156</v>
      </c>
      <c r="F19" s="162">
        <v>8172.5049570389956</v>
      </c>
      <c r="G19" t="str">
        <f>IF((ISERROR((VLOOKUP(B19,Calculation!C$2:C$314,1,FALSE)))),"not entered","")</f>
        <v/>
      </c>
    </row>
    <row r="20" spans="2:7" x14ac:dyDescent="0.2">
      <c r="B20" s="159" t="s">
        <v>157</v>
      </c>
      <c r="C20" s="160" t="s">
        <v>71</v>
      </c>
      <c r="D20" s="160" t="s">
        <v>158</v>
      </c>
      <c r="E20" s="161" t="s">
        <v>159</v>
      </c>
      <c r="F20" s="162">
        <v>6640.5603168564976</v>
      </c>
      <c r="G20" t="str">
        <f>IF((ISERROR((VLOOKUP(B20,Calculation!C$2:C$314,1,FALSE)))),"not entered","")</f>
        <v/>
      </c>
    </row>
    <row r="21" spans="2:7" x14ac:dyDescent="0.2">
      <c r="B21" s="128" t="s">
        <v>8</v>
      </c>
      <c r="C21" s="132" t="str">
        <f t="shared" ref="C21:C69" si="0">VLOOKUP(B21,name,3,FALSE)</f>
        <v xml:space="preserve"> </v>
      </c>
      <c r="D21" s="132" t="str">
        <f t="shared" ref="D21:D69" si="1">VLOOKUP(B21,name,2,FALSE)</f>
        <v xml:space="preserve"> </v>
      </c>
      <c r="E21" s="130">
        <v>1.1574074074074073E-5</v>
      </c>
      <c r="F21" s="131" t="e">
        <f t="shared" ref="F21:F52" si="2">(VLOOKUP(C21,C$4:E$5,3,FALSE))/(E21/10000)</f>
        <v>#N/A</v>
      </c>
      <c r="G21" t="str">
        <f>IF((ISERROR((VLOOKUP(B21,Calculation!C$2:C$314,1,FALSE)))),"not entered","")</f>
        <v/>
      </c>
    </row>
    <row r="22" spans="2:7" x14ac:dyDescent="0.2">
      <c r="B22" s="128" t="s">
        <v>8</v>
      </c>
      <c r="C22" s="132" t="str">
        <f t="shared" si="0"/>
        <v xml:space="preserve"> </v>
      </c>
      <c r="D22" s="132" t="str">
        <f t="shared" si="1"/>
        <v xml:space="preserve"> </v>
      </c>
      <c r="E22" s="130">
        <v>1.1574074074074073E-5</v>
      </c>
      <c r="F22" s="131" t="e">
        <f t="shared" si="2"/>
        <v>#N/A</v>
      </c>
      <c r="G22" t="str">
        <f>IF((ISERROR((VLOOKUP(B22,Calculation!C$2:C$314,1,FALSE)))),"not entered","")</f>
        <v/>
      </c>
    </row>
    <row r="23" spans="2:7" x14ac:dyDescent="0.2">
      <c r="B23" s="128" t="s">
        <v>8</v>
      </c>
      <c r="C23" s="132" t="str">
        <f t="shared" si="0"/>
        <v xml:space="preserve"> </v>
      </c>
      <c r="D23" s="132" t="str">
        <f t="shared" si="1"/>
        <v xml:space="preserve"> </v>
      </c>
      <c r="E23" s="130">
        <v>1.1574074074074073E-5</v>
      </c>
      <c r="F23" s="131" t="e">
        <f t="shared" si="2"/>
        <v>#N/A</v>
      </c>
      <c r="G23" t="str">
        <f>IF((ISERROR((VLOOKUP(B23,Calculation!C$2:C$314,1,FALSE)))),"not entered","")</f>
        <v/>
      </c>
    </row>
    <row r="24" spans="2:7" x14ac:dyDescent="0.2">
      <c r="B24" s="128" t="s">
        <v>8</v>
      </c>
      <c r="C24" s="132" t="str">
        <f t="shared" si="0"/>
        <v xml:space="preserve"> </v>
      </c>
      <c r="D24" s="132" t="str">
        <f t="shared" si="1"/>
        <v xml:space="preserve"> </v>
      </c>
      <c r="E24" s="130">
        <v>1.1574074074074073E-5</v>
      </c>
      <c r="F24" s="131" t="e">
        <f t="shared" si="2"/>
        <v>#N/A</v>
      </c>
      <c r="G24" t="str">
        <f>IF((ISERROR((VLOOKUP(B24,Calculation!C$2:C$314,1,FALSE)))),"not entered","")</f>
        <v/>
      </c>
    </row>
    <row r="25" spans="2:7" x14ac:dyDescent="0.2">
      <c r="B25" s="128" t="s">
        <v>8</v>
      </c>
      <c r="C25" s="132" t="str">
        <f t="shared" si="0"/>
        <v xml:space="preserve"> </v>
      </c>
      <c r="D25" s="132" t="str">
        <f t="shared" si="1"/>
        <v xml:space="preserve"> </v>
      </c>
      <c r="E25" s="130">
        <v>1.1574074074074073E-5</v>
      </c>
      <c r="F25" s="131" t="e">
        <f t="shared" si="2"/>
        <v>#N/A</v>
      </c>
      <c r="G25" t="str">
        <f>IF((ISERROR((VLOOKUP(B25,Calculation!C$2:C$314,1,FALSE)))),"not entered","")</f>
        <v/>
      </c>
    </row>
    <row r="26" spans="2:7" x14ac:dyDescent="0.2">
      <c r="B26" s="128" t="s">
        <v>8</v>
      </c>
      <c r="C26" s="132" t="str">
        <f t="shared" si="0"/>
        <v xml:space="preserve"> </v>
      </c>
      <c r="D26" s="132" t="str">
        <f t="shared" si="1"/>
        <v xml:space="preserve"> </v>
      </c>
      <c r="E26" s="130">
        <v>1.1574074074074073E-5</v>
      </c>
      <c r="F26" s="131" t="e">
        <f t="shared" si="2"/>
        <v>#N/A</v>
      </c>
      <c r="G26" t="str">
        <f>IF((ISERROR((VLOOKUP(B26,Calculation!C$2:C$314,1,FALSE)))),"not entered","")</f>
        <v/>
      </c>
    </row>
    <row r="27" spans="2:7" x14ac:dyDescent="0.2">
      <c r="B27" s="128" t="s">
        <v>8</v>
      </c>
      <c r="C27" s="132" t="str">
        <f t="shared" si="0"/>
        <v xml:space="preserve"> </v>
      </c>
      <c r="D27" s="132" t="str">
        <f t="shared" si="1"/>
        <v xml:space="preserve"> </v>
      </c>
      <c r="E27" s="130">
        <v>1.1574074074074073E-5</v>
      </c>
      <c r="F27" s="131" t="e">
        <f t="shared" si="2"/>
        <v>#N/A</v>
      </c>
      <c r="G27" t="str">
        <f>IF((ISERROR((VLOOKUP(B27,Calculation!C$2:C$314,1,FALSE)))),"not entered","")</f>
        <v/>
      </c>
    </row>
    <row r="28" spans="2:7" x14ac:dyDescent="0.2">
      <c r="B28" s="128" t="s">
        <v>8</v>
      </c>
      <c r="C28" s="132" t="str">
        <f t="shared" si="0"/>
        <v xml:space="preserve"> </v>
      </c>
      <c r="D28" s="132" t="str">
        <f t="shared" si="1"/>
        <v xml:space="preserve"> </v>
      </c>
      <c r="E28" s="130">
        <v>1.1574074074074073E-5</v>
      </c>
      <c r="F28" s="131" t="e">
        <f t="shared" si="2"/>
        <v>#N/A</v>
      </c>
      <c r="G28" t="str">
        <f>IF((ISERROR((VLOOKUP(B28,Calculation!C$2:C$314,1,FALSE)))),"not entered","")</f>
        <v/>
      </c>
    </row>
    <row r="29" spans="2:7" x14ac:dyDescent="0.2">
      <c r="B29" s="128" t="s">
        <v>8</v>
      </c>
      <c r="C29" s="132" t="str">
        <f t="shared" si="0"/>
        <v xml:space="preserve"> </v>
      </c>
      <c r="D29" s="132" t="str">
        <f t="shared" si="1"/>
        <v xml:space="preserve"> </v>
      </c>
      <c r="E29" s="130">
        <v>1.1574074074074073E-5</v>
      </c>
      <c r="F29" s="131" t="e">
        <f t="shared" si="2"/>
        <v>#N/A</v>
      </c>
      <c r="G29" t="str">
        <f>IF((ISERROR((VLOOKUP(B29,Calculation!C$2:C$314,1,FALSE)))),"not entered","")</f>
        <v/>
      </c>
    </row>
    <row r="30" spans="2:7" x14ac:dyDescent="0.2">
      <c r="B30" s="128" t="s">
        <v>8</v>
      </c>
      <c r="C30" s="132" t="str">
        <f t="shared" si="0"/>
        <v xml:space="preserve"> </v>
      </c>
      <c r="D30" s="132" t="str">
        <f t="shared" si="1"/>
        <v xml:space="preserve"> </v>
      </c>
      <c r="E30" s="130">
        <v>1.1574074074074073E-5</v>
      </c>
      <c r="F30" s="131" t="e">
        <f t="shared" si="2"/>
        <v>#N/A</v>
      </c>
      <c r="G30" t="str">
        <f>IF((ISERROR((VLOOKUP(B30,Calculation!C$2:C$314,1,FALSE)))),"not entered","")</f>
        <v/>
      </c>
    </row>
    <row r="31" spans="2:7" x14ac:dyDescent="0.2">
      <c r="B31" s="128" t="s">
        <v>8</v>
      </c>
      <c r="C31" s="132" t="str">
        <f t="shared" si="0"/>
        <v xml:space="preserve"> </v>
      </c>
      <c r="D31" s="132" t="str">
        <f t="shared" si="1"/>
        <v xml:space="preserve"> </v>
      </c>
      <c r="E31" s="130">
        <v>1.1574074074074073E-5</v>
      </c>
      <c r="F31" s="131" t="e">
        <f t="shared" si="2"/>
        <v>#N/A</v>
      </c>
      <c r="G31" t="str">
        <f>IF((ISERROR((VLOOKUP(B31,Calculation!C$2:C$314,1,FALSE)))),"not entered","")</f>
        <v/>
      </c>
    </row>
    <row r="32" spans="2:7" x14ac:dyDescent="0.2">
      <c r="B32" s="128" t="s">
        <v>8</v>
      </c>
      <c r="C32" s="132" t="str">
        <f t="shared" si="0"/>
        <v xml:space="preserve"> </v>
      </c>
      <c r="D32" s="132" t="str">
        <f t="shared" si="1"/>
        <v xml:space="preserve"> </v>
      </c>
      <c r="E32" s="130">
        <v>1.1574074074074073E-5</v>
      </c>
      <c r="F32" s="131" t="e">
        <f t="shared" si="2"/>
        <v>#N/A</v>
      </c>
      <c r="G32" t="str">
        <f>IF((ISERROR((VLOOKUP(B32,Calculation!C$2:C$314,1,FALSE)))),"not entered","")</f>
        <v/>
      </c>
    </row>
    <row r="33" spans="2:7" x14ac:dyDescent="0.2">
      <c r="B33" s="128" t="s">
        <v>8</v>
      </c>
      <c r="C33" s="132" t="str">
        <f t="shared" si="0"/>
        <v xml:space="preserve"> </v>
      </c>
      <c r="D33" s="132" t="str">
        <f t="shared" si="1"/>
        <v xml:space="preserve"> </v>
      </c>
      <c r="E33" s="130">
        <v>1.1574074074074073E-5</v>
      </c>
      <c r="F33" s="131" t="e">
        <f t="shared" si="2"/>
        <v>#N/A</v>
      </c>
      <c r="G33" t="str">
        <f>IF((ISERROR((VLOOKUP(B33,Calculation!C$2:C$314,1,FALSE)))),"not entered","")</f>
        <v/>
      </c>
    </row>
    <row r="34" spans="2:7" x14ac:dyDescent="0.2">
      <c r="B34" s="128" t="s">
        <v>8</v>
      </c>
      <c r="C34" s="132" t="str">
        <f t="shared" si="0"/>
        <v xml:space="preserve"> </v>
      </c>
      <c r="D34" s="132" t="str">
        <f t="shared" si="1"/>
        <v xml:space="preserve"> </v>
      </c>
      <c r="E34" s="130">
        <v>1.1574074074074073E-5</v>
      </c>
      <c r="F34" s="131" t="e">
        <f t="shared" si="2"/>
        <v>#N/A</v>
      </c>
      <c r="G34" t="str">
        <f>IF((ISERROR((VLOOKUP(B34,Calculation!C$2:C$314,1,FALSE)))),"not entered","")</f>
        <v/>
      </c>
    </row>
    <row r="35" spans="2:7" x14ac:dyDescent="0.2">
      <c r="B35" s="128" t="s">
        <v>8</v>
      </c>
      <c r="C35" s="132" t="str">
        <f t="shared" si="0"/>
        <v xml:space="preserve"> </v>
      </c>
      <c r="D35" s="132" t="str">
        <f t="shared" si="1"/>
        <v xml:space="preserve"> </v>
      </c>
      <c r="E35" s="130">
        <v>1.1574074074074073E-5</v>
      </c>
      <c r="F35" s="131" t="e">
        <f t="shared" si="2"/>
        <v>#N/A</v>
      </c>
      <c r="G35" t="str">
        <f>IF((ISERROR((VLOOKUP(B35,Calculation!C$2:C$314,1,FALSE)))),"not entered","")</f>
        <v/>
      </c>
    </row>
    <row r="36" spans="2:7" x14ac:dyDescent="0.2">
      <c r="B36" s="128" t="s">
        <v>8</v>
      </c>
      <c r="C36" s="132" t="str">
        <f t="shared" si="0"/>
        <v xml:space="preserve"> </v>
      </c>
      <c r="D36" s="132" t="str">
        <f t="shared" si="1"/>
        <v xml:space="preserve"> </v>
      </c>
      <c r="E36" s="130">
        <v>1.1574074074074073E-5</v>
      </c>
      <c r="F36" s="131" t="e">
        <f t="shared" si="2"/>
        <v>#N/A</v>
      </c>
      <c r="G36" t="str">
        <f>IF((ISERROR((VLOOKUP(B36,Calculation!C$2:C$314,1,FALSE)))),"not entered","")</f>
        <v/>
      </c>
    </row>
    <row r="37" spans="2:7" x14ac:dyDescent="0.2">
      <c r="B37" s="128" t="s">
        <v>8</v>
      </c>
      <c r="C37" s="132" t="str">
        <f t="shared" si="0"/>
        <v xml:space="preserve"> </v>
      </c>
      <c r="D37" s="132" t="str">
        <f t="shared" si="1"/>
        <v xml:space="preserve"> </v>
      </c>
      <c r="E37" s="130">
        <v>1.1574074074074073E-5</v>
      </c>
      <c r="F37" s="131" t="e">
        <f t="shared" si="2"/>
        <v>#N/A</v>
      </c>
      <c r="G37" t="str">
        <f>IF((ISERROR((VLOOKUP(B37,Calculation!C$2:C$314,1,FALSE)))),"not entered","")</f>
        <v/>
      </c>
    </row>
    <row r="38" spans="2:7" x14ac:dyDescent="0.2">
      <c r="B38" s="128" t="s">
        <v>8</v>
      </c>
      <c r="C38" s="132" t="str">
        <f t="shared" si="0"/>
        <v xml:space="preserve"> </v>
      </c>
      <c r="D38" s="132" t="str">
        <f t="shared" si="1"/>
        <v xml:space="preserve"> </v>
      </c>
      <c r="E38" s="130">
        <v>1.1574074074074073E-5</v>
      </c>
      <c r="F38" s="131" t="e">
        <f t="shared" si="2"/>
        <v>#N/A</v>
      </c>
      <c r="G38" t="str">
        <f>IF((ISERROR((VLOOKUP(B38,Calculation!C$2:C$314,1,FALSE)))),"not entered","")</f>
        <v/>
      </c>
    </row>
    <row r="39" spans="2:7" x14ac:dyDescent="0.2">
      <c r="B39" s="128" t="s">
        <v>8</v>
      </c>
      <c r="C39" s="132" t="str">
        <f t="shared" si="0"/>
        <v xml:space="preserve"> </v>
      </c>
      <c r="D39" s="132" t="str">
        <f t="shared" si="1"/>
        <v xml:space="preserve"> </v>
      </c>
      <c r="E39" s="130">
        <v>1.1574074074074073E-5</v>
      </c>
      <c r="F39" s="131" t="e">
        <f t="shared" si="2"/>
        <v>#N/A</v>
      </c>
      <c r="G39" t="str">
        <f>IF((ISERROR((VLOOKUP(B39,Calculation!C$2:C$314,1,FALSE)))),"not entered","")</f>
        <v/>
      </c>
    </row>
    <row r="40" spans="2:7" x14ac:dyDescent="0.2">
      <c r="B40" s="128" t="s">
        <v>8</v>
      </c>
      <c r="C40" s="132" t="str">
        <f t="shared" si="0"/>
        <v xml:space="preserve"> </v>
      </c>
      <c r="D40" s="132" t="str">
        <f t="shared" si="1"/>
        <v xml:space="preserve"> </v>
      </c>
      <c r="E40" s="130">
        <v>1.1574074074074073E-5</v>
      </c>
      <c r="F40" s="131" t="e">
        <f t="shared" si="2"/>
        <v>#N/A</v>
      </c>
      <c r="G40" t="str">
        <f>IF((ISERROR((VLOOKUP(B40,Calculation!C$2:C$314,1,FALSE)))),"not entered","")</f>
        <v/>
      </c>
    </row>
    <row r="41" spans="2:7" x14ac:dyDescent="0.2">
      <c r="B41" s="128" t="s">
        <v>8</v>
      </c>
      <c r="C41" s="132" t="str">
        <f t="shared" si="0"/>
        <v xml:space="preserve"> </v>
      </c>
      <c r="D41" s="132" t="str">
        <f t="shared" si="1"/>
        <v xml:space="preserve"> </v>
      </c>
      <c r="E41" s="130">
        <v>1.1574074074074073E-5</v>
      </c>
      <c r="F41" s="131" t="e">
        <f t="shared" si="2"/>
        <v>#N/A</v>
      </c>
      <c r="G41" t="str">
        <f>IF((ISERROR((VLOOKUP(B41,Calculation!C$2:C$314,1,FALSE)))),"not entered","")</f>
        <v/>
      </c>
    </row>
    <row r="42" spans="2:7" x14ac:dyDescent="0.2">
      <c r="B42" s="128" t="s">
        <v>8</v>
      </c>
      <c r="C42" s="132" t="str">
        <f t="shared" si="0"/>
        <v xml:space="preserve"> </v>
      </c>
      <c r="D42" s="132" t="str">
        <f t="shared" si="1"/>
        <v xml:space="preserve"> </v>
      </c>
      <c r="E42" s="130">
        <v>1.1574074074074073E-5</v>
      </c>
      <c r="F42" s="131" t="e">
        <f t="shared" si="2"/>
        <v>#N/A</v>
      </c>
      <c r="G42" t="str">
        <f>IF((ISERROR((VLOOKUP(B42,Calculation!C$2:C$314,1,FALSE)))),"not entered","")</f>
        <v/>
      </c>
    </row>
    <row r="43" spans="2:7" x14ac:dyDescent="0.2">
      <c r="B43" s="128" t="s">
        <v>8</v>
      </c>
      <c r="C43" s="132" t="str">
        <f t="shared" si="0"/>
        <v xml:space="preserve"> </v>
      </c>
      <c r="D43" s="132" t="str">
        <f t="shared" si="1"/>
        <v xml:space="preserve"> </v>
      </c>
      <c r="E43" s="130">
        <v>1.1574074074074073E-5</v>
      </c>
      <c r="F43" s="131" t="e">
        <f t="shared" si="2"/>
        <v>#N/A</v>
      </c>
      <c r="G43" t="str">
        <f>IF((ISERROR((VLOOKUP(B43,Calculation!C$2:C$314,1,FALSE)))),"not entered","")</f>
        <v/>
      </c>
    </row>
    <row r="44" spans="2:7" x14ac:dyDescent="0.2">
      <c r="B44" s="128" t="s">
        <v>8</v>
      </c>
      <c r="C44" s="132" t="str">
        <f t="shared" si="0"/>
        <v xml:space="preserve"> </v>
      </c>
      <c r="D44" s="132" t="str">
        <f t="shared" si="1"/>
        <v xml:space="preserve"> </v>
      </c>
      <c r="E44" s="130">
        <v>1.1574074074074073E-5</v>
      </c>
      <c r="F44" s="131" t="e">
        <f t="shared" si="2"/>
        <v>#N/A</v>
      </c>
      <c r="G44" t="str">
        <f>IF((ISERROR((VLOOKUP(B44,Calculation!C$2:C$314,1,FALSE)))),"not entered","")</f>
        <v/>
      </c>
    </row>
    <row r="45" spans="2:7" x14ac:dyDescent="0.2">
      <c r="B45" s="128" t="s">
        <v>8</v>
      </c>
      <c r="C45" s="132" t="str">
        <f t="shared" si="0"/>
        <v xml:space="preserve"> </v>
      </c>
      <c r="D45" s="132" t="str">
        <f t="shared" si="1"/>
        <v xml:space="preserve"> </v>
      </c>
      <c r="E45" s="130">
        <v>1.1574074074074073E-5</v>
      </c>
      <c r="F45" s="131" t="e">
        <f t="shared" si="2"/>
        <v>#N/A</v>
      </c>
      <c r="G45" t="str">
        <f>IF((ISERROR((VLOOKUP(B45,Calculation!C$2:C$314,1,FALSE)))),"not entered","")</f>
        <v/>
      </c>
    </row>
    <row r="46" spans="2:7" x14ac:dyDescent="0.2">
      <c r="B46" s="128" t="s">
        <v>8</v>
      </c>
      <c r="C46" s="132" t="str">
        <f t="shared" si="0"/>
        <v xml:space="preserve"> </v>
      </c>
      <c r="D46" s="132" t="str">
        <f t="shared" si="1"/>
        <v xml:space="preserve"> </v>
      </c>
      <c r="E46" s="130">
        <v>1.1574074074074073E-5</v>
      </c>
      <c r="F46" s="131" t="e">
        <f t="shared" si="2"/>
        <v>#N/A</v>
      </c>
      <c r="G46" t="str">
        <f>IF((ISERROR((VLOOKUP(B46,Calculation!C$2:C$314,1,FALSE)))),"not entered","")</f>
        <v/>
      </c>
    </row>
    <row r="47" spans="2:7" x14ac:dyDescent="0.2">
      <c r="B47" s="128" t="s">
        <v>8</v>
      </c>
      <c r="C47" s="132" t="str">
        <f t="shared" si="0"/>
        <v xml:space="preserve"> </v>
      </c>
      <c r="D47" s="132" t="str">
        <f t="shared" si="1"/>
        <v xml:space="preserve"> </v>
      </c>
      <c r="E47" s="130">
        <v>1.1574074074074073E-5</v>
      </c>
      <c r="F47" s="131" t="e">
        <f t="shared" si="2"/>
        <v>#N/A</v>
      </c>
      <c r="G47" t="str">
        <f>IF((ISERROR((VLOOKUP(B47,Calculation!C$2:C$314,1,FALSE)))),"not entered","")</f>
        <v/>
      </c>
    </row>
    <row r="48" spans="2:7" x14ac:dyDescent="0.2">
      <c r="B48" s="128" t="s">
        <v>8</v>
      </c>
      <c r="C48" s="132" t="str">
        <f t="shared" si="0"/>
        <v xml:space="preserve"> </v>
      </c>
      <c r="D48" s="132" t="str">
        <f t="shared" si="1"/>
        <v xml:space="preserve"> </v>
      </c>
      <c r="E48" s="130">
        <v>1.1574074074074073E-5</v>
      </c>
      <c r="F48" s="131" t="e">
        <f t="shared" si="2"/>
        <v>#N/A</v>
      </c>
      <c r="G48" t="str">
        <f>IF((ISERROR((VLOOKUP(B48,Calculation!C$2:C$314,1,FALSE)))),"not entered","")</f>
        <v/>
      </c>
    </row>
    <row r="49" spans="2:7" x14ac:dyDescent="0.2">
      <c r="B49" s="128" t="s">
        <v>8</v>
      </c>
      <c r="C49" s="132" t="str">
        <f t="shared" si="0"/>
        <v xml:space="preserve"> </v>
      </c>
      <c r="D49" s="132" t="str">
        <f t="shared" si="1"/>
        <v xml:space="preserve"> </v>
      </c>
      <c r="E49" s="130">
        <v>1.1574074074074073E-5</v>
      </c>
      <c r="F49" s="131" t="e">
        <f t="shared" si="2"/>
        <v>#N/A</v>
      </c>
      <c r="G49" t="str">
        <f>IF((ISERROR((VLOOKUP(B49,Calculation!C$2:C$314,1,FALSE)))),"not entered","")</f>
        <v/>
      </c>
    </row>
    <row r="50" spans="2:7" x14ac:dyDescent="0.2">
      <c r="B50" s="128" t="s">
        <v>8</v>
      </c>
      <c r="C50" s="132" t="str">
        <f t="shared" si="0"/>
        <v xml:space="preserve"> </v>
      </c>
      <c r="D50" s="132" t="str">
        <f t="shared" si="1"/>
        <v xml:space="preserve"> </v>
      </c>
      <c r="E50" s="130">
        <v>1.1574074074074073E-5</v>
      </c>
      <c r="F50" s="131" t="e">
        <f t="shared" si="2"/>
        <v>#N/A</v>
      </c>
      <c r="G50" t="str">
        <f>IF((ISERROR((VLOOKUP(B50,Calculation!C$2:C$314,1,FALSE)))),"not entered","")</f>
        <v/>
      </c>
    </row>
    <row r="51" spans="2:7" x14ac:dyDescent="0.2">
      <c r="B51" s="128" t="s">
        <v>8</v>
      </c>
      <c r="C51" s="132" t="str">
        <f t="shared" si="0"/>
        <v xml:space="preserve"> </v>
      </c>
      <c r="D51" s="132" t="str">
        <f t="shared" si="1"/>
        <v xml:space="preserve"> </v>
      </c>
      <c r="E51" s="130">
        <v>1.1574074074074073E-5</v>
      </c>
      <c r="F51" s="131" t="e">
        <f t="shared" si="2"/>
        <v>#N/A</v>
      </c>
      <c r="G51" t="str">
        <f>IF((ISERROR((VLOOKUP(B51,Calculation!C$2:C$314,1,FALSE)))),"not entered","")</f>
        <v/>
      </c>
    </row>
    <row r="52" spans="2:7" x14ac:dyDescent="0.2">
      <c r="B52" s="128" t="s">
        <v>8</v>
      </c>
      <c r="C52" s="132" t="str">
        <f t="shared" si="0"/>
        <v xml:space="preserve"> </v>
      </c>
      <c r="D52" s="132" t="str">
        <f t="shared" si="1"/>
        <v xml:space="preserve"> </v>
      </c>
      <c r="E52" s="130">
        <v>1.1574074074074073E-5</v>
      </c>
      <c r="F52" s="131" t="e">
        <f t="shared" si="2"/>
        <v>#N/A</v>
      </c>
      <c r="G52" t="str">
        <f>IF((ISERROR((VLOOKUP(B52,Calculation!C$2:C$314,1,FALSE)))),"not entered","")</f>
        <v/>
      </c>
    </row>
    <row r="53" spans="2:7" x14ac:dyDescent="0.2">
      <c r="B53" s="128" t="s">
        <v>8</v>
      </c>
      <c r="C53" s="132" t="str">
        <f t="shared" si="0"/>
        <v xml:space="preserve"> </v>
      </c>
      <c r="D53" s="132" t="str">
        <f t="shared" si="1"/>
        <v xml:space="preserve"> </v>
      </c>
      <c r="E53" s="130">
        <v>1.1574074074074073E-5</v>
      </c>
      <c r="F53" s="131" t="e">
        <f t="shared" ref="F53:F84" si="3">(VLOOKUP(C53,C$4:E$5,3,FALSE))/(E53/10000)</f>
        <v>#N/A</v>
      </c>
      <c r="G53" t="str">
        <f>IF((ISERROR((VLOOKUP(B53,Calculation!C$2:C$314,1,FALSE)))),"not entered","")</f>
        <v/>
      </c>
    </row>
    <row r="54" spans="2:7" x14ac:dyDescent="0.2">
      <c r="B54" s="128" t="s">
        <v>8</v>
      </c>
      <c r="C54" s="132" t="str">
        <f t="shared" si="0"/>
        <v xml:space="preserve"> </v>
      </c>
      <c r="D54" s="132" t="str">
        <f t="shared" si="1"/>
        <v xml:space="preserve"> </v>
      </c>
      <c r="E54" s="130">
        <v>1.1574074074074073E-5</v>
      </c>
      <c r="F54" s="131" t="e">
        <f t="shared" si="3"/>
        <v>#N/A</v>
      </c>
      <c r="G54" t="str">
        <f>IF((ISERROR((VLOOKUP(B54,Calculation!C$2:C$314,1,FALSE)))),"not entered","")</f>
        <v/>
      </c>
    </row>
    <row r="55" spans="2:7" x14ac:dyDescent="0.2">
      <c r="B55" s="128" t="s">
        <v>8</v>
      </c>
      <c r="C55" s="132" t="str">
        <f t="shared" si="0"/>
        <v xml:space="preserve"> </v>
      </c>
      <c r="D55" s="132" t="str">
        <f t="shared" si="1"/>
        <v xml:space="preserve"> </v>
      </c>
      <c r="E55" s="130">
        <v>1.1574074074074073E-5</v>
      </c>
      <c r="F55" s="131" t="e">
        <f t="shared" si="3"/>
        <v>#N/A</v>
      </c>
      <c r="G55" t="str">
        <f>IF((ISERROR((VLOOKUP(B55,Calculation!C$2:C$314,1,FALSE)))),"not entered","")</f>
        <v/>
      </c>
    </row>
    <row r="56" spans="2:7" x14ac:dyDescent="0.2">
      <c r="B56" s="128" t="s">
        <v>8</v>
      </c>
      <c r="C56" s="132" t="str">
        <f t="shared" si="0"/>
        <v xml:space="preserve"> </v>
      </c>
      <c r="D56" s="132" t="str">
        <f t="shared" si="1"/>
        <v xml:space="preserve"> </v>
      </c>
      <c r="E56" s="130">
        <v>1.1574074074074073E-5</v>
      </c>
      <c r="F56" s="131" t="e">
        <f t="shared" si="3"/>
        <v>#N/A</v>
      </c>
      <c r="G56" t="str">
        <f>IF((ISERROR((VLOOKUP(B56,Calculation!C$2:C$314,1,FALSE)))),"not entered","")</f>
        <v/>
      </c>
    </row>
    <row r="57" spans="2:7" x14ac:dyDescent="0.2">
      <c r="B57" s="128" t="s">
        <v>8</v>
      </c>
      <c r="C57" s="132" t="str">
        <f t="shared" si="0"/>
        <v xml:space="preserve"> </v>
      </c>
      <c r="D57" s="132" t="str">
        <f t="shared" si="1"/>
        <v xml:space="preserve"> </v>
      </c>
      <c r="E57" s="130">
        <v>1.1574074074074073E-5</v>
      </c>
      <c r="F57" s="131" t="e">
        <f t="shared" si="3"/>
        <v>#N/A</v>
      </c>
      <c r="G57" t="str">
        <f>IF((ISERROR((VLOOKUP(B57,Calculation!C$2:C$314,1,FALSE)))),"not entered","")</f>
        <v/>
      </c>
    </row>
    <row r="58" spans="2:7" x14ac:dyDescent="0.2">
      <c r="B58" s="128" t="s">
        <v>8</v>
      </c>
      <c r="C58" s="132" t="str">
        <f t="shared" si="0"/>
        <v xml:space="preserve"> </v>
      </c>
      <c r="D58" s="132" t="str">
        <f t="shared" si="1"/>
        <v xml:space="preserve"> </v>
      </c>
      <c r="E58" s="130">
        <v>1.1574074074074073E-5</v>
      </c>
      <c r="F58" s="131" t="e">
        <f t="shared" si="3"/>
        <v>#N/A</v>
      </c>
      <c r="G58" t="str">
        <f>IF((ISERROR((VLOOKUP(B58,Calculation!C$2:C$314,1,FALSE)))),"not entered","")</f>
        <v/>
      </c>
    </row>
    <row r="59" spans="2:7" x14ac:dyDescent="0.2">
      <c r="B59" s="128" t="s">
        <v>8</v>
      </c>
      <c r="C59" s="132" t="str">
        <f t="shared" si="0"/>
        <v xml:space="preserve"> </v>
      </c>
      <c r="D59" s="132" t="str">
        <f t="shared" si="1"/>
        <v xml:space="preserve"> </v>
      </c>
      <c r="E59" s="130">
        <v>1.1574074074074073E-5</v>
      </c>
      <c r="F59" s="131" t="e">
        <f t="shared" si="3"/>
        <v>#N/A</v>
      </c>
      <c r="G59" t="str">
        <f>IF((ISERROR((VLOOKUP(B59,Calculation!C$2:C$314,1,FALSE)))),"not entered","")</f>
        <v/>
      </c>
    </row>
    <row r="60" spans="2:7" x14ac:dyDescent="0.2">
      <c r="B60" s="128" t="s">
        <v>8</v>
      </c>
      <c r="C60" s="132" t="str">
        <f t="shared" si="0"/>
        <v xml:space="preserve"> </v>
      </c>
      <c r="D60" s="132" t="str">
        <f t="shared" si="1"/>
        <v xml:space="preserve"> </v>
      </c>
      <c r="E60" s="130">
        <v>1.1574074074074073E-5</v>
      </c>
      <c r="F60" s="131" t="e">
        <f t="shared" si="3"/>
        <v>#N/A</v>
      </c>
      <c r="G60" t="str">
        <f>IF((ISERROR((VLOOKUP(B60,Calculation!C$2:C$314,1,FALSE)))),"not entered","")</f>
        <v/>
      </c>
    </row>
    <row r="61" spans="2:7" x14ac:dyDescent="0.2">
      <c r="B61" s="128" t="s">
        <v>8</v>
      </c>
      <c r="C61" s="132" t="str">
        <f t="shared" si="0"/>
        <v xml:space="preserve"> </v>
      </c>
      <c r="D61" s="132" t="str">
        <f t="shared" si="1"/>
        <v xml:space="preserve"> </v>
      </c>
      <c r="E61" s="130">
        <v>1.1574074074074073E-5</v>
      </c>
      <c r="F61" s="131" t="e">
        <f t="shared" si="3"/>
        <v>#N/A</v>
      </c>
      <c r="G61" t="str">
        <f>IF((ISERROR((VLOOKUP(B61,Calculation!C$2:C$314,1,FALSE)))),"not entered","")</f>
        <v/>
      </c>
    </row>
    <row r="62" spans="2:7" x14ac:dyDescent="0.2">
      <c r="B62" s="128" t="s">
        <v>8</v>
      </c>
      <c r="C62" s="132" t="str">
        <f t="shared" si="0"/>
        <v xml:space="preserve"> </v>
      </c>
      <c r="D62" s="132" t="str">
        <f t="shared" si="1"/>
        <v xml:space="preserve"> </v>
      </c>
      <c r="E62" s="130">
        <v>1.1574074074074073E-5</v>
      </c>
      <c r="F62" s="131" t="e">
        <f t="shared" si="3"/>
        <v>#N/A</v>
      </c>
      <c r="G62" t="str">
        <f>IF((ISERROR((VLOOKUP(B62,Calculation!C$2:C$314,1,FALSE)))),"not entered","")</f>
        <v/>
      </c>
    </row>
    <row r="63" spans="2:7" x14ac:dyDescent="0.2">
      <c r="B63" s="128" t="s">
        <v>8</v>
      </c>
      <c r="C63" s="132" t="str">
        <f t="shared" si="0"/>
        <v xml:space="preserve"> </v>
      </c>
      <c r="D63" s="132" t="str">
        <f t="shared" si="1"/>
        <v xml:space="preserve"> </v>
      </c>
      <c r="E63" s="130">
        <v>1.1574074074074073E-5</v>
      </c>
      <c r="F63" s="131" t="e">
        <f t="shared" si="3"/>
        <v>#N/A</v>
      </c>
      <c r="G63" t="str">
        <f>IF((ISERROR((VLOOKUP(B63,Calculation!C$2:C$314,1,FALSE)))),"not entered","")</f>
        <v/>
      </c>
    </row>
    <row r="64" spans="2:7" x14ac:dyDescent="0.2">
      <c r="B64" s="128" t="s">
        <v>8</v>
      </c>
      <c r="C64" s="132" t="str">
        <f t="shared" si="0"/>
        <v xml:space="preserve"> </v>
      </c>
      <c r="D64" s="132" t="str">
        <f t="shared" si="1"/>
        <v xml:space="preserve"> </v>
      </c>
      <c r="E64" s="130">
        <v>1.1574074074074073E-5</v>
      </c>
      <c r="F64" s="131" t="e">
        <f t="shared" si="3"/>
        <v>#N/A</v>
      </c>
      <c r="G64" t="str">
        <f>IF((ISERROR((VLOOKUP(B64,Calculation!C$2:C$314,1,FALSE)))),"not entered","")</f>
        <v/>
      </c>
    </row>
    <row r="65" spans="2:7" x14ac:dyDescent="0.2">
      <c r="B65" s="128" t="s">
        <v>8</v>
      </c>
      <c r="C65" s="132" t="str">
        <f t="shared" si="0"/>
        <v xml:space="preserve"> </v>
      </c>
      <c r="D65" s="132" t="str">
        <f t="shared" si="1"/>
        <v xml:space="preserve"> </v>
      </c>
      <c r="E65" s="130">
        <v>1.1574074074074073E-5</v>
      </c>
      <c r="F65" s="131" t="e">
        <f t="shared" si="3"/>
        <v>#N/A</v>
      </c>
      <c r="G65" t="str">
        <f>IF((ISERROR((VLOOKUP(B65,Calculation!C$2:C$314,1,FALSE)))),"not entered","")</f>
        <v/>
      </c>
    </row>
    <row r="66" spans="2:7" x14ac:dyDescent="0.2">
      <c r="B66" s="128" t="s">
        <v>8</v>
      </c>
      <c r="C66" s="132" t="str">
        <f t="shared" si="0"/>
        <v xml:space="preserve"> </v>
      </c>
      <c r="D66" s="132" t="str">
        <f t="shared" si="1"/>
        <v xml:space="preserve"> </v>
      </c>
      <c r="E66" s="130">
        <v>1.1574074074074073E-5</v>
      </c>
      <c r="F66" s="131" t="e">
        <f t="shared" si="3"/>
        <v>#N/A</v>
      </c>
      <c r="G66" t="str">
        <f>IF((ISERROR((VLOOKUP(B66,Calculation!C$2:C$314,1,FALSE)))),"not entered","")</f>
        <v/>
      </c>
    </row>
    <row r="67" spans="2:7" x14ac:dyDescent="0.2">
      <c r="B67" s="128" t="s">
        <v>8</v>
      </c>
      <c r="C67" s="132" t="str">
        <f t="shared" si="0"/>
        <v xml:space="preserve"> </v>
      </c>
      <c r="D67" s="132" t="str">
        <f t="shared" si="1"/>
        <v xml:space="preserve"> </v>
      </c>
      <c r="E67" s="130">
        <v>1.1574074074074073E-5</v>
      </c>
      <c r="F67" s="131" t="e">
        <f t="shared" si="3"/>
        <v>#N/A</v>
      </c>
      <c r="G67" t="str">
        <f>IF((ISERROR((VLOOKUP(B67,Calculation!C$2:C$314,1,FALSE)))),"not entered","")</f>
        <v/>
      </c>
    </row>
    <row r="68" spans="2:7" x14ac:dyDescent="0.2">
      <c r="B68" s="128" t="s">
        <v>8</v>
      </c>
      <c r="C68" s="132" t="str">
        <f t="shared" si="0"/>
        <v xml:space="preserve"> </v>
      </c>
      <c r="D68" s="132" t="str">
        <f t="shared" si="1"/>
        <v xml:space="preserve"> </v>
      </c>
      <c r="E68" s="130">
        <v>1.1574074074074073E-5</v>
      </c>
      <c r="F68" s="131" t="e">
        <f t="shared" si="3"/>
        <v>#N/A</v>
      </c>
      <c r="G68" t="str">
        <f>IF((ISERROR((VLOOKUP(B68,Calculation!C$2:C$314,1,FALSE)))),"not entered","")</f>
        <v/>
      </c>
    </row>
    <row r="69" spans="2:7" x14ac:dyDescent="0.2">
      <c r="B69" s="128" t="s">
        <v>8</v>
      </c>
      <c r="C69" s="132" t="str">
        <f t="shared" si="0"/>
        <v xml:space="preserve"> </v>
      </c>
      <c r="D69" s="132" t="str">
        <f t="shared" si="1"/>
        <v xml:space="preserve"> </v>
      </c>
      <c r="E69" s="130">
        <v>1.1574074074074073E-5</v>
      </c>
      <c r="F69" s="131" t="e">
        <f t="shared" si="3"/>
        <v>#N/A</v>
      </c>
      <c r="G69" t="str">
        <f>IF((ISERROR((VLOOKUP(B69,Calculation!C$2:C$314,1,FALSE)))),"not entered","")</f>
        <v/>
      </c>
    </row>
    <row r="70" spans="2:7" x14ac:dyDescent="0.2">
      <c r="B70" s="128" t="s">
        <v>8</v>
      </c>
      <c r="C70" s="132" t="str">
        <f t="shared" ref="C70:C133" si="4">VLOOKUP(B70,name,3,FALSE)</f>
        <v xml:space="preserve"> </v>
      </c>
      <c r="D70" s="132" t="str">
        <f t="shared" ref="D70:D133" si="5">VLOOKUP(B70,name,2,FALSE)</f>
        <v xml:space="preserve"> </v>
      </c>
      <c r="E70" s="130">
        <v>1.1574074074074073E-5</v>
      </c>
      <c r="F70" s="131" t="e">
        <f t="shared" si="3"/>
        <v>#N/A</v>
      </c>
      <c r="G70" t="str">
        <f>IF((ISERROR((VLOOKUP(B70,Calculation!C$2:C$314,1,FALSE)))),"not entered","")</f>
        <v/>
      </c>
    </row>
    <row r="71" spans="2:7" x14ac:dyDescent="0.2">
      <c r="B71" s="128" t="s">
        <v>8</v>
      </c>
      <c r="C71" s="132" t="str">
        <f t="shared" si="4"/>
        <v xml:space="preserve"> </v>
      </c>
      <c r="D71" s="132" t="str">
        <f t="shared" si="5"/>
        <v xml:space="preserve"> </v>
      </c>
      <c r="E71" s="130">
        <v>1.1574074074074073E-5</v>
      </c>
      <c r="F71" s="131" t="e">
        <f t="shared" si="3"/>
        <v>#N/A</v>
      </c>
      <c r="G71" t="str">
        <f>IF((ISERROR((VLOOKUP(B71,Calculation!C$2:C$314,1,FALSE)))),"not entered","")</f>
        <v/>
      </c>
    </row>
    <row r="72" spans="2:7" x14ac:dyDescent="0.2">
      <c r="B72" s="128" t="s">
        <v>8</v>
      </c>
      <c r="C72" s="132" t="str">
        <f t="shared" si="4"/>
        <v xml:space="preserve"> </v>
      </c>
      <c r="D72" s="132" t="str">
        <f t="shared" si="5"/>
        <v xml:space="preserve"> </v>
      </c>
      <c r="E72" s="130">
        <v>1.1574074074074073E-5</v>
      </c>
      <c r="F72" s="131" t="e">
        <f t="shared" si="3"/>
        <v>#N/A</v>
      </c>
      <c r="G72" t="str">
        <f>IF((ISERROR((VLOOKUP(B72,Calculation!C$2:C$314,1,FALSE)))),"not entered","")</f>
        <v/>
      </c>
    </row>
    <row r="73" spans="2:7" x14ac:dyDescent="0.2">
      <c r="B73" s="128" t="s">
        <v>8</v>
      </c>
      <c r="C73" s="132" t="str">
        <f t="shared" si="4"/>
        <v xml:space="preserve"> </v>
      </c>
      <c r="D73" s="132" t="str">
        <f t="shared" si="5"/>
        <v xml:space="preserve"> </v>
      </c>
      <c r="E73" s="130">
        <v>1.1574074074074073E-5</v>
      </c>
      <c r="F73" s="131" t="e">
        <f t="shared" si="3"/>
        <v>#N/A</v>
      </c>
      <c r="G73" t="str">
        <f>IF((ISERROR((VLOOKUP(B73,Calculation!C$2:C$314,1,FALSE)))),"not entered","")</f>
        <v/>
      </c>
    </row>
    <row r="74" spans="2:7" x14ac:dyDescent="0.2">
      <c r="B74" s="128" t="s">
        <v>8</v>
      </c>
      <c r="C74" s="132" t="str">
        <f t="shared" si="4"/>
        <v xml:space="preserve"> </v>
      </c>
      <c r="D74" s="132" t="str">
        <f t="shared" si="5"/>
        <v xml:space="preserve"> </v>
      </c>
      <c r="E74" s="130">
        <v>1.1574074074074073E-5</v>
      </c>
      <c r="F74" s="131" t="e">
        <f t="shared" si="3"/>
        <v>#N/A</v>
      </c>
      <c r="G74" t="str">
        <f>IF((ISERROR((VLOOKUP(B74,Calculation!C$2:C$314,1,FALSE)))),"not entered","")</f>
        <v/>
      </c>
    </row>
    <row r="75" spans="2:7" x14ac:dyDescent="0.2">
      <c r="B75" s="128" t="s">
        <v>8</v>
      </c>
      <c r="C75" s="132" t="str">
        <f t="shared" si="4"/>
        <v xml:space="preserve"> </v>
      </c>
      <c r="D75" s="132" t="str">
        <f t="shared" si="5"/>
        <v xml:space="preserve"> </v>
      </c>
      <c r="E75" s="130">
        <v>1.1574074074074073E-5</v>
      </c>
      <c r="F75" s="131" t="e">
        <f t="shared" si="3"/>
        <v>#N/A</v>
      </c>
      <c r="G75" t="str">
        <f>IF((ISERROR((VLOOKUP(B75,Calculation!C$2:C$314,1,FALSE)))),"not entered","")</f>
        <v/>
      </c>
    </row>
    <row r="76" spans="2:7" x14ac:dyDescent="0.2">
      <c r="B76" s="128" t="s">
        <v>8</v>
      </c>
      <c r="C76" s="132" t="str">
        <f t="shared" si="4"/>
        <v xml:space="preserve"> </v>
      </c>
      <c r="D76" s="132" t="str">
        <f t="shared" si="5"/>
        <v xml:space="preserve"> </v>
      </c>
      <c r="E76" s="130">
        <v>1.1574074074074073E-5</v>
      </c>
      <c r="F76" s="131" t="e">
        <f t="shared" si="3"/>
        <v>#N/A</v>
      </c>
      <c r="G76" t="str">
        <f>IF((ISERROR((VLOOKUP(B76,Calculation!C$2:C$314,1,FALSE)))),"not entered","")</f>
        <v/>
      </c>
    </row>
    <row r="77" spans="2:7" x14ac:dyDescent="0.2">
      <c r="B77" s="128" t="s">
        <v>8</v>
      </c>
      <c r="C77" s="132" t="str">
        <f t="shared" si="4"/>
        <v xml:space="preserve"> </v>
      </c>
      <c r="D77" s="132" t="str">
        <f t="shared" si="5"/>
        <v xml:space="preserve"> </v>
      </c>
      <c r="E77" s="130">
        <v>1.1574074074074073E-5</v>
      </c>
      <c r="F77" s="131" t="e">
        <f t="shared" si="3"/>
        <v>#N/A</v>
      </c>
      <c r="G77" t="str">
        <f>IF((ISERROR((VLOOKUP(B77,Calculation!C$2:C$314,1,FALSE)))),"not entered","")</f>
        <v/>
      </c>
    </row>
    <row r="78" spans="2:7" x14ac:dyDescent="0.2">
      <c r="B78" s="128" t="s">
        <v>8</v>
      </c>
      <c r="C78" s="132" t="str">
        <f t="shared" si="4"/>
        <v xml:space="preserve"> </v>
      </c>
      <c r="D78" s="132" t="str">
        <f t="shared" si="5"/>
        <v xml:space="preserve"> </v>
      </c>
      <c r="E78" s="130">
        <v>1.1574074074074073E-5</v>
      </c>
      <c r="F78" s="131" t="e">
        <f t="shared" si="3"/>
        <v>#N/A</v>
      </c>
      <c r="G78" t="str">
        <f>IF((ISERROR((VLOOKUP(B78,Calculation!C$2:C$314,1,FALSE)))),"not entered","")</f>
        <v/>
      </c>
    </row>
    <row r="79" spans="2:7" x14ac:dyDescent="0.2">
      <c r="B79" s="128" t="s">
        <v>8</v>
      </c>
      <c r="C79" s="132" t="str">
        <f t="shared" si="4"/>
        <v xml:space="preserve"> </v>
      </c>
      <c r="D79" s="132" t="str">
        <f t="shared" si="5"/>
        <v xml:space="preserve"> </v>
      </c>
      <c r="E79" s="130">
        <v>1.1574074074074073E-5</v>
      </c>
      <c r="F79" s="131" t="e">
        <f t="shared" si="3"/>
        <v>#N/A</v>
      </c>
      <c r="G79" t="str">
        <f>IF((ISERROR((VLOOKUP(B79,Calculation!C$2:C$314,1,FALSE)))),"not entered","")</f>
        <v/>
      </c>
    </row>
    <row r="80" spans="2:7" x14ac:dyDescent="0.2">
      <c r="B80" s="128" t="s">
        <v>8</v>
      </c>
      <c r="C80" s="132" t="str">
        <f t="shared" si="4"/>
        <v xml:space="preserve"> </v>
      </c>
      <c r="D80" s="132" t="str">
        <f t="shared" si="5"/>
        <v xml:space="preserve"> </v>
      </c>
      <c r="E80" s="130">
        <v>1.1574074074074073E-5</v>
      </c>
      <c r="F80" s="131" t="e">
        <f t="shared" si="3"/>
        <v>#N/A</v>
      </c>
      <c r="G80" t="str">
        <f>IF((ISERROR((VLOOKUP(B80,Calculation!C$2:C$314,1,FALSE)))),"not entered","")</f>
        <v/>
      </c>
    </row>
    <row r="81" spans="2:7" x14ac:dyDescent="0.2">
      <c r="B81" s="128" t="s">
        <v>8</v>
      </c>
      <c r="C81" s="132" t="str">
        <f t="shared" si="4"/>
        <v xml:space="preserve"> </v>
      </c>
      <c r="D81" s="132" t="str">
        <f t="shared" si="5"/>
        <v xml:space="preserve"> </v>
      </c>
      <c r="E81" s="130">
        <v>1.1574074074074073E-5</v>
      </c>
      <c r="F81" s="131" t="e">
        <f t="shared" si="3"/>
        <v>#N/A</v>
      </c>
      <c r="G81" t="str">
        <f>IF((ISERROR((VLOOKUP(B81,Calculation!C$2:C$314,1,FALSE)))),"not entered","")</f>
        <v/>
      </c>
    </row>
    <row r="82" spans="2:7" x14ac:dyDescent="0.2">
      <c r="B82" s="128" t="s">
        <v>8</v>
      </c>
      <c r="C82" s="132" t="str">
        <f t="shared" si="4"/>
        <v xml:space="preserve"> </v>
      </c>
      <c r="D82" s="132" t="str">
        <f t="shared" si="5"/>
        <v xml:space="preserve"> </v>
      </c>
      <c r="E82" s="130">
        <v>1.1574074074074073E-5</v>
      </c>
      <c r="F82" s="131" t="e">
        <f t="shared" si="3"/>
        <v>#N/A</v>
      </c>
      <c r="G82" t="str">
        <f>IF((ISERROR((VLOOKUP(B82,Calculation!C$2:C$314,1,FALSE)))),"not entered","")</f>
        <v/>
      </c>
    </row>
    <row r="83" spans="2:7" x14ac:dyDescent="0.2">
      <c r="B83" s="128" t="s">
        <v>8</v>
      </c>
      <c r="C83" s="132" t="str">
        <f t="shared" si="4"/>
        <v xml:space="preserve"> </v>
      </c>
      <c r="D83" s="132" t="str">
        <f t="shared" si="5"/>
        <v xml:space="preserve"> </v>
      </c>
      <c r="E83" s="130">
        <v>1.1574074074074073E-5</v>
      </c>
      <c r="F83" s="131" t="e">
        <f t="shared" si="3"/>
        <v>#N/A</v>
      </c>
      <c r="G83" t="str">
        <f>IF((ISERROR((VLOOKUP(B83,Calculation!C$2:C$314,1,FALSE)))),"not entered","")</f>
        <v/>
      </c>
    </row>
    <row r="84" spans="2:7" x14ac:dyDescent="0.2">
      <c r="B84" s="128" t="s">
        <v>8</v>
      </c>
      <c r="C84" s="132" t="str">
        <f t="shared" si="4"/>
        <v xml:space="preserve"> </v>
      </c>
      <c r="D84" s="132" t="str">
        <f t="shared" si="5"/>
        <v xml:space="preserve"> </v>
      </c>
      <c r="E84" s="130">
        <v>1.1574074074074073E-5</v>
      </c>
      <c r="F84" s="131" t="e">
        <f t="shared" si="3"/>
        <v>#N/A</v>
      </c>
      <c r="G84" t="str">
        <f>IF((ISERROR((VLOOKUP(B84,Calculation!C$2:C$314,1,FALSE)))),"not entered","")</f>
        <v/>
      </c>
    </row>
    <row r="85" spans="2:7" x14ac:dyDescent="0.2">
      <c r="B85" s="128" t="s">
        <v>8</v>
      </c>
      <c r="C85" s="132" t="str">
        <f t="shared" si="4"/>
        <v xml:space="preserve"> </v>
      </c>
      <c r="D85" s="132" t="str">
        <f t="shared" si="5"/>
        <v xml:space="preserve"> </v>
      </c>
      <c r="E85" s="130">
        <v>1.1574074074074073E-5</v>
      </c>
      <c r="F85" s="131" t="e">
        <f t="shared" ref="F85:F116" si="6">(VLOOKUP(C85,C$4:E$5,3,FALSE))/(E85/10000)</f>
        <v>#N/A</v>
      </c>
      <c r="G85" t="str">
        <f>IF((ISERROR((VLOOKUP(B85,Calculation!C$2:C$314,1,FALSE)))),"not entered","")</f>
        <v/>
      </c>
    </row>
    <row r="86" spans="2:7" x14ac:dyDescent="0.2">
      <c r="B86" s="128" t="s">
        <v>8</v>
      </c>
      <c r="C86" s="132" t="str">
        <f t="shared" si="4"/>
        <v xml:space="preserve"> </v>
      </c>
      <c r="D86" s="132" t="str">
        <f t="shared" si="5"/>
        <v xml:space="preserve"> </v>
      </c>
      <c r="E86" s="130">
        <v>1.1574074074074073E-5</v>
      </c>
      <c r="F86" s="131" t="e">
        <f t="shared" si="6"/>
        <v>#N/A</v>
      </c>
      <c r="G86" t="str">
        <f>IF((ISERROR((VLOOKUP(B86,Calculation!C$2:C$314,1,FALSE)))),"not entered","")</f>
        <v/>
      </c>
    </row>
    <row r="87" spans="2:7" x14ac:dyDescent="0.2">
      <c r="B87" s="128" t="s">
        <v>8</v>
      </c>
      <c r="C87" s="132" t="str">
        <f t="shared" si="4"/>
        <v xml:space="preserve"> </v>
      </c>
      <c r="D87" s="132" t="str">
        <f t="shared" si="5"/>
        <v xml:space="preserve"> </v>
      </c>
      <c r="E87" s="130">
        <v>1.1574074074074073E-5</v>
      </c>
      <c r="F87" s="131" t="e">
        <f t="shared" si="6"/>
        <v>#N/A</v>
      </c>
      <c r="G87" t="str">
        <f>IF((ISERROR((VLOOKUP(B87,Calculation!C$2:C$314,1,FALSE)))),"not entered","")</f>
        <v/>
      </c>
    </row>
    <row r="88" spans="2:7" x14ac:dyDescent="0.2">
      <c r="B88" s="128" t="s">
        <v>8</v>
      </c>
      <c r="C88" s="132" t="str">
        <f t="shared" si="4"/>
        <v xml:space="preserve"> </v>
      </c>
      <c r="D88" s="132" t="str">
        <f t="shared" si="5"/>
        <v xml:space="preserve"> </v>
      </c>
      <c r="E88" s="130">
        <v>1.1574074074074073E-5</v>
      </c>
      <c r="F88" s="131" t="e">
        <f t="shared" si="6"/>
        <v>#N/A</v>
      </c>
      <c r="G88" t="str">
        <f>IF((ISERROR((VLOOKUP(B88,Calculation!C$2:C$314,1,FALSE)))),"not entered","")</f>
        <v/>
      </c>
    </row>
    <row r="89" spans="2:7" x14ac:dyDescent="0.2">
      <c r="B89" s="128" t="s">
        <v>8</v>
      </c>
      <c r="C89" s="132" t="str">
        <f t="shared" si="4"/>
        <v xml:space="preserve"> </v>
      </c>
      <c r="D89" s="132" t="str">
        <f t="shared" si="5"/>
        <v xml:space="preserve"> </v>
      </c>
      <c r="E89" s="130">
        <v>1.1574074074074073E-5</v>
      </c>
      <c r="F89" s="131" t="e">
        <f t="shared" si="6"/>
        <v>#N/A</v>
      </c>
      <c r="G89" t="str">
        <f>IF((ISERROR((VLOOKUP(B89,Calculation!C$2:C$314,1,FALSE)))),"not entered","")</f>
        <v/>
      </c>
    </row>
    <row r="90" spans="2:7" x14ac:dyDescent="0.2">
      <c r="B90" s="128" t="s">
        <v>8</v>
      </c>
      <c r="C90" s="132" t="str">
        <f t="shared" si="4"/>
        <v xml:space="preserve"> </v>
      </c>
      <c r="D90" s="132" t="str">
        <f t="shared" si="5"/>
        <v xml:space="preserve"> </v>
      </c>
      <c r="E90" s="130">
        <v>1.1574074074074073E-5</v>
      </c>
      <c r="F90" s="131" t="e">
        <f t="shared" si="6"/>
        <v>#N/A</v>
      </c>
      <c r="G90" t="str">
        <f>IF((ISERROR((VLOOKUP(B90,Calculation!C$2:C$314,1,FALSE)))),"not entered","")</f>
        <v/>
      </c>
    </row>
    <row r="91" spans="2:7" x14ac:dyDescent="0.2">
      <c r="B91" s="128" t="s">
        <v>8</v>
      </c>
      <c r="C91" s="132" t="str">
        <f t="shared" si="4"/>
        <v xml:space="preserve"> </v>
      </c>
      <c r="D91" s="132" t="str">
        <f t="shared" si="5"/>
        <v xml:space="preserve"> </v>
      </c>
      <c r="E91" s="130">
        <v>1.1574074074074073E-5</v>
      </c>
      <c r="F91" s="131" t="e">
        <f t="shared" si="6"/>
        <v>#N/A</v>
      </c>
      <c r="G91" t="str">
        <f>IF((ISERROR((VLOOKUP(B91,Calculation!C$2:C$314,1,FALSE)))),"not entered","")</f>
        <v/>
      </c>
    </row>
    <row r="92" spans="2:7" x14ac:dyDescent="0.2">
      <c r="B92" s="128" t="s">
        <v>8</v>
      </c>
      <c r="C92" s="132" t="str">
        <f t="shared" si="4"/>
        <v xml:space="preserve"> </v>
      </c>
      <c r="D92" s="132" t="str">
        <f t="shared" si="5"/>
        <v xml:space="preserve"> </v>
      </c>
      <c r="E92" s="130">
        <v>1.1574074074074073E-5</v>
      </c>
      <c r="F92" s="131" t="e">
        <f t="shared" si="6"/>
        <v>#N/A</v>
      </c>
      <c r="G92" t="str">
        <f>IF((ISERROR((VLOOKUP(B92,Calculation!C$2:C$314,1,FALSE)))),"not entered","")</f>
        <v/>
      </c>
    </row>
    <row r="93" spans="2:7" x14ac:dyDescent="0.2">
      <c r="B93" s="128" t="s">
        <v>8</v>
      </c>
      <c r="C93" s="132" t="str">
        <f t="shared" si="4"/>
        <v xml:space="preserve"> </v>
      </c>
      <c r="D93" s="132" t="str">
        <f t="shared" si="5"/>
        <v xml:space="preserve"> </v>
      </c>
      <c r="E93" s="130">
        <v>1.1574074074074073E-5</v>
      </c>
      <c r="F93" s="131" t="e">
        <f t="shared" si="6"/>
        <v>#N/A</v>
      </c>
      <c r="G93" t="str">
        <f>IF((ISERROR((VLOOKUP(B93,Calculation!C$2:C$314,1,FALSE)))),"not entered","")</f>
        <v/>
      </c>
    </row>
    <row r="94" spans="2:7" x14ac:dyDescent="0.2">
      <c r="B94" s="128" t="s">
        <v>8</v>
      </c>
      <c r="C94" s="132" t="str">
        <f t="shared" si="4"/>
        <v xml:space="preserve"> </v>
      </c>
      <c r="D94" s="132" t="str">
        <f t="shared" si="5"/>
        <v xml:space="preserve"> </v>
      </c>
      <c r="E94" s="130">
        <v>1.1574074074074073E-5</v>
      </c>
      <c r="F94" s="131" t="e">
        <f t="shared" si="6"/>
        <v>#N/A</v>
      </c>
      <c r="G94" t="str">
        <f>IF((ISERROR((VLOOKUP(B94,Calculation!C$2:C$314,1,FALSE)))),"not entered","")</f>
        <v/>
      </c>
    </row>
    <row r="95" spans="2:7" x14ac:dyDescent="0.2">
      <c r="B95" s="128" t="s">
        <v>8</v>
      </c>
      <c r="C95" s="132" t="str">
        <f t="shared" si="4"/>
        <v xml:space="preserve"> </v>
      </c>
      <c r="D95" s="132" t="str">
        <f t="shared" si="5"/>
        <v xml:space="preserve"> </v>
      </c>
      <c r="E95" s="130">
        <v>1.1574074074074073E-5</v>
      </c>
      <c r="F95" s="131" t="e">
        <f t="shared" si="6"/>
        <v>#N/A</v>
      </c>
      <c r="G95" t="str">
        <f>IF((ISERROR((VLOOKUP(B95,Calculation!C$2:C$314,1,FALSE)))),"not entered","")</f>
        <v/>
      </c>
    </row>
    <row r="96" spans="2:7" x14ac:dyDescent="0.2">
      <c r="B96" s="128" t="s">
        <v>8</v>
      </c>
      <c r="C96" s="132" t="str">
        <f t="shared" si="4"/>
        <v xml:space="preserve"> </v>
      </c>
      <c r="D96" s="132" t="str">
        <f t="shared" si="5"/>
        <v xml:space="preserve"> </v>
      </c>
      <c r="E96" s="130">
        <v>1.1574074074074073E-5</v>
      </c>
      <c r="F96" s="131" t="e">
        <f t="shared" si="6"/>
        <v>#N/A</v>
      </c>
      <c r="G96" t="str">
        <f>IF((ISERROR((VLOOKUP(B96,Calculation!C$2:C$314,1,FALSE)))),"not entered","")</f>
        <v/>
      </c>
    </row>
    <row r="97" spans="2:7" x14ac:dyDescent="0.2">
      <c r="B97" s="128" t="s">
        <v>8</v>
      </c>
      <c r="C97" s="132" t="str">
        <f t="shared" si="4"/>
        <v xml:space="preserve"> </v>
      </c>
      <c r="D97" s="132" t="str">
        <f t="shared" si="5"/>
        <v xml:space="preserve"> </v>
      </c>
      <c r="E97" s="130">
        <v>1.1574074074074073E-5</v>
      </c>
      <c r="F97" s="131" t="e">
        <f t="shared" si="6"/>
        <v>#N/A</v>
      </c>
      <c r="G97" t="str">
        <f>IF((ISERROR((VLOOKUP(B97,Calculation!C$2:C$314,1,FALSE)))),"not entered","")</f>
        <v/>
      </c>
    </row>
    <row r="98" spans="2:7" x14ac:dyDescent="0.2">
      <c r="B98" s="128" t="s">
        <v>8</v>
      </c>
      <c r="C98" s="132" t="str">
        <f t="shared" si="4"/>
        <v xml:space="preserve"> </v>
      </c>
      <c r="D98" s="132" t="str">
        <f t="shared" si="5"/>
        <v xml:space="preserve"> </v>
      </c>
      <c r="E98" s="130">
        <v>1.1574074074074073E-5</v>
      </c>
      <c r="F98" s="131" t="e">
        <f t="shared" si="6"/>
        <v>#N/A</v>
      </c>
      <c r="G98" t="str">
        <f>IF((ISERROR((VLOOKUP(B98,Calculation!C$2:C$314,1,FALSE)))),"not entered","")</f>
        <v/>
      </c>
    </row>
    <row r="99" spans="2:7" x14ac:dyDescent="0.2">
      <c r="B99" s="128" t="s">
        <v>8</v>
      </c>
      <c r="C99" s="132" t="str">
        <f t="shared" si="4"/>
        <v xml:space="preserve"> </v>
      </c>
      <c r="D99" s="132" t="str">
        <f t="shared" si="5"/>
        <v xml:space="preserve"> </v>
      </c>
      <c r="E99" s="130">
        <v>1.1574074074074073E-5</v>
      </c>
      <c r="F99" s="131" t="e">
        <f t="shared" si="6"/>
        <v>#N/A</v>
      </c>
      <c r="G99" t="str">
        <f>IF((ISERROR((VLOOKUP(B99,Calculation!C$2:C$314,1,FALSE)))),"not entered","")</f>
        <v/>
      </c>
    </row>
    <row r="100" spans="2:7" x14ac:dyDescent="0.2">
      <c r="B100" s="128" t="s">
        <v>8</v>
      </c>
      <c r="C100" s="132" t="str">
        <f t="shared" si="4"/>
        <v xml:space="preserve"> </v>
      </c>
      <c r="D100" s="132" t="str">
        <f t="shared" si="5"/>
        <v xml:space="preserve"> </v>
      </c>
      <c r="E100" s="130">
        <v>1.1574074074074073E-5</v>
      </c>
      <c r="F100" s="131" t="e">
        <f t="shared" si="6"/>
        <v>#N/A</v>
      </c>
      <c r="G100" t="str">
        <f>IF((ISERROR((VLOOKUP(B100,Calculation!C$2:C$314,1,FALSE)))),"not entered","")</f>
        <v/>
      </c>
    </row>
    <row r="101" spans="2:7" x14ac:dyDescent="0.2">
      <c r="B101" s="128" t="s">
        <v>8</v>
      </c>
      <c r="C101" s="132" t="str">
        <f t="shared" si="4"/>
        <v xml:space="preserve"> </v>
      </c>
      <c r="D101" s="132" t="str">
        <f t="shared" si="5"/>
        <v xml:space="preserve"> </v>
      </c>
      <c r="E101" s="130">
        <v>1.1574074074074073E-5</v>
      </c>
      <c r="F101" s="131" t="e">
        <f t="shared" si="6"/>
        <v>#N/A</v>
      </c>
      <c r="G101" t="str">
        <f>IF((ISERROR((VLOOKUP(B101,Calculation!C$2:C$314,1,FALSE)))),"not entered","")</f>
        <v/>
      </c>
    </row>
    <row r="102" spans="2:7" x14ac:dyDescent="0.2">
      <c r="B102" s="128" t="s">
        <v>8</v>
      </c>
      <c r="C102" s="132" t="str">
        <f t="shared" si="4"/>
        <v xml:space="preserve"> </v>
      </c>
      <c r="D102" s="132" t="str">
        <f t="shared" si="5"/>
        <v xml:space="preserve"> </v>
      </c>
      <c r="E102" s="130">
        <v>1.1574074074074073E-5</v>
      </c>
      <c r="F102" s="131" t="e">
        <f t="shared" si="6"/>
        <v>#N/A</v>
      </c>
      <c r="G102" t="str">
        <f>IF((ISERROR((VLOOKUP(B102,Calculation!C$2:C$314,1,FALSE)))),"not entered","")</f>
        <v/>
      </c>
    </row>
    <row r="103" spans="2:7" x14ac:dyDescent="0.2">
      <c r="B103" s="128" t="s">
        <v>8</v>
      </c>
      <c r="C103" s="132" t="str">
        <f t="shared" si="4"/>
        <v xml:space="preserve"> </v>
      </c>
      <c r="D103" s="132" t="str">
        <f t="shared" si="5"/>
        <v xml:space="preserve"> </v>
      </c>
      <c r="E103" s="130">
        <v>1.1574074074074073E-5</v>
      </c>
      <c r="F103" s="131" t="e">
        <f t="shared" si="6"/>
        <v>#N/A</v>
      </c>
      <c r="G103" t="str">
        <f>IF((ISERROR((VLOOKUP(B103,Calculation!C$2:C$314,1,FALSE)))),"not entered","")</f>
        <v/>
      </c>
    </row>
    <row r="104" spans="2:7" x14ac:dyDescent="0.2">
      <c r="B104" s="128" t="s">
        <v>8</v>
      </c>
      <c r="C104" s="132" t="str">
        <f t="shared" si="4"/>
        <v xml:space="preserve"> </v>
      </c>
      <c r="D104" s="132" t="str">
        <f t="shared" si="5"/>
        <v xml:space="preserve"> </v>
      </c>
      <c r="E104" s="130">
        <v>1.1574074074074073E-5</v>
      </c>
      <c r="F104" s="131" t="e">
        <f t="shared" si="6"/>
        <v>#N/A</v>
      </c>
      <c r="G104" t="str">
        <f>IF((ISERROR((VLOOKUP(B104,Calculation!C$2:C$314,1,FALSE)))),"not entered","")</f>
        <v/>
      </c>
    </row>
    <row r="105" spans="2:7" x14ac:dyDescent="0.2">
      <c r="B105" s="128" t="s">
        <v>8</v>
      </c>
      <c r="C105" s="132" t="str">
        <f t="shared" si="4"/>
        <v xml:space="preserve"> </v>
      </c>
      <c r="D105" s="132" t="str">
        <f t="shared" si="5"/>
        <v xml:space="preserve"> </v>
      </c>
      <c r="E105" s="130">
        <v>1.1574074074074073E-5</v>
      </c>
      <c r="F105" s="131" t="e">
        <f t="shared" si="6"/>
        <v>#N/A</v>
      </c>
      <c r="G105" t="str">
        <f>IF((ISERROR((VLOOKUP(B105,Calculation!C$2:C$314,1,FALSE)))),"not entered","")</f>
        <v/>
      </c>
    </row>
    <row r="106" spans="2:7" x14ac:dyDescent="0.2">
      <c r="B106" s="128" t="s">
        <v>8</v>
      </c>
      <c r="C106" s="132" t="str">
        <f t="shared" si="4"/>
        <v xml:space="preserve"> </v>
      </c>
      <c r="D106" s="132" t="str">
        <f t="shared" si="5"/>
        <v xml:space="preserve"> </v>
      </c>
      <c r="E106" s="130">
        <v>1.1574074074074073E-5</v>
      </c>
      <c r="F106" s="131" t="e">
        <f t="shared" si="6"/>
        <v>#N/A</v>
      </c>
      <c r="G106" t="str">
        <f>IF((ISERROR((VLOOKUP(B106,Calculation!C$2:C$314,1,FALSE)))),"not entered","")</f>
        <v/>
      </c>
    </row>
    <row r="107" spans="2:7" x14ac:dyDescent="0.2">
      <c r="B107" s="128" t="s">
        <v>8</v>
      </c>
      <c r="C107" s="132" t="str">
        <f t="shared" si="4"/>
        <v xml:space="preserve"> </v>
      </c>
      <c r="D107" s="132" t="str">
        <f t="shared" si="5"/>
        <v xml:space="preserve"> </v>
      </c>
      <c r="E107" s="130">
        <v>1.1574074074074073E-5</v>
      </c>
      <c r="F107" s="131" t="e">
        <f t="shared" si="6"/>
        <v>#N/A</v>
      </c>
      <c r="G107" t="str">
        <f>IF((ISERROR((VLOOKUP(B107,Calculation!C$2:C$314,1,FALSE)))),"not entered","")</f>
        <v/>
      </c>
    </row>
    <row r="108" spans="2:7" x14ac:dyDescent="0.2">
      <c r="B108" s="128" t="s">
        <v>8</v>
      </c>
      <c r="C108" s="132" t="str">
        <f t="shared" si="4"/>
        <v xml:space="preserve"> </v>
      </c>
      <c r="D108" s="132" t="str">
        <f t="shared" si="5"/>
        <v xml:space="preserve"> </v>
      </c>
      <c r="E108" s="130">
        <v>1.1574074074074073E-5</v>
      </c>
      <c r="F108" s="131" t="e">
        <f t="shared" si="6"/>
        <v>#N/A</v>
      </c>
      <c r="G108" t="str">
        <f>IF((ISERROR((VLOOKUP(B108,Calculation!C$2:C$314,1,FALSE)))),"not entered","")</f>
        <v/>
      </c>
    </row>
    <row r="109" spans="2:7" x14ac:dyDescent="0.2">
      <c r="B109" s="128" t="s">
        <v>8</v>
      </c>
      <c r="C109" s="132" t="str">
        <f t="shared" si="4"/>
        <v xml:space="preserve"> </v>
      </c>
      <c r="D109" s="132" t="str">
        <f t="shared" si="5"/>
        <v xml:space="preserve"> </v>
      </c>
      <c r="E109" s="130">
        <v>1.1574074074074073E-5</v>
      </c>
      <c r="F109" s="131" t="e">
        <f t="shared" si="6"/>
        <v>#N/A</v>
      </c>
      <c r="G109" t="str">
        <f>IF((ISERROR((VLOOKUP(B109,Calculation!C$2:C$314,1,FALSE)))),"not entered","")</f>
        <v/>
      </c>
    </row>
    <row r="110" spans="2:7" x14ac:dyDescent="0.2">
      <c r="B110" s="128" t="s">
        <v>8</v>
      </c>
      <c r="C110" s="132" t="str">
        <f t="shared" si="4"/>
        <v xml:space="preserve"> </v>
      </c>
      <c r="D110" s="132" t="str">
        <f t="shared" si="5"/>
        <v xml:space="preserve"> </v>
      </c>
      <c r="E110" s="130">
        <v>1.1574074074074073E-5</v>
      </c>
      <c r="F110" s="131" t="e">
        <f t="shared" si="6"/>
        <v>#N/A</v>
      </c>
      <c r="G110" t="str">
        <f>IF((ISERROR((VLOOKUP(B110,Calculation!C$2:C$314,1,FALSE)))),"not entered","")</f>
        <v/>
      </c>
    </row>
    <row r="111" spans="2:7" x14ac:dyDescent="0.2">
      <c r="B111" s="128" t="s">
        <v>8</v>
      </c>
      <c r="C111" s="132" t="str">
        <f t="shared" si="4"/>
        <v xml:space="preserve"> </v>
      </c>
      <c r="D111" s="132" t="str">
        <f t="shared" si="5"/>
        <v xml:space="preserve"> </v>
      </c>
      <c r="E111" s="130">
        <v>1.1574074074074073E-5</v>
      </c>
      <c r="F111" s="131" t="e">
        <f t="shared" si="6"/>
        <v>#N/A</v>
      </c>
      <c r="G111" t="str">
        <f>IF((ISERROR((VLOOKUP(B111,Calculation!C$2:C$314,1,FALSE)))),"not entered","")</f>
        <v/>
      </c>
    </row>
    <row r="112" spans="2:7" x14ac:dyDescent="0.2">
      <c r="B112" s="128" t="s">
        <v>8</v>
      </c>
      <c r="C112" s="132" t="str">
        <f t="shared" si="4"/>
        <v xml:space="preserve"> </v>
      </c>
      <c r="D112" s="132" t="str">
        <f t="shared" si="5"/>
        <v xml:space="preserve"> </v>
      </c>
      <c r="E112" s="130">
        <v>1.1574074074074073E-5</v>
      </c>
      <c r="F112" s="131" t="e">
        <f t="shared" si="6"/>
        <v>#N/A</v>
      </c>
      <c r="G112" t="str">
        <f>IF((ISERROR((VLOOKUP(B112,Calculation!C$2:C$314,1,FALSE)))),"not entered","")</f>
        <v/>
      </c>
    </row>
    <row r="113" spans="2:7" x14ac:dyDescent="0.2">
      <c r="B113" s="128" t="s">
        <v>8</v>
      </c>
      <c r="C113" s="132" t="str">
        <f t="shared" si="4"/>
        <v xml:space="preserve"> </v>
      </c>
      <c r="D113" s="132" t="str">
        <f t="shared" si="5"/>
        <v xml:space="preserve"> </v>
      </c>
      <c r="E113" s="130">
        <v>1.1574074074074073E-5</v>
      </c>
      <c r="F113" s="131" t="e">
        <f t="shared" si="6"/>
        <v>#N/A</v>
      </c>
      <c r="G113" t="str">
        <f>IF((ISERROR((VLOOKUP(B113,Calculation!C$2:C$314,1,FALSE)))),"not entered","")</f>
        <v/>
      </c>
    </row>
    <row r="114" spans="2:7" x14ac:dyDescent="0.2">
      <c r="B114" s="128" t="s">
        <v>8</v>
      </c>
      <c r="C114" s="132" t="str">
        <f t="shared" si="4"/>
        <v xml:space="preserve"> </v>
      </c>
      <c r="D114" s="132" t="str">
        <f t="shared" si="5"/>
        <v xml:space="preserve"> </v>
      </c>
      <c r="E114" s="130">
        <v>1.1574074074074073E-5</v>
      </c>
      <c r="F114" s="131" t="e">
        <f t="shared" si="6"/>
        <v>#N/A</v>
      </c>
      <c r="G114" t="str">
        <f>IF((ISERROR((VLOOKUP(B114,Calculation!C$2:C$314,1,FALSE)))),"not entered","")</f>
        <v/>
      </c>
    </row>
    <row r="115" spans="2:7" x14ac:dyDescent="0.2">
      <c r="B115" s="128" t="s">
        <v>8</v>
      </c>
      <c r="C115" s="132" t="str">
        <f t="shared" si="4"/>
        <v xml:space="preserve"> </v>
      </c>
      <c r="D115" s="132" t="str">
        <f t="shared" si="5"/>
        <v xml:space="preserve"> </v>
      </c>
      <c r="E115" s="130">
        <v>1.1574074074074073E-5</v>
      </c>
      <c r="F115" s="131" t="e">
        <f t="shared" si="6"/>
        <v>#N/A</v>
      </c>
      <c r="G115" t="str">
        <f>IF((ISERROR((VLOOKUP(B115,Calculation!C$2:C$314,1,FALSE)))),"not entered","")</f>
        <v/>
      </c>
    </row>
    <row r="116" spans="2:7" x14ac:dyDescent="0.2">
      <c r="B116" s="128" t="s">
        <v>8</v>
      </c>
      <c r="C116" s="132" t="str">
        <f t="shared" si="4"/>
        <v xml:space="preserve"> </v>
      </c>
      <c r="D116" s="132" t="str">
        <f t="shared" si="5"/>
        <v xml:space="preserve"> </v>
      </c>
      <c r="E116" s="130">
        <v>1.1574074074074073E-5</v>
      </c>
      <c r="F116" s="131" t="e">
        <f t="shared" si="6"/>
        <v>#N/A</v>
      </c>
      <c r="G116" t="str">
        <f>IF((ISERROR((VLOOKUP(B116,Calculation!C$2:C$314,1,FALSE)))),"not entered","")</f>
        <v/>
      </c>
    </row>
    <row r="117" spans="2:7" x14ac:dyDescent="0.2">
      <c r="B117" s="128" t="s">
        <v>8</v>
      </c>
      <c r="C117" s="132" t="str">
        <f t="shared" si="4"/>
        <v xml:space="preserve"> </v>
      </c>
      <c r="D117" s="132" t="str">
        <f t="shared" si="5"/>
        <v xml:space="preserve"> </v>
      </c>
      <c r="E117" s="130">
        <v>1.1574074074074073E-5</v>
      </c>
      <c r="F117" s="131" t="e">
        <f t="shared" ref="F117:F148" si="7">(VLOOKUP(C117,C$4:E$5,3,FALSE))/(E117/10000)</f>
        <v>#N/A</v>
      </c>
      <c r="G117" t="str">
        <f>IF((ISERROR((VLOOKUP(B117,Calculation!C$2:C$314,1,FALSE)))),"not entered","")</f>
        <v/>
      </c>
    </row>
    <row r="118" spans="2:7" x14ac:dyDescent="0.2">
      <c r="B118" s="128" t="s">
        <v>8</v>
      </c>
      <c r="C118" s="132" t="str">
        <f t="shared" si="4"/>
        <v xml:space="preserve"> </v>
      </c>
      <c r="D118" s="132" t="str">
        <f t="shared" si="5"/>
        <v xml:space="preserve"> </v>
      </c>
      <c r="E118" s="130">
        <v>1.1574074074074073E-5</v>
      </c>
      <c r="F118" s="131" t="e">
        <f t="shared" si="7"/>
        <v>#N/A</v>
      </c>
      <c r="G118" t="str">
        <f>IF((ISERROR((VLOOKUP(B118,Calculation!C$2:C$314,1,FALSE)))),"not entered","")</f>
        <v/>
      </c>
    </row>
    <row r="119" spans="2:7" x14ac:dyDescent="0.2">
      <c r="B119" s="128" t="s">
        <v>8</v>
      </c>
      <c r="C119" s="132" t="str">
        <f t="shared" si="4"/>
        <v xml:space="preserve"> </v>
      </c>
      <c r="D119" s="132" t="str">
        <f t="shared" si="5"/>
        <v xml:space="preserve"> </v>
      </c>
      <c r="E119" s="130">
        <v>1.1574074074074073E-5</v>
      </c>
      <c r="F119" s="131" t="e">
        <f t="shared" si="7"/>
        <v>#N/A</v>
      </c>
      <c r="G119" t="str">
        <f>IF((ISERROR((VLOOKUP(B119,Calculation!C$2:C$314,1,FALSE)))),"not entered","")</f>
        <v/>
      </c>
    </row>
    <row r="120" spans="2:7" x14ac:dyDescent="0.2">
      <c r="B120" s="128" t="s">
        <v>8</v>
      </c>
      <c r="C120" s="132" t="str">
        <f t="shared" si="4"/>
        <v xml:space="preserve"> </v>
      </c>
      <c r="D120" s="132" t="str">
        <f t="shared" si="5"/>
        <v xml:space="preserve"> </v>
      </c>
      <c r="E120" s="130">
        <v>1.1574074074074073E-5</v>
      </c>
      <c r="F120" s="131" t="e">
        <f t="shared" si="7"/>
        <v>#N/A</v>
      </c>
      <c r="G120" t="str">
        <f>IF((ISERROR((VLOOKUP(B120,Calculation!C$2:C$314,1,FALSE)))),"not entered","")</f>
        <v/>
      </c>
    </row>
    <row r="121" spans="2:7" x14ac:dyDescent="0.2">
      <c r="B121" s="128" t="s">
        <v>8</v>
      </c>
      <c r="C121" s="132" t="str">
        <f t="shared" si="4"/>
        <v xml:space="preserve"> </v>
      </c>
      <c r="D121" s="132" t="str">
        <f t="shared" si="5"/>
        <v xml:space="preserve"> </v>
      </c>
      <c r="E121" s="130">
        <v>1.1574074074074073E-5</v>
      </c>
      <c r="F121" s="131" t="e">
        <f t="shared" si="7"/>
        <v>#N/A</v>
      </c>
      <c r="G121" t="str">
        <f>IF((ISERROR((VLOOKUP(B121,Calculation!C$2:C$314,1,FALSE)))),"not entered","")</f>
        <v/>
      </c>
    </row>
    <row r="122" spans="2:7" x14ac:dyDescent="0.2">
      <c r="B122" s="128" t="s">
        <v>8</v>
      </c>
      <c r="C122" s="132" t="str">
        <f t="shared" si="4"/>
        <v xml:space="preserve"> </v>
      </c>
      <c r="D122" s="132" t="str">
        <f t="shared" si="5"/>
        <v xml:space="preserve"> </v>
      </c>
      <c r="E122" s="130">
        <v>1.1574074074074073E-5</v>
      </c>
      <c r="F122" s="131" t="e">
        <f t="shared" si="7"/>
        <v>#N/A</v>
      </c>
      <c r="G122" t="str">
        <f>IF((ISERROR((VLOOKUP(B122,Calculation!C$2:C$314,1,FALSE)))),"not entered","")</f>
        <v/>
      </c>
    </row>
    <row r="123" spans="2:7" x14ac:dyDescent="0.2">
      <c r="B123" s="128" t="s">
        <v>8</v>
      </c>
      <c r="C123" s="132" t="str">
        <f t="shared" si="4"/>
        <v xml:space="preserve"> </v>
      </c>
      <c r="D123" s="132" t="str">
        <f t="shared" si="5"/>
        <v xml:space="preserve"> </v>
      </c>
      <c r="E123" s="130">
        <v>1.1574074074074073E-5</v>
      </c>
      <c r="F123" s="131" t="e">
        <f t="shared" si="7"/>
        <v>#N/A</v>
      </c>
      <c r="G123" t="str">
        <f>IF((ISERROR((VLOOKUP(B123,Calculation!C$2:C$314,1,FALSE)))),"not entered","")</f>
        <v/>
      </c>
    </row>
    <row r="124" spans="2:7" x14ac:dyDescent="0.2">
      <c r="B124" s="128" t="s">
        <v>8</v>
      </c>
      <c r="C124" s="132" t="str">
        <f t="shared" si="4"/>
        <v xml:space="preserve"> </v>
      </c>
      <c r="D124" s="132" t="str">
        <f t="shared" si="5"/>
        <v xml:space="preserve"> </v>
      </c>
      <c r="E124" s="130">
        <v>1.1574074074074073E-5</v>
      </c>
      <c r="F124" s="131" t="e">
        <f t="shared" si="7"/>
        <v>#N/A</v>
      </c>
      <c r="G124" t="str">
        <f>IF((ISERROR((VLOOKUP(B124,Calculation!C$2:C$314,1,FALSE)))),"not entered","")</f>
        <v/>
      </c>
    </row>
    <row r="125" spans="2:7" x14ac:dyDescent="0.2">
      <c r="B125" s="128" t="s">
        <v>8</v>
      </c>
      <c r="C125" s="132" t="str">
        <f t="shared" si="4"/>
        <v xml:space="preserve"> </v>
      </c>
      <c r="D125" s="132" t="str">
        <f t="shared" si="5"/>
        <v xml:space="preserve"> </v>
      </c>
      <c r="E125" s="130">
        <v>1.1574074074074073E-5</v>
      </c>
      <c r="F125" s="131" t="e">
        <f t="shared" si="7"/>
        <v>#N/A</v>
      </c>
      <c r="G125" t="str">
        <f>IF((ISERROR((VLOOKUP(B125,Calculation!C$2:C$314,1,FALSE)))),"not entered","")</f>
        <v/>
      </c>
    </row>
    <row r="126" spans="2:7" x14ac:dyDescent="0.2">
      <c r="B126" s="128" t="s">
        <v>8</v>
      </c>
      <c r="C126" s="132" t="str">
        <f t="shared" si="4"/>
        <v xml:space="preserve"> </v>
      </c>
      <c r="D126" s="132" t="str">
        <f t="shared" si="5"/>
        <v xml:space="preserve"> </v>
      </c>
      <c r="E126" s="130">
        <v>1.1574074074074073E-5</v>
      </c>
      <c r="F126" s="131" t="e">
        <f t="shared" si="7"/>
        <v>#N/A</v>
      </c>
      <c r="G126" t="str">
        <f>IF((ISERROR((VLOOKUP(B126,Calculation!C$2:C$314,1,FALSE)))),"not entered","")</f>
        <v/>
      </c>
    </row>
    <row r="127" spans="2:7" x14ac:dyDescent="0.2">
      <c r="B127" s="128" t="s">
        <v>8</v>
      </c>
      <c r="C127" s="132" t="str">
        <f t="shared" si="4"/>
        <v xml:space="preserve"> </v>
      </c>
      <c r="D127" s="132" t="str">
        <f t="shared" si="5"/>
        <v xml:space="preserve"> </v>
      </c>
      <c r="E127" s="130">
        <v>1.1574074074074073E-5</v>
      </c>
      <c r="F127" s="131" t="e">
        <f t="shared" si="7"/>
        <v>#N/A</v>
      </c>
      <c r="G127" t="str">
        <f>IF((ISERROR((VLOOKUP(B127,Calculation!C$2:C$314,1,FALSE)))),"not entered","")</f>
        <v/>
      </c>
    </row>
    <row r="128" spans="2:7" x14ac:dyDescent="0.2">
      <c r="B128" s="128" t="s">
        <v>8</v>
      </c>
      <c r="C128" s="132" t="str">
        <f t="shared" si="4"/>
        <v xml:space="preserve"> </v>
      </c>
      <c r="D128" s="132" t="str">
        <f t="shared" si="5"/>
        <v xml:space="preserve"> </v>
      </c>
      <c r="E128" s="130">
        <v>1.1574074074074073E-5</v>
      </c>
      <c r="F128" s="131" t="e">
        <f t="shared" si="7"/>
        <v>#N/A</v>
      </c>
      <c r="G128" t="str">
        <f>IF((ISERROR((VLOOKUP(B128,Calculation!C$2:C$314,1,FALSE)))),"not entered","")</f>
        <v/>
      </c>
    </row>
    <row r="129" spans="2:7" x14ac:dyDescent="0.2">
      <c r="B129" s="128" t="s">
        <v>8</v>
      </c>
      <c r="C129" s="132" t="str">
        <f t="shared" si="4"/>
        <v xml:space="preserve"> </v>
      </c>
      <c r="D129" s="132" t="str">
        <f t="shared" si="5"/>
        <v xml:space="preserve"> </v>
      </c>
      <c r="E129" s="130">
        <v>1.1574074074074073E-5</v>
      </c>
      <c r="F129" s="131" t="e">
        <f t="shared" si="7"/>
        <v>#N/A</v>
      </c>
      <c r="G129" t="str">
        <f>IF((ISERROR((VLOOKUP(B129,Calculation!C$2:C$314,1,FALSE)))),"not entered","")</f>
        <v/>
      </c>
    </row>
    <row r="130" spans="2:7" x14ac:dyDescent="0.2">
      <c r="B130" s="128" t="s">
        <v>8</v>
      </c>
      <c r="C130" s="132" t="str">
        <f t="shared" si="4"/>
        <v xml:space="preserve"> </v>
      </c>
      <c r="D130" s="132" t="str">
        <f t="shared" si="5"/>
        <v xml:space="preserve"> </v>
      </c>
      <c r="E130" s="130">
        <v>1.1574074074074073E-5</v>
      </c>
      <c r="F130" s="131" t="e">
        <f t="shared" si="7"/>
        <v>#N/A</v>
      </c>
      <c r="G130" t="str">
        <f>IF((ISERROR((VLOOKUP(B130,Calculation!C$2:C$314,1,FALSE)))),"not entered","")</f>
        <v/>
      </c>
    </row>
    <row r="131" spans="2:7" x14ac:dyDescent="0.2">
      <c r="B131" s="128" t="s">
        <v>8</v>
      </c>
      <c r="C131" s="132" t="str">
        <f t="shared" si="4"/>
        <v xml:space="preserve"> </v>
      </c>
      <c r="D131" s="132" t="str">
        <f t="shared" si="5"/>
        <v xml:space="preserve"> </v>
      </c>
      <c r="E131" s="130">
        <v>1.1574074074074073E-5</v>
      </c>
      <c r="F131" s="131" t="e">
        <f t="shared" si="7"/>
        <v>#N/A</v>
      </c>
      <c r="G131" t="str">
        <f>IF((ISERROR((VLOOKUP(B131,Calculation!C$2:C$314,1,FALSE)))),"not entered","")</f>
        <v/>
      </c>
    </row>
    <row r="132" spans="2:7" x14ac:dyDescent="0.2">
      <c r="B132" s="128" t="s">
        <v>8</v>
      </c>
      <c r="C132" s="132" t="str">
        <f t="shared" si="4"/>
        <v xml:space="preserve"> </v>
      </c>
      <c r="D132" s="132" t="str">
        <f t="shared" si="5"/>
        <v xml:space="preserve"> </v>
      </c>
      <c r="E132" s="130">
        <v>1.1574074074074073E-5</v>
      </c>
      <c r="F132" s="131" t="e">
        <f t="shared" si="7"/>
        <v>#N/A</v>
      </c>
      <c r="G132" t="str">
        <f>IF((ISERROR((VLOOKUP(B132,Calculation!C$2:C$314,1,FALSE)))),"not entered","")</f>
        <v/>
      </c>
    </row>
    <row r="133" spans="2:7" x14ac:dyDescent="0.2">
      <c r="B133" s="128" t="s">
        <v>8</v>
      </c>
      <c r="C133" s="132" t="str">
        <f t="shared" si="4"/>
        <v xml:space="preserve"> </v>
      </c>
      <c r="D133" s="132" t="str">
        <f t="shared" si="5"/>
        <v xml:space="preserve"> </v>
      </c>
      <c r="E133" s="130">
        <v>1.1574074074074073E-5</v>
      </c>
      <c r="F133" s="131" t="e">
        <f t="shared" si="7"/>
        <v>#N/A</v>
      </c>
      <c r="G133" t="str">
        <f>IF((ISERROR((VLOOKUP(B133,Calculation!C$2:C$314,1,FALSE)))),"not entered","")</f>
        <v/>
      </c>
    </row>
    <row r="134" spans="2:7" x14ac:dyDescent="0.2">
      <c r="B134" s="128" t="s">
        <v>8</v>
      </c>
      <c r="C134" s="132" t="str">
        <f t="shared" ref="C134:C193" si="8">VLOOKUP(B134,name,3,FALSE)</f>
        <v xml:space="preserve"> </v>
      </c>
      <c r="D134" s="132" t="str">
        <f t="shared" ref="D134:D193" si="9">VLOOKUP(B134,name,2,FALSE)</f>
        <v xml:space="preserve"> </v>
      </c>
      <c r="E134" s="130">
        <v>1.1574074074074073E-5</v>
      </c>
      <c r="F134" s="131" t="e">
        <f t="shared" si="7"/>
        <v>#N/A</v>
      </c>
      <c r="G134" t="str">
        <f>IF((ISERROR((VLOOKUP(B134,Calculation!C$2:C$314,1,FALSE)))),"not entered","")</f>
        <v/>
      </c>
    </row>
    <row r="135" spans="2:7" x14ac:dyDescent="0.2">
      <c r="B135" s="128" t="s">
        <v>8</v>
      </c>
      <c r="C135" s="132" t="str">
        <f t="shared" si="8"/>
        <v xml:space="preserve"> </v>
      </c>
      <c r="D135" s="132" t="str">
        <f t="shared" si="9"/>
        <v xml:space="preserve"> </v>
      </c>
      <c r="E135" s="130">
        <v>1.1574074074074073E-5</v>
      </c>
      <c r="F135" s="131" t="e">
        <f t="shared" si="7"/>
        <v>#N/A</v>
      </c>
      <c r="G135" t="str">
        <f>IF((ISERROR((VLOOKUP(B135,Calculation!C$2:C$314,1,FALSE)))),"not entered","")</f>
        <v/>
      </c>
    </row>
    <row r="136" spans="2:7" x14ac:dyDescent="0.2">
      <c r="B136" s="128" t="s">
        <v>8</v>
      </c>
      <c r="C136" s="132" t="str">
        <f t="shared" si="8"/>
        <v xml:space="preserve"> </v>
      </c>
      <c r="D136" s="132" t="str">
        <f t="shared" si="9"/>
        <v xml:space="preserve"> </v>
      </c>
      <c r="E136" s="130">
        <v>1.1574074074074073E-5</v>
      </c>
      <c r="F136" s="131" t="e">
        <f t="shared" si="7"/>
        <v>#N/A</v>
      </c>
      <c r="G136" t="str">
        <f>IF((ISERROR((VLOOKUP(B136,Calculation!C$2:C$314,1,FALSE)))),"not entered","")</f>
        <v/>
      </c>
    </row>
    <row r="137" spans="2:7" x14ac:dyDescent="0.2">
      <c r="B137" s="128" t="s">
        <v>8</v>
      </c>
      <c r="C137" s="132" t="str">
        <f t="shared" si="8"/>
        <v xml:space="preserve"> </v>
      </c>
      <c r="D137" s="132" t="str">
        <f t="shared" si="9"/>
        <v xml:space="preserve"> </v>
      </c>
      <c r="E137" s="130">
        <v>1.1574074074074073E-5</v>
      </c>
      <c r="F137" s="131" t="e">
        <f t="shared" si="7"/>
        <v>#N/A</v>
      </c>
      <c r="G137" t="str">
        <f>IF((ISERROR((VLOOKUP(B137,Calculation!C$2:C$314,1,FALSE)))),"not entered","")</f>
        <v/>
      </c>
    </row>
    <row r="138" spans="2:7" x14ac:dyDescent="0.2">
      <c r="B138" s="128" t="s">
        <v>8</v>
      </c>
      <c r="C138" s="132" t="str">
        <f t="shared" si="8"/>
        <v xml:space="preserve"> </v>
      </c>
      <c r="D138" s="132" t="str">
        <f t="shared" si="9"/>
        <v xml:space="preserve"> </v>
      </c>
      <c r="E138" s="130">
        <v>1.1574074074074073E-5</v>
      </c>
      <c r="F138" s="131" t="e">
        <f t="shared" si="7"/>
        <v>#N/A</v>
      </c>
      <c r="G138" t="str">
        <f>IF((ISERROR((VLOOKUP(B138,Calculation!C$2:C$314,1,FALSE)))),"not entered","")</f>
        <v/>
      </c>
    </row>
    <row r="139" spans="2:7" x14ac:dyDescent="0.2">
      <c r="B139" s="128" t="s">
        <v>8</v>
      </c>
      <c r="C139" s="132" t="str">
        <f t="shared" si="8"/>
        <v xml:space="preserve"> </v>
      </c>
      <c r="D139" s="132" t="str">
        <f t="shared" si="9"/>
        <v xml:space="preserve"> </v>
      </c>
      <c r="E139" s="130">
        <v>1.1574074074074073E-5</v>
      </c>
      <c r="F139" s="131" t="e">
        <f t="shared" si="7"/>
        <v>#N/A</v>
      </c>
      <c r="G139" t="str">
        <f>IF((ISERROR((VLOOKUP(B139,Calculation!C$2:C$314,1,FALSE)))),"not entered","")</f>
        <v/>
      </c>
    </row>
    <row r="140" spans="2:7" x14ac:dyDescent="0.2">
      <c r="B140" s="128" t="s">
        <v>8</v>
      </c>
      <c r="C140" s="132" t="str">
        <f t="shared" si="8"/>
        <v xml:space="preserve"> </v>
      </c>
      <c r="D140" s="132" t="str">
        <f t="shared" si="9"/>
        <v xml:space="preserve"> </v>
      </c>
      <c r="E140" s="130">
        <v>1.1574074074074073E-5</v>
      </c>
      <c r="F140" s="131" t="e">
        <f t="shared" si="7"/>
        <v>#N/A</v>
      </c>
      <c r="G140" t="str">
        <f>IF((ISERROR((VLOOKUP(B140,Calculation!C$2:C$314,1,FALSE)))),"not entered","")</f>
        <v/>
      </c>
    </row>
    <row r="141" spans="2:7" x14ac:dyDescent="0.2">
      <c r="B141" s="128" t="s">
        <v>8</v>
      </c>
      <c r="C141" s="132" t="str">
        <f t="shared" si="8"/>
        <v xml:space="preserve"> </v>
      </c>
      <c r="D141" s="132" t="str">
        <f t="shared" si="9"/>
        <v xml:space="preserve"> </v>
      </c>
      <c r="E141" s="130">
        <v>1.1574074074074073E-5</v>
      </c>
      <c r="F141" s="131" t="e">
        <f t="shared" si="7"/>
        <v>#N/A</v>
      </c>
      <c r="G141" t="str">
        <f>IF((ISERROR((VLOOKUP(B141,Calculation!C$2:C$314,1,FALSE)))),"not entered","")</f>
        <v/>
      </c>
    </row>
    <row r="142" spans="2:7" x14ac:dyDescent="0.2">
      <c r="B142" s="128" t="s">
        <v>8</v>
      </c>
      <c r="C142" s="132" t="str">
        <f t="shared" si="8"/>
        <v xml:space="preserve"> </v>
      </c>
      <c r="D142" s="132" t="str">
        <f t="shared" si="9"/>
        <v xml:space="preserve"> </v>
      </c>
      <c r="E142" s="130">
        <v>1.1574074074074073E-5</v>
      </c>
      <c r="F142" s="131" t="e">
        <f t="shared" si="7"/>
        <v>#N/A</v>
      </c>
      <c r="G142" t="str">
        <f>IF((ISERROR((VLOOKUP(B142,Calculation!C$2:C$314,1,FALSE)))),"not entered","")</f>
        <v/>
      </c>
    </row>
    <row r="143" spans="2:7" x14ac:dyDescent="0.2">
      <c r="B143" s="128" t="s">
        <v>8</v>
      </c>
      <c r="C143" s="132" t="str">
        <f t="shared" si="8"/>
        <v xml:space="preserve"> </v>
      </c>
      <c r="D143" s="132" t="str">
        <f t="shared" si="9"/>
        <v xml:space="preserve"> </v>
      </c>
      <c r="E143" s="130">
        <v>1.1574074074074073E-5</v>
      </c>
      <c r="F143" s="131" t="e">
        <f t="shared" si="7"/>
        <v>#N/A</v>
      </c>
      <c r="G143" t="str">
        <f>IF((ISERROR((VLOOKUP(B143,Calculation!C$2:C$314,1,FALSE)))),"not entered","")</f>
        <v/>
      </c>
    </row>
    <row r="144" spans="2:7" x14ac:dyDescent="0.2">
      <c r="B144" s="128" t="s">
        <v>8</v>
      </c>
      <c r="C144" s="132" t="str">
        <f t="shared" si="8"/>
        <v xml:space="preserve"> </v>
      </c>
      <c r="D144" s="132" t="str">
        <f t="shared" si="9"/>
        <v xml:space="preserve"> </v>
      </c>
      <c r="E144" s="130">
        <v>1.1574074074074073E-5</v>
      </c>
      <c r="F144" s="131" t="e">
        <f t="shared" si="7"/>
        <v>#N/A</v>
      </c>
      <c r="G144" t="str">
        <f>IF((ISERROR((VLOOKUP(B144,Calculation!C$2:C$314,1,FALSE)))),"not entered","")</f>
        <v/>
      </c>
    </row>
    <row r="145" spans="2:7" x14ac:dyDescent="0.2">
      <c r="B145" s="128" t="s">
        <v>8</v>
      </c>
      <c r="C145" s="132" t="str">
        <f t="shared" si="8"/>
        <v xml:space="preserve"> </v>
      </c>
      <c r="D145" s="132" t="str">
        <f t="shared" si="9"/>
        <v xml:space="preserve"> </v>
      </c>
      <c r="E145" s="130">
        <v>1.1574074074074073E-5</v>
      </c>
      <c r="F145" s="131" t="e">
        <f t="shared" si="7"/>
        <v>#N/A</v>
      </c>
      <c r="G145" t="str">
        <f>IF((ISERROR((VLOOKUP(B145,Calculation!C$2:C$314,1,FALSE)))),"not entered","")</f>
        <v/>
      </c>
    </row>
    <row r="146" spans="2:7" x14ac:dyDescent="0.2">
      <c r="B146" s="128" t="s">
        <v>8</v>
      </c>
      <c r="C146" s="132" t="str">
        <f t="shared" si="8"/>
        <v xml:space="preserve"> </v>
      </c>
      <c r="D146" s="132" t="str">
        <f t="shared" si="9"/>
        <v xml:space="preserve"> </v>
      </c>
      <c r="E146" s="130">
        <v>1.1574074074074073E-5</v>
      </c>
      <c r="F146" s="131" t="e">
        <f t="shared" si="7"/>
        <v>#N/A</v>
      </c>
      <c r="G146" t="str">
        <f>IF((ISERROR((VLOOKUP(B146,Calculation!C$2:C$314,1,FALSE)))),"not entered","")</f>
        <v/>
      </c>
    </row>
    <row r="147" spans="2:7" x14ac:dyDescent="0.2">
      <c r="B147" s="128" t="s">
        <v>8</v>
      </c>
      <c r="C147" s="132" t="str">
        <f t="shared" si="8"/>
        <v xml:space="preserve"> </v>
      </c>
      <c r="D147" s="132" t="str">
        <f t="shared" si="9"/>
        <v xml:space="preserve"> </v>
      </c>
      <c r="E147" s="130">
        <v>1.1574074074074073E-5</v>
      </c>
      <c r="F147" s="131" t="e">
        <f t="shared" si="7"/>
        <v>#N/A</v>
      </c>
      <c r="G147" t="str">
        <f>IF((ISERROR((VLOOKUP(B147,Calculation!C$2:C$314,1,FALSE)))),"not entered","")</f>
        <v/>
      </c>
    </row>
    <row r="148" spans="2:7" x14ac:dyDescent="0.2">
      <c r="B148" s="128" t="s">
        <v>8</v>
      </c>
      <c r="C148" s="132" t="str">
        <f t="shared" si="8"/>
        <v xml:space="preserve"> </v>
      </c>
      <c r="D148" s="132" t="str">
        <f t="shared" si="9"/>
        <v xml:space="preserve"> </v>
      </c>
      <c r="E148" s="130">
        <v>1.1574074074074073E-5</v>
      </c>
      <c r="F148" s="131" t="e">
        <f t="shared" si="7"/>
        <v>#N/A</v>
      </c>
      <c r="G148" t="str">
        <f>IF((ISERROR((VLOOKUP(B148,Calculation!C$2:C$314,1,FALSE)))),"not entered","")</f>
        <v/>
      </c>
    </row>
    <row r="149" spans="2:7" x14ac:dyDescent="0.2">
      <c r="B149" s="128" t="s">
        <v>8</v>
      </c>
      <c r="C149" s="132" t="str">
        <f t="shared" si="8"/>
        <v xml:space="preserve"> </v>
      </c>
      <c r="D149" s="132" t="str">
        <f t="shared" si="9"/>
        <v xml:space="preserve"> </v>
      </c>
      <c r="E149" s="130">
        <v>1.1574074074074073E-5</v>
      </c>
      <c r="F149" s="131" t="e">
        <f t="shared" ref="F149:F180" si="10">(VLOOKUP(C149,C$4:E$5,3,FALSE))/(E149/10000)</f>
        <v>#N/A</v>
      </c>
      <c r="G149" t="str">
        <f>IF((ISERROR((VLOOKUP(B149,Calculation!C$2:C$314,1,FALSE)))),"not entered","")</f>
        <v/>
      </c>
    </row>
    <row r="150" spans="2:7" x14ac:dyDescent="0.2">
      <c r="B150" s="128" t="s">
        <v>8</v>
      </c>
      <c r="C150" s="132" t="str">
        <f t="shared" si="8"/>
        <v xml:space="preserve"> </v>
      </c>
      <c r="D150" s="132" t="str">
        <f t="shared" si="9"/>
        <v xml:space="preserve"> </v>
      </c>
      <c r="E150" s="130">
        <v>1.1574074074074073E-5</v>
      </c>
      <c r="F150" s="131" t="e">
        <f t="shared" si="10"/>
        <v>#N/A</v>
      </c>
      <c r="G150" t="str">
        <f>IF((ISERROR((VLOOKUP(B150,Calculation!C$2:C$314,1,FALSE)))),"not entered","")</f>
        <v/>
      </c>
    </row>
    <row r="151" spans="2:7" x14ac:dyDescent="0.2">
      <c r="B151" s="128" t="s">
        <v>8</v>
      </c>
      <c r="C151" s="132" t="str">
        <f t="shared" si="8"/>
        <v xml:space="preserve"> </v>
      </c>
      <c r="D151" s="132" t="str">
        <f t="shared" si="9"/>
        <v xml:space="preserve"> </v>
      </c>
      <c r="E151" s="130">
        <v>1.1574074074074073E-5</v>
      </c>
      <c r="F151" s="131" t="e">
        <f t="shared" si="10"/>
        <v>#N/A</v>
      </c>
      <c r="G151" t="str">
        <f>IF((ISERROR((VLOOKUP(B151,Calculation!C$2:C$314,1,FALSE)))),"not entered","")</f>
        <v/>
      </c>
    </row>
    <row r="152" spans="2:7" x14ac:dyDescent="0.2">
      <c r="B152" s="128" t="s">
        <v>8</v>
      </c>
      <c r="C152" s="132" t="str">
        <f t="shared" si="8"/>
        <v xml:space="preserve"> </v>
      </c>
      <c r="D152" s="132" t="str">
        <f t="shared" si="9"/>
        <v xml:space="preserve"> </v>
      </c>
      <c r="E152" s="130">
        <v>1.1574074074074073E-5</v>
      </c>
      <c r="F152" s="131" t="e">
        <f t="shared" si="10"/>
        <v>#N/A</v>
      </c>
      <c r="G152" t="str">
        <f>IF((ISERROR((VLOOKUP(B152,Calculation!C$2:C$314,1,FALSE)))),"not entered","")</f>
        <v/>
      </c>
    </row>
    <row r="153" spans="2:7" x14ac:dyDescent="0.2">
      <c r="B153" s="128" t="s">
        <v>8</v>
      </c>
      <c r="C153" s="132" t="str">
        <f t="shared" si="8"/>
        <v xml:space="preserve"> </v>
      </c>
      <c r="D153" s="132" t="str">
        <f t="shared" si="9"/>
        <v xml:space="preserve"> </v>
      </c>
      <c r="E153" s="130">
        <v>1.1574074074074073E-5</v>
      </c>
      <c r="F153" s="131" t="e">
        <f t="shared" si="10"/>
        <v>#N/A</v>
      </c>
      <c r="G153" t="str">
        <f>IF((ISERROR((VLOOKUP(B153,Calculation!C$2:C$314,1,FALSE)))),"not entered","")</f>
        <v/>
      </c>
    </row>
    <row r="154" spans="2:7" x14ac:dyDescent="0.2">
      <c r="B154" s="128" t="s">
        <v>8</v>
      </c>
      <c r="C154" s="132" t="str">
        <f t="shared" si="8"/>
        <v xml:space="preserve"> </v>
      </c>
      <c r="D154" s="132" t="str">
        <f t="shared" si="9"/>
        <v xml:space="preserve"> </v>
      </c>
      <c r="E154" s="130">
        <v>1.1574074074074073E-5</v>
      </c>
      <c r="F154" s="131" t="e">
        <f t="shared" si="10"/>
        <v>#N/A</v>
      </c>
      <c r="G154" t="str">
        <f>IF((ISERROR((VLOOKUP(B154,Calculation!C$2:C$314,1,FALSE)))),"not entered","")</f>
        <v/>
      </c>
    </row>
    <row r="155" spans="2:7" x14ac:dyDescent="0.2">
      <c r="B155" s="128" t="s">
        <v>8</v>
      </c>
      <c r="C155" s="132" t="str">
        <f t="shared" si="8"/>
        <v xml:space="preserve"> </v>
      </c>
      <c r="D155" s="132" t="str">
        <f t="shared" si="9"/>
        <v xml:space="preserve"> </v>
      </c>
      <c r="E155" s="130">
        <v>1.1574074074074073E-5</v>
      </c>
      <c r="F155" s="131" t="e">
        <f t="shared" si="10"/>
        <v>#N/A</v>
      </c>
      <c r="G155" t="str">
        <f>IF((ISERROR((VLOOKUP(B155,Calculation!C$2:C$314,1,FALSE)))),"not entered","")</f>
        <v/>
      </c>
    </row>
    <row r="156" spans="2:7" x14ac:dyDescent="0.2">
      <c r="B156" s="128" t="s">
        <v>8</v>
      </c>
      <c r="C156" s="132" t="str">
        <f t="shared" si="8"/>
        <v xml:space="preserve"> </v>
      </c>
      <c r="D156" s="132" t="str">
        <f t="shared" si="9"/>
        <v xml:space="preserve"> </v>
      </c>
      <c r="E156" s="130">
        <v>1.1574074074074073E-5</v>
      </c>
      <c r="F156" s="131" t="e">
        <f t="shared" si="10"/>
        <v>#N/A</v>
      </c>
      <c r="G156" t="str">
        <f>IF((ISERROR((VLOOKUP(B156,Calculation!C$2:C$314,1,FALSE)))),"not entered","")</f>
        <v/>
      </c>
    </row>
    <row r="157" spans="2:7" x14ac:dyDescent="0.2">
      <c r="B157" s="128" t="s">
        <v>8</v>
      </c>
      <c r="C157" s="132" t="str">
        <f t="shared" si="8"/>
        <v xml:space="preserve"> </v>
      </c>
      <c r="D157" s="132" t="str">
        <f t="shared" si="9"/>
        <v xml:space="preserve"> </v>
      </c>
      <c r="E157" s="130">
        <v>1.1574074074074073E-5</v>
      </c>
      <c r="F157" s="131" t="e">
        <f t="shared" si="10"/>
        <v>#N/A</v>
      </c>
      <c r="G157" t="str">
        <f>IF((ISERROR((VLOOKUP(B157,Calculation!C$2:C$314,1,FALSE)))),"not entered","")</f>
        <v/>
      </c>
    </row>
    <row r="158" spans="2:7" x14ac:dyDescent="0.2">
      <c r="B158" s="128" t="s">
        <v>8</v>
      </c>
      <c r="C158" s="132" t="str">
        <f t="shared" si="8"/>
        <v xml:space="preserve"> </v>
      </c>
      <c r="D158" s="132" t="str">
        <f t="shared" si="9"/>
        <v xml:space="preserve"> </v>
      </c>
      <c r="E158" s="130">
        <v>1.1574074074074073E-5</v>
      </c>
      <c r="F158" s="131" t="e">
        <f t="shared" si="10"/>
        <v>#N/A</v>
      </c>
      <c r="G158" t="str">
        <f>IF((ISERROR((VLOOKUP(B158,Calculation!C$2:C$314,1,FALSE)))),"not entered","")</f>
        <v/>
      </c>
    </row>
    <row r="159" spans="2:7" x14ac:dyDescent="0.2">
      <c r="B159" s="128" t="s">
        <v>8</v>
      </c>
      <c r="C159" s="132" t="str">
        <f t="shared" si="8"/>
        <v xml:space="preserve"> </v>
      </c>
      <c r="D159" s="132" t="str">
        <f t="shared" si="9"/>
        <v xml:space="preserve"> </v>
      </c>
      <c r="E159" s="130">
        <v>1.1574074074074073E-5</v>
      </c>
      <c r="F159" s="131" t="e">
        <f t="shared" si="10"/>
        <v>#N/A</v>
      </c>
      <c r="G159" t="str">
        <f>IF((ISERROR((VLOOKUP(B159,Calculation!C$2:C$314,1,FALSE)))),"not entered","")</f>
        <v/>
      </c>
    </row>
    <row r="160" spans="2:7" x14ac:dyDescent="0.2">
      <c r="B160" s="128" t="s">
        <v>8</v>
      </c>
      <c r="C160" s="132" t="str">
        <f t="shared" si="8"/>
        <v xml:space="preserve"> </v>
      </c>
      <c r="D160" s="132" t="str">
        <f t="shared" si="9"/>
        <v xml:space="preserve"> </v>
      </c>
      <c r="E160" s="130">
        <v>1.1574074074074073E-5</v>
      </c>
      <c r="F160" s="131" t="e">
        <f t="shared" si="10"/>
        <v>#N/A</v>
      </c>
      <c r="G160" t="str">
        <f>IF((ISERROR((VLOOKUP(B160,Calculation!C$2:C$314,1,FALSE)))),"not entered","")</f>
        <v/>
      </c>
    </row>
    <row r="161" spans="2:7" x14ac:dyDescent="0.2">
      <c r="B161" s="128" t="s">
        <v>8</v>
      </c>
      <c r="C161" s="132" t="str">
        <f t="shared" si="8"/>
        <v xml:space="preserve"> </v>
      </c>
      <c r="D161" s="132" t="str">
        <f t="shared" si="9"/>
        <v xml:space="preserve"> </v>
      </c>
      <c r="E161" s="130">
        <v>1.1574074074074073E-5</v>
      </c>
      <c r="F161" s="131" t="e">
        <f t="shared" si="10"/>
        <v>#N/A</v>
      </c>
      <c r="G161" t="str">
        <f>IF((ISERROR((VLOOKUP(B161,Calculation!C$2:C$314,1,FALSE)))),"not entered","")</f>
        <v/>
      </c>
    </row>
    <row r="162" spans="2:7" x14ac:dyDescent="0.2">
      <c r="B162" s="128" t="s">
        <v>8</v>
      </c>
      <c r="C162" s="132" t="str">
        <f t="shared" si="8"/>
        <v xml:space="preserve"> </v>
      </c>
      <c r="D162" s="132" t="str">
        <f t="shared" si="9"/>
        <v xml:space="preserve"> </v>
      </c>
      <c r="E162" s="130">
        <v>1.1574074074074073E-5</v>
      </c>
      <c r="F162" s="131" t="e">
        <f t="shared" si="10"/>
        <v>#N/A</v>
      </c>
      <c r="G162" t="str">
        <f>IF((ISERROR((VLOOKUP(B162,Calculation!C$2:C$314,1,FALSE)))),"not entered","")</f>
        <v/>
      </c>
    </row>
    <row r="163" spans="2:7" x14ac:dyDescent="0.2">
      <c r="B163" s="128" t="s">
        <v>8</v>
      </c>
      <c r="C163" s="132" t="str">
        <f t="shared" si="8"/>
        <v xml:space="preserve"> </v>
      </c>
      <c r="D163" s="132" t="str">
        <f t="shared" si="9"/>
        <v xml:space="preserve"> </v>
      </c>
      <c r="E163" s="130">
        <v>1.1574074074074073E-5</v>
      </c>
      <c r="F163" s="131" t="e">
        <f t="shared" si="10"/>
        <v>#N/A</v>
      </c>
      <c r="G163" t="str">
        <f>IF((ISERROR((VLOOKUP(B163,Calculation!C$2:C$314,1,FALSE)))),"not entered","")</f>
        <v/>
      </c>
    </row>
    <row r="164" spans="2:7" x14ac:dyDescent="0.2">
      <c r="B164" s="128" t="s">
        <v>8</v>
      </c>
      <c r="C164" s="132" t="str">
        <f t="shared" si="8"/>
        <v xml:space="preserve"> </v>
      </c>
      <c r="D164" s="132" t="str">
        <f t="shared" si="9"/>
        <v xml:space="preserve"> </v>
      </c>
      <c r="E164" s="130">
        <v>1.1574074074074073E-5</v>
      </c>
      <c r="F164" s="131" t="e">
        <f t="shared" si="10"/>
        <v>#N/A</v>
      </c>
      <c r="G164" t="str">
        <f>IF((ISERROR((VLOOKUP(B164,Calculation!C$2:C$314,1,FALSE)))),"not entered","")</f>
        <v/>
      </c>
    </row>
    <row r="165" spans="2:7" x14ac:dyDescent="0.2">
      <c r="B165" s="128" t="s">
        <v>8</v>
      </c>
      <c r="C165" s="132" t="str">
        <f t="shared" si="8"/>
        <v xml:space="preserve"> </v>
      </c>
      <c r="D165" s="132" t="str">
        <f t="shared" si="9"/>
        <v xml:space="preserve"> </v>
      </c>
      <c r="E165" s="130">
        <v>1.1574074074074073E-5</v>
      </c>
      <c r="F165" s="131" t="e">
        <f t="shared" si="10"/>
        <v>#N/A</v>
      </c>
      <c r="G165" t="str">
        <f>IF((ISERROR((VLOOKUP(B165,Calculation!C$2:C$314,1,FALSE)))),"not entered","")</f>
        <v/>
      </c>
    </row>
    <row r="166" spans="2:7" x14ac:dyDescent="0.2">
      <c r="B166" s="128" t="s">
        <v>8</v>
      </c>
      <c r="C166" s="132" t="str">
        <f t="shared" si="8"/>
        <v xml:space="preserve"> </v>
      </c>
      <c r="D166" s="132" t="str">
        <f t="shared" si="9"/>
        <v xml:space="preserve"> </v>
      </c>
      <c r="E166" s="130">
        <v>1.1574074074074073E-5</v>
      </c>
      <c r="F166" s="131" t="e">
        <f t="shared" si="10"/>
        <v>#N/A</v>
      </c>
      <c r="G166" t="str">
        <f>IF((ISERROR((VLOOKUP(B166,Calculation!C$2:C$314,1,FALSE)))),"not entered","")</f>
        <v/>
      </c>
    </row>
    <row r="167" spans="2:7" x14ac:dyDescent="0.2">
      <c r="B167" s="128" t="s">
        <v>8</v>
      </c>
      <c r="C167" s="132" t="str">
        <f t="shared" si="8"/>
        <v xml:space="preserve"> </v>
      </c>
      <c r="D167" s="132" t="str">
        <f t="shared" si="9"/>
        <v xml:space="preserve"> </v>
      </c>
      <c r="E167" s="130">
        <v>1.1574074074074073E-5</v>
      </c>
      <c r="F167" s="131" t="e">
        <f t="shared" si="10"/>
        <v>#N/A</v>
      </c>
      <c r="G167" t="str">
        <f>IF((ISERROR((VLOOKUP(B167,Calculation!C$2:C$314,1,FALSE)))),"not entered","")</f>
        <v/>
      </c>
    </row>
    <row r="168" spans="2:7" x14ac:dyDescent="0.2">
      <c r="B168" s="128" t="s">
        <v>8</v>
      </c>
      <c r="C168" s="132" t="str">
        <f t="shared" si="8"/>
        <v xml:space="preserve"> </v>
      </c>
      <c r="D168" s="132" t="str">
        <f t="shared" si="9"/>
        <v xml:space="preserve"> </v>
      </c>
      <c r="E168" s="130">
        <v>1.1574074074074073E-5</v>
      </c>
      <c r="F168" s="131" t="e">
        <f t="shared" si="10"/>
        <v>#N/A</v>
      </c>
      <c r="G168" t="str">
        <f>IF((ISERROR((VLOOKUP(B168,Calculation!C$2:C$314,1,FALSE)))),"not entered","")</f>
        <v/>
      </c>
    </row>
    <row r="169" spans="2:7" x14ac:dyDescent="0.2">
      <c r="B169" s="128" t="s">
        <v>8</v>
      </c>
      <c r="C169" s="132" t="str">
        <f t="shared" si="8"/>
        <v xml:space="preserve"> </v>
      </c>
      <c r="D169" s="132" t="str">
        <f t="shared" si="9"/>
        <v xml:space="preserve"> </v>
      </c>
      <c r="E169" s="130">
        <v>1.1574074074074073E-5</v>
      </c>
      <c r="F169" s="131" t="e">
        <f t="shared" si="10"/>
        <v>#N/A</v>
      </c>
      <c r="G169" t="str">
        <f>IF((ISERROR((VLOOKUP(B169,Calculation!C$2:C$314,1,FALSE)))),"not entered","")</f>
        <v/>
      </c>
    </row>
    <row r="170" spans="2:7" x14ac:dyDescent="0.2">
      <c r="B170" s="128" t="s">
        <v>8</v>
      </c>
      <c r="C170" s="132" t="str">
        <f t="shared" si="8"/>
        <v xml:space="preserve"> </v>
      </c>
      <c r="D170" s="132" t="str">
        <f t="shared" si="9"/>
        <v xml:space="preserve"> </v>
      </c>
      <c r="E170" s="130">
        <v>1.1574074074074073E-5</v>
      </c>
      <c r="F170" s="131" t="e">
        <f t="shared" si="10"/>
        <v>#N/A</v>
      </c>
      <c r="G170" t="str">
        <f>IF((ISERROR((VLOOKUP(B170,Calculation!C$2:C$314,1,FALSE)))),"not entered","")</f>
        <v/>
      </c>
    </row>
    <row r="171" spans="2:7" x14ac:dyDescent="0.2">
      <c r="B171" s="128" t="s">
        <v>8</v>
      </c>
      <c r="C171" s="132" t="str">
        <f t="shared" si="8"/>
        <v xml:space="preserve"> </v>
      </c>
      <c r="D171" s="132" t="str">
        <f t="shared" si="9"/>
        <v xml:space="preserve"> </v>
      </c>
      <c r="E171" s="130">
        <v>1.1574074074074073E-5</v>
      </c>
      <c r="F171" s="131" t="e">
        <f t="shared" si="10"/>
        <v>#N/A</v>
      </c>
      <c r="G171" t="str">
        <f>IF((ISERROR((VLOOKUP(B171,Calculation!C$2:C$314,1,FALSE)))),"not entered","")</f>
        <v/>
      </c>
    </row>
    <row r="172" spans="2:7" x14ac:dyDescent="0.2">
      <c r="B172" s="128" t="s">
        <v>8</v>
      </c>
      <c r="C172" s="132" t="str">
        <f t="shared" si="8"/>
        <v xml:space="preserve"> </v>
      </c>
      <c r="D172" s="132" t="str">
        <f t="shared" si="9"/>
        <v xml:space="preserve"> </v>
      </c>
      <c r="E172" s="130">
        <v>1.1574074074074073E-5</v>
      </c>
      <c r="F172" s="131" t="e">
        <f t="shared" si="10"/>
        <v>#N/A</v>
      </c>
      <c r="G172" t="str">
        <f>IF((ISERROR((VLOOKUP(B172,Calculation!C$2:C$314,1,FALSE)))),"not entered","")</f>
        <v/>
      </c>
    </row>
    <row r="173" spans="2:7" x14ac:dyDescent="0.2">
      <c r="B173" s="128" t="s">
        <v>8</v>
      </c>
      <c r="C173" s="132" t="str">
        <f t="shared" si="8"/>
        <v xml:space="preserve"> </v>
      </c>
      <c r="D173" s="132" t="str">
        <f t="shared" si="9"/>
        <v xml:space="preserve"> </v>
      </c>
      <c r="E173" s="130">
        <v>1.1574074074074073E-5</v>
      </c>
      <c r="F173" s="131" t="e">
        <f t="shared" si="10"/>
        <v>#N/A</v>
      </c>
      <c r="G173" t="str">
        <f>IF((ISERROR((VLOOKUP(B173,Calculation!C$2:C$314,1,FALSE)))),"not entered","")</f>
        <v/>
      </c>
    </row>
    <row r="174" spans="2:7" x14ac:dyDescent="0.2">
      <c r="B174" s="128" t="s">
        <v>8</v>
      </c>
      <c r="C174" s="132" t="str">
        <f t="shared" si="8"/>
        <v xml:space="preserve"> </v>
      </c>
      <c r="D174" s="132" t="str">
        <f t="shared" si="9"/>
        <v xml:space="preserve"> </v>
      </c>
      <c r="E174" s="130">
        <v>1.1574074074074073E-5</v>
      </c>
      <c r="F174" s="131" t="e">
        <f t="shared" si="10"/>
        <v>#N/A</v>
      </c>
      <c r="G174" t="str">
        <f>IF((ISERROR((VLOOKUP(B174,Calculation!C$2:C$314,1,FALSE)))),"not entered","")</f>
        <v/>
      </c>
    </row>
    <row r="175" spans="2:7" x14ac:dyDescent="0.2">
      <c r="B175" s="128" t="s">
        <v>8</v>
      </c>
      <c r="C175" s="132" t="str">
        <f t="shared" si="8"/>
        <v xml:space="preserve"> </v>
      </c>
      <c r="D175" s="132" t="str">
        <f t="shared" si="9"/>
        <v xml:space="preserve"> </v>
      </c>
      <c r="E175" s="130">
        <v>1.1574074074074073E-5</v>
      </c>
      <c r="F175" s="131" t="e">
        <f t="shared" si="10"/>
        <v>#N/A</v>
      </c>
      <c r="G175" t="str">
        <f>IF((ISERROR((VLOOKUP(B175,Calculation!C$2:C$314,1,FALSE)))),"not entered","")</f>
        <v/>
      </c>
    </row>
    <row r="176" spans="2:7" x14ac:dyDescent="0.2">
      <c r="B176" s="128" t="s">
        <v>8</v>
      </c>
      <c r="C176" s="132" t="str">
        <f t="shared" si="8"/>
        <v xml:space="preserve"> </v>
      </c>
      <c r="D176" s="132" t="str">
        <f t="shared" si="9"/>
        <v xml:space="preserve"> </v>
      </c>
      <c r="E176" s="130">
        <v>1.1574074074074073E-5</v>
      </c>
      <c r="F176" s="131" t="e">
        <f t="shared" si="10"/>
        <v>#N/A</v>
      </c>
      <c r="G176" t="str">
        <f>IF((ISERROR((VLOOKUP(B176,Calculation!C$2:C$314,1,FALSE)))),"not entered","")</f>
        <v/>
      </c>
    </row>
    <row r="177" spans="2:7" x14ac:dyDescent="0.2">
      <c r="B177" s="128" t="s">
        <v>8</v>
      </c>
      <c r="C177" s="132" t="str">
        <f t="shared" si="8"/>
        <v xml:space="preserve"> </v>
      </c>
      <c r="D177" s="132" t="str">
        <f t="shared" si="9"/>
        <v xml:space="preserve"> </v>
      </c>
      <c r="E177" s="130">
        <v>1.1574074074074073E-5</v>
      </c>
      <c r="F177" s="131" t="e">
        <f t="shared" si="10"/>
        <v>#N/A</v>
      </c>
      <c r="G177" t="str">
        <f>IF((ISERROR((VLOOKUP(B177,Calculation!C$2:C$314,1,FALSE)))),"not entered","")</f>
        <v/>
      </c>
    </row>
    <row r="178" spans="2:7" x14ac:dyDescent="0.2">
      <c r="B178" s="128" t="s">
        <v>8</v>
      </c>
      <c r="C178" s="132" t="str">
        <f t="shared" si="8"/>
        <v xml:space="preserve"> </v>
      </c>
      <c r="D178" s="132" t="str">
        <f t="shared" si="9"/>
        <v xml:space="preserve"> </v>
      </c>
      <c r="E178" s="130">
        <v>1.1574074074074073E-5</v>
      </c>
      <c r="F178" s="131" t="e">
        <f t="shared" si="10"/>
        <v>#N/A</v>
      </c>
      <c r="G178" t="str">
        <f>IF((ISERROR((VLOOKUP(B178,Calculation!C$2:C$314,1,FALSE)))),"not entered","")</f>
        <v/>
      </c>
    </row>
    <row r="179" spans="2:7" x14ac:dyDescent="0.2">
      <c r="B179" s="128" t="s">
        <v>8</v>
      </c>
      <c r="C179" s="132" t="str">
        <f t="shared" si="8"/>
        <v xml:space="preserve"> </v>
      </c>
      <c r="D179" s="132" t="str">
        <f t="shared" si="9"/>
        <v xml:space="preserve"> </v>
      </c>
      <c r="E179" s="130">
        <v>1.1574074074074073E-5</v>
      </c>
      <c r="F179" s="131" t="e">
        <f t="shared" si="10"/>
        <v>#N/A</v>
      </c>
      <c r="G179" t="str">
        <f>IF((ISERROR((VLOOKUP(B179,Calculation!C$2:C$314,1,FALSE)))),"not entered","")</f>
        <v/>
      </c>
    </row>
    <row r="180" spans="2:7" x14ac:dyDescent="0.2">
      <c r="B180" s="128" t="s">
        <v>8</v>
      </c>
      <c r="C180" s="132" t="str">
        <f t="shared" si="8"/>
        <v xml:space="preserve"> </v>
      </c>
      <c r="D180" s="132" t="str">
        <f t="shared" si="9"/>
        <v xml:space="preserve"> </v>
      </c>
      <c r="E180" s="130">
        <v>1.1574074074074073E-5</v>
      </c>
      <c r="F180" s="131" t="e">
        <f t="shared" si="10"/>
        <v>#N/A</v>
      </c>
      <c r="G180" t="str">
        <f>IF((ISERROR((VLOOKUP(B180,Calculation!C$2:C$314,1,FALSE)))),"not entered","")</f>
        <v/>
      </c>
    </row>
    <row r="181" spans="2:7" x14ac:dyDescent="0.2">
      <c r="B181" s="128" t="s">
        <v>8</v>
      </c>
      <c r="C181" s="132" t="str">
        <f t="shared" si="8"/>
        <v xml:space="preserve"> </v>
      </c>
      <c r="D181" s="132" t="str">
        <f t="shared" si="9"/>
        <v xml:space="preserve"> </v>
      </c>
      <c r="E181" s="130">
        <v>1.1574074074074073E-5</v>
      </c>
      <c r="F181" s="131" t="e">
        <f t="shared" ref="F181:F200" si="11">(VLOOKUP(C181,C$4:E$5,3,FALSE))/(E181/10000)</f>
        <v>#N/A</v>
      </c>
      <c r="G181" t="str">
        <f>IF((ISERROR((VLOOKUP(B181,Calculation!C$2:C$314,1,FALSE)))),"not entered","")</f>
        <v/>
      </c>
    </row>
    <row r="182" spans="2:7" x14ac:dyDescent="0.2">
      <c r="B182" s="128" t="s">
        <v>8</v>
      </c>
      <c r="C182" s="132" t="str">
        <f t="shared" si="8"/>
        <v xml:space="preserve"> </v>
      </c>
      <c r="D182" s="132" t="str">
        <f t="shared" si="9"/>
        <v xml:space="preserve"> </v>
      </c>
      <c r="E182" s="130">
        <v>1.1574074074074073E-5</v>
      </c>
      <c r="F182" s="131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28" t="s">
        <v>8</v>
      </c>
      <c r="C183" s="132" t="str">
        <f t="shared" si="8"/>
        <v xml:space="preserve"> </v>
      </c>
      <c r="D183" s="132" t="str">
        <f t="shared" si="9"/>
        <v xml:space="preserve"> </v>
      </c>
      <c r="E183" s="130">
        <v>1.1574074074074073E-5</v>
      </c>
      <c r="F183" s="131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28" t="s">
        <v>8</v>
      </c>
      <c r="C184" s="132" t="str">
        <f t="shared" si="8"/>
        <v xml:space="preserve"> </v>
      </c>
      <c r="D184" s="132" t="str">
        <f t="shared" si="9"/>
        <v xml:space="preserve"> </v>
      </c>
      <c r="E184" s="130">
        <v>1.1574074074074073E-5</v>
      </c>
      <c r="F184" s="131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28" t="s">
        <v>8</v>
      </c>
      <c r="C185" s="132" t="str">
        <f t="shared" si="8"/>
        <v xml:space="preserve"> </v>
      </c>
      <c r="D185" s="132" t="str">
        <f t="shared" si="9"/>
        <v xml:space="preserve"> </v>
      </c>
      <c r="E185" s="130">
        <v>1.1574074074074073E-5</v>
      </c>
      <c r="F185" s="131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28" t="s">
        <v>8</v>
      </c>
      <c r="C186" s="132" t="str">
        <f t="shared" si="8"/>
        <v xml:space="preserve"> </v>
      </c>
      <c r="D186" s="132" t="str">
        <f t="shared" si="9"/>
        <v xml:space="preserve"> </v>
      </c>
      <c r="E186" s="130">
        <v>1.1574074074074073E-5</v>
      </c>
      <c r="F186" s="131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28" t="s">
        <v>8</v>
      </c>
      <c r="C187" s="132" t="str">
        <f t="shared" si="8"/>
        <v xml:space="preserve"> </v>
      </c>
      <c r="D187" s="132" t="str">
        <f t="shared" si="9"/>
        <v xml:space="preserve"> </v>
      </c>
      <c r="E187" s="130">
        <v>1.1574074074074073E-5</v>
      </c>
      <c r="F187" s="131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28" t="s">
        <v>8</v>
      </c>
      <c r="C188" s="132" t="str">
        <f t="shared" si="8"/>
        <v xml:space="preserve"> </v>
      </c>
      <c r="D188" s="132" t="str">
        <f t="shared" si="9"/>
        <v xml:space="preserve"> </v>
      </c>
      <c r="E188" s="130">
        <v>1.1574074074074073E-5</v>
      </c>
      <c r="F188" s="131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28" t="s">
        <v>8</v>
      </c>
      <c r="C189" s="132" t="str">
        <f t="shared" si="8"/>
        <v xml:space="preserve"> </v>
      </c>
      <c r="D189" s="132" t="str">
        <f t="shared" si="9"/>
        <v xml:space="preserve"> </v>
      </c>
      <c r="E189" s="130">
        <v>1.1574074074074073E-5</v>
      </c>
      <c r="F189" s="131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28" t="s">
        <v>8</v>
      </c>
      <c r="C190" s="132" t="str">
        <f t="shared" si="8"/>
        <v xml:space="preserve"> </v>
      </c>
      <c r="D190" s="132" t="str">
        <f t="shared" si="9"/>
        <v xml:space="preserve"> </v>
      </c>
      <c r="E190" s="130">
        <v>1.1574074074074073E-5</v>
      </c>
      <c r="F190" s="131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28" t="s">
        <v>8</v>
      </c>
      <c r="C191" s="132" t="str">
        <f t="shared" si="8"/>
        <v xml:space="preserve"> </v>
      </c>
      <c r="D191" s="132" t="str">
        <f t="shared" si="9"/>
        <v xml:space="preserve"> </v>
      </c>
      <c r="E191" s="130">
        <v>1.1574074074074073E-5</v>
      </c>
      <c r="F191" s="131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28" t="s">
        <v>8</v>
      </c>
      <c r="C192" s="132" t="str">
        <f t="shared" si="8"/>
        <v xml:space="preserve"> </v>
      </c>
      <c r="D192" s="132" t="str">
        <f t="shared" si="9"/>
        <v xml:space="preserve"> </v>
      </c>
      <c r="E192" s="130">
        <v>1.1574074074074073E-5</v>
      </c>
      <c r="F192" s="131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28" t="s">
        <v>8</v>
      </c>
      <c r="C193" s="132" t="str">
        <f t="shared" si="8"/>
        <v xml:space="preserve"> </v>
      </c>
      <c r="D193" s="132" t="str">
        <f t="shared" si="9"/>
        <v xml:space="preserve"> </v>
      </c>
      <c r="E193" s="130">
        <v>1.1574074074074073E-5</v>
      </c>
      <c r="F193" s="131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28" t="s">
        <v>8</v>
      </c>
      <c r="C194" s="132" t="str">
        <f t="shared" ref="C194" si="12">VLOOKUP(B194,name,3,FALSE)</f>
        <v xml:space="preserve"> </v>
      </c>
      <c r="D194" s="132" t="str">
        <f t="shared" ref="D194" si="13">VLOOKUP(B194,name,2,FALSE)</f>
        <v xml:space="preserve"> </v>
      </c>
      <c r="E194" s="130">
        <v>1.1574074074074073E-5</v>
      </c>
      <c r="F194" s="131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28" t="s">
        <v>8</v>
      </c>
      <c r="C195" s="132" t="str">
        <f t="shared" ref="C195:C200" si="14">VLOOKUP(B195,name,3,FALSE)</f>
        <v xml:space="preserve"> </v>
      </c>
      <c r="D195" s="132" t="str">
        <f t="shared" ref="D195:D200" si="15">VLOOKUP(B195,name,2,FALSE)</f>
        <v xml:space="preserve"> </v>
      </c>
      <c r="E195" s="130">
        <v>1.1574074074074073E-5</v>
      </c>
      <c r="F195" s="131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28" t="s">
        <v>8</v>
      </c>
      <c r="C196" s="132" t="str">
        <f t="shared" si="14"/>
        <v xml:space="preserve"> </v>
      </c>
      <c r="D196" s="132" t="str">
        <f t="shared" si="15"/>
        <v xml:space="preserve"> </v>
      </c>
      <c r="E196" s="130">
        <v>1.1574074074074073E-5</v>
      </c>
      <c r="F196" s="131" t="e">
        <f t="shared" si="11"/>
        <v>#N/A</v>
      </c>
      <c r="G196" t="str">
        <f>IF((ISERROR((VLOOKUP(B196,Calculation!C$2:C$314,1,FALSE)))),"not entered","")</f>
        <v/>
      </c>
    </row>
    <row r="197" spans="2:7" x14ac:dyDescent="0.2">
      <c r="B197" s="128" t="s">
        <v>8</v>
      </c>
      <c r="C197" s="132" t="str">
        <f t="shared" si="14"/>
        <v xml:space="preserve"> </v>
      </c>
      <c r="D197" s="132" t="str">
        <f t="shared" si="15"/>
        <v xml:space="preserve"> </v>
      </c>
      <c r="E197" s="130">
        <v>1.1574074074074073E-5</v>
      </c>
      <c r="F197" s="131" t="e">
        <f t="shared" si="11"/>
        <v>#N/A</v>
      </c>
      <c r="G197" t="str">
        <f>IF((ISERROR((VLOOKUP(B197,Calculation!C$2:C$314,1,FALSE)))),"not entered","")</f>
        <v/>
      </c>
    </row>
    <row r="198" spans="2:7" x14ac:dyDescent="0.2">
      <c r="B198" s="128" t="s">
        <v>8</v>
      </c>
      <c r="C198" s="132" t="str">
        <f t="shared" si="14"/>
        <v xml:space="preserve"> </v>
      </c>
      <c r="D198" s="132" t="str">
        <f t="shared" si="15"/>
        <v xml:space="preserve"> </v>
      </c>
      <c r="E198" s="130">
        <v>1.1574074074074073E-5</v>
      </c>
      <c r="F198" s="131" t="e">
        <f t="shared" si="11"/>
        <v>#N/A</v>
      </c>
      <c r="G198" t="str">
        <f>IF((ISERROR((VLOOKUP(B198,Calculation!C$2:C$314,1,FALSE)))),"not entered","")</f>
        <v/>
      </c>
    </row>
    <row r="199" spans="2:7" x14ac:dyDescent="0.2">
      <c r="B199" s="128" t="s">
        <v>8</v>
      </c>
      <c r="C199" s="132" t="str">
        <f t="shared" si="14"/>
        <v xml:space="preserve"> </v>
      </c>
      <c r="D199" s="132" t="str">
        <f t="shared" si="15"/>
        <v xml:space="preserve"> </v>
      </c>
      <c r="E199" s="130">
        <v>1.1574074074074073E-5</v>
      </c>
      <c r="F199" s="131" t="e">
        <f t="shared" si="11"/>
        <v>#N/A</v>
      </c>
      <c r="G199" t="str">
        <f>IF((ISERROR((VLOOKUP(B199,Calculation!C$2:C$314,1,FALSE)))),"not entered","")</f>
        <v/>
      </c>
    </row>
    <row r="200" spans="2:7" x14ac:dyDescent="0.2">
      <c r="B200" s="128" t="s">
        <v>8</v>
      </c>
      <c r="C200" s="132" t="str">
        <f t="shared" si="14"/>
        <v xml:space="preserve"> </v>
      </c>
      <c r="D200" s="132" t="str">
        <f t="shared" si="15"/>
        <v xml:space="preserve"> </v>
      </c>
      <c r="E200" s="130">
        <v>1.1574074074074073E-5</v>
      </c>
      <c r="F200" s="131" t="e">
        <f t="shared" si="11"/>
        <v>#N/A</v>
      </c>
      <c r="G200" t="str">
        <f>IF((ISERROR((VLOOKUP(B200,Calculation!C$2:C$314,1,FALSE)))),"not entered","")</f>
        <v/>
      </c>
    </row>
    <row r="201" spans="2:7" ht="13.5" thickBot="1" x14ac:dyDescent="0.25">
      <c r="B201" s="133"/>
      <c r="C201" s="134"/>
      <c r="D201" s="134"/>
      <c r="E201" s="135"/>
      <c r="F201" s="136"/>
      <c r="G201" t="str">
        <f>IF((ISERROR((VLOOKUP(B201,Calculation!C$2:C$314,1,FALSE)))),"not entered","")</f>
        <v>not entered</v>
      </c>
    </row>
    <row r="202" spans="2:7" x14ac:dyDescent="0.2">
      <c r="B202" s="30"/>
      <c r="C202" s="57"/>
      <c r="D202" s="57"/>
      <c r="E202" s="31"/>
      <c r="F202" s="32"/>
    </row>
    <row r="203" spans="2:7" x14ac:dyDescent="0.2">
      <c r="B203" s="30"/>
      <c r="C203" s="57"/>
      <c r="D203" s="57"/>
      <c r="E203" s="31"/>
      <c r="F203" s="32"/>
    </row>
    <row r="204" spans="2:7" x14ac:dyDescent="0.2">
      <c r="B204" s="30"/>
      <c r="C204" s="57"/>
      <c r="D204" s="57"/>
      <c r="E204" s="31"/>
      <c r="F204" s="32"/>
    </row>
    <row r="205" spans="2:7" x14ac:dyDescent="0.2">
      <c r="B205" s="30"/>
      <c r="C205" s="57"/>
      <c r="D205" s="57"/>
      <c r="E205" s="31"/>
      <c r="F205" s="32"/>
    </row>
  </sheetData>
  <phoneticPr fontId="3" type="noConversion"/>
  <conditionalFormatting sqref="B1:B3 B104:B206">
    <cfRule type="cellIs" dxfId="20" priority="17" stopIfTrue="1" operator="equal">
      <formula>"x"</formula>
    </cfRule>
  </conditionalFormatting>
  <conditionalFormatting sqref="G4:G202">
    <cfRule type="cellIs" dxfId="19" priority="18" stopIfTrue="1" operator="equal">
      <formula>#N/A</formula>
    </cfRule>
  </conditionalFormatting>
  <conditionalFormatting sqref="B25:B103">
    <cfRule type="cellIs" dxfId="18" priority="11" stopIfTrue="1" operator="equal">
      <formula>"x"</formula>
    </cfRule>
  </conditionalFormatting>
  <conditionalFormatting sqref="B21:B24">
    <cfRule type="cellIs" dxfId="17" priority="5" stopIfTrue="1" operator="equal">
      <formula>"x"</formula>
    </cfRule>
  </conditionalFormatting>
  <conditionalFormatting sqref="B21:B193">
    <cfRule type="cellIs" dxfId="16" priority="4" stopIfTrue="1" operator="equal">
      <formula>"x"</formula>
    </cfRule>
  </conditionalFormatting>
  <conditionalFormatting sqref="B4:B20">
    <cfRule type="cellIs" dxfId="15" priority="2" stopIfTrue="1" operator="equal">
      <formula>"x"</formula>
    </cfRule>
  </conditionalFormatting>
  <conditionalFormatting sqref="B6:B16">
    <cfRule type="cellIs" dxfId="14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8"/>
  <sheetViews>
    <sheetView workbookViewId="0">
      <selection activeCell="D12" sqref="D12:D16"/>
    </sheetView>
  </sheetViews>
  <sheetFormatPr defaultRowHeight="12.75" x14ac:dyDescent="0.2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10.28515625" customWidth="1"/>
    <col min="6" max="6" width="8.5703125" bestFit="1" customWidth="1"/>
    <col min="7" max="7" width="10.285156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Races!E8</f>
        <v>Infinity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24" t="s">
        <v>67</v>
      </c>
      <c r="C4" s="125" t="s">
        <v>70</v>
      </c>
      <c r="D4" s="125"/>
      <c r="E4" s="126" t="s">
        <v>165</v>
      </c>
      <c r="F4" s="127"/>
      <c r="G4" t="str">
        <f>IF((ISERROR((VLOOKUP(B4,Calculation!C$2:C$314,1,FALSE)))),"not entered","")</f>
        <v/>
      </c>
    </row>
    <row r="5" spans="2:7" x14ac:dyDescent="0.2">
      <c r="B5" s="128" t="s">
        <v>67</v>
      </c>
      <c r="C5" s="129" t="s">
        <v>71</v>
      </c>
      <c r="D5" s="129"/>
      <c r="E5" s="130" t="s">
        <v>172</v>
      </c>
      <c r="F5" s="131"/>
      <c r="G5" t="str">
        <f>IF((ISERROR((VLOOKUP(B5,Calculation!C$2:C$314,1,FALSE)))),"not entered","")</f>
        <v/>
      </c>
    </row>
    <row r="6" spans="2:7" x14ac:dyDescent="0.2">
      <c r="B6" s="159" t="s">
        <v>126</v>
      </c>
      <c r="C6" s="132" t="s">
        <v>70</v>
      </c>
      <c r="D6" s="132" t="s">
        <v>164</v>
      </c>
      <c r="E6" s="130" t="s">
        <v>165</v>
      </c>
      <c r="F6" s="131">
        <f t="shared" ref="F6:F6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59" t="s">
        <v>97</v>
      </c>
      <c r="C7" s="132" t="s">
        <v>70</v>
      </c>
      <c r="D7" s="132" t="s">
        <v>160</v>
      </c>
      <c r="E7" s="130" t="s">
        <v>166</v>
      </c>
      <c r="F7" s="131">
        <f t="shared" si="0"/>
        <v>9930.9593023255802</v>
      </c>
      <c r="G7" t="str">
        <f>IF((ISERROR((VLOOKUP(B7,Calculation!C$2:C$314,1,FALSE)))),"not entered","")</f>
        <v/>
      </c>
    </row>
    <row r="8" spans="2:7" x14ac:dyDescent="0.2">
      <c r="B8" s="159" t="s">
        <v>129</v>
      </c>
      <c r="C8" s="132" t="s">
        <v>70</v>
      </c>
      <c r="D8" s="132" t="s">
        <v>164</v>
      </c>
      <c r="E8" s="130" t="s">
        <v>167</v>
      </c>
      <c r="F8" s="131">
        <f t="shared" si="0"/>
        <v>9359.5890410958891</v>
      </c>
      <c r="G8" t="str">
        <f>IF((ISERROR((VLOOKUP(B8,Calculation!C$2:C$314,1,FALSE)))),"not entered","")</f>
        <v/>
      </c>
    </row>
    <row r="9" spans="2:7" x14ac:dyDescent="0.2">
      <c r="B9" s="159" t="s">
        <v>168</v>
      </c>
      <c r="C9" s="132" t="s">
        <v>70</v>
      </c>
      <c r="D9" s="132"/>
      <c r="E9" s="130" t="s">
        <v>169</v>
      </c>
      <c r="F9" s="131">
        <f t="shared" si="0"/>
        <v>9064.6766169154216</v>
      </c>
      <c r="G9" t="str">
        <f>IF((ISERROR((VLOOKUP(B9,Calculation!C$2:C$314,1,FALSE)))),"not entered","")</f>
        <v/>
      </c>
    </row>
    <row r="10" spans="2:7" x14ac:dyDescent="0.2">
      <c r="B10" s="159" t="s">
        <v>100</v>
      </c>
      <c r="C10" s="132" t="s">
        <v>70</v>
      </c>
      <c r="D10" s="132" t="s">
        <v>101</v>
      </c>
      <c r="E10" s="130" t="s">
        <v>170</v>
      </c>
      <c r="F10" s="131">
        <f t="shared" si="0"/>
        <v>7694.2567567567557</v>
      </c>
      <c r="G10" t="str">
        <f>IF((ISERROR((VLOOKUP(B10,Calculation!C$2:C$314,1,FALSE)))),"not entered","")</f>
        <v/>
      </c>
    </row>
    <row r="11" spans="2:7" x14ac:dyDescent="0.2">
      <c r="B11" s="159" t="s">
        <v>140</v>
      </c>
      <c r="C11" s="132" t="s">
        <v>70</v>
      </c>
      <c r="D11" s="132" t="s">
        <v>141</v>
      </c>
      <c r="E11" s="130" t="s">
        <v>171</v>
      </c>
      <c r="F11" s="131">
        <f t="shared" si="0"/>
        <v>5808.7141339001064</v>
      </c>
      <c r="G11" t="str">
        <f>IF((ISERROR((VLOOKUP(B11,Calculation!C$2:C$314,1,FALSE)))),"not entered","")</f>
        <v/>
      </c>
    </row>
    <row r="12" spans="2:7" x14ac:dyDescent="0.2">
      <c r="B12" s="159" t="s">
        <v>145</v>
      </c>
      <c r="C12" s="132" t="s">
        <v>71</v>
      </c>
      <c r="D12" s="132" t="s">
        <v>164</v>
      </c>
      <c r="E12" s="130" t="s">
        <v>172</v>
      </c>
      <c r="F12" s="131">
        <f t="shared" si="0"/>
        <v>10000</v>
      </c>
      <c r="G12" t="str">
        <f>IF((ISERROR((VLOOKUP(B12,Calculation!C$2:C$314,1,FALSE)))),"not entered","")</f>
        <v/>
      </c>
    </row>
    <row r="13" spans="2:7" x14ac:dyDescent="0.2">
      <c r="B13" s="159" t="s">
        <v>114</v>
      </c>
      <c r="C13" s="132" t="s">
        <v>71</v>
      </c>
      <c r="D13" s="132" t="s">
        <v>115</v>
      </c>
      <c r="E13" s="130" t="s">
        <v>173</v>
      </c>
      <c r="F13" s="131">
        <f t="shared" si="0"/>
        <v>9461.6467276565782</v>
      </c>
      <c r="G13" t="str">
        <f>IF((ISERROR((VLOOKUP(B13,Calculation!C$2:C$314,1,FALSE)))),"not entered","")</f>
        <v/>
      </c>
    </row>
    <row r="14" spans="2:7" x14ac:dyDescent="0.2">
      <c r="B14" s="159" t="s">
        <v>174</v>
      </c>
      <c r="C14" s="132" t="s">
        <v>71</v>
      </c>
      <c r="D14" s="132" t="s">
        <v>175</v>
      </c>
      <c r="E14" s="130" t="s">
        <v>176</v>
      </c>
      <c r="F14" s="131">
        <f t="shared" si="0"/>
        <v>8898.0807412309714</v>
      </c>
      <c r="G14" t="str">
        <f>IF((ISERROR((VLOOKUP(B14,Calculation!C$2:C$314,1,FALSE)))),"not entered","")</f>
        <v/>
      </c>
    </row>
    <row r="15" spans="2:7" x14ac:dyDescent="0.2">
      <c r="B15" s="159" t="s">
        <v>177</v>
      </c>
      <c r="C15" s="132" t="s">
        <v>71</v>
      </c>
      <c r="D15" s="132" t="s">
        <v>164</v>
      </c>
      <c r="E15" s="130" t="s">
        <v>178</v>
      </c>
      <c r="F15" s="131">
        <f t="shared" si="0"/>
        <v>8541.9313850063518</v>
      </c>
      <c r="G15" t="str">
        <f>IF((ISERROR((VLOOKUP(B15,Calculation!C$2:C$314,1,FALSE)))),"not entered","")</f>
        <v/>
      </c>
    </row>
    <row r="16" spans="2:7" x14ac:dyDescent="0.2">
      <c r="B16" s="159" t="s">
        <v>179</v>
      </c>
      <c r="C16" s="132" t="s">
        <v>71</v>
      </c>
      <c r="D16" s="132" t="s">
        <v>180</v>
      </c>
      <c r="E16" s="130" t="s">
        <v>181</v>
      </c>
      <c r="F16" s="131">
        <f t="shared" si="0"/>
        <v>8531.0913705583753</v>
      </c>
      <c r="G16" t="str">
        <f>IF((ISERROR((VLOOKUP(B16,Calculation!C$2:C$314,1,FALSE)))),"not entered","")</f>
        <v/>
      </c>
    </row>
    <row r="17" spans="2:7" x14ac:dyDescent="0.2">
      <c r="B17" s="128" t="s">
        <v>8</v>
      </c>
      <c r="C17" s="132" t="str">
        <f t="shared" ref="C17:C69" si="1">VLOOKUP(B17,name,3,FALSE)</f>
        <v xml:space="preserve"> </v>
      </c>
      <c r="D17" s="132" t="str">
        <f t="shared" ref="D17:D69" si="2">VLOOKUP(B17,name,2,FALSE)</f>
        <v xml:space="preserve"> </v>
      </c>
      <c r="E17" s="130">
        <v>1.1574074074074073E-5</v>
      </c>
      <c r="F17" s="131" t="e">
        <f t="shared" si="0"/>
        <v>#N/A</v>
      </c>
      <c r="G17" t="str">
        <f>IF((ISERROR((VLOOKUP(B17,Calculation!C$2:C$314,1,FALSE)))),"not entered","")</f>
        <v/>
      </c>
    </row>
    <row r="18" spans="2:7" x14ac:dyDescent="0.2">
      <c r="B18" s="128" t="s">
        <v>8</v>
      </c>
      <c r="C18" s="132" t="str">
        <f t="shared" si="1"/>
        <v xml:space="preserve"> </v>
      </c>
      <c r="D18" s="132" t="str">
        <f t="shared" si="2"/>
        <v xml:space="preserve"> </v>
      </c>
      <c r="E18" s="130">
        <v>1.1574074074074073E-5</v>
      </c>
      <c r="F18" s="131" t="e">
        <f t="shared" si="0"/>
        <v>#N/A</v>
      </c>
      <c r="G18" t="str">
        <f>IF((ISERROR((VLOOKUP(B18,Calculation!C$2:C$314,1,FALSE)))),"not entered","")</f>
        <v/>
      </c>
    </row>
    <row r="19" spans="2:7" x14ac:dyDescent="0.2">
      <c r="B19" s="128" t="s">
        <v>8</v>
      </c>
      <c r="C19" s="132" t="str">
        <f t="shared" si="1"/>
        <v xml:space="preserve"> </v>
      </c>
      <c r="D19" s="132" t="str">
        <f t="shared" si="2"/>
        <v xml:space="preserve"> </v>
      </c>
      <c r="E19" s="130">
        <v>1.1574074074074073E-5</v>
      </c>
      <c r="F19" s="131" t="e">
        <f t="shared" si="0"/>
        <v>#N/A</v>
      </c>
      <c r="G19" t="str">
        <f>IF((ISERROR((VLOOKUP(B19,Calculation!C$2:C$314,1,FALSE)))),"not entered","")</f>
        <v/>
      </c>
    </row>
    <row r="20" spans="2:7" x14ac:dyDescent="0.2">
      <c r="B20" s="128" t="s">
        <v>8</v>
      </c>
      <c r="C20" s="132" t="str">
        <f t="shared" si="1"/>
        <v xml:space="preserve"> </v>
      </c>
      <c r="D20" s="132" t="str">
        <f t="shared" si="2"/>
        <v xml:space="preserve"> </v>
      </c>
      <c r="E20" s="130">
        <v>1.1574074074074073E-5</v>
      </c>
      <c r="F20" s="131" t="e">
        <f t="shared" si="0"/>
        <v>#N/A</v>
      </c>
      <c r="G20" t="str">
        <f>IF((ISERROR((VLOOKUP(B20,Calculation!C$2:C$314,1,FALSE)))),"not entered","")</f>
        <v/>
      </c>
    </row>
    <row r="21" spans="2:7" x14ac:dyDescent="0.2">
      <c r="B21" s="128" t="s">
        <v>8</v>
      </c>
      <c r="C21" s="132" t="str">
        <f t="shared" si="1"/>
        <v xml:space="preserve"> </v>
      </c>
      <c r="D21" s="132" t="str">
        <f t="shared" si="2"/>
        <v xml:space="preserve"> </v>
      </c>
      <c r="E21" s="130">
        <v>1.1574074074074073E-5</v>
      </c>
      <c r="F21" s="131" t="e">
        <f t="shared" si="0"/>
        <v>#N/A</v>
      </c>
      <c r="G21" t="str">
        <f>IF((ISERROR((VLOOKUP(B21,Calculation!C$2:C$314,1,FALSE)))),"not entered","")</f>
        <v/>
      </c>
    </row>
    <row r="22" spans="2:7" x14ac:dyDescent="0.2">
      <c r="B22" s="128" t="s">
        <v>8</v>
      </c>
      <c r="C22" s="132" t="str">
        <f t="shared" si="1"/>
        <v xml:space="preserve"> </v>
      </c>
      <c r="D22" s="132" t="str">
        <f t="shared" si="2"/>
        <v xml:space="preserve"> </v>
      </c>
      <c r="E22" s="130">
        <v>1.1574074074074073E-5</v>
      </c>
      <c r="F22" s="131" t="e">
        <f t="shared" si="0"/>
        <v>#N/A</v>
      </c>
      <c r="G22" t="str">
        <f>IF((ISERROR((VLOOKUP(B22,Calculation!C$2:C$314,1,FALSE)))),"not entered","")</f>
        <v/>
      </c>
    </row>
    <row r="23" spans="2:7" x14ac:dyDescent="0.2">
      <c r="B23" s="128" t="s">
        <v>8</v>
      </c>
      <c r="C23" s="132" t="str">
        <f t="shared" si="1"/>
        <v xml:space="preserve"> </v>
      </c>
      <c r="D23" s="132" t="str">
        <f t="shared" si="2"/>
        <v xml:space="preserve"> </v>
      </c>
      <c r="E23" s="130">
        <v>1.1574074074074073E-5</v>
      </c>
      <c r="F23" s="131" t="e">
        <f t="shared" si="0"/>
        <v>#N/A</v>
      </c>
      <c r="G23" t="str">
        <f>IF((ISERROR((VLOOKUP(B23,Calculation!C$2:C$314,1,FALSE)))),"not entered","")</f>
        <v/>
      </c>
    </row>
    <row r="24" spans="2:7" x14ac:dyDescent="0.2">
      <c r="B24" s="128" t="s">
        <v>8</v>
      </c>
      <c r="C24" s="132" t="str">
        <f t="shared" si="1"/>
        <v xml:space="preserve"> </v>
      </c>
      <c r="D24" s="132" t="str">
        <f t="shared" si="2"/>
        <v xml:space="preserve"> </v>
      </c>
      <c r="E24" s="130">
        <v>1.1574074074074073E-5</v>
      </c>
      <c r="F24" s="131" t="e">
        <f t="shared" si="0"/>
        <v>#N/A</v>
      </c>
      <c r="G24" t="str">
        <f>IF((ISERROR((VLOOKUP(B24,Calculation!C$2:C$314,1,FALSE)))),"not entered","")</f>
        <v/>
      </c>
    </row>
    <row r="25" spans="2:7" x14ac:dyDescent="0.2">
      <c r="B25" s="128" t="s">
        <v>8</v>
      </c>
      <c r="C25" s="132" t="str">
        <f t="shared" si="1"/>
        <v xml:space="preserve"> </v>
      </c>
      <c r="D25" s="132" t="str">
        <f t="shared" si="2"/>
        <v xml:space="preserve"> </v>
      </c>
      <c r="E25" s="130">
        <v>1.1574074074074073E-5</v>
      </c>
      <c r="F25" s="131" t="e">
        <f t="shared" si="0"/>
        <v>#N/A</v>
      </c>
      <c r="G25" t="str">
        <f>IF((ISERROR((VLOOKUP(B25,Calculation!C$2:C$314,1,FALSE)))),"not entered","")</f>
        <v/>
      </c>
    </row>
    <row r="26" spans="2:7" x14ac:dyDescent="0.2">
      <c r="B26" s="128" t="s">
        <v>8</v>
      </c>
      <c r="C26" s="132" t="str">
        <f t="shared" si="1"/>
        <v xml:space="preserve"> </v>
      </c>
      <c r="D26" s="132" t="str">
        <f t="shared" si="2"/>
        <v xml:space="preserve"> </v>
      </c>
      <c r="E26" s="130">
        <v>1.1574074074074073E-5</v>
      </c>
      <c r="F26" s="131" t="e">
        <f t="shared" si="0"/>
        <v>#N/A</v>
      </c>
      <c r="G26" t="str">
        <f>IF((ISERROR((VLOOKUP(B26,Calculation!C$2:C$314,1,FALSE)))),"not entered","")</f>
        <v/>
      </c>
    </row>
    <row r="27" spans="2:7" x14ac:dyDescent="0.2">
      <c r="B27" s="128" t="s">
        <v>8</v>
      </c>
      <c r="C27" s="132" t="str">
        <f t="shared" si="1"/>
        <v xml:space="preserve"> </v>
      </c>
      <c r="D27" s="132" t="str">
        <f t="shared" si="2"/>
        <v xml:space="preserve"> </v>
      </c>
      <c r="E27" s="130">
        <v>1.1574074074074073E-5</v>
      </c>
      <c r="F27" s="131" t="e">
        <f t="shared" si="0"/>
        <v>#N/A</v>
      </c>
      <c r="G27" t="str">
        <f>IF((ISERROR((VLOOKUP(B27,Calculation!C$2:C$314,1,FALSE)))),"not entered","")</f>
        <v/>
      </c>
    </row>
    <row r="28" spans="2:7" x14ac:dyDescent="0.2">
      <c r="B28" s="128" t="s">
        <v>8</v>
      </c>
      <c r="C28" s="132" t="str">
        <f t="shared" si="1"/>
        <v xml:space="preserve"> </v>
      </c>
      <c r="D28" s="132" t="str">
        <f t="shared" si="2"/>
        <v xml:space="preserve"> </v>
      </c>
      <c r="E28" s="130">
        <v>1.1574074074074073E-5</v>
      </c>
      <c r="F28" s="131" t="e">
        <f t="shared" si="0"/>
        <v>#N/A</v>
      </c>
      <c r="G28" t="str">
        <f>IF((ISERROR((VLOOKUP(B28,Calculation!C$2:C$314,1,FALSE)))),"not entered","")</f>
        <v/>
      </c>
    </row>
    <row r="29" spans="2:7" x14ac:dyDescent="0.2">
      <c r="B29" s="128" t="s">
        <v>8</v>
      </c>
      <c r="C29" s="132" t="str">
        <f t="shared" si="1"/>
        <v xml:space="preserve"> </v>
      </c>
      <c r="D29" s="132" t="str">
        <f t="shared" si="2"/>
        <v xml:space="preserve"> </v>
      </c>
      <c r="E29" s="130">
        <v>1.1574074074074073E-5</v>
      </c>
      <c r="F29" s="131" t="e">
        <f t="shared" si="0"/>
        <v>#N/A</v>
      </c>
      <c r="G29" t="str">
        <f>IF((ISERROR((VLOOKUP(B29,Calculation!C$2:C$314,1,FALSE)))),"not entered","")</f>
        <v/>
      </c>
    </row>
    <row r="30" spans="2:7" x14ac:dyDescent="0.2">
      <c r="B30" s="128" t="s">
        <v>8</v>
      </c>
      <c r="C30" s="132" t="str">
        <f t="shared" si="1"/>
        <v xml:space="preserve"> </v>
      </c>
      <c r="D30" s="132" t="str">
        <f t="shared" si="2"/>
        <v xml:space="preserve"> </v>
      </c>
      <c r="E30" s="130">
        <v>1.1574074074074073E-5</v>
      </c>
      <c r="F30" s="131" t="e">
        <f t="shared" si="0"/>
        <v>#N/A</v>
      </c>
      <c r="G30" t="str">
        <f>IF((ISERROR((VLOOKUP(B30,Calculation!C$2:C$314,1,FALSE)))),"not entered","")</f>
        <v/>
      </c>
    </row>
    <row r="31" spans="2:7" x14ac:dyDescent="0.2">
      <c r="B31" s="128" t="s">
        <v>8</v>
      </c>
      <c r="C31" s="132" t="str">
        <f t="shared" si="1"/>
        <v xml:space="preserve"> </v>
      </c>
      <c r="D31" s="132" t="str">
        <f t="shared" si="2"/>
        <v xml:space="preserve"> </v>
      </c>
      <c r="E31" s="130">
        <v>1.1574074074074073E-5</v>
      </c>
      <c r="F31" s="131" t="e">
        <f t="shared" si="0"/>
        <v>#N/A</v>
      </c>
      <c r="G31" t="str">
        <f>IF((ISERROR((VLOOKUP(B31,Calculation!C$2:C$314,1,FALSE)))),"not entered","")</f>
        <v/>
      </c>
    </row>
    <row r="32" spans="2:7" x14ac:dyDescent="0.2">
      <c r="B32" s="128" t="s">
        <v>8</v>
      </c>
      <c r="C32" s="132" t="str">
        <f t="shared" si="1"/>
        <v xml:space="preserve"> </v>
      </c>
      <c r="D32" s="132" t="str">
        <f t="shared" si="2"/>
        <v xml:space="preserve"> </v>
      </c>
      <c r="E32" s="130">
        <v>1.1574074074074073E-5</v>
      </c>
      <c r="F32" s="131" t="e">
        <f t="shared" si="0"/>
        <v>#N/A</v>
      </c>
      <c r="G32" t="str">
        <f>IF((ISERROR((VLOOKUP(B32,Calculation!C$2:C$314,1,FALSE)))),"not entered","")</f>
        <v/>
      </c>
    </row>
    <row r="33" spans="2:7" x14ac:dyDescent="0.2">
      <c r="B33" s="128" t="s">
        <v>8</v>
      </c>
      <c r="C33" s="132" t="str">
        <f t="shared" si="1"/>
        <v xml:space="preserve"> </v>
      </c>
      <c r="D33" s="132" t="str">
        <f t="shared" si="2"/>
        <v xml:space="preserve"> </v>
      </c>
      <c r="E33" s="130">
        <v>1.1574074074074073E-5</v>
      </c>
      <c r="F33" s="131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128" t="s">
        <v>8</v>
      </c>
      <c r="C34" s="132" t="str">
        <f t="shared" si="1"/>
        <v xml:space="preserve"> </v>
      </c>
      <c r="D34" s="132" t="str">
        <f t="shared" si="2"/>
        <v xml:space="preserve"> </v>
      </c>
      <c r="E34" s="130">
        <v>1.1574074074074073E-5</v>
      </c>
      <c r="F34" s="131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128" t="s">
        <v>8</v>
      </c>
      <c r="C35" s="132" t="str">
        <f t="shared" si="1"/>
        <v xml:space="preserve"> </v>
      </c>
      <c r="D35" s="132" t="str">
        <f t="shared" si="2"/>
        <v xml:space="preserve"> </v>
      </c>
      <c r="E35" s="130">
        <v>1.1574074074074073E-5</v>
      </c>
      <c r="F35" s="131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128" t="s">
        <v>8</v>
      </c>
      <c r="C36" s="132" t="str">
        <f t="shared" si="1"/>
        <v xml:space="preserve"> </v>
      </c>
      <c r="D36" s="132" t="str">
        <f t="shared" si="2"/>
        <v xml:space="preserve"> </v>
      </c>
      <c r="E36" s="130">
        <v>1.1574074074074073E-5</v>
      </c>
      <c r="F36" s="131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128" t="s">
        <v>8</v>
      </c>
      <c r="C37" s="132" t="str">
        <f t="shared" si="1"/>
        <v xml:space="preserve"> </v>
      </c>
      <c r="D37" s="132" t="str">
        <f t="shared" si="2"/>
        <v xml:space="preserve"> </v>
      </c>
      <c r="E37" s="130">
        <v>1.1574074074074073E-5</v>
      </c>
      <c r="F37" s="131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128" t="s">
        <v>8</v>
      </c>
      <c r="C38" s="132" t="str">
        <f t="shared" si="1"/>
        <v xml:space="preserve"> </v>
      </c>
      <c r="D38" s="132" t="str">
        <f t="shared" si="2"/>
        <v xml:space="preserve"> </v>
      </c>
      <c r="E38" s="130">
        <v>1.1574074074074073E-5</v>
      </c>
      <c r="F38" s="131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128" t="s">
        <v>8</v>
      </c>
      <c r="C39" s="132" t="str">
        <f t="shared" si="1"/>
        <v xml:space="preserve"> </v>
      </c>
      <c r="D39" s="132" t="str">
        <f t="shared" si="2"/>
        <v xml:space="preserve"> </v>
      </c>
      <c r="E39" s="130">
        <v>1.1574074074074073E-5</v>
      </c>
      <c r="F39" s="131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128" t="s">
        <v>8</v>
      </c>
      <c r="C40" s="132" t="str">
        <f t="shared" si="1"/>
        <v xml:space="preserve"> </v>
      </c>
      <c r="D40" s="132" t="str">
        <f t="shared" si="2"/>
        <v xml:space="preserve"> </v>
      </c>
      <c r="E40" s="130">
        <v>1.1574074074074073E-5</v>
      </c>
      <c r="F40" s="131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128" t="s">
        <v>8</v>
      </c>
      <c r="C41" s="132" t="str">
        <f t="shared" si="1"/>
        <v xml:space="preserve"> </v>
      </c>
      <c r="D41" s="132" t="str">
        <f t="shared" si="2"/>
        <v xml:space="preserve"> </v>
      </c>
      <c r="E41" s="130">
        <v>1.1574074074074073E-5</v>
      </c>
      <c r="F41" s="131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128" t="s">
        <v>8</v>
      </c>
      <c r="C42" s="132" t="str">
        <f t="shared" si="1"/>
        <v xml:space="preserve"> </v>
      </c>
      <c r="D42" s="132" t="str">
        <f t="shared" si="2"/>
        <v xml:space="preserve"> </v>
      </c>
      <c r="E42" s="130">
        <v>1.1574074074074073E-5</v>
      </c>
      <c r="F42" s="131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128" t="s">
        <v>8</v>
      </c>
      <c r="C43" s="132" t="str">
        <f t="shared" si="1"/>
        <v xml:space="preserve"> </v>
      </c>
      <c r="D43" s="132" t="str">
        <f t="shared" si="2"/>
        <v xml:space="preserve"> </v>
      </c>
      <c r="E43" s="130">
        <v>1.1574074074074073E-5</v>
      </c>
      <c r="F43" s="131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128" t="s">
        <v>8</v>
      </c>
      <c r="C44" s="132" t="str">
        <f t="shared" si="1"/>
        <v xml:space="preserve"> </v>
      </c>
      <c r="D44" s="132" t="str">
        <f t="shared" si="2"/>
        <v xml:space="preserve"> </v>
      </c>
      <c r="E44" s="130">
        <v>1.1574074074074073E-5</v>
      </c>
      <c r="F44" s="131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128" t="s">
        <v>8</v>
      </c>
      <c r="C45" s="132" t="str">
        <f t="shared" si="1"/>
        <v xml:space="preserve"> </v>
      </c>
      <c r="D45" s="132" t="str">
        <f t="shared" si="2"/>
        <v xml:space="preserve"> </v>
      </c>
      <c r="E45" s="130">
        <v>1.1574074074074073E-5</v>
      </c>
      <c r="F45" s="131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128" t="s">
        <v>8</v>
      </c>
      <c r="C46" s="132" t="str">
        <f t="shared" si="1"/>
        <v xml:space="preserve"> </v>
      </c>
      <c r="D46" s="132" t="str">
        <f t="shared" si="2"/>
        <v xml:space="preserve"> </v>
      </c>
      <c r="E46" s="130">
        <v>1.1574074074074073E-5</v>
      </c>
      <c r="F46" s="131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128" t="s">
        <v>8</v>
      </c>
      <c r="C47" s="132" t="str">
        <f t="shared" si="1"/>
        <v xml:space="preserve"> </v>
      </c>
      <c r="D47" s="132" t="str">
        <f t="shared" si="2"/>
        <v xml:space="preserve"> </v>
      </c>
      <c r="E47" s="130">
        <v>1.1574074074074073E-5</v>
      </c>
      <c r="F47" s="131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128" t="s">
        <v>8</v>
      </c>
      <c r="C48" s="132" t="str">
        <f t="shared" si="1"/>
        <v xml:space="preserve"> </v>
      </c>
      <c r="D48" s="132" t="str">
        <f t="shared" si="2"/>
        <v xml:space="preserve"> </v>
      </c>
      <c r="E48" s="130">
        <v>1.1574074074074073E-5</v>
      </c>
      <c r="F48" s="131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128" t="s">
        <v>8</v>
      </c>
      <c r="C49" s="132" t="str">
        <f t="shared" si="1"/>
        <v xml:space="preserve"> </v>
      </c>
      <c r="D49" s="132" t="str">
        <f t="shared" si="2"/>
        <v xml:space="preserve"> </v>
      </c>
      <c r="E49" s="130">
        <v>1.1574074074074073E-5</v>
      </c>
      <c r="F49" s="131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128" t="s">
        <v>8</v>
      </c>
      <c r="C50" s="132" t="str">
        <f t="shared" si="1"/>
        <v xml:space="preserve"> </v>
      </c>
      <c r="D50" s="132" t="str">
        <f t="shared" si="2"/>
        <v xml:space="preserve"> </v>
      </c>
      <c r="E50" s="130">
        <v>1.1574074074074073E-5</v>
      </c>
      <c r="F50" s="131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128" t="s">
        <v>8</v>
      </c>
      <c r="C51" s="132" t="str">
        <f t="shared" si="1"/>
        <v xml:space="preserve"> </v>
      </c>
      <c r="D51" s="132" t="str">
        <f t="shared" si="2"/>
        <v xml:space="preserve"> </v>
      </c>
      <c r="E51" s="130">
        <v>1.1574074074074073E-5</v>
      </c>
      <c r="F51" s="131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128" t="s">
        <v>8</v>
      </c>
      <c r="C52" s="132" t="str">
        <f t="shared" si="1"/>
        <v xml:space="preserve"> </v>
      </c>
      <c r="D52" s="132" t="str">
        <f t="shared" si="2"/>
        <v xml:space="preserve"> </v>
      </c>
      <c r="E52" s="130">
        <v>1.1574074074074073E-5</v>
      </c>
      <c r="F52" s="131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128" t="s">
        <v>8</v>
      </c>
      <c r="C53" s="132" t="str">
        <f t="shared" si="1"/>
        <v xml:space="preserve"> </v>
      </c>
      <c r="D53" s="132" t="str">
        <f t="shared" si="2"/>
        <v xml:space="preserve"> </v>
      </c>
      <c r="E53" s="130">
        <v>1.1574074074074073E-5</v>
      </c>
      <c r="F53" s="131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128" t="s">
        <v>8</v>
      </c>
      <c r="C54" s="132" t="str">
        <f t="shared" si="1"/>
        <v xml:space="preserve"> </v>
      </c>
      <c r="D54" s="132" t="str">
        <f t="shared" si="2"/>
        <v xml:space="preserve"> </v>
      </c>
      <c r="E54" s="130">
        <v>1.1574074074074073E-5</v>
      </c>
      <c r="F54" s="131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128" t="s">
        <v>8</v>
      </c>
      <c r="C55" s="132" t="str">
        <f t="shared" si="1"/>
        <v xml:space="preserve"> </v>
      </c>
      <c r="D55" s="132" t="str">
        <f t="shared" si="2"/>
        <v xml:space="preserve"> </v>
      </c>
      <c r="E55" s="130">
        <v>1.1574074074074073E-5</v>
      </c>
      <c r="F55" s="131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128" t="s">
        <v>8</v>
      </c>
      <c r="C56" s="132" t="str">
        <f t="shared" si="1"/>
        <v xml:space="preserve"> </v>
      </c>
      <c r="D56" s="132" t="str">
        <f t="shared" si="2"/>
        <v xml:space="preserve"> </v>
      </c>
      <c r="E56" s="130">
        <v>1.1574074074074073E-5</v>
      </c>
      <c r="F56" s="131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128" t="s">
        <v>8</v>
      </c>
      <c r="C57" s="132" t="str">
        <f t="shared" si="1"/>
        <v xml:space="preserve"> </v>
      </c>
      <c r="D57" s="132" t="str">
        <f t="shared" si="2"/>
        <v xml:space="preserve"> </v>
      </c>
      <c r="E57" s="130">
        <v>1.1574074074074073E-5</v>
      </c>
      <c r="F57" s="131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128" t="s">
        <v>8</v>
      </c>
      <c r="C58" s="132" t="str">
        <f t="shared" si="1"/>
        <v xml:space="preserve"> </v>
      </c>
      <c r="D58" s="132" t="str">
        <f t="shared" si="2"/>
        <v xml:space="preserve"> </v>
      </c>
      <c r="E58" s="130">
        <v>1.1574074074074073E-5</v>
      </c>
      <c r="F58" s="131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128" t="s">
        <v>8</v>
      </c>
      <c r="C59" s="132" t="str">
        <f t="shared" si="1"/>
        <v xml:space="preserve"> </v>
      </c>
      <c r="D59" s="132" t="str">
        <f t="shared" si="2"/>
        <v xml:space="preserve"> </v>
      </c>
      <c r="E59" s="130">
        <v>1.1574074074074073E-5</v>
      </c>
      <c r="F59" s="131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128" t="s">
        <v>8</v>
      </c>
      <c r="C60" s="132" t="str">
        <f t="shared" si="1"/>
        <v xml:space="preserve"> </v>
      </c>
      <c r="D60" s="132" t="str">
        <f t="shared" si="2"/>
        <v xml:space="preserve"> </v>
      </c>
      <c r="E60" s="130">
        <v>1.1574074074074073E-5</v>
      </c>
      <c r="F60" s="131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128" t="s">
        <v>8</v>
      </c>
      <c r="C61" s="132" t="str">
        <f t="shared" si="1"/>
        <v xml:space="preserve"> </v>
      </c>
      <c r="D61" s="132" t="str">
        <f t="shared" si="2"/>
        <v xml:space="preserve"> </v>
      </c>
      <c r="E61" s="130">
        <v>1.1574074074074073E-5</v>
      </c>
      <c r="F61" s="131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128" t="s">
        <v>8</v>
      </c>
      <c r="C62" s="132" t="str">
        <f t="shared" si="1"/>
        <v xml:space="preserve"> </v>
      </c>
      <c r="D62" s="132" t="str">
        <f t="shared" si="2"/>
        <v xml:space="preserve"> </v>
      </c>
      <c r="E62" s="130">
        <v>1.1574074074074073E-5</v>
      </c>
      <c r="F62" s="131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128" t="s">
        <v>8</v>
      </c>
      <c r="C63" s="132" t="str">
        <f t="shared" si="1"/>
        <v xml:space="preserve"> </v>
      </c>
      <c r="D63" s="132" t="str">
        <f t="shared" si="2"/>
        <v xml:space="preserve"> </v>
      </c>
      <c r="E63" s="130">
        <v>1.1574074074074073E-5</v>
      </c>
      <c r="F63" s="131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128" t="s">
        <v>8</v>
      </c>
      <c r="C64" s="132" t="str">
        <f t="shared" si="1"/>
        <v xml:space="preserve"> </v>
      </c>
      <c r="D64" s="132" t="str">
        <f t="shared" si="2"/>
        <v xml:space="preserve"> </v>
      </c>
      <c r="E64" s="130">
        <v>1.1574074074074073E-5</v>
      </c>
      <c r="F64" s="131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128" t="s">
        <v>8</v>
      </c>
      <c r="C65" s="132" t="str">
        <f t="shared" si="1"/>
        <v xml:space="preserve"> </v>
      </c>
      <c r="D65" s="132" t="str">
        <f t="shared" si="2"/>
        <v xml:space="preserve"> </v>
      </c>
      <c r="E65" s="130">
        <v>1.1574074074074073E-5</v>
      </c>
      <c r="F65" s="131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128" t="s">
        <v>8</v>
      </c>
      <c r="C66" s="132" t="str">
        <f t="shared" si="1"/>
        <v xml:space="preserve"> </v>
      </c>
      <c r="D66" s="132" t="str">
        <f t="shared" si="2"/>
        <v xml:space="preserve"> </v>
      </c>
      <c r="E66" s="130">
        <v>1.1574074074074073E-5</v>
      </c>
      <c r="F66" s="131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128" t="s">
        <v>8</v>
      </c>
      <c r="C67" s="132" t="str">
        <f t="shared" si="1"/>
        <v xml:space="preserve"> </v>
      </c>
      <c r="D67" s="132" t="str">
        <f t="shared" si="2"/>
        <v xml:space="preserve"> </v>
      </c>
      <c r="E67" s="130">
        <v>1.1574074074074073E-5</v>
      </c>
      <c r="F67" s="131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128" t="s">
        <v>8</v>
      </c>
      <c r="C68" s="132" t="str">
        <f t="shared" si="1"/>
        <v xml:space="preserve"> </v>
      </c>
      <c r="D68" s="132" t="str">
        <f t="shared" si="2"/>
        <v xml:space="preserve"> </v>
      </c>
      <c r="E68" s="130">
        <v>1.1574074074074073E-5</v>
      </c>
      <c r="F68" s="131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128" t="s">
        <v>8</v>
      </c>
      <c r="C69" s="132" t="str">
        <f t="shared" si="1"/>
        <v xml:space="preserve"> </v>
      </c>
      <c r="D69" s="132" t="str">
        <f t="shared" si="2"/>
        <v xml:space="preserve"> </v>
      </c>
      <c r="E69" s="130">
        <v>1.1574074074074073E-5</v>
      </c>
      <c r="F69" s="131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128" t="s">
        <v>8</v>
      </c>
      <c r="C70" s="132" t="str">
        <f t="shared" ref="C70:C105" si="3">VLOOKUP(B70,name,3,FALSE)</f>
        <v xml:space="preserve"> </v>
      </c>
      <c r="D70" s="132" t="str">
        <f t="shared" ref="D70:D105" si="4">VLOOKUP(B70,name,2,FALSE)</f>
        <v xml:space="preserve"> </v>
      </c>
      <c r="E70" s="130">
        <v>1.1574074074074073E-5</v>
      </c>
      <c r="F70" s="131" t="e">
        <f t="shared" ref="F70:F105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28" t="s">
        <v>8</v>
      </c>
      <c r="C71" s="132" t="str">
        <f t="shared" si="3"/>
        <v xml:space="preserve"> </v>
      </c>
      <c r="D71" s="132" t="str">
        <f t="shared" si="4"/>
        <v xml:space="preserve"> </v>
      </c>
      <c r="E71" s="130">
        <v>1.1574074074074073E-5</v>
      </c>
      <c r="F71" s="131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28" t="s">
        <v>8</v>
      </c>
      <c r="C72" s="132" t="str">
        <f t="shared" si="3"/>
        <v xml:space="preserve"> </v>
      </c>
      <c r="D72" s="132" t="str">
        <f t="shared" si="4"/>
        <v xml:space="preserve"> </v>
      </c>
      <c r="E72" s="130">
        <v>1.1574074074074073E-5</v>
      </c>
      <c r="F72" s="131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28" t="s">
        <v>8</v>
      </c>
      <c r="C73" s="132" t="str">
        <f t="shared" si="3"/>
        <v xml:space="preserve"> </v>
      </c>
      <c r="D73" s="132" t="str">
        <f t="shared" si="4"/>
        <v xml:space="preserve"> </v>
      </c>
      <c r="E73" s="130">
        <v>1.1574074074074073E-5</v>
      </c>
      <c r="F73" s="131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28" t="s">
        <v>8</v>
      </c>
      <c r="C74" s="132" t="str">
        <f t="shared" si="3"/>
        <v xml:space="preserve"> </v>
      </c>
      <c r="D74" s="132" t="str">
        <f t="shared" si="4"/>
        <v xml:space="preserve"> </v>
      </c>
      <c r="E74" s="130">
        <v>1.1574074074074073E-5</v>
      </c>
      <c r="F74" s="131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28" t="s">
        <v>8</v>
      </c>
      <c r="C75" s="132" t="str">
        <f t="shared" si="3"/>
        <v xml:space="preserve"> </v>
      </c>
      <c r="D75" s="132" t="str">
        <f t="shared" si="4"/>
        <v xml:space="preserve"> </v>
      </c>
      <c r="E75" s="130">
        <v>1.1574074074074073E-5</v>
      </c>
      <c r="F75" s="131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28" t="s">
        <v>8</v>
      </c>
      <c r="C76" s="132" t="str">
        <f t="shared" si="3"/>
        <v xml:space="preserve"> </v>
      </c>
      <c r="D76" s="132" t="str">
        <f t="shared" si="4"/>
        <v xml:space="preserve"> </v>
      </c>
      <c r="E76" s="130">
        <v>1.1574074074074073E-5</v>
      </c>
      <c r="F76" s="131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28" t="s">
        <v>8</v>
      </c>
      <c r="C77" s="132" t="str">
        <f t="shared" si="3"/>
        <v xml:space="preserve"> </v>
      </c>
      <c r="D77" s="132" t="str">
        <f t="shared" si="4"/>
        <v xml:space="preserve"> </v>
      </c>
      <c r="E77" s="130">
        <v>1.1574074074074073E-5</v>
      </c>
      <c r="F77" s="131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28" t="s">
        <v>8</v>
      </c>
      <c r="C78" s="132" t="str">
        <f t="shared" si="3"/>
        <v xml:space="preserve"> </v>
      </c>
      <c r="D78" s="132" t="str">
        <f t="shared" si="4"/>
        <v xml:space="preserve"> </v>
      </c>
      <c r="E78" s="130">
        <v>1.1574074074074073E-5</v>
      </c>
      <c r="F78" s="131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28" t="s">
        <v>8</v>
      </c>
      <c r="C79" s="132" t="str">
        <f t="shared" si="3"/>
        <v xml:space="preserve"> </v>
      </c>
      <c r="D79" s="132" t="str">
        <f t="shared" si="4"/>
        <v xml:space="preserve"> </v>
      </c>
      <c r="E79" s="130">
        <v>1.1574074074074073E-5</v>
      </c>
      <c r="F79" s="131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28" t="s">
        <v>8</v>
      </c>
      <c r="C80" s="132" t="str">
        <f t="shared" si="3"/>
        <v xml:space="preserve"> </v>
      </c>
      <c r="D80" s="132" t="str">
        <f t="shared" si="4"/>
        <v xml:space="preserve"> </v>
      </c>
      <c r="E80" s="130">
        <v>1.1574074074074073E-5</v>
      </c>
      <c r="F80" s="131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28" t="s">
        <v>8</v>
      </c>
      <c r="C81" s="132" t="str">
        <f t="shared" si="3"/>
        <v xml:space="preserve"> </v>
      </c>
      <c r="D81" s="132" t="str">
        <f t="shared" si="4"/>
        <v xml:space="preserve"> </v>
      </c>
      <c r="E81" s="130">
        <v>1.1574074074074073E-5</v>
      </c>
      <c r="F81" s="131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28" t="s">
        <v>8</v>
      </c>
      <c r="C82" s="132" t="str">
        <f t="shared" si="3"/>
        <v xml:space="preserve"> </v>
      </c>
      <c r="D82" s="132" t="str">
        <f t="shared" si="4"/>
        <v xml:space="preserve"> </v>
      </c>
      <c r="E82" s="130">
        <v>1.1574074074074073E-5</v>
      </c>
      <c r="F82" s="131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28" t="s">
        <v>8</v>
      </c>
      <c r="C83" s="132" t="str">
        <f t="shared" si="3"/>
        <v xml:space="preserve"> </v>
      </c>
      <c r="D83" s="132" t="str">
        <f t="shared" si="4"/>
        <v xml:space="preserve"> </v>
      </c>
      <c r="E83" s="130">
        <v>1.1574074074074073E-5</v>
      </c>
      <c r="F83" s="131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28" t="s">
        <v>8</v>
      </c>
      <c r="C84" s="132" t="str">
        <f t="shared" si="3"/>
        <v xml:space="preserve"> </v>
      </c>
      <c r="D84" s="132" t="str">
        <f t="shared" si="4"/>
        <v xml:space="preserve"> </v>
      </c>
      <c r="E84" s="130">
        <v>1.1574074074074073E-5</v>
      </c>
      <c r="F84" s="131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28" t="s">
        <v>8</v>
      </c>
      <c r="C85" s="132" t="str">
        <f t="shared" si="3"/>
        <v xml:space="preserve"> </v>
      </c>
      <c r="D85" s="132" t="str">
        <f t="shared" si="4"/>
        <v xml:space="preserve"> </v>
      </c>
      <c r="E85" s="130">
        <v>1.1574074074074073E-5</v>
      </c>
      <c r="F85" s="131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28" t="s">
        <v>8</v>
      </c>
      <c r="C86" s="132" t="str">
        <f t="shared" si="3"/>
        <v xml:space="preserve"> </v>
      </c>
      <c r="D86" s="132" t="str">
        <f t="shared" si="4"/>
        <v xml:space="preserve"> </v>
      </c>
      <c r="E86" s="130">
        <v>1.1574074074074073E-5</v>
      </c>
      <c r="F86" s="131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28" t="s">
        <v>8</v>
      </c>
      <c r="C87" s="132" t="str">
        <f t="shared" si="3"/>
        <v xml:space="preserve"> </v>
      </c>
      <c r="D87" s="132" t="str">
        <f t="shared" si="4"/>
        <v xml:space="preserve"> </v>
      </c>
      <c r="E87" s="130">
        <v>1.1574074074074073E-5</v>
      </c>
      <c r="F87" s="131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28" t="s">
        <v>8</v>
      </c>
      <c r="C88" s="132" t="str">
        <f t="shared" si="3"/>
        <v xml:space="preserve"> </v>
      </c>
      <c r="D88" s="132" t="str">
        <f t="shared" si="4"/>
        <v xml:space="preserve"> </v>
      </c>
      <c r="E88" s="130">
        <v>1.1574074074074073E-5</v>
      </c>
      <c r="F88" s="131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28" t="s">
        <v>8</v>
      </c>
      <c r="C89" s="132" t="str">
        <f t="shared" si="3"/>
        <v xml:space="preserve"> </v>
      </c>
      <c r="D89" s="132" t="str">
        <f t="shared" si="4"/>
        <v xml:space="preserve"> </v>
      </c>
      <c r="E89" s="130">
        <v>1.1574074074074073E-5</v>
      </c>
      <c r="F89" s="131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28" t="s">
        <v>8</v>
      </c>
      <c r="C90" s="132" t="str">
        <f t="shared" si="3"/>
        <v xml:space="preserve"> </v>
      </c>
      <c r="D90" s="132" t="str">
        <f t="shared" si="4"/>
        <v xml:space="preserve"> </v>
      </c>
      <c r="E90" s="130">
        <v>1.1574074074074073E-5</v>
      </c>
      <c r="F90" s="131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28" t="s">
        <v>8</v>
      </c>
      <c r="C91" s="132" t="str">
        <f t="shared" si="3"/>
        <v xml:space="preserve"> </v>
      </c>
      <c r="D91" s="132" t="str">
        <f t="shared" si="4"/>
        <v xml:space="preserve"> </v>
      </c>
      <c r="E91" s="130">
        <v>1.1574074074074073E-5</v>
      </c>
      <c r="F91" s="131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28" t="s">
        <v>8</v>
      </c>
      <c r="C92" s="132" t="str">
        <f t="shared" si="3"/>
        <v xml:space="preserve"> </v>
      </c>
      <c r="D92" s="132" t="str">
        <f t="shared" si="4"/>
        <v xml:space="preserve"> </v>
      </c>
      <c r="E92" s="130">
        <v>1.1574074074074073E-5</v>
      </c>
      <c r="F92" s="131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28" t="s">
        <v>8</v>
      </c>
      <c r="C93" s="132" t="str">
        <f t="shared" si="3"/>
        <v xml:space="preserve"> </v>
      </c>
      <c r="D93" s="132" t="str">
        <f t="shared" si="4"/>
        <v xml:space="preserve"> </v>
      </c>
      <c r="E93" s="130">
        <v>1.1574074074074073E-5</v>
      </c>
      <c r="F93" s="131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28" t="s">
        <v>8</v>
      </c>
      <c r="C94" s="132" t="str">
        <f t="shared" si="3"/>
        <v xml:space="preserve"> </v>
      </c>
      <c r="D94" s="132" t="str">
        <f t="shared" si="4"/>
        <v xml:space="preserve"> </v>
      </c>
      <c r="E94" s="130">
        <v>1.1574074074074073E-5</v>
      </c>
      <c r="F94" s="131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28" t="s">
        <v>8</v>
      </c>
      <c r="C95" s="132" t="str">
        <f t="shared" si="3"/>
        <v xml:space="preserve"> </v>
      </c>
      <c r="D95" s="132" t="str">
        <f t="shared" si="4"/>
        <v xml:space="preserve"> </v>
      </c>
      <c r="E95" s="130">
        <v>1.1574074074074073E-5</v>
      </c>
      <c r="F95" s="131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28" t="s">
        <v>8</v>
      </c>
      <c r="C96" s="132" t="str">
        <f t="shared" si="3"/>
        <v xml:space="preserve"> </v>
      </c>
      <c r="D96" s="132" t="str">
        <f t="shared" si="4"/>
        <v xml:space="preserve"> </v>
      </c>
      <c r="E96" s="130">
        <v>1.1574074074074073E-5</v>
      </c>
      <c r="F96" s="131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28" t="s">
        <v>8</v>
      </c>
      <c r="C97" s="132" t="str">
        <f t="shared" si="3"/>
        <v xml:space="preserve"> </v>
      </c>
      <c r="D97" s="132" t="str">
        <f t="shared" si="4"/>
        <v xml:space="preserve"> </v>
      </c>
      <c r="E97" s="130">
        <v>1.1574074074074073E-5</v>
      </c>
      <c r="F97" s="131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28" t="s">
        <v>8</v>
      </c>
      <c r="C98" s="132" t="str">
        <f t="shared" si="3"/>
        <v xml:space="preserve"> </v>
      </c>
      <c r="D98" s="132" t="str">
        <f t="shared" si="4"/>
        <v xml:space="preserve"> </v>
      </c>
      <c r="E98" s="130">
        <v>1.1574074074074073E-5</v>
      </c>
      <c r="F98" s="131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28" t="s">
        <v>8</v>
      </c>
      <c r="C99" s="132" t="str">
        <f t="shared" si="3"/>
        <v xml:space="preserve"> </v>
      </c>
      <c r="D99" s="132" t="str">
        <f t="shared" si="4"/>
        <v xml:space="preserve"> </v>
      </c>
      <c r="E99" s="130">
        <v>1.1574074074074073E-5</v>
      </c>
      <c r="F99" s="131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28" t="s">
        <v>8</v>
      </c>
      <c r="C100" s="132" t="str">
        <f t="shared" si="3"/>
        <v xml:space="preserve"> </v>
      </c>
      <c r="D100" s="132" t="str">
        <f t="shared" si="4"/>
        <v xml:space="preserve"> </v>
      </c>
      <c r="E100" s="130">
        <v>1.1574074074074073E-5</v>
      </c>
      <c r="F100" s="131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28" t="s">
        <v>8</v>
      </c>
      <c r="C101" s="132" t="str">
        <f t="shared" si="3"/>
        <v xml:space="preserve"> </v>
      </c>
      <c r="D101" s="132" t="str">
        <f t="shared" si="4"/>
        <v xml:space="preserve"> </v>
      </c>
      <c r="E101" s="130">
        <v>1.1574074074074073E-5</v>
      </c>
      <c r="F101" s="131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28" t="s">
        <v>8</v>
      </c>
      <c r="C102" s="132" t="str">
        <f t="shared" si="3"/>
        <v xml:space="preserve"> </v>
      </c>
      <c r="D102" s="132" t="str">
        <f t="shared" si="4"/>
        <v xml:space="preserve"> </v>
      </c>
      <c r="E102" s="130">
        <v>1.1574074074074073E-5</v>
      </c>
      <c r="F102" s="131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28" t="s">
        <v>8</v>
      </c>
      <c r="C103" s="132" t="str">
        <f t="shared" si="3"/>
        <v xml:space="preserve"> </v>
      </c>
      <c r="D103" s="132" t="str">
        <f t="shared" si="4"/>
        <v xml:space="preserve"> </v>
      </c>
      <c r="E103" s="130">
        <v>1.1574074074074073E-5</v>
      </c>
      <c r="F103" s="131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28" t="s">
        <v>8</v>
      </c>
      <c r="C104" s="132" t="str">
        <f t="shared" si="3"/>
        <v xml:space="preserve"> </v>
      </c>
      <c r="D104" s="132" t="str">
        <f t="shared" si="4"/>
        <v xml:space="preserve"> </v>
      </c>
      <c r="E104" s="130">
        <v>1.1574074074074073E-5</v>
      </c>
      <c r="F104" s="131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28" t="s">
        <v>8</v>
      </c>
      <c r="C105" s="132" t="str">
        <f t="shared" si="3"/>
        <v xml:space="preserve"> </v>
      </c>
      <c r="D105" s="132" t="str">
        <f t="shared" si="4"/>
        <v xml:space="preserve"> </v>
      </c>
      <c r="E105" s="130">
        <v>1.1574074074074073E-5</v>
      </c>
      <c r="F105" s="131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28" t="s">
        <v>8</v>
      </c>
      <c r="C106" s="132" t="str">
        <f t="shared" ref="C106:C133" si="6">VLOOKUP(B106,name,3,FALSE)</f>
        <v xml:space="preserve"> </v>
      </c>
      <c r="D106" s="132" t="str">
        <f t="shared" ref="D106:D133" si="7">VLOOKUP(B106,name,2,FALSE)</f>
        <v xml:space="preserve"> </v>
      </c>
      <c r="E106" s="130">
        <v>1.1574074074074073E-5</v>
      </c>
      <c r="F106" s="131" t="e">
        <f t="shared" ref="F106:F133" si="8">(VLOOKUP(C106,C$4:E$5,3,FALSE))/(E106/10000)</f>
        <v>#N/A</v>
      </c>
      <c r="G106" t="str">
        <f>IF((ISERROR((VLOOKUP(B106,Calculation!C$2:C$314,1,FALSE)))),"not entered","")</f>
        <v/>
      </c>
    </row>
    <row r="107" spans="2:7" x14ac:dyDescent="0.2">
      <c r="B107" s="128" t="s">
        <v>8</v>
      </c>
      <c r="C107" s="132" t="str">
        <f t="shared" si="6"/>
        <v xml:space="preserve"> </v>
      </c>
      <c r="D107" s="132" t="str">
        <f t="shared" si="7"/>
        <v xml:space="preserve"> </v>
      </c>
      <c r="E107" s="130">
        <v>1.1574074074074073E-5</v>
      </c>
      <c r="F107" s="131" t="e">
        <f t="shared" si="8"/>
        <v>#N/A</v>
      </c>
      <c r="G107" t="str">
        <f>IF((ISERROR((VLOOKUP(B107,Calculation!C$2:C$314,1,FALSE)))),"not entered","")</f>
        <v/>
      </c>
    </row>
    <row r="108" spans="2:7" x14ac:dyDescent="0.2">
      <c r="B108" s="128" t="s">
        <v>8</v>
      </c>
      <c r="C108" s="132" t="str">
        <f t="shared" si="6"/>
        <v xml:space="preserve"> </v>
      </c>
      <c r="D108" s="132" t="str">
        <f t="shared" si="7"/>
        <v xml:space="preserve"> </v>
      </c>
      <c r="E108" s="130">
        <v>1.1574074074074073E-5</v>
      </c>
      <c r="F108" s="131" t="e">
        <f t="shared" si="8"/>
        <v>#N/A</v>
      </c>
      <c r="G108" t="str">
        <f>IF((ISERROR((VLOOKUP(B108,Calculation!C$2:C$314,1,FALSE)))),"not entered","")</f>
        <v/>
      </c>
    </row>
    <row r="109" spans="2:7" x14ac:dyDescent="0.2">
      <c r="B109" s="128" t="s">
        <v>8</v>
      </c>
      <c r="C109" s="132" t="str">
        <f t="shared" si="6"/>
        <v xml:space="preserve"> </v>
      </c>
      <c r="D109" s="132" t="str">
        <f t="shared" si="7"/>
        <v xml:space="preserve"> </v>
      </c>
      <c r="E109" s="130">
        <v>1.1574074074074073E-5</v>
      </c>
      <c r="F109" s="131" t="e">
        <f t="shared" si="8"/>
        <v>#N/A</v>
      </c>
      <c r="G109" t="str">
        <f>IF((ISERROR((VLOOKUP(B109,Calculation!C$2:C$314,1,FALSE)))),"not entered","")</f>
        <v/>
      </c>
    </row>
    <row r="110" spans="2:7" x14ac:dyDescent="0.2">
      <c r="B110" s="128" t="s">
        <v>8</v>
      </c>
      <c r="C110" s="132" t="str">
        <f t="shared" si="6"/>
        <v xml:space="preserve"> </v>
      </c>
      <c r="D110" s="132" t="str">
        <f t="shared" si="7"/>
        <v xml:space="preserve"> </v>
      </c>
      <c r="E110" s="130">
        <v>1.1574074074074073E-5</v>
      </c>
      <c r="F110" s="131" t="e">
        <f t="shared" si="8"/>
        <v>#N/A</v>
      </c>
      <c r="G110" t="str">
        <f>IF((ISERROR((VLOOKUP(B110,Calculation!C$2:C$314,1,FALSE)))),"not entered","")</f>
        <v/>
      </c>
    </row>
    <row r="111" spans="2:7" x14ac:dyDescent="0.2">
      <c r="B111" s="128" t="s">
        <v>8</v>
      </c>
      <c r="C111" s="132" t="str">
        <f t="shared" si="6"/>
        <v xml:space="preserve"> </v>
      </c>
      <c r="D111" s="132" t="str">
        <f t="shared" si="7"/>
        <v xml:space="preserve"> </v>
      </c>
      <c r="E111" s="130">
        <v>1.1574074074074073E-5</v>
      </c>
      <c r="F111" s="131" t="e">
        <f t="shared" si="8"/>
        <v>#N/A</v>
      </c>
      <c r="G111" t="str">
        <f>IF((ISERROR((VLOOKUP(B111,Calculation!C$2:C$314,1,FALSE)))),"not entered","")</f>
        <v/>
      </c>
    </row>
    <row r="112" spans="2:7" x14ac:dyDescent="0.2">
      <c r="B112" s="128" t="s">
        <v>8</v>
      </c>
      <c r="C112" s="132" t="str">
        <f t="shared" si="6"/>
        <v xml:space="preserve"> </v>
      </c>
      <c r="D112" s="132" t="str">
        <f t="shared" si="7"/>
        <v xml:space="preserve"> </v>
      </c>
      <c r="E112" s="130">
        <v>1.1574074074074073E-5</v>
      </c>
      <c r="F112" s="131" t="e">
        <f t="shared" si="8"/>
        <v>#N/A</v>
      </c>
      <c r="G112" t="str">
        <f>IF((ISERROR((VLOOKUP(B112,Calculation!C$2:C$314,1,FALSE)))),"not entered","")</f>
        <v/>
      </c>
    </row>
    <row r="113" spans="2:7" x14ac:dyDescent="0.2">
      <c r="B113" s="128" t="s">
        <v>8</v>
      </c>
      <c r="C113" s="132" t="str">
        <f t="shared" si="6"/>
        <v xml:space="preserve"> </v>
      </c>
      <c r="D113" s="132" t="str">
        <f t="shared" si="7"/>
        <v xml:space="preserve"> </v>
      </c>
      <c r="E113" s="130">
        <v>1.1574074074074073E-5</v>
      </c>
      <c r="F113" s="131" t="e">
        <f t="shared" si="8"/>
        <v>#N/A</v>
      </c>
      <c r="G113" t="str">
        <f>IF((ISERROR((VLOOKUP(B113,Calculation!C$2:C$314,1,FALSE)))),"not entered","")</f>
        <v/>
      </c>
    </row>
    <row r="114" spans="2:7" x14ac:dyDescent="0.2">
      <c r="B114" s="128" t="s">
        <v>8</v>
      </c>
      <c r="C114" s="132" t="str">
        <f t="shared" si="6"/>
        <v xml:space="preserve"> </v>
      </c>
      <c r="D114" s="132" t="str">
        <f t="shared" si="7"/>
        <v xml:space="preserve"> </v>
      </c>
      <c r="E114" s="130">
        <v>1.1574074074074073E-5</v>
      </c>
      <c r="F114" s="131" t="e">
        <f t="shared" si="8"/>
        <v>#N/A</v>
      </c>
      <c r="G114" t="str">
        <f>IF((ISERROR((VLOOKUP(B114,Calculation!C$2:C$314,1,FALSE)))),"not entered","")</f>
        <v/>
      </c>
    </row>
    <row r="115" spans="2:7" x14ac:dyDescent="0.2">
      <c r="B115" s="128" t="s">
        <v>8</v>
      </c>
      <c r="C115" s="132" t="str">
        <f t="shared" si="6"/>
        <v xml:space="preserve"> </v>
      </c>
      <c r="D115" s="132" t="str">
        <f t="shared" si="7"/>
        <v xml:space="preserve"> </v>
      </c>
      <c r="E115" s="130">
        <v>1.1574074074074073E-5</v>
      </c>
      <c r="F115" s="131" t="e">
        <f t="shared" si="8"/>
        <v>#N/A</v>
      </c>
      <c r="G115" t="str">
        <f>IF((ISERROR((VLOOKUP(B115,Calculation!C$2:C$314,1,FALSE)))),"not entered","")</f>
        <v/>
      </c>
    </row>
    <row r="116" spans="2:7" x14ac:dyDescent="0.2">
      <c r="B116" s="128" t="s">
        <v>8</v>
      </c>
      <c r="C116" s="132" t="str">
        <f t="shared" si="6"/>
        <v xml:space="preserve"> </v>
      </c>
      <c r="D116" s="132" t="str">
        <f t="shared" si="7"/>
        <v xml:space="preserve"> </v>
      </c>
      <c r="E116" s="130">
        <v>1.1574074074074073E-5</v>
      </c>
      <c r="F116" s="131" t="e">
        <f t="shared" si="8"/>
        <v>#N/A</v>
      </c>
      <c r="G116" t="str">
        <f>IF((ISERROR((VLOOKUP(B116,Calculation!C$2:C$314,1,FALSE)))),"not entered","")</f>
        <v/>
      </c>
    </row>
    <row r="117" spans="2:7" x14ac:dyDescent="0.2">
      <c r="B117" s="128" t="s">
        <v>8</v>
      </c>
      <c r="C117" s="132" t="str">
        <f t="shared" si="6"/>
        <v xml:space="preserve"> </v>
      </c>
      <c r="D117" s="132" t="str">
        <f t="shared" si="7"/>
        <v xml:space="preserve"> </v>
      </c>
      <c r="E117" s="130">
        <v>1.1574074074074073E-5</v>
      </c>
      <c r="F117" s="131" t="e">
        <f t="shared" si="8"/>
        <v>#N/A</v>
      </c>
      <c r="G117" t="str">
        <f>IF((ISERROR((VLOOKUP(B117,Calculation!C$2:C$314,1,FALSE)))),"not entered","")</f>
        <v/>
      </c>
    </row>
    <row r="118" spans="2:7" x14ac:dyDescent="0.2">
      <c r="B118" s="128" t="s">
        <v>8</v>
      </c>
      <c r="C118" s="132" t="str">
        <f t="shared" si="6"/>
        <v xml:space="preserve"> </v>
      </c>
      <c r="D118" s="132" t="str">
        <f t="shared" si="7"/>
        <v xml:space="preserve"> </v>
      </c>
      <c r="E118" s="130">
        <v>1.1574074074074073E-5</v>
      </c>
      <c r="F118" s="131" t="e">
        <f t="shared" si="8"/>
        <v>#N/A</v>
      </c>
      <c r="G118" t="str">
        <f>IF((ISERROR((VLOOKUP(B118,Calculation!C$2:C$314,1,FALSE)))),"not entered","")</f>
        <v/>
      </c>
    </row>
    <row r="119" spans="2:7" x14ac:dyDescent="0.2">
      <c r="B119" s="128" t="s">
        <v>8</v>
      </c>
      <c r="C119" s="132" t="str">
        <f t="shared" si="6"/>
        <v xml:space="preserve"> </v>
      </c>
      <c r="D119" s="132" t="str">
        <f t="shared" si="7"/>
        <v xml:space="preserve"> </v>
      </c>
      <c r="E119" s="130">
        <v>1.1574074074074073E-5</v>
      </c>
      <c r="F119" s="131" t="e">
        <f t="shared" si="8"/>
        <v>#N/A</v>
      </c>
      <c r="G119" t="str">
        <f>IF((ISERROR((VLOOKUP(B119,Calculation!C$2:C$314,1,FALSE)))),"not entered","")</f>
        <v/>
      </c>
    </row>
    <row r="120" spans="2:7" x14ac:dyDescent="0.2">
      <c r="B120" s="128" t="s">
        <v>8</v>
      </c>
      <c r="C120" s="132" t="str">
        <f t="shared" si="6"/>
        <v xml:space="preserve"> </v>
      </c>
      <c r="D120" s="132" t="str">
        <f t="shared" si="7"/>
        <v xml:space="preserve"> </v>
      </c>
      <c r="E120" s="130">
        <v>1.1574074074074073E-5</v>
      </c>
      <c r="F120" s="131" t="e">
        <f t="shared" si="8"/>
        <v>#N/A</v>
      </c>
      <c r="G120" t="str">
        <f>IF((ISERROR((VLOOKUP(B120,Calculation!C$2:C$314,1,FALSE)))),"not entered","")</f>
        <v/>
      </c>
    </row>
    <row r="121" spans="2:7" x14ac:dyDescent="0.2">
      <c r="B121" s="128" t="s">
        <v>8</v>
      </c>
      <c r="C121" s="132" t="str">
        <f t="shared" si="6"/>
        <v xml:space="preserve"> </v>
      </c>
      <c r="D121" s="132" t="str">
        <f t="shared" si="7"/>
        <v xml:space="preserve"> </v>
      </c>
      <c r="E121" s="130">
        <v>1.1574074074074073E-5</v>
      </c>
      <c r="F121" s="131" t="e">
        <f t="shared" si="8"/>
        <v>#N/A</v>
      </c>
      <c r="G121" t="str">
        <f>IF((ISERROR((VLOOKUP(B121,Calculation!C$2:C$314,1,FALSE)))),"not entered","")</f>
        <v/>
      </c>
    </row>
    <row r="122" spans="2:7" x14ac:dyDescent="0.2">
      <c r="B122" s="128" t="s">
        <v>8</v>
      </c>
      <c r="C122" s="132" t="str">
        <f t="shared" si="6"/>
        <v xml:space="preserve"> </v>
      </c>
      <c r="D122" s="132" t="str">
        <f t="shared" si="7"/>
        <v xml:space="preserve"> </v>
      </c>
      <c r="E122" s="130">
        <v>1.1574074074074073E-5</v>
      </c>
      <c r="F122" s="131" t="e">
        <f t="shared" si="8"/>
        <v>#N/A</v>
      </c>
      <c r="G122" t="str">
        <f>IF((ISERROR((VLOOKUP(B122,Calculation!C$2:C$314,1,FALSE)))),"not entered","")</f>
        <v/>
      </c>
    </row>
    <row r="123" spans="2:7" x14ac:dyDescent="0.2">
      <c r="B123" s="128" t="s">
        <v>8</v>
      </c>
      <c r="C123" s="132" t="str">
        <f t="shared" si="6"/>
        <v xml:space="preserve"> </v>
      </c>
      <c r="D123" s="132" t="str">
        <f t="shared" si="7"/>
        <v xml:space="preserve"> </v>
      </c>
      <c r="E123" s="130">
        <v>1.1574074074074073E-5</v>
      </c>
      <c r="F123" s="131" t="e">
        <f t="shared" si="8"/>
        <v>#N/A</v>
      </c>
      <c r="G123" t="str">
        <f>IF((ISERROR((VLOOKUP(B123,Calculation!C$2:C$314,1,FALSE)))),"not entered","")</f>
        <v/>
      </c>
    </row>
    <row r="124" spans="2:7" x14ac:dyDescent="0.2">
      <c r="B124" s="128" t="s">
        <v>8</v>
      </c>
      <c r="C124" s="132" t="str">
        <f t="shared" si="6"/>
        <v xml:space="preserve"> </v>
      </c>
      <c r="D124" s="132" t="str">
        <f t="shared" si="7"/>
        <v xml:space="preserve"> </v>
      </c>
      <c r="E124" s="130">
        <v>1.1574074074074073E-5</v>
      </c>
      <c r="F124" s="131" t="e">
        <f t="shared" si="8"/>
        <v>#N/A</v>
      </c>
      <c r="G124" t="str">
        <f>IF((ISERROR((VLOOKUP(B124,Calculation!C$2:C$314,1,FALSE)))),"not entered","")</f>
        <v/>
      </c>
    </row>
    <row r="125" spans="2:7" x14ac:dyDescent="0.2">
      <c r="B125" s="128" t="s">
        <v>8</v>
      </c>
      <c r="C125" s="132" t="str">
        <f t="shared" si="6"/>
        <v xml:space="preserve"> </v>
      </c>
      <c r="D125" s="132" t="str">
        <f t="shared" si="7"/>
        <v xml:space="preserve"> </v>
      </c>
      <c r="E125" s="130">
        <v>1.1574074074074073E-5</v>
      </c>
      <c r="F125" s="131" t="e">
        <f t="shared" si="8"/>
        <v>#N/A</v>
      </c>
      <c r="G125" t="str">
        <f>IF((ISERROR((VLOOKUP(B125,Calculation!C$2:C$314,1,FALSE)))),"not entered","")</f>
        <v/>
      </c>
    </row>
    <row r="126" spans="2:7" x14ac:dyDescent="0.2">
      <c r="B126" s="128" t="s">
        <v>8</v>
      </c>
      <c r="C126" s="132" t="str">
        <f t="shared" si="6"/>
        <v xml:space="preserve"> </v>
      </c>
      <c r="D126" s="132" t="str">
        <f t="shared" si="7"/>
        <v xml:space="preserve"> </v>
      </c>
      <c r="E126" s="130">
        <v>1.1574074074074073E-5</v>
      </c>
      <c r="F126" s="131" t="e">
        <f t="shared" si="8"/>
        <v>#N/A</v>
      </c>
      <c r="G126" t="str">
        <f>IF((ISERROR((VLOOKUP(B126,Calculation!C$2:C$314,1,FALSE)))),"not entered","")</f>
        <v/>
      </c>
    </row>
    <row r="127" spans="2:7" x14ac:dyDescent="0.2">
      <c r="B127" s="128" t="s">
        <v>8</v>
      </c>
      <c r="C127" s="132" t="str">
        <f t="shared" si="6"/>
        <v xml:space="preserve"> </v>
      </c>
      <c r="D127" s="132" t="str">
        <f t="shared" si="7"/>
        <v xml:space="preserve"> </v>
      </c>
      <c r="E127" s="130">
        <v>1.1574074074074073E-5</v>
      </c>
      <c r="F127" s="131" t="e">
        <f t="shared" si="8"/>
        <v>#N/A</v>
      </c>
      <c r="G127" t="str">
        <f>IF((ISERROR((VLOOKUP(B127,Calculation!C$2:C$314,1,FALSE)))),"not entered","")</f>
        <v/>
      </c>
    </row>
    <row r="128" spans="2:7" x14ac:dyDescent="0.2">
      <c r="B128" s="128" t="s">
        <v>8</v>
      </c>
      <c r="C128" s="132" t="str">
        <f t="shared" si="6"/>
        <v xml:space="preserve"> </v>
      </c>
      <c r="D128" s="132" t="str">
        <f t="shared" si="7"/>
        <v xml:space="preserve"> </v>
      </c>
      <c r="E128" s="130">
        <v>1.1574074074074073E-5</v>
      </c>
      <c r="F128" s="131" t="e">
        <f t="shared" si="8"/>
        <v>#N/A</v>
      </c>
      <c r="G128" t="str">
        <f>IF((ISERROR((VLOOKUP(B128,Calculation!C$2:C$314,1,FALSE)))),"not entered","")</f>
        <v/>
      </c>
    </row>
    <row r="129" spans="2:7" x14ac:dyDescent="0.2">
      <c r="B129" s="128" t="s">
        <v>8</v>
      </c>
      <c r="C129" s="132" t="str">
        <f t="shared" si="6"/>
        <v xml:space="preserve"> </v>
      </c>
      <c r="D129" s="132" t="str">
        <f t="shared" si="7"/>
        <v xml:space="preserve"> </v>
      </c>
      <c r="E129" s="130">
        <v>1.1574074074074073E-5</v>
      </c>
      <c r="F129" s="131" t="e">
        <f t="shared" si="8"/>
        <v>#N/A</v>
      </c>
      <c r="G129" t="str">
        <f>IF((ISERROR((VLOOKUP(B129,Calculation!C$2:C$314,1,FALSE)))),"not entered","")</f>
        <v/>
      </c>
    </row>
    <row r="130" spans="2:7" x14ac:dyDescent="0.2">
      <c r="B130" s="128" t="s">
        <v>8</v>
      </c>
      <c r="C130" s="132" t="str">
        <f t="shared" si="6"/>
        <v xml:space="preserve"> </v>
      </c>
      <c r="D130" s="132" t="str">
        <f t="shared" si="7"/>
        <v xml:space="preserve"> </v>
      </c>
      <c r="E130" s="130">
        <v>1.1574074074074073E-5</v>
      </c>
      <c r="F130" s="131" t="e">
        <f t="shared" si="8"/>
        <v>#N/A</v>
      </c>
      <c r="G130" t="str">
        <f>IF((ISERROR((VLOOKUP(B130,Calculation!C$2:C$314,1,FALSE)))),"not entered","")</f>
        <v/>
      </c>
    </row>
    <row r="131" spans="2:7" x14ac:dyDescent="0.2">
      <c r="B131" s="128" t="s">
        <v>8</v>
      </c>
      <c r="C131" s="132" t="str">
        <f t="shared" si="6"/>
        <v xml:space="preserve"> </v>
      </c>
      <c r="D131" s="132" t="str">
        <f t="shared" si="7"/>
        <v xml:space="preserve"> </v>
      </c>
      <c r="E131" s="130">
        <v>1.1574074074074073E-5</v>
      </c>
      <c r="F131" s="131" t="e">
        <f t="shared" si="8"/>
        <v>#N/A</v>
      </c>
      <c r="G131" t="str">
        <f>IF((ISERROR((VLOOKUP(B131,Calculation!C$2:C$314,1,FALSE)))),"not entered","")</f>
        <v/>
      </c>
    </row>
    <row r="132" spans="2:7" x14ac:dyDescent="0.2">
      <c r="B132" s="128" t="s">
        <v>8</v>
      </c>
      <c r="C132" s="132" t="str">
        <f t="shared" si="6"/>
        <v xml:space="preserve"> </v>
      </c>
      <c r="D132" s="132" t="str">
        <f t="shared" si="7"/>
        <v xml:space="preserve"> </v>
      </c>
      <c r="E132" s="130">
        <v>1.1574074074074073E-5</v>
      </c>
      <c r="F132" s="131" t="e">
        <f t="shared" si="8"/>
        <v>#N/A</v>
      </c>
      <c r="G132" t="str">
        <f>IF((ISERROR((VLOOKUP(B132,Calculation!C$2:C$314,1,FALSE)))),"not entered","")</f>
        <v/>
      </c>
    </row>
    <row r="133" spans="2:7" x14ac:dyDescent="0.2">
      <c r="B133" s="128" t="s">
        <v>8</v>
      </c>
      <c r="C133" s="132" t="str">
        <f t="shared" si="6"/>
        <v xml:space="preserve"> </v>
      </c>
      <c r="D133" s="132" t="str">
        <f t="shared" si="7"/>
        <v xml:space="preserve"> </v>
      </c>
      <c r="E133" s="130">
        <v>1.1574074074074073E-5</v>
      </c>
      <c r="F133" s="131" t="e">
        <f t="shared" si="8"/>
        <v>#N/A</v>
      </c>
      <c r="G133" t="str">
        <f>IF((ISERROR((VLOOKUP(B133,Calculation!C$2:C$314,1,FALSE)))),"not entered","")</f>
        <v/>
      </c>
    </row>
    <row r="134" spans="2:7" x14ac:dyDescent="0.2">
      <c r="B134" s="128" t="s">
        <v>8</v>
      </c>
      <c r="C134" s="132" t="str">
        <f t="shared" ref="C134:C197" si="9">VLOOKUP(B134,name,3,FALSE)</f>
        <v xml:space="preserve"> </v>
      </c>
      <c r="D134" s="132" t="str">
        <f t="shared" ref="D134:D197" si="10">VLOOKUP(B134,name,2,FALSE)</f>
        <v xml:space="preserve"> </v>
      </c>
      <c r="E134" s="130">
        <v>1.1574074074074073E-5</v>
      </c>
      <c r="F134" s="131" t="e">
        <f t="shared" ref="F134:F197" si="11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28" t="s">
        <v>8</v>
      </c>
      <c r="C135" s="132" t="str">
        <f t="shared" si="9"/>
        <v xml:space="preserve"> </v>
      </c>
      <c r="D135" s="132" t="str">
        <f t="shared" si="10"/>
        <v xml:space="preserve"> </v>
      </c>
      <c r="E135" s="130">
        <v>1.1574074074074073E-5</v>
      </c>
      <c r="F135" s="131" t="e">
        <f t="shared" si="11"/>
        <v>#N/A</v>
      </c>
      <c r="G135" t="str">
        <f>IF((ISERROR((VLOOKUP(B135,Calculation!C$2:C$314,1,FALSE)))),"not entered","")</f>
        <v/>
      </c>
    </row>
    <row r="136" spans="2:7" x14ac:dyDescent="0.2">
      <c r="B136" s="128" t="s">
        <v>8</v>
      </c>
      <c r="C136" s="132" t="str">
        <f t="shared" si="9"/>
        <v xml:space="preserve"> </v>
      </c>
      <c r="D136" s="132" t="str">
        <f t="shared" si="10"/>
        <v xml:space="preserve"> </v>
      </c>
      <c r="E136" s="130">
        <v>1.1574074074074073E-5</v>
      </c>
      <c r="F136" s="131" t="e">
        <f t="shared" si="11"/>
        <v>#N/A</v>
      </c>
      <c r="G136" t="str">
        <f>IF((ISERROR((VLOOKUP(B136,Calculation!C$2:C$314,1,FALSE)))),"not entered","")</f>
        <v/>
      </c>
    </row>
    <row r="137" spans="2:7" x14ac:dyDescent="0.2">
      <c r="B137" s="128" t="s">
        <v>8</v>
      </c>
      <c r="C137" s="132" t="str">
        <f t="shared" si="9"/>
        <v xml:space="preserve"> </v>
      </c>
      <c r="D137" s="132" t="str">
        <f t="shared" si="10"/>
        <v xml:space="preserve"> </v>
      </c>
      <c r="E137" s="130">
        <v>1.1574074074074073E-5</v>
      </c>
      <c r="F137" s="131" t="e">
        <f t="shared" si="11"/>
        <v>#N/A</v>
      </c>
      <c r="G137" t="str">
        <f>IF((ISERROR((VLOOKUP(B137,Calculation!C$2:C$314,1,FALSE)))),"not entered","")</f>
        <v/>
      </c>
    </row>
    <row r="138" spans="2:7" x14ac:dyDescent="0.2">
      <c r="B138" s="128" t="s">
        <v>8</v>
      </c>
      <c r="C138" s="132" t="str">
        <f t="shared" si="9"/>
        <v xml:space="preserve"> </v>
      </c>
      <c r="D138" s="132" t="str">
        <f t="shared" si="10"/>
        <v xml:space="preserve"> </v>
      </c>
      <c r="E138" s="130">
        <v>1.1574074074074073E-5</v>
      </c>
      <c r="F138" s="131" t="e">
        <f t="shared" si="11"/>
        <v>#N/A</v>
      </c>
      <c r="G138" t="str">
        <f>IF((ISERROR((VLOOKUP(B138,Calculation!C$2:C$314,1,FALSE)))),"not entered","")</f>
        <v/>
      </c>
    </row>
    <row r="139" spans="2:7" x14ac:dyDescent="0.2">
      <c r="B139" s="128" t="s">
        <v>8</v>
      </c>
      <c r="C139" s="132" t="str">
        <f t="shared" si="9"/>
        <v xml:space="preserve"> </v>
      </c>
      <c r="D139" s="132" t="str">
        <f t="shared" si="10"/>
        <v xml:space="preserve"> </v>
      </c>
      <c r="E139" s="130">
        <v>1.1574074074074073E-5</v>
      </c>
      <c r="F139" s="131" t="e">
        <f t="shared" si="11"/>
        <v>#N/A</v>
      </c>
      <c r="G139" t="str">
        <f>IF((ISERROR((VLOOKUP(B139,Calculation!C$2:C$314,1,FALSE)))),"not entered","")</f>
        <v/>
      </c>
    </row>
    <row r="140" spans="2:7" x14ac:dyDescent="0.2">
      <c r="B140" s="128" t="s">
        <v>8</v>
      </c>
      <c r="C140" s="132" t="str">
        <f t="shared" si="9"/>
        <v xml:space="preserve"> </v>
      </c>
      <c r="D140" s="132" t="str">
        <f t="shared" si="10"/>
        <v xml:space="preserve"> </v>
      </c>
      <c r="E140" s="130">
        <v>1.1574074074074073E-5</v>
      </c>
      <c r="F140" s="131" t="e">
        <f t="shared" si="11"/>
        <v>#N/A</v>
      </c>
      <c r="G140" t="str">
        <f>IF((ISERROR((VLOOKUP(B140,Calculation!C$2:C$314,1,FALSE)))),"not entered","")</f>
        <v/>
      </c>
    </row>
    <row r="141" spans="2:7" x14ac:dyDescent="0.2">
      <c r="B141" s="128" t="s">
        <v>8</v>
      </c>
      <c r="C141" s="132" t="str">
        <f t="shared" si="9"/>
        <v xml:space="preserve"> </v>
      </c>
      <c r="D141" s="132" t="str">
        <f t="shared" si="10"/>
        <v xml:space="preserve"> </v>
      </c>
      <c r="E141" s="130">
        <v>1.1574074074074073E-5</v>
      </c>
      <c r="F141" s="131" t="e">
        <f t="shared" si="11"/>
        <v>#N/A</v>
      </c>
      <c r="G141" t="str">
        <f>IF((ISERROR((VLOOKUP(B141,Calculation!C$2:C$314,1,FALSE)))),"not entered","")</f>
        <v/>
      </c>
    </row>
    <row r="142" spans="2:7" x14ac:dyDescent="0.2">
      <c r="B142" s="128" t="s">
        <v>8</v>
      </c>
      <c r="C142" s="132" t="str">
        <f t="shared" si="9"/>
        <v xml:space="preserve"> </v>
      </c>
      <c r="D142" s="132" t="str">
        <f t="shared" si="10"/>
        <v xml:space="preserve"> </v>
      </c>
      <c r="E142" s="130">
        <v>1.1574074074074073E-5</v>
      </c>
      <c r="F142" s="131" t="e">
        <f t="shared" si="11"/>
        <v>#N/A</v>
      </c>
      <c r="G142" t="str">
        <f>IF((ISERROR((VLOOKUP(B142,Calculation!C$2:C$314,1,FALSE)))),"not entered","")</f>
        <v/>
      </c>
    </row>
    <row r="143" spans="2:7" x14ac:dyDescent="0.2">
      <c r="B143" s="128" t="s">
        <v>8</v>
      </c>
      <c r="C143" s="132" t="str">
        <f t="shared" si="9"/>
        <v xml:space="preserve"> </v>
      </c>
      <c r="D143" s="132" t="str">
        <f t="shared" si="10"/>
        <v xml:space="preserve"> </v>
      </c>
      <c r="E143" s="130">
        <v>1.1574074074074073E-5</v>
      </c>
      <c r="F143" s="131" t="e">
        <f t="shared" si="11"/>
        <v>#N/A</v>
      </c>
      <c r="G143" t="str">
        <f>IF((ISERROR((VLOOKUP(B143,Calculation!C$2:C$314,1,FALSE)))),"not entered","")</f>
        <v/>
      </c>
    </row>
    <row r="144" spans="2:7" x14ac:dyDescent="0.2">
      <c r="B144" s="128" t="s">
        <v>8</v>
      </c>
      <c r="C144" s="132" t="str">
        <f t="shared" si="9"/>
        <v xml:space="preserve"> </v>
      </c>
      <c r="D144" s="132" t="str">
        <f t="shared" si="10"/>
        <v xml:space="preserve"> </v>
      </c>
      <c r="E144" s="130">
        <v>1.1574074074074073E-5</v>
      </c>
      <c r="F144" s="131" t="e">
        <f t="shared" si="11"/>
        <v>#N/A</v>
      </c>
      <c r="G144" t="str">
        <f>IF((ISERROR((VLOOKUP(B144,Calculation!C$2:C$314,1,FALSE)))),"not entered","")</f>
        <v/>
      </c>
    </row>
    <row r="145" spans="2:7" x14ac:dyDescent="0.2">
      <c r="B145" s="128" t="s">
        <v>8</v>
      </c>
      <c r="C145" s="132" t="str">
        <f t="shared" si="9"/>
        <v xml:space="preserve"> </v>
      </c>
      <c r="D145" s="132" t="str">
        <f t="shared" si="10"/>
        <v xml:space="preserve"> </v>
      </c>
      <c r="E145" s="130">
        <v>1.1574074074074073E-5</v>
      </c>
      <c r="F145" s="131" t="e">
        <f t="shared" si="11"/>
        <v>#N/A</v>
      </c>
      <c r="G145" t="str">
        <f>IF((ISERROR((VLOOKUP(B145,Calculation!C$2:C$314,1,FALSE)))),"not entered","")</f>
        <v/>
      </c>
    </row>
    <row r="146" spans="2:7" x14ac:dyDescent="0.2">
      <c r="B146" s="128" t="s">
        <v>8</v>
      </c>
      <c r="C146" s="132" t="str">
        <f t="shared" si="9"/>
        <v xml:space="preserve"> </v>
      </c>
      <c r="D146" s="132" t="str">
        <f t="shared" si="10"/>
        <v xml:space="preserve"> </v>
      </c>
      <c r="E146" s="130">
        <v>1.1574074074074073E-5</v>
      </c>
      <c r="F146" s="131" t="e">
        <f t="shared" si="11"/>
        <v>#N/A</v>
      </c>
      <c r="G146" t="str">
        <f>IF((ISERROR((VLOOKUP(B146,Calculation!C$2:C$314,1,FALSE)))),"not entered","")</f>
        <v/>
      </c>
    </row>
    <row r="147" spans="2:7" x14ac:dyDescent="0.2">
      <c r="B147" s="128" t="s">
        <v>8</v>
      </c>
      <c r="C147" s="132" t="str">
        <f t="shared" si="9"/>
        <v xml:space="preserve"> </v>
      </c>
      <c r="D147" s="132" t="str">
        <f t="shared" si="10"/>
        <v xml:space="preserve"> </v>
      </c>
      <c r="E147" s="130">
        <v>1.1574074074074073E-5</v>
      </c>
      <c r="F147" s="131" t="e">
        <f t="shared" si="11"/>
        <v>#N/A</v>
      </c>
      <c r="G147" t="str">
        <f>IF((ISERROR((VLOOKUP(B147,Calculation!C$2:C$314,1,FALSE)))),"not entered","")</f>
        <v/>
      </c>
    </row>
    <row r="148" spans="2:7" x14ac:dyDescent="0.2">
      <c r="B148" s="128" t="s">
        <v>8</v>
      </c>
      <c r="C148" s="132" t="str">
        <f t="shared" si="9"/>
        <v xml:space="preserve"> </v>
      </c>
      <c r="D148" s="132" t="str">
        <f t="shared" si="10"/>
        <v xml:space="preserve"> </v>
      </c>
      <c r="E148" s="130">
        <v>1.1574074074074073E-5</v>
      </c>
      <c r="F148" s="131" t="e">
        <f t="shared" si="11"/>
        <v>#N/A</v>
      </c>
      <c r="G148" t="str">
        <f>IF((ISERROR((VLOOKUP(B148,Calculation!C$2:C$314,1,FALSE)))),"not entered","")</f>
        <v/>
      </c>
    </row>
    <row r="149" spans="2:7" x14ac:dyDescent="0.2">
      <c r="B149" s="128" t="s">
        <v>8</v>
      </c>
      <c r="C149" s="132" t="str">
        <f t="shared" si="9"/>
        <v xml:space="preserve"> </v>
      </c>
      <c r="D149" s="132" t="str">
        <f t="shared" si="10"/>
        <v xml:space="preserve"> </v>
      </c>
      <c r="E149" s="130">
        <v>1.1574074074074073E-5</v>
      </c>
      <c r="F149" s="131" t="e">
        <f t="shared" si="11"/>
        <v>#N/A</v>
      </c>
      <c r="G149" t="str">
        <f>IF((ISERROR((VLOOKUP(B149,Calculation!C$2:C$314,1,FALSE)))),"not entered","")</f>
        <v/>
      </c>
    </row>
    <row r="150" spans="2:7" x14ac:dyDescent="0.2">
      <c r="B150" s="128" t="s">
        <v>8</v>
      </c>
      <c r="C150" s="132" t="str">
        <f t="shared" si="9"/>
        <v xml:space="preserve"> </v>
      </c>
      <c r="D150" s="132" t="str">
        <f t="shared" si="10"/>
        <v xml:space="preserve"> </v>
      </c>
      <c r="E150" s="130">
        <v>1.1574074074074073E-5</v>
      </c>
      <c r="F150" s="131" t="e">
        <f t="shared" si="11"/>
        <v>#N/A</v>
      </c>
      <c r="G150" t="str">
        <f>IF((ISERROR((VLOOKUP(B150,Calculation!C$2:C$314,1,FALSE)))),"not entered","")</f>
        <v/>
      </c>
    </row>
    <row r="151" spans="2:7" x14ac:dyDescent="0.2">
      <c r="B151" s="128" t="s">
        <v>8</v>
      </c>
      <c r="C151" s="132" t="str">
        <f t="shared" si="9"/>
        <v xml:space="preserve"> </v>
      </c>
      <c r="D151" s="132" t="str">
        <f t="shared" si="10"/>
        <v xml:space="preserve"> </v>
      </c>
      <c r="E151" s="130">
        <v>1.1574074074074073E-5</v>
      </c>
      <c r="F151" s="131" t="e">
        <f t="shared" si="11"/>
        <v>#N/A</v>
      </c>
      <c r="G151" t="str">
        <f>IF((ISERROR((VLOOKUP(B151,Calculation!C$2:C$314,1,FALSE)))),"not entered","")</f>
        <v/>
      </c>
    </row>
    <row r="152" spans="2:7" x14ac:dyDescent="0.2">
      <c r="B152" s="128" t="s">
        <v>8</v>
      </c>
      <c r="C152" s="132" t="str">
        <f t="shared" si="9"/>
        <v xml:space="preserve"> </v>
      </c>
      <c r="D152" s="132" t="str">
        <f t="shared" si="10"/>
        <v xml:space="preserve"> </v>
      </c>
      <c r="E152" s="130">
        <v>1.1574074074074073E-5</v>
      </c>
      <c r="F152" s="131" t="e">
        <f t="shared" si="11"/>
        <v>#N/A</v>
      </c>
      <c r="G152" t="str">
        <f>IF((ISERROR((VLOOKUP(B152,Calculation!C$2:C$314,1,FALSE)))),"not entered","")</f>
        <v/>
      </c>
    </row>
    <row r="153" spans="2:7" x14ac:dyDescent="0.2">
      <c r="B153" s="128" t="s">
        <v>8</v>
      </c>
      <c r="C153" s="132" t="str">
        <f t="shared" si="9"/>
        <v xml:space="preserve"> </v>
      </c>
      <c r="D153" s="132" t="str">
        <f t="shared" si="10"/>
        <v xml:space="preserve"> </v>
      </c>
      <c r="E153" s="130">
        <v>1.1574074074074073E-5</v>
      </c>
      <c r="F153" s="131" t="e">
        <f t="shared" si="11"/>
        <v>#N/A</v>
      </c>
      <c r="G153" t="str">
        <f>IF((ISERROR((VLOOKUP(B153,Calculation!C$2:C$314,1,FALSE)))),"not entered","")</f>
        <v/>
      </c>
    </row>
    <row r="154" spans="2:7" x14ac:dyDescent="0.2">
      <c r="B154" s="128" t="s">
        <v>8</v>
      </c>
      <c r="C154" s="132" t="str">
        <f t="shared" si="9"/>
        <v xml:space="preserve"> </v>
      </c>
      <c r="D154" s="132" t="str">
        <f t="shared" si="10"/>
        <v xml:space="preserve"> </v>
      </c>
      <c r="E154" s="130">
        <v>1.1574074074074073E-5</v>
      </c>
      <c r="F154" s="131" t="e">
        <f t="shared" si="11"/>
        <v>#N/A</v>
      </c>
      <c r="G154" t="str">
        <f>IF((ISERROR((VLOOKUP(B154,Calculation!C$2:C$314,1,FALSE)))),"not entered","")</f>
        <v/>
      </c>
    </row>
    <row r="155" spans="2:7" x14ac:dyDescent="0.2">
      <c r="B155" s="128" t="s">
        <v>8</v>
      </c>
      <c r="C155" s="132" t="str">
        <f t="shared" si="9"/>
        <v xml:space="preserve"> </v>
      </c>
      <c r="D155" s="132" t="str">
        <f t="shared" si="10"/>
        <v xml:space="preserve"> </v>
      </c>
      <c r="E155" s="130">
        <v>1.1574074074074073E-5</v>
      </c>
      <c r="F155" s="131" t="e">
        <f t="shared" si="11"/>
        <v>#N/A</v>
      </c>
      <c r="G155" t="str">
        <f>IF((ISERROR((VLOOKUP(B155,Calculation!C$2:C$314,1,FALSE)))),"not entered","")</f>
        <v/>
      </c>
    </row>
    <row r="156" spans="2:7" x14ac:dyDescent="0.2">
      <c r="B156" s="128" t="s">
        <v>8</v>
      </c>
      <c r="C156" s="132" t="str">
        <f t="shared" si="9"/>
        <v xml:space="preserve"> </v>
      </c>
      <c r="D156" s="132" t="str">
        <f t="shared" si="10"/>
        <v xml:space="preserve"> </v>
      </c>
      <c r="E156" s="130">
        <v>1.1574074074074073E-5</v>
      </c>
      <c r="F156" s="131" t="e">
        <f t="shared" si="11"/>
        <v>#N/A</v>
      </c>
      <c r="G156" t="str">
        <f>IF((ISERROR((VLOOKUP(B156,Calculation!C$2:C$314,1,FALSE)))),"not entered","")</f>
        <v/>
      </c>
    </row>
    <row r="157" spans="2:7" x14ac:dyDescent="0.2">
      <c r="B157" s="128" t="s">
        <v>8</v>
      </c>
      <c r="C157" s="132" t="str">
        <f t="shared" si="9"/>
        <v xml:space="preserve"> </v>
      </c>
      <c r="D157" s="132" t="str">
        <f t="shared" si="10"/>
        <v xml:space="preserve"> </v>
      </c>
      <c r="E157" s="130">
        <v>1.1574074074074073E-5</v>
      </c>
      <c r="F157" s="131" t="e">
        <f t="shared" si="11"/>
        <v>#N/A</v>
      </c>
      <c r="G157" t="str">
        <f>IF((ISERROR((VLOOKUP(B157,Calculation!C$2:C$314,1,FALSE)))),"not entered","")</f>
        <v/>
      </c>
    </row>
    <row r="158" spans="2:7" x14ac:dyDescent="0.2">
      <c r="B158" s="128" t="s">
        <v>8</v>
      </c>
      <c r="C158" s="132" t="str">
        <f t="shared" si="9"/>
        <v xml:space="preserve"> </v>
      </c>
      <c r="D158" s="132" t="str">
        <f t="shared" si="10"/>
        <v xml:space="preserve"> </v>
      </c>
      <c r="E158" s="130">
        <v>1.1574074074074073E-5</v>
      </c>
      <c r="F158" s="131" t="e">
        <f t="shared" si="11"/>
        <v>#N/A</v>
      </c>
      <c r="G158" t="str">
        <f>IF((ISERROR((VLOOKUP(B158,Calculation!C$2:C$314,1,FALSE)))),"not entered","")</f>
        <v/>
      </c>
    </row>
    <row r="159" spans="2:7" x14ac:dyDescent="0.2">
      <c r="B159" s="128" t="s">
        <v>8</v>
      </c>
      <c r="C159" s="132" t="str">
        <f t="shared" si="9"/>
        <v xml:space="preserve"> </v>
      </c>
      <c r="D159" s="132" t="str">
        <f t="shared" si="10"/>
        <v xml:space="preserve"> </v>
      </c>
      <c r="E159" s="130">
        <v>1.1574074074074073E-5</v>
      </c>
      <c r="F159" s="131" t="e">
        <f t="shared" si="11"/>
        <v>#N/A</v>
      </c>
      <c r="G159" t="str">
        <f>IF((ISERROR((VLOOKUP(B159,Calculation!C$2:C$314,1,FALSE)))),"not entered","")</f>
        <v/>
      </c>
    </row>
    <row r="160" spans="2:7" x14ac:dyDescent="0.2">
      <c r="B160" s="128" t="s">
        <v>8</v>
      </c>
      <c r="C160" s="132" t="str">
        <f t="shared" si="9"/>
        <v xml:space="preserve"> </v>
      </c>
      <c r="D160" s="132" t="str">
        <f t="shared" si="10"/>
        <v xml:space="preserve"> </v>
      </c>
      <c r="E160" s="130">
        <v>1.1574074074074073E-5</v>
      </c>
      <c r="F160" s="131" t="e">
        <f t="shared" si="11"/>
        <v>#N/A</v>
      </c>
      <c r="G160" t="str">
        <f>IF((ISERROR((VLOOKUP(B160,Calculation!C$2:C$314,1,FALSE)))),"not entered","")</f>
        <v/>
      </c>
    </row>
    <row r="161" spans="2:7" x14ac:dyDescent="0.2">
      <c r="B161" s="128" t="s">
        <v>8</v>
      </c>
      <c r="C161" s="132" t="str">
        <f t="shared" si="9"/>
        <v xml:space="preserve"> </v>
      </c>
      <c r="D161" s="132" t="str">
        <f t="shared" si="10"/>
        <v xml:space="preserve"> </v>
      </c>
      <c r="E161" s="130">
        <v>1.1574074074074073E-5</v>
      </c>
      <c r="F161" s="131" t="e">
        <f t="shared" si="11"/>
        <v>#N/A</v>
      </c>
      <c r="G161" t="str">
        <f>IF((ISERROR((VLOOKUP(B161,Calculation!C$2:C$314,1,FALSE)))),"not entered","")</f>
        <v/>
      </c>
    </row>
    <row r="162" spans="2:7" x14ac:dyDescent="0.2">
      <c r="B162" s="128" t="s">
        <v>8</v>
      </c>
      <c r="C162" s="132" t="str">
        <f t="shared" si="9"/>
        <v xml:space="preserve"> </v>
      </c>
      <c r="D162" s="132" t="str">
        <f t="shared" si="10"/>
        <v xml:space="preserve"> </v>
      </c>
      <c r="E162" s="130">
        <v>1.1574074074074073E-5</v>
      </c>
      <c r="F162" s="131" t="e">
        <f t="shared" si="11"/>
        <v>#N/A</v>
      </c>
      <c r="G162" t="str">
        <f>IF((ISERROR((VLOOKUP(B162,Calculation!C$2:C$314,1,FALSE)))),"not entered","")</f>
        <v/>
      </c>
    </row>
    <row r="163" spans="2:7" x14ac:dyDescent="0.2">
      <c r="B163" s="128" t="s">
        <v>8</v>
      </c>
      <c r="C163" s="132" t="str">
        <f t="shared" si="9"/>
        <v xml:space="preserve"> </v>
      </c>
      <c r="D163" s="132" t="str">
        <f t="shared" si="10"/>
        <v xml:space="preserve"> </v>
      </c>
      <c r="E163" s="130">
        <v>1.1574074074074073E-5</v>
      </c>
      <c r="F163" s="131" t="e">
        <f t="shared" si="11"/>
        <v>#N/A</v>
      </c>
      <c r="G163" t="str">
        <f>IF((ISERROR((VLOOKUP(B163,Calculation!C$2:C$314,1,FALSE)))),"not entered","")</f>
        <v/>
      </c>
    </row>
    <row r="164" spans="2:7" x14ac:dyDescent="0.2">
      <c r="B164" s="128" t="s">
        <v>8</v>
      </c>
      <c r="C164" s="132" t="str">
        <f t="shared" si="9"/>
        <v xml:space="preserve"> </v>
      </c>
      <c r="D164" s="132" t="str">
        <f t="shared" si="10"/>
        <v xml:space="preserve"> </v>
      </c>
      <c r="E164" s="130">
        <v>1.1574074074074073E-5</v>
      </c>
      <c r="F164" s="131" t="e">
        <f t="shared" si="11"/>
        <v>#N/A</v>
      </c>
      <c r="G164" t="str">
        <f>IF((ISERROR((VLOOKUP(B164,Calculation!C$2:C$314,1,FALSE)))),"not entered","")</f>
        <v/>
      </c>
    </row>
    <row r="165" spans="2:7" x14ac:dyDescent="0.2">
      <c r="B165" s="128" t="s">
        <v>8</v>
      </c>
      <c r="C165" s="132" t="str">
        <f t="shared" si="9"/>
        <v xml:space="preserve"> </v>
      </c>
      <c r="D165" s="132" t="str">
        <f t="shared" si="10"/>
        <v xml:space="preserve"> </v>
      </c>
      <c r="E165" s="130">
        <v>1.1574074074074073E-5</v>
      </c>
      <c r="F165" s="131" t="e">
        <f t="shared" si="11"/>
        <v>#N/A</v>
      </c>
      <c r="G165" t="str">
        <f>IF((ISERROR((VLOOKUP(B165,Calculation!C$2:C$314,1,FALSE)))),"not entered","")</f>
        <v/>
      </c>
    </row>
    <row r="166" spans="2:7" x14ac:dyDescent="0.2">
      <c r="B166" s="128" t="s">
        <v>8</v>
      </c>
      <c r="C166" s="132" t="str">
        <f t="shared" si="9"/>
        <v xml:space="preserve"> </v>
      </c>
      <c r="D166" s="132" t="str">
        <f t="shared" si="10"/>
        <v xml:space="preserve"> </v>
      </c>
      <c r="E166" s="130">
        <v>1.1574074074074073E-5</v>
      </c>
      <c r="F166" s="131" t="e">
        <f t="shared" si="11"/>
        <v>#N/A</v>
      </c>
      <c r="G166" t="str">
        <f>IF((ISERROR((VLOOKUP(B166,Calculation!C$2:C$314,1,FALSE)))),"not entered","")</f>
        <v/>
      </c>
    </row>
    <row r="167" spans="2:7" x14ac:dyDescent="0.2">
      <c r="B167" s="128" t="s">
        <v>8</v>
      </c>
      <c r="C167" s="132" t="str">
        <f t="shared" si="9"/>
        <v xml:space="preserve"> </v>
      </c>
      <c r="D167" s="132" t="str">
        <f t="shared" si="10"/>
        <v xml:space="preserve"> </v>
      </c>
      <c r="E167" s="130">
        <v>1.1574074074074073E-5</v>
      </c>
      <c r="F167" s="131" t="e">
        <f t="shared" si="11"/>
        <v>#N/A</v>
      </c>
      <c r="G167" t="str">
        <f>IF((ISERROR((VLOOKUP(B167,Calculation!C$2:C$314,1,FALSE)))),"not entered","")</f>
        <v/>
      </c>
    </row>
    <row r="168" spans="2:7" x14ac:dyDescent="0.2">
      <c r="B168" s="128" t="s">
        <v>8</v>
      </c>
      <c r="C168" s="132" t="str">
        <f t="shared" si="9"/>
        <v xml:space="preserve"> </v>
      </c>
      <c r="D168" s="132" t="str">
        <f t="shared" si="10"/>
        <v xml:space="preserve"> </v>
      </c>
      <c r="E168" s="130">
        <v>1.1574074074074073E-5</v>
      </c>
      <c r="F168" s="131" t="e">
        <f t="shared" si="11"/>
        <v>#N/A</v>
      </c>
      <c r="G168" t="str">
        <f>IF((ISERROR((VLOOKUP(B168,Calculation!C$2:C$314,1,FALSE)))),"not entered","")</f>
        <v/>
      </c>
    </row>
    <row r="169" spans="2:7" x14ac:dyDescent="0.2">
      <c r="B169" s="128" t="s">
        <v>8</v>
      </c>
      <c r="C169" s="132" t="str">
        <f t="shared" si="9"/>
        <v xml:space="preserve"> </v>
      </c>
      <c r="D169" s="132" t="str">
        <f t="shared" si="10"/>
        <v xml:space="preserve"> </v>
      </c>
      <c r="E169" s="130">
        <v>1.1574074074074073E-5</v>
      </c>
      <c r="F169" s="131" t="e">
        <f t="shared" si="11"/>
        <v>#N/A</v>
      </c>
      <c r="G169" t="str">
        <f>IF((ISERROR((VLOOKUP(B169,Calculation!C$2:C$314,1,FALSE)))),"not entered","")</f>
        <v/>
      </c>
    </row>
    <row r="170" spans="2:7" x14ac:dyDescent="0.2">
      <c r="B170" s="128" t="s">
        <v>8</v>
      </c>
      <c r="C170" s="132" t="str">
        <f t="shared" si="9"/>
        <v xml:space="preserve"> </v>
      </c>
      <c r="D170" s="132" t="str">
        <f t="shared" si="10"/>
        <v xml:space="preserve"> </v>
      </c>
      <c r="E170" s="130">
        <v>1.1574074074074073E-5</v>
      </c>
      <c r="F170" s="131" t="e">
        <f t="shared" si="11"/>
        <v>#N/A</v>
      </c>
      <c r="G170" t="str">
        <f>IF((ISERROR((VLOOKUP(B170,Calculation!C$2:C$314,1,FALSE)))),"not entered","")</f>
        <v/>
      </c>
    </row>
    <row r="171" spans="2:7" x14ac:dyDescent="0.2">
      <c r="B171" s="128" t="s">
        <v>8</v>
      </c>
      <c r="C171" s="132" t="str">
        <f t="shared" si="9"/>
        <v xml:space="preserve"> </v>
      </c>
      <c r="D171" s="132" t="str">
        <f t="shared" si="10"/>
        <v xml:space="preserve"> </v>
      </c>
      <c r="E171" s="130">
        <v>1.1574074074074073E-5</v>
      </c>
      <c r="F171" s="131" t="e">
        <f t="shared" si="11"/>
        <v>#N/A</v>
      </c>
      <c r="G171" t="str">
        <f>IF((ISERROR((VLOOKUP(B171,Calculation!C$2:C$314,1,FALSE)))),"not entered","")</f>
        <v/>
      </c>
    </row>
    <row r="172" spans="2:7" x14ac:dyDescent="0.2">
      <c r="B172" s="128" t="s">
        <v>8</v>
      </c>
      <c r="C172" s="132" t="str">
        <f t="shared" si="9"/>
        <v xml:space="preserve"> </v>
      </c>
      <c r="D172" s="132" t="str">
        <f t="shared" si="10"/>
        <v xml:space="preserve"> </v>
      </c>
      <c r="E172" s="130">
        <v>1.1574074074074073E-5</v>
      </c>
      <c r="F172" s="131" t="e">
        <f t="shared" si="11"/>
        <v>#N/A</v>
      </c>
      <c r="G172" t="str">
        <f>IF((ISERROR((VLOOKUP(B172,Calculation!C$2:C$314,1,FALSE)))),"not entered","")</f>
        <v/>
      </c>
    </row>
    <row r="173" spans="2:7" x14ac:dyDescent="0.2">
      <c r="B173" s="128" t="s">
        <v>8</v>
      </c>
      <c r="C173" s="132" t="str">
        <f t="shared" si="9"/>
        <v xml:space="preserve"> </v>
      </c>
      <c r="D173" s="132" t="str">
        <f t="shared" si="10"/>
        <v xml:space="preserve"> </v>
      </c>
      <c r="E173" s="130">
        <v>1.1574074074074073E-5</v>
      </c>
      <c r="F173" s="131" t="e">
        <f t="shared" si="11"/>
        <v>#N/A</v>
      </c>
      <c r="G173" t="str">
        <f>IF((ISERROR((VLOOKUP(B173,Calculation!C$2:C$314,1,FALSE)))),"not entered","")</f>
        <v/>
      </c>
    </row>
    <row r="174" spans="2:7" x14ac:dyDescent="0.2">
      <c r="B174" s="128" t="s">
        <v>8</v>
      </c>
      <c r="C174" s="132" t="str">
        <f t="shared" si="9"/>
        <v xml:space="preserve"> </v>
      </c>
      <c r="D174" s="132" t="str">
        <f t="shared" si="10"/>
        <v xml:space="preserve"> </v>
      </c>
      <c r="E174" s="130">
        <v>1.1574074074074073E-5</v>
      </c>
      <c r="F174" s="131" t="e">
        <f t="shared" si="11"/>
        <v>#N/A</v>
      </c>
      <c r="G174" t="str">
        <f>IF((ISERROR((VLOOKUP(B174,Calculation!C$2:C$314,1,FALSE)))),"not entered","")</f>
        <v/>
      </c>
    </row>
    <row r="175" spans="2:7" x14ac:dyDescent="0.2">
      <c r="B175" s="128" t="s">
        <v>8</v>
      </c>
      <c r="C175" s="132" t="str">
        <f t="shared" si="9"/>
        <v xml:space="preserve"> </v>
      </c>
      <c r="D175" s="132" t="str">
        <f t="shared" si="10"/>
        <v xml:space="preserve"> </v>
      </c>
      <c r="E175" s="130">
        <v>1.1574074074074073E-5</v>
      </c>
      <c r="F175" s="131" t="e">
        <f t="shared" si="11"/>
        <v>#N/A</v>
      </c>
      <c r="G175" t="str">
        <f>IF((ISERROR((VLOOKUP(B175,Calculation!C$2:C$314,1,FALSE)))),"not entered","")</f>
        <v/>
      </c>
    </row>
    <row r="176" spans="2:7" x14ac:dyDescent="0.2">
      <c r="B176" s="128" t="s">
        <v>8</v>
      </c>
      <c r="C176" s="132" t="str">
        <f t="shared" si="9"/>
        <v xml:space="preserve"> </v>
      </c>
      <c r="D176" s="132" t="str">
        <f t="shared" si="10"/>
        <v xml:space="preserve"> </v>
      </c>
      <c r="E176" s="130">
        <v>1.1574074074074073E-5</v>
      </c>
      <c r="F176" s="131" t="e">
        <f t="shared" si="11"/>
        <v>#N/A</v>
      </c>
      <c r="G176" t="str">
        <f>IF((ISERROR((VLOOKUP(B176,Calculation!C$2:C$314,1,FALSE)))),"not entered","")</f>
        <v/>
      </c>
    </row>
    <row r="177" spans="2:7" x14ac:dyDescent="0.2">
      <c r="B177" s="128" t="s">
        <v>8</v>
      </c>
      <c r="C177" s="132" t="str">
        <f t="shared" si="9"/>
        <v xml:space="preserve"> </v>
      </c>
      <c r="D177" s="132" t="str">
        <f t="shared" si="10"/>
        <v xml:space="preserve"> </v>
      </c>
      <c r="E177" s="130">
        <v>1.1574074074074073E-5</v>
      </c>
      <c r="F177" s="131" t="e">
        <f t="shared" si="11"/>
        <v>#N/A</v>
      </c>
      <c r="G177" t="str">
        <f>IF((ISERROR((VLOOKUP(B177,Calculation!C$2:C$314,1,FALSE)))),"not entered","")</f>
        <v/>
      </c>
    </row>
    <row r="178" spans="2:7" x14ac:dyDescent="0.2">
      <c r="B178" s="128" t="s">
        <v>8</v>
      </c>
      <c r="C178" s="132" t="str">
        <f t="shared" si="9"/>
        <v xml:space="preserve"> </v>
      </c>
      <c r="D178" s="132" t="str">
        <f t="shared" si="10"/>
        <v xml:space="preserve"> </v>
      </c>
      <c r="E178" s="130">
        <v>1.1574074074074073E-5</v>
      </c>
      <c r="F178" s="131" t="e">
        <f t="shared" si="11"/>
        <v>#N/A</v>
      </c>
      <c r="G178" t="str">
        <f>IF((ISERROR((VLOOKUP(B178,Calculation!C$2:C$314,1,FALSE)))),"not entered","")</f>
        <v/>
      </c>
    </row>
    <row r="179" spans="2:7" x14ac:dyDescent="0.2">
      <c r="B179" s="128" t="s">
        <v>8</v>
      </c>
      <c r="C179" s="132" t="str">
        <f t="shared" si="9"/>
        <v xml:space="preserve"> </v>
      </c>
      <c r="D179" s="132" t="str">
        <f t="shared" si="10"/>
        <v xml:space="preserve"> </v>
      </c>
      <c r="E179" s="130">
        <v>1.1574074074074073E-5</v>
      </c>
      <c r="F179" s="131" t="e">
        <f t="shared" si="11"/>
        <v>#N/A</v>
      </c>
      <c r="G179" t="str">
        <f>IF((ISERROR((VLOOKUP(B179,Calculation!C$2:C$314,1,FALSE)))),"not entered","")</f>
        <v/>
      </c>
    </row>
    <row r="180" spans="2:7" x14ac:dyDescent="0.2">
      <c r="B180" s="128" t="s">
        <v>8</v>
      </c>
      <c r="C180" s="132" t="str">
        <f t="shared" si="9"/>
        <v xml:space="preserve"> </v>
      </c>
      <c r="D180" s="132" t="str">
        <f t="shared" si="10"/>
        <v xml:space="preserve"> </v>
      </c>
      <c r="E180" s="130">
        <v>1.1574074074074073E-5</v>
      </c>
      <c r="F180" s="131" t="e">
        <f t="shared" si="11"/>
        <v>#N/A</v>
      </c>
      <c r="G180" t="str">
        <f>IF((ISERROR((VLOOKUP(B180,Calculation!C$2:C$314,1,FALSE)))),"not entered","")</f>
        <v/>
      </c>
    </row>
    <row r="181" spans="2:7" x14ac:dyDescent="0.2">
      <c r="B181" s="128" t="s">
        <v>8</v>
      </c>
      <c r="C181" s="132" t="str">
        <f t="shared" si="9"/>
        <v xml:space="preserve"> </v>
      </c>
      <c r="D181" s="132" t="str">
        <f t="shared" si="10"/>
        <v xml:space="preserve"> </v>
      </c>
      <c r="E181" s="130">
        <v>1.1574074074074073E-5</v>
      </c>
      <c r="F181" s="131" t="e">
        <f t="shared" si="11"/>
        <v>#N/A</v>
      </c>
      <c r="G181" t="str">
        <f>IF((ISERROR((VLOOKUP(B181,Calculation!C$2:C$314,1,FALSE)))),"not entered","")</f>
        <v/>
      </c>
    </row>
    <row r="182" spans="2:7" x14ac:dyDescent="0.2">
      <c r="B182" s="128" t="s">
        <v>8</v>
      </c>
      <c r="C182" s="132" t="str">
        <f t="shared" si="9"/>
        <v xml:space="preserve"> </v>
      </c>
      <c r="D182" s="132" t="str">
        <f t="shared" si="10"/>
        <v xml:space="preserve"> </v>
      </c>
      <c r="E182" s="130">
        <v>1.1574074074074073E-5</v>
      </c>
      <c r="F182" s="131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28" t="s">
        <v>8</v>
      </c>
      <c r="C183" s="132" t="str">
        <f t="shared" si="9"/>
        <v xml:space="preserve"> </v>
      </c>
      <c r="D183" s="132" t="str">
        <f t="shared" si="10"/>
        <v xml:space="preserve"> </v>
      </c>
      <c r="E183" s="130">
        <v>1.1574074074074073E-5</v>
      </c>
      <c r="F183" s="131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28" t="s">
        <v>8</v>
      </c>
      <c r="C184" s="132" t="str">
        <f t="shared" si="9"/>
        <v xml:space="preserve"> </v>
      </c>
      <c r="D184" s="132" t="str">
        <f t="shared" si="10"/>
        <v xml:space="preserve"> </v>
      </c>
      <c r="E184" s="130">
        <v>1.1574074074074073E-5</v>
      </c>
      <c r="F184" s="131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28" t="s">
        <v>8</v>
      </c>
      <c r="C185" s="132" t="str">
        <f t="shared" si="9"/>
        <v xml:space="preserve"> </v>
      </c>
      <c r="D185" s="132" t="str">
        <f t="shared" si="10"/>
        <v xml:space="preserve"> </v>
      </c>
      <c r="E185" s="130">
        <v>1.1574074074074073E-5</v>
      </c>
      <c r="F185" s="131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28" t="s">
        <v>8</v>
      </c>
      <c r="C186" s="132" t="str">
        <f t="shared" si="9"/>
        <v xml:space="preserve"> </v>
      </c>
      <c r="D186" s="132" t="str">
        <f t="shared" si="10"/>
        <v xml:space="preserve"> </v>
      </c>
      <c r="E186" s="130">
        <v>1.1574074074074073E-5</v>
      </c>
      <c r="F186" s="131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28" t="s">
        <v>8</v>
      </c>
      <c r="C187" s="132" t="str">
        <f t="shared" si="9"/>
        <v xml:space="preserve"> </v>
      </c>
      <c r="D187" s="132" t="str">
        <f t="shared" si="10"/>
        <v xml:space="preserve"> </v>
      </c>
      <c r="E187" s="130">
        <v>1.1574074074074073E-5</v>
      </c>
      <c r="F187" s="131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28" t="s">
        <v>8</v>
      </c>
      <c r="C188" s="132" t="str">
        <f t="shared" si="9"/>
        <v xml:space="preserve"> </v>
      </c>
      <c r="D188" s="132" t="str">
        <f t="shared" si="10"/>
        <v xml:space="preserve"> </v>
      </c>
      <c r="E188" s="130">
        <v>1.1574074074074073E-5</v>
      </c>
      <c r="F188" s="131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28" t="s">
        <v>8</v>
      </c>
      <c r="C189" s="132" t="str">
        <f t="shared" si="9"/>
        <v xml:space="preserve"> </v>
      </c>
      <c r="D189" s="132" t="str">
        <f t="shared" si="10"/>
        <v xml:space="preserve"> </v>
      </c>
      <c r="E189" s="130">
        <v>1.1574074074074073E-5</v>
      </c>
      <c r="F189" s="131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28" t="s">
        <v>8</v>
      </c>
      <c r="C190" s="132" t="str">
        <f t="shared" si="9"/>
        <v xml:space="preserve"> </v>
      </c>
      <c r="D190" s="132" t="str">
        <f t="shared" si="10"/>
        <v xml:space="preserve"> </v>
      </c>
      <c r="E190" s="130">
        <v>1.1574074074074073E-5</v>
      </c>
      <c r="F190" s="131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28" t="s">
        <v>8</v>
      </c>
      <c r="C191" s="132" t="str">
        <f t="shared" si="9"/>
        <v xml:space="preserve"> </v>
      </c>
      <c r="D191" s="132" t="str">
        <f t="shared" si="10"/>
        <v xml:space="preserve"> </v>
      </c>
      <c r="E191" s="130">
        <v>1.1574074074074073E-5</v>
      </c>
      <c r="F191" s="131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28" t="s">
        <v>8</v>
      </c>
      <c r="C192" s="132" t="str">
        <f t="shared" si="9"/>
        <v xml:space="preserve"> </v>
      </c>
      <c r="D192" s="132" t="str">
        <f t="shared" si="10"/>
        <v xml:space="preserve"> </v>
      </c>
      <c r="E192" s="130">
        <v>1.1574074074074073E-5</v>
      </c>
      <c r="F192" s="131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28" t="s">
        <v>8</v>
      </c>
      <c r="C193" s="132" t="str">
        <f t="shared" si="9"/>
        <v xml:space="preserve"> </v>
      </c>
      <c r="D193" s="132" t="str">
        <f t="shared" si="10"/>
        <v xml:space="preserve"> </v>
      </c>
      <c r="E193" s="130">
        <v>1.1574074074074073E-5</v>
      </c>
      <c r="F193" s="131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28" t="s">
        <v>8</v>
      </c>
      <c r="C194" s="132" t="str">
        <f t="shared" si="9"/>
        <v xml:space="preserve"> </v>
      </c>
      <c r="D194" s="132" t="str">
        <f t="shared" si="10"/>
        <v xml:space="preserve"> </v>
      </c>
      <c r="E194" s="130">
        <v>1.1574074074074073E-5</v>
      </c>
      <c r="F194" s="131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28" t="s">
        <v>8</v>
      </c>
      <c r="C195" s="132" t="str">
        <f t="shared" si="9"/>
        <v xml:space="preserve"> </v>
      </c>
      <c r="D195" s="132" t="str">
        <f t="shared" si="10"/>
        <v xml:space="preserve"> </v>
      </c>
      <c r="E195" s="130">
        <v>1.1574074074074073E-5</v>
      </c>
      <c r="F195" s="131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28" t="s">
        <v>8</v>
      </c>
      <c r="C196" s="132" t="str">
        <f t="shared" si="9"/>
        <v xml:space="preserve"> </v>
      </c>
      <c r="D196" s="132" t="str">
        <f t="shared" si="10"/>
        <v xml:space="preserve"> </v>
      </c>
      <c r="E196" s="130">
        <v>1.1574074074074073E-5</v>
      </c>
      <c r="F196" s="131" t="e">
        <f t="shared" si="11"/>
        <v>#N/A</v>
      </c>
      <c r="G196" t="str">
        <f>IF((ISERROR((VLOOKUP(B196,Calculation!C$2:C$314,1,FALSE)))),"not entered","")</f>
        <v/>
      </c>
    </row>
    <row r="197" spans="2:7" x14ac:dyDescent="0.2">
      <c r="B197" s="128" t="s">
        <v>8</v>
      </c>
      <c r="C197" s="132" t="str">
        <f t="shared" si="9"/>
        <v xml:space="preserve"> </v>
      </c>
      <c r="D197" s="132" t="str">
        <f t="shared" si="10"/>
        <v xml:space="preserve"> </v>
      </c>
      <c r="E197" s="130">
        <v>1.1574074074074073E-5</v>
      </c>
      <c r="F197" s="131" t="e">
        <f t="shared" si="11"/>
        <v>#N/A</v>
      </c>
      <c r="G197" t="str">
        <f>IF((ISERROR((VLOOKUP(B197,Calculation!C$2:C$314,1,FALSE)))),"not entered","")</f>
        <v/>
      </c>
    </row>
    <row r="198" spans="2:7" x14ac:dyDescent="0.2">
      <c r="B198" s="128" t="s">
        <v>8</v>
      </c>
      <c r="C198" s="132" t="str">
        <f t="shared" ref="C198:C203" si="12">VLOOKUP(B198,name,3,FALSE)</f>
        <v xml:space="preserve"> </v>
      </c>
      <c r="D198" s="132" t="str">
        <f t="shared" ref="D198:D203" si="13">VLOOKUP(B198,name,2,FALSE)</f>
        <v xml:space="preserve"> </v>
      </c>
      <c r="E198" s="130">
        <v>1.1574074074074073E-5</v>
      </c>
      <c r="F198" s="131" t="e">
        <f t="shared" ref="F198:F203" si="14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28" t="s">
        <v>8</v>
      </c>
      <c r="C199" s="132" t="str">
        <f t="shared" si="12"/>
        <v xml:space="preserve"> </v>
      </c>
      <c r="D199" s="132" t="str">
        <f t="shared" si="13"/>
        <v xml:space="preserve"> </v>
      </c>
      <c r="E199" s="130">
        <v>1.1574074074074073E-5</v>
      </c>
      <c r="F199" s="131" t="e">
        <f t="shared" si="14"/>
        <v>#N/A</v>
      </c>
      <c r="G199" t="str">
        <f>IF((ISERROR((VLOOKUP(B199,Calculation!C$2:C$314,1,FALSE)))),"not entered","")</f>
        <v/>
      </c>
    </row>
    <row r="200" spans="2:7" x14ac:dyDescent="0.2">
      <c r="B200" s="128" t="s">
        <v>8</v>
      </c>
      <c r="C200" s="132" t="str">
        <f t="shared" si="12"/>
        <v xml:space="preserve"> </v>
      </c>
      <c r="D200" s="132" t="str">
        <f t="shared" si="13"/>
        <v xml:space="preserve"> </v>
      </c>
      <c r="E200" s="130">
        <v>1.1574074074074073E-5</v>
      </c>
      <c r="F200" s="131" t="e">
        <f t="shared" si="14"/>
        <v>#N/A</v>
      </c>
      <c r="G200" t="str">
        <f>IF((ISERROR((VLOOKUP(B200,Calculation!C$2:C$314,1,FALSE)))),"not entered","")</f>
        <v/>
      </c>
    </row>
    <row r="201" spans="2:7" x14ac:dyDescent="0.2">
      <c r="B201" s="128" t="s">
        <v>8</v>
      </c>
      <c r="C201" s="132" t="str">
        <f t="shared" si="12"/>
        <v xml:space="preserve"> </v>
      </c>
      <c r="D201" s="132" t="str">
        <f t="shared" si="13"/>
        <v xml:space="preserve"> </v>
      </c>
      <c r="E201" s="130">
        <v>1.1574074074074073E-5</v>
      </c>
      <c r="F201" s="131" t="e">
        <f t="shared" si="14"/>
        <v>#N/A</v>
      </c>
      <c r="G201" t="str">
        <f>IF((ISERROR((VLOOKUP(B201,Calculation!C$2:C$314,1,FALSE)))),"not entered","")</f>
        <v/>
      </c>
    </row>
    <row r="202" spans="2:7" x14ac:dyDescent="0.2">
      <c r="B202" s="128" t="s">
        <v>8</v>
      </c>
      <c r="C202" s="132" t="str">
        <f t="shared" si="12"/>
        <v xml:space="preserve"> </v>
      </c>
      <c r="D202" s="132" t="str">
        <f t="shared" si="13"/>
        <v xml:space="preserve"> </v>
      </c>
      <c r="E202" s="130">
        <v>1.1574074074074073E-5</v>
      </c>
      <c r="F202" s="131" t="e">
        <f t="shared" si="14"/>
        <v>#N/A</v>
      </c>
      <c r="G202" t="str">
        <f>IF((ISERROR((VLOOKUP(B202,Calculation!C$2:C$314,1,FALSE)))),"not entered","")</f>
        <v/>
      </c>
    </row>
    <row r="203" spans="2:7" x14ac:dyDescent="0.2">
      <c r="B203" s="128" t="s">
        <v>8</v>
      </c>
      <c r="C203" s="132" t="str">
        <f t="shared" si="12"/>
        <v xml:space="preserve"> </v>
      </c>
      <c r="D203" s="132" t="str">
        <f t="shared" si="13"/>
        <v xml:space="preserve"> </v>
      </c>
      <c r="E203" s="130">
        <v>1.1574074074074073E-5</v>
      </c>
      <c r="F203" s="131" t="e">
        <f t="shared" si="14"/>
        <v>#N/A</v>
      </c>
      <c r="G203" t="str">
        <f>IF((ISERROR((VLOOKUP(B203,Calculation!C$2:C$314,1,FALSE)))),"not entered","")</f>
        <v/>
      </c>
    </row>
    <row r="204" spans="2:7" ht="13.5" thickBot="1" x14ac:dyDescent="0.25">
      <c r="B204" s="133"/>
      <c r="C204" s="134"/>
      <c r="D204" s="134"/>
      <c r="E204" s="135"/>
      <c r="F204" s="136"/>
      <c r="G204" t="str">
        <f>IF((ISERROR((VLOOKUP(B204,Calculation!C$2:C$314,1,FALSE)))),"not entered","")</f>
        <v>not entered</v>
      </c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</sheetData>
  <phoneticPr fontId="3" type="noConversion"/>
  <conditionalFormatting sqref="B1:B3 B205:B209">
    <cfRule type="cellIs" dxfId="13" priority="8" stopIfTrue="1" operator="equal">
      <formula>"x"</formula>
    </cfRule>
  </conditionalFormatting>
  <conditionalFormatting sqref="G4:G205">
    <cfRule type="cellIs" dxfId="12" priority="9" stopIfTrue="1" operator="equal">
      <formula>#N/A</formula>
    </cfRule>
  </conditionalFormatting>
  <conditionalFormatting sqref="B106:B204">
    <cfRule type="cellIs" dxfId="11" priority="7" stopIfTrue="1" operator="equal">
      <formula>"x"</formula>
    </cfRule>
  </conditionalFormatting>
  <conditionalFormatting sqref="B106:B208">
    <cfRule type="cellIs" dxfId="10" priority="5" stopIfTrue="1" operator="equal">
      <formula>"x"</formula>
    </cfRule>
  </conditionalFormatting>
  <conditionalFormatting sqref="G4:G204">
    <cfRule type="cellIs" dxfId="9" priority="4" stopIfTrue="1" operator="equal">
      <formula>#N/A</formula>
    </cfRule>
  </conditionalFormatting>
  <conditionalFormatting sqref="B4:B5 B17:B105">
    <cfRule type="cellIs" dxfId="8" priority="3" stopIfTrue="1" operator="equal">
      <formula>"x"</formula>
    </cfRule>
  </conditionalFormatting>
  <conditionalFormatting sqref="B6:B16">
    <cfRule type="cellIs" dxfId="7" priority="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webPublishItems count="1">
    <webPublishItem id="25322" divId="ebta league Youth_25322" sourceType="range" sourceRef="A1:F7" destinationFile="C:\A TEER\Web\TEER League 08\Norwich Aqua Y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8"/>
  <sheetViews>
    <sheetView workbookViewId="0">
      <selection activeCell="B11" sqref="B11"/>
    </sheetView>
  </sheetViews>
  <sheetFormatPr defaultRowHeight="12.75" x14ac:dyDescent="0.2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Races!E9</f>
        <v>Aqua 4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24" t="s">
        <v>67</v>
      </c>
      <c r="C4" s="125" t="s">
        <v>70</v>
      </c>
      <c r="D4" s="125"/>
      <c r="E4" s="126">
        <v>1.1574074074074073E-5</v>
      </c>
      <c r="F4" s="127"/>
      <c r="G4" t="str">
        <f>IF((ISERROR((VLOOKUP(B4,Calculation!C$2:C$314,1,FALSE)))),"not entered","")</f>
        <v/>
      </c>
    </row>
    <row r="5" spans="2:7" x14ac:dyDescent="0.2">
      <c r="B5" s="128" t="s">
        <v>67</v>
      </c>
      <c r="C5" s="129" t="s">
        <v>71</v>
      </c>
      <c r="D5" s="129"/>
      <c r="E5" s="130">
        <v>1.1574074074074073E-5</v>
      </c>
      <c r="F5" s="131"/>
      <c r="G5" t="str">
        <f>IF((ISERROR((VLOOKUP(B5,Calculation!C$2:C$314,1,FALSE)))),"not entered","")</f>
        <v/>
      </c>
    </row>
    <row r="6" spans="2:7" x14ac:dyDescent="0.2">
      <c r="B6" s="128" t="s">
        <v>8</v>
      </c>
      <c r="C6" s="132" t="str">
        <f t="shared" ref="C6:C69" si="0">VLOOKUP(B6,name,3,FALSE)</f>
        <v xml:space="preserve"> </v>
      </c>
      <c r="D6" s="132" t="str">
        <f t="shared" ref="D6:D69" si="1">VLOOKUP(B6,name,2,FALSE)</f>
        <v xml:space="preserve"> </v>
      </c>
      <c r="E6" s="130">
        <v>1.1574074074074073E-5</v>
      </c>
      <c r="F6" s="131" t="e">
        <f t="shared" ref="F6:F69" si="2">(VLOOKUP(C6,C$4:E$5,3,FALSE))/(E6/10000)</f>
        <v>#N/A</v>
      </c>
      <c r="G6" t="str">
        <f>IF((ISERROR((VLOOKUP(B6,Calculation!C$2:C$314,1,FALSE)))),"not entered","")</f>
        <v/>
      </c>
    </row>
    <row r="7" spans="2:7" x14ac:dyDescent="0.2">
      <c r="B7" s="128" t="s">
        <v>8</v>
      </c>
      <c r="C7" s="132" t="str">
        <f t="shared" si="0"/>
        <v xml:space="preserve"> </v>
      </c>
      <c r="D7" s="132" t="str">
        <f t="shared" si="1"/>
        <v xml:space="preserve"> </v>
      </c>
      <c r="E7" s="130">
        <v>1.1574074074074073E-5</v>
      </c>
      <c r="F7" s="131" t="e">
        <f t="shared" si="2"/>
        <v>#N/A</v>
      </c>
      <c r="G7" t="str">
        <f>IF((ISERROR((VLOOKUP(B7,Calculation!C$2:C$314,1,FALSE)))),"not entered","")</f>
        <v/>
      </c>
    </row>
    <row r="8" spans="2:7" x14ac:dyDescent="0.2">
      <c r="B8" s="128" t="s">
        <v>8</v>
      </c>
      <c r="C8" s="132" t="str">
        <f t="shared" si="0"/>
        <v xml:space="preserve"> </v>
      </c>
      <c r="D8" s="132" t="str">
        <f t="shared" si="1"/>
        <v xml:space="preserve"> </v>
      </c>
      <c r="E8" s="130">
        <v>1.1574074074074073E-5</v>
      </c>
      <c r="F8" s="131" t="e">
        <f t="shared" si="2"/>
        <v>#N/A</v>
      </c>
      <c r="G8" t="str">
        <f>IF((ISERROR((VLOOKUP(B8,Calculation!C$2:C$314,1,FALSE)))),"not entered","")</f>
        <v/>
      </c>
    </row>
    <row r="9" spans="2:7" x14ac:dyDescent="0.2">
      <c r="B9" s="128" t="s">
        <v>8</v>
      </c>
      <c r="C9" s="132" t="str">
        <f t="shared" si="0"/>
        <v xml:space="preserve"> </v>
      </c>
      <c r="D9" s="132" t="str">
        <f t="shared" si="1"/>
        <v xml:space="preserve"> </v>
      </c>
      <c r="E9" s="130">
        <v>1.1574074074074073E-5</v>
      </c>
      <c r="F9" s="131" t="e">
        <f t="shared" si="2"/>
        <v>#N/A</v>
      </c>
      <c r="G9" t="str">
        <f>IF((ISERROR((VLOOKUP(B9,Calculation!C$2:C$314,1,FALSE)))),"not entered","")</f>
        <v/>
      </c>
    </row>
    <row r="10" spans="2:7" x14ac:dyDescent="0.2">
      <c r="B10" s="128" t="s">
        <v>8</v>
      </c>
      <c r="C10" s="132" t="str">
        <f t="shared" si="0"/>
        <v xml:space="preserve"> </v>
      </c>
      <c r="D10" s="132" t="str">
        <f t="shared" si="1"/>
        <v xml:space="preserve"> </v>
      </c>
      <c r="E10" s="130">
        <v>1.1574074074074073E-5</v>
      </c>
      <c r="F10" s="131" t="e">
        <f t="shared" si="2"/>
        <v>#N/A</v>
      </c>
      <c r="G10" t="str">
        <f>IF((ISERROR((VLOOKUP(B10,Calculation!C$2:C$314,1,FALSE)))),"not entered","")</f>
        <v/>
      </c>
    </row>
    <row r="11" spans="2:7" x14ac:dyDescent="0.2">
      <c r="B11" s="128" t="s">
        <v>8</v>
      </c>
      <c r="C11" s="132" t="str">
        <f t="shared" si="0"/>
        <v xml:space="preserve"> </v>
      </c>
      <c r="D11" s="132" t="str">
        <f t="shared" si="1"/>
        <v xml:space="preserve"> </v>
      </c>
      <c r="E11" s="130">
        <v>1.1574074074074073E-5</v>
      </c>
      <c r="F11" s="131" t="e">
        <f t="shared" si="2"/>
        <v>#N/A</v>
      </c>
      <c r="G11" t="str">
        <f>IF((ISERROR((VLOOKUP(B11,Calculation!C$2:C$314,1,FALSE)))),"not entered","")</f>
        <v/>
      </c>
    </row>
    <row r="12" spans="2:7" x14ac:dyDescent="0.2">
      <c r="B12" s="128" t="s">
        <v>8</v>
      </c>
      <c r="C12" s="132" t="str">
        <f t="shared" si="0"/>
        <v xml:space="preserve"> </v>
      </c>
      <c r="D12" s="132" t="str">
        <f t="shared" si="1"/>
        <v xml:space="preserve"> </v>
      </c>
      <c r="E12" s="130">
        <v>1.1574074074074073E-5</v>
      </c>
      <c r="F12" s="131" t="e">
        <f t="shared" si="2"/>
        <v>#N/A</v>
      </c>
      <c r="G12" t="str">
        <f>IF((ISERROR((VLOOKUP(B12,Calculation!C$2:C$314,1,FALSE)))),"not entered","")</f>
        <v/>
      </c>
    </row>
    <row r="13" spans="2:7" x14ac:dyDescent="0.2">
      <c r="B13" s="128" t="s">
        <v>8</v>
      </c>
      <c r="C13" s="132" t="str">
        <f t="shared" si="0"/>
        <v xml:space="preserve"> </v>
      </c>
      <c r="D13" s="132" t="str">
        <f t="shared" si="1"/>
        <v xml:space="preserve"> </v>
      </c>
      <c r="E13" s="130">
        <v>1.1574074074074073E-5</v>
      </c>
      <c r="F13" s="131" t="e">
        <f t="shared" si="2"/>
        <v>#N/A</v>
      </c>
      <c r="G13" t="str">
        <f>IF((ISERROR((VLOOKUP(B13,Calculation!C$2:C$314,1,FALSE)))),"not entered","")</f>
        <v/>
      </c>
    </row>
    <row r="14" spans="2:7" x14ac:dyDescent="0.2">
      <c r="B14" s="128" t="s">
        <v>8</v>
      </c>
      <c r="C14" s="132" t="str">
        <f t="shared" si="0"/>
        <v xml:space="preserve"> </v>
      </c>
      <c r="D14" s="132" t="str">
        <f t="shared" si="1"/>
        <v xml:space="preserve"> </v>
      </c>
      <c r="E14" s="130">
        <v>1.1574074074074073E-5</v>
      </c>
      <c r="F14" s="131" t="e">
        <f t="shared" si="2"/>
        <v>#N/A</v>
      </c>
      <c r="G14" t="str">
        <f>IF((ISERROR((VLOOKUP(B14,Calculation!C$2:C$314,1,FALSE)))),"not entered","")</f>
        <v/>
      </c>
    </row>
    <row r="15" spans="2:7" x14ac:dyDescent="0.2">
      <c r="B15" s="128" t="s">
        <v>8</v>
      </c>
      <c r="C15" s="132" t="str">
        <f t="shared" si="0"/>
        <v xml:space="preserve"> </v>
      </c>
      <c r="D15" s="132" t="str">
        <f t="shared" si="1"/>
        <v xml:space="preserve"> </v>
      </c>
      <c r="E15" s="130">
        <v>1.1574074074074073E-5</v>
      </c>
      <c r="F15" s="131" t="e">
        <f t="shared" si="2"/>
        <v>#N/A</v>
      </c>
      <c r="G15" t="str">
        <f>IF((ISERROR((VLOOKUP(B15,Calculation!C$2:C$314,1,FALSE)))),"not entered","")</f>
        <v/>
      </c>
    </row>
    <row r="16" spans="2:7" x14ac:dyDescent="0.2">
      <c r="B16" s="128" t="s">
        <v>8</v>
      </c>
      <c r="C16" s="132" t="str">
        <f t="shared" si="0"/>
        <v xml:space="preserve"> </v>
      </c>
      <c r="D16" s="132" t="str">
        <f t="shared" si="1"/>
        <v xml:space="preserve"> </v>
      </c>
      <c r="E16" s="130">
        <v>1.1574074074074073E-5</v>
      </c>
      <c r="F16" s="131" t="e">
        <f t="shared" si="2"/>
        <v>#N/A</v>
      </c>
      <c r="G16" t="str">
        <f>IF((ISERROR((VLOOKUP(B16,Calculation!C$2:C$314,1,FALSE)))),"not entered","")</f>
        <v/>
      </c>
    </row>
    <row r="17" spans="2:7" x14ac:dyDescent="0.2">
      <c r="B17" s="128" t="s">
        <v>8</v>
      </c>
      <c r="C17" s="132" t="str">
        <f t="shared" si="0"/>
        <v xml:space="preserve"> </v>
      </c>
      <c r="D17" s="132" t="str">
        <f t="shared" si="1"/>
        <v xml:space="preserve"> </v>
      </c>
      <c r="E17" s="130">
        <v>1.1574074074074073E-5</v>
      </c>
      <c r="F17" s="131" t="e">
        <f t="shared" si="2"/>
        <v>#N/A</v>
      </c>
      <c r="G17" t="str">
        <f>IF((ISERROR((VLOOKUP(B17,Calculation!C$2:C$314,1,FALSE)))),"not entered","")</f>
        <v/>
      </c>
    </row>
    <row r="18" spans="2:7" x14ac:dyDescent="0.2">
      <c r="B18" s="128" t="s">
        <v>8</v>
      </c>
      <c r="C18" s="132" t="str">
        <f t="shared" si="0"/>
        <v xml:space="preserve"> </v>
      </c>
      <c r="D18" s="132" t="str">
        <f t="shared" si="1"/>
        <v xml:space="preserve"> </v>
      </c>
      <c r="E18" s="130">
        <v>1.1574074074074073E-5</v>
      </c>
      <c r="F18" s="131" t="e">
        <f t="shared" si="2"/>
        <v>#N/A</v>
      </c>
      <c r="G18" t="str">
        <f>IF((ISERROR((VLOOKUP(B18,Calculation!C$2:C$314,1,FALSE)))),"not entered","")</f>
        <v/>
      </c>
    </row>
    <row r="19" spans="2:7" x14ac:dyDescent="0.2">
      <c r="B19" s="128" t="s">
        <v>8</v>
      </c>
      <c r="C19" s="132" t="str">
        <f t="shared" si="0"/>
        <v xml:space="preserve"> </v>
      </c>
      <c r="D19" s="132" t="str">
        <f t="shared" si="1"/>
        <v xml:space="preserve"> </v>
      </c>
      <c r="E19" s="130">
        <v>1.1574074074074073E-5</v>
      </c>
      <c r="F19" s="131" t="e">
        <f t="shared" si="2"/>
        <v>#N/A</v>
      </c>
      <c r="G19" t="str">
        <f>IF((ISERROR((VLOOKUP(B19,Calculation!C$2:C$314,1,FALSE)))),"not entered","")</f>
        <v/>
      </c>
    </row>
    <row r="20" spans="2:7" x14ac:dyDescent="0.2">
      <c r="B20" s="128" t="s">
        <v>8</v>
      </c>
      <c r="C20" s="132" t="str">
        <f t="shared" si="0"/>
        <v xml:space="preserve"> </v>
      </c>
      <c r="D20" s="132" t="str">
        <f t="shared" si="1"/>
        <v xml:space="preserve"> </v>
      </c>
      <c r="E20" s="130">
        <v>1.1574074074074073E-5</v>
      </c>
      <c r="F20" s="131" t="e">
        <f t="shared" si="2"/>
        <v>#N/A</v>
      </c>
      <c r="G20" t="str">
        <f>IF((ISERROR((VLOOKUP(B20,Calculation!C$2:C$314,1,FALSE)))),"not entered","")</f>
        <v/>
      </c>
    </row>
    <row r="21" spans="2:7" x14ac:dyDescent="0.2">
      <c r="B21" s="128" t="s">
        <v>8</v>
      </c>
      <c r="C21" s="132" t="str">
        <f t="shared" si="0"/>
        <v xml:space="preserve"> </v>
      </c>
      <c r="D21" s="132" t="str">
        <f t="shared" si="1"/>
        <v xml:space="preserve"> </v>
      </c>
      <c r="E21" s="130">
        <v>1.1574074074074073E-5</v>
      </c>
      <c r="F21" s="131" t="e">
        <f t="shared" si="2"/>
        <v>#N/A</v>
      </c>
      <c r="G21" t="str">
        <f>IF((ISERROR((VLOOKUP(B21,Calculation!C$2:C$314,1,FALSE)))),"not entered","")</f>
        <v/>
      </c>
    </row>
    <row r="22" spans="2:7" x14ac:dyDescent="0.2">
      <c r="B22" s="128" t="s">
        <v>8</v>
      </c>
      <c r="C22" s="132" t="str">
        <f t="shared" si="0"/>
        <v xml:space="preserve"> </v>
      </c>
      <c r="D22" s="132" t="str">
        <f t="shared" si="1"/>
        <v xml:space="preserve"> </v>
      </c>
      <c r="E22" s="130">
        <v>1.1574074074074073E-5</v>
      </c>
      <c r="F22" s="131" t="e">
        <f t="shared" si="2"/>
        <v>#N/A</v>
      </c>
      <c r="G22" t="str">
        <f>IF((ISERROR((VLOOKUP(B22,Calculation!C$2:C$314,1,FALSE)))),"not entered","")</f>
        <v/>
      </c>
    </row>
    <row r="23" spans="2:7" x14ac:dyDescent="0.2">
      <c r="B23" s="128" t="s">
        <v>8</v>
      </c>
      <c r="C23" s="132" t="str">
        <f t="shared" si="0"/>
        <v xml:space="preserve"> </v>
      </c>
      <c r="D23" s="132" t="str">
        <f t="shared" si="1"/>
        <v xml:space="preserve"> </v>
      </c>
      <c r="E23" s="130">
        <v>1.1574074074074073E-5</v>
      </c>
      <c r="F23" s="131" t="e">
        <f t="shared" si="2"/>
        <v>#N/A</v>
      </c>
      <c r="G23" t="str">
        <f>IF((ISERROR((VLOOKUP(B23,Calculation!C$2:C$314,1,FALSE)))),"not entered","")</f>
        <v/>
      </c>
    </row>
    <row r="24" spans="2:7" x14ac:dyDescent="0.2">
      <c r="B24" s="128" t="s">
        <v>8</v>
      </c>
      <c r="C24" s="132" t="str">
        <f t="shared" si="0"/>
        <v xml:space="preserve"> </v>
      </c>
      <c r="D24" s="132" t="str">
        <f t="shared" si="1"/>
        <v xml:space="preserve"> </v>
      </c>
      <c r="E24" s="130">
        <v>1.1574074074074073E-5</v>
      </c>
      <c r="F24" s="131" t="e">
        <f t="shared" si="2"/>
        <v>#N/A</v>
      </c>
      <c r="G24" t="str">
        <f>IF((ISERROR((VLOOKUP(B24,Calculation!C$2:C$314,1,FALSE)))),"not entered","")</f>
        <v/>
      </c>
    </row>
    <row r="25" spans="2:7" x14ac:dyDescent="0.2">
      <c r="B25" s="128" t="s">
        <v>8</v>
      </c>
      <c r="C25" s="132" t="str">
        <f t="shared" si="0"/>
        <v xml:space="preserve"> </v>
      </c>
      <c r="D25" s="132" t="str">
        <f t="shared" si="1"/>
        <v xml:space="preserve"> </v>
      </c>
      <c r="E25" s="130">
        <v>1.1574074074074073E-5</v>
      </c>
      <c r="F25" s="131" t="e">
        <f t="shared" si="2"/>
        <v>#N/A</v>
      </c>
      <c r="G25" t="str">
        <f>IF((ISERROR((VLOOKUP(B25,Calculation!C$2:C$314,1,FALSE)))),"not entered","")</f>
        <v/>
      </c>
    </row>
    <row r="26" spans="2:7" x14ac:dyDescent="0.2">
      <c r="B26" s="128" t="s">
        <v>8</v>
      </c>
      <c r="C26" s="132" t="str">
        <f t="shared" si="0"/>
        <v xml:space="preserve"> </v>
      </c>
      <c r="D26" s="132" t="str">
        <f t="shared" si="1"/>
        <v xml:space="preserve"> </v>
      </c>
      <c r="E26" s="130">
        <v>1.1574074074074073E-5</v>
      </c>
      <c r="F26" s="131" t="e">
        <f t="shared" si="2"/>
        <v>#N/A</v>
      </c>
      <c r="G26" t="str">
        <f>IF((ISERROR((VLOOKUP(B26,Calculation!C$2:C$314,1,FALSE)))),"not entered","")</f>
        <v/>
      </c>
    </row>
    <row r="27" spans="2:7" x14ac:dyDescent="0.2">
      <c r="B27" s="128" t="s">
        <v>8</v>
      </c>
      <c r="C27" s="132" t="str">
        <f t="shared" si="0"/>
        <v xml:space="preserve"> </v>
      </c>
      <c r="D27" s="132" t="str">
        <f t="shared" si="1"/>
        <v xml:space="preserve"> </v>
      </c>
      <c r="E27" s="130">
        <v>1.1574074074074073E-5</v>
      </c>
      <c r="F27" s="131" t="e">
        <f t="shared" si="2"/>
        <v>#N/A</v>
      </c>
      <c r="G27" t="str">
        <f>IF((ISERROR((VLOOKUP(B27,Calculation!C$2:C$314,1,FALSE)))),"not entered","")</f>
        <v/>
      </c>
    </row>
    <row r="28" spans="2:7" x14ac:dyDescent="0.2">
      <c r="B28" s="128" t="s">
        <v>8</v>
      </c>
      <c r="C28" s="132" t="str">
        <f t="shared" si="0"/>
        <v xml:space="preserve"> </v>
      </c>
      <c r="D28" s="132" t="str">
        <f t="shared" si="1"/>
        <v xml:space="preserve"> </v>
      </c>
      <c r="E28" s="130">
        <v>1.1574074074074073E-5</v>
      </c>
      <c r="F28" s="131" t="e">
        <f t="shared" si="2"/>
        <v>#N/A</v>
      </c>
      <c r="G28" t="str">
        <f>IF((ISERROR((VLOOKUP(B28,Calculation!C$2:C$314,1,FALSE)))),"not entered","")</f>
        <v/>
      </c>
    </row>
    <row r="29" spans="2:7" x14ac:dyDescent="0.2">
      <c r="B29" s="128" t="s">
        <v>8</v>
      </c>
      <c r="C29" s="132" t="str">
        <f t="shared" si="0"/>
        <v xml:space="preserve"> </v>
      </c>
      <c r="D29" s="132" t="str">
        <f t="shared" si="1"/>
        <v xml:space="preserve"> </v>
      </c>
      <c r="E29" s="130">
        <v>1.1574074074074073E-5</v>
      </c>
      <c r="F29" s="131" t="e">
        <f t="shared" si="2"/>
        <v>#N/A</v>
      </c>
      <c r="G29" t="str">
        <f>IF((ISERROR((VLOOKUP(B29,Calculation!C$2:C$314,1,FALSE)))),"not entered","")</f>
        <v/>
      </c>
    </row>
    <row r="30" spans="2:7" x14ac:dyDescent="0.2">
      <c r="B30" s="128" t="s">
        <v>8</v>
      </c>
      <c r="C30" s="132" t="str">
        <f t="shared" si="0"/>
        <v xml:space="preserve"> </v>
      </c>
      <c r="D30" s="132" t="str">
        <f t="shared" si="1"/>
        <v xml:space="preserve"> </v>
      </c>
      <c r="E30" s="130">
        <v>1.1574074074074073E-5</v>
      </c>
      <c r="F30" s="131" t="e">
        <f t="shared" si="2"/>
        <v>#N/A</v>
      </c>
      <c r="G30" t="str">
        <f>IF((ISERROR((VLOOKUP(B30,Calculation!C$2:C$314,1,FALSE)))),"not entered","")</f>
        <v/>
      </c>
    </row>
    <row r="31" spans="2:7" x14ac:dyDescent="0.2">
      <c r="B31" s="128" t="s">
        <v>8</v>
      </c>
      <c r="C31" s="132" t="str">
        <f t="shared" si="0"/>
        <v xml:space="preserve"> </v>
      </c>
      <c r="D31" s="132" t="str">
        <f t="shared" si="1"/>
        <v xml:space="preserve"> </v>
      </c>
      <c r="E31" s="130">
        <v>1.1574074074074073E-5</v>
      </c>
      <c r="F31" s="131" t="e">
        <f t="shared" si="2"/>
        <v>#N/A</v>
      </c>
      <c r="G31" t="str">
        <f>IF((ISERROR((VLOOKUP(B31,Calculation!C$2:C$314,1,FALSE)))),"not entered","")</f>
        <v/>
      </c>
    </row>
    <row r="32" spans="2:7" x14ac:dyDescent="0.2">
      <c r="B32" s="128" t="s">
        <v>8</v>
      </c>
      <c r="C32" s="132" t="str">
        <f t="shared" si="0"/>
        <v xml:space="preserve"> </v>
      </c>
      <c r="D32" s="132" t="str">
        <f t="shared" si="1"/>
        <v xml:space="preserve"> </v>
      </c>
      <c r="E32" s="130">
        <v>1.1574074074074073E-5</v>
      </c>
      <c r="F32" s="131" t="e">
        <f t="shared" si="2"/>
        <v>#N/A</v>
      </c>
      <c r="G32" t="str">
        <f>IF((ISERROR((VLOOKUP(B32,Calculation!C$2:C$314,1,FALSE)))),"not entered","")</f>
        <v/>
      </c>
    </row>
    <row r="33" spans="2:7" x14ac:dyDescent="0.2">
      <c r="B33" s="128" t="s">
        <v>8</v>
      </c>
      <c r="C33" s="132" t="str">
        <f t="shared" si="0"/>
        <v xml:space="preserve"> </v>
      </c>
      <c r="D33" s="132" t="str">
        <f t="shared" si="1"/>
        <v xml:space="preserve"> </v>
      </c>
      <c r="E33" s="130">
        <v>1.1574074074074073E-5</v>
      </c>
      <c r="F33" s="131" t="e">
        <f t="shared" si="2"/>
        <v>#N/A</v>
      </c>
      <c r="G33" t="str">
        <f>IF((ISERROR((VLOOKUP(B33,Calculation!C$2:C$314,1,FALSE)))),"not entered","")</f>
        <v/>
      </c>
    </row>
    <row r="34" spans="2:7" x14ac:dyDescent="0.2">
      <c r="B34" s="128" t="s">
        <v>8</v>
      </c>
      <c r="C34" s="132" t="str">
        <f t="shared" si="0"/>
        <v xml:space="preserve"> </v>
      </c>
      <c r="D34" s="132" t="str">
        <f t="shared" si="1"/>
        <v xml:space="preserve"> </v>
      </c>
      <c r="E34" s="130">
        <v>1.1574074074074073E-5</v>
      </c>
      <c r="F34" s="131" t="e">
        <f t="shared" si="2"/>
        <v>#N/A</v>
      </c>
      <c r="G34" t="str">
        <f>IF((ISERROR((VLOOKUP(B34,Calculation!C$2:C$314,1,FALSE)))),"not entered","")</f>
        <v/>
      </c>
    </row>
    <row r="35" spans="2:7" x14ac:dyDescent="0.2">
      <c r="B35" s="128" t="s">
        <v>8</v>
      </c>
      <c r="C35" s="132" t="str">
        <f t="shared" si="0"/>
        <v xml:space="preserve"> </v>
      </c>
      <c r="D35" s="132" t="str">
        <f t="shared" si="1"/>
        <v xml:space="preserve"> </v>
      </c>
      <c r="E35" s="130">
        <v>1.1574074074074073E-5</v>
      </c>
      <c r="F35" s="131" t="e">
        <f t="shared" si="2"/>
        <v>#N/A</v>
      </c>
      <c r="G35" t="str">
        <f>IF((ISERROR((VLOOKUP(B35,Calculation!C$2:C$314,1,FALSE)))),"not entered","")</f>
        <v/>
      </c>
    </row>
    <row r="36" spans="2:7" x14ac:dyDescent="0.2">
      <c r="B36" s="128" t="s">
        <v>8</v>
      </c>
      <c r="C36" s="132" t="str">
        <f t="shared" si="0"/>
        <v xml:space="preserve"> </v>
      </c>
      <c r="D36" s="132" t="str">
        <f t="shared" si="1"/>
        <v xml:space="preserve"> </v>
      </c>
      <c r="E36" s="130">
        <v>1.1574074074074073E-5</v>
      </c>
      <c r="F36" s="131" t="e">
        <f t="shared" si="2"/>
        <v>#N/A</v>
      </c>
      <c r="G36" t="str">
        <f>IF((ISERROR((VLOOKUP(B36,Calculation!C$2:C$314,1,FALSE)))),"not entered","")</f>
        <v/>
      </c>
    </row>
    <row r="37" spans="2:7" x14ac:dyDescent="0.2">
      <c r="B37" s="128" t="s">
        <v>8</v>
      </c>
      <c r="C37" s="132" t="str">
        <f t="shared" si="0"/>
        <v xml:space="preserve"> </v>
      </c>
      <c r="D37" s="132" t="str">
        <f t="shared" si="1"/>
        <v xml:space="preserve"> </v>
      </c>
      <c r="E37" s="130">
        <v>1.1574074074074073E-5</v>
      </c>
      <c r="F37" s="131" t="e">
        <f t="shared" si="2"/>
        <v>#N/A</v>
      </c>
      <c r="G37" t="str">
        <f>IF((ISERROR((VLOOKUP(B37,Calculation!C$2:C$314,1,FALSE)))),"not entered","")</f>
        <v/>
      </c>
    </row>
    <row r="38" spans="2:7" x14ac:dyDescent="0.2">
      <c r="B38" s="128" t="s">
        <v>8</v>
      </c>
      <c r="C38" s="132" t="str">
        <f t="shared" si="0"/>
        <v xml:space="preserve"> </v>
      </c>
      <c r="D38" s="132" t="str">
        <f t="shared" si="1"/>
        <v xml:space="preserve"> </v>
      </c>
      <c r="E38" s="130">
        <v>1.1574074074074073E-5</v>
      </c>
      <c r="F38" s="131" t="e">
        <f t="shared" si="2"/>
        <v>#N/A</v>
      </c>
      <c r="G38" t="str">
        <f>IF((ISERROR((VLOOKUP(B38,Calculation!C$2:C$314,1,FALSE)))),"not entered","")</f>
        <v/>
      </c>
    </row>
    <row r="39" spans="2:7" x14ac:dyDescent="0.2">
      <c r="B39" s="128" t="s">
        <v>8</v>
      </c>
      <c r="C39" s="132" t="str">
        <f t="shared" si="0"/>
        <v xml:space="preserve"> </v>
      </c>
      <c r="D39" s="132" t="str">
        <f t="shared" si="1"/>
        <v xml:space="preserve"> </v>
      </c>
      <c r="E39" s="130">
        <v>1.1574074074074073E-5</v>
      </c>
      <c r="F39" s="131" t="e">
        <f t="shared" si="2"/>
        <v>#N/A</v>
      </c>
      <c r="G39" t="str">
        <f>IF((ISERROR((VLOOKUP(B39,Calculation!C$2:C$314,1,FALSE)))),"not entered","")</f>
        <v/>
      </c>
    </row>
    <row r="40" spans="2:7" x14ac:dyDescent="0.2">
      <c r="B40" s="128" t="s">
        <v>8</v>
      </c>
      <c r="C40" s="132" t="str">
        <f t="shared" si="0"/>
        <v xml:space="preserve"> </v>
      </c>
      <c r="D40" s="132" t="str">
        <f t="shared" si="1"/>
        <v xml:space="preserve"> </v>
      </c>
      <c r="E40" s="130">
        <v>1.1574074074074073E-5</v>
      </c>
      <c r="F40" s="131" t="e">
        <f t="shared" si="2"/>
        <v>#N/A</v>
      </c>
      <c r="G40" t="str">
        <f>IF((ISERROR((VLOOKUP(B40,Calculation!C$2:C$314,1,FALSE)))),"not entered","")</f>
        <v/>
      </c>
    </row>
    <row r="41" spans="2:7" x14ac:dyDescent="0.2">
      <c r="B41" s="128" t="s">
        <v>8</v>
      </c>
      <c r="C41" s="132" t="str">
        <f t="shared" si="0"/>
        <v xml:space="preserve"> </v>
      </c>
      <c r="D41" s="132" t="str">
        <f t="shared" si="1"/>
        <v xml:space="preserve"> </v>
      </c>
      <c r="E41" s="130">
        <v>1.1574074074074073E-5</v>
      </c>
      <c r="F41" s="131" t="e">
        <f t="shared" si="2"/>
        <v>#N/A</v>
      </c>
      <c r="G41" t="str">
        <f>IF((ISERROR((VLOOKUP(B41,Calculation!C$2:C$314,1,FALSE)))),"not entered","")</f>
        <v/>
      </c>
    </row>
    <row r="42" spans="2:7" x14ac:dyDescent="0.2">
      <c r="B42" s="128" t="s">
        <v>8</v>
      </c>
      <c r="C42" s="132" t="str">
        <f t="shared" si="0"/>
        <v xml:space="preserve"> </v>
      </c>
      <c r="D42" s="132" t="str">
        <f t="shared" si="1"/>
        <v xml:space="preserve"> </v>
      </c>
      <c r="E42" s="130">
        <v>1.1574074074074073E-5</v>
      </c>
      <c r="F42" s="131" t="e">
        <f t="shared" si="2"/>
        <v>#N/A</v>
      </c>
      <c r="G42" t="str">
        <f>IF((ISERROR((VLOOKUP(B42,Calculation!C$2:C$314,1,FALSE)))),"not entered","")</f>
        <v/>
      </c>
    </row>
    <row r="43" spans="2:7" x14ac:dyDescent="0.2">
      <c r="B43" s="128" t="s">
        <v>8</v>
      </c>
      <c r="C43" s="132" t="str">
        <f t="shared" si="0"/>
        <v xml:space="preserve"> </v>
      </c>
      <c r="D43" s="132" t="str">
        <f t="shared" si="1"/>
        <v xml:space="preserve"> </v>
      </c>
      <c r="E43" s="130">
        <v>1.1574074074074073E-5</v>
      </c>
      <c r="F43" s="131" t="e">
        <f t="shared" si="2"/>
        <v>#N/A</v>
      </c>
      <c r="G43" t="str">
        <f>IF((ISERROR((VLOOKUP(B43,Calculation!C$2:C$314,1,FALSE)))),"not entered","")</f>
        <v/>
      </c>
    </row>
    <row r="44" spans="2:7" x14ac:dyDescent="0.2">
      <c r="B44" s="128" t="s">
        <v>8</v>
      </c>
      <c r="C44" s="132" t="str">
        <f t="shared" si="0"/>
        <v xml:space="preserve"> </v>
      </c>
      <c r="D44" s="132" t="str">
        <f t="shared" si="1"/>
        <v xml:space="preserve"> </v>
      </c>
      <c r="E44" s="130">
        <v>1.1574074074074073E-5</v>
      </c>
      <c r="F44" s="131" t="e">
        <f t="shared" si="2"/>
        <v>#N/A</v>
      </c>
      <c r="G44" t="str">
        <f>IF((ISERROR((VLOOKUP(B44,Calculation!C$2:C$314,1,FALSE)))),"not entered","")</f>
        <v/>
      </c>
    </row>
    <row r="45" spans="2:7" x14ac:dyDescent="0.2">
      <c r="B45" s="128" t="s">
        <v>8</v>
      </c>
      <c r="C45" s="132" t="str">
        <f t="shared" si="0"/>
        <v xml:space="preserve"> </v>
      </c>
      <c r="D45" s="132" t="str">
        <f t="shared" si="1"/>
        <v xml:space="preserve"> </v>
      </c>
      <c r="E45" s="130">
        <v>1.1574074074074073E-5</v>
      </c>
      <c r="F45" s="131" t="e">
        <f t="shared" si="2"/>
        <v>#N/A</v>
      </c>
      <c r="G45" t="str">
        <f>IF((ISERROR((VLOOKUP(B45,Calculation!C$2:C$314,1,FALSE)))),"not entered","")</f>
        <v/>
      </c>
    </row>
    <row r="46" spans="2:7" x14ac:dyDescent="0.2">
      <c r="B46" s="128" t="s">
        <v>8</v>
      </c>
      <c r="C46" s="132" t="str">
        <f t="shared" si="0"/>
        <v xml:space="preserve"> </v>
      </c>
      <c r="D46" s="132" t="str">
        <f t="shared" si="1"/>
        <v xml:space="preserve"> </v>
      </c>
      <c r="E46" s="130">
        <v>1.1574074074074073E-5</v>
      </c>
      <c r="F46" s="131" t="e">
        <f t="shared" si="2"/>
        <v>#N/A</v>
      </c>
      <c r="G46" t="str">
        <f>IF((ISERROR((VLOOKUP(B46,Calculation!C$2:C$314,1,FALSE)))),"not entered","")</f>
        <v/>
      </c>
    </row>
    <row r="47" spans="2:7" x14ac:dyDescent="0.2">
      <c r="B47" s="128" t="s">
        <v>8</v>
      </c>
      <c r="C47" s="132" t="str">
        <f t="shared" si="0"/>
        <v xml:space="preserve"> </v>
      </c>
      <c r="D47" s="132" t="str">
        <f t="shared" si="1"/>
        <v xml:space="preserve"> </v>
      </c>
      <c r="E47" s="130">
        <v>1.1574074074074073E-5</v>
      </c>
      <c r="F47" s="131" t="e">
        <f t="shared" si="2"/>
        <v>#N/A</v>
      </c>
      <c r="G47" t="str">
        <f>IF((ISERROR((VLOOKUP(B47,Calculation!C$2:C$314,1,FALSE)))),"not entered","")</f>
        <v/>
      </c>
    </row>
    <row r="48" spans="2:7" x14ac:dyDescent="0.2">
      <c r="B48" s="128" t="s">
        <v>8</v>
      </c>
      <c r="C48" s="132" t="str">
        <f t="shared" si="0"/>
        <v xml:space="preserve"> </v>
      </c>
      <c r="D48" s="132" t="str">
        <f t="shared" si="1"/>
        <v xml:space="preserve"> </v>
      </c>
      <c r="E48" s="130">
        <v>1.1574074074074073E-5</v>
      </c>
      <c r="F48" s="131" t="e">
        <f t="shared" si="2"/>
        <v>#N/A</v>
      </c>
      <c r="G48" t="str">
        <f>IF((ISERROR((VLOOKUP(B48,Calculation!C$2:C$314,1,FALSE)))),"not entered","")</f>
        <v/>
      </c>
    </row>
    <row r="49" spans="2:7" x14ac:dyDescent="0.2">
      <c r="B49" s="128" t="s">
        <v>8</v>
      </c>
      <c r="C49" s="132" t="str">
        <f t="shared" si="0"/>
        <v xml:space="preserve"> </v>
      </c>
      <c r="D49" s="132" t="str">
        <f t="shared" si="1"/>
        <v xml:space="preserve"> </v>
      </c>
      <c r="E49" s="130">
        <v>1.1574074074074073E-5</v>
      </c>
      <c r="F49" s="131" t="e">
        <f t="shared" si="2"/>
        <v>#N/A</v>
      </c>
      <c r="G49" t="str">
        <f>IF((ISERROR((VLOOKUP(B49,Calculation!C$2:C$314,1,FALSE)))),"not entered","")</f>
        <v/>
      </c>
    </row>
    <row r="50" spans="2:7" x14ac:dyDescent="0.2">
      <c r="B50" s="128" t="s">
        <v>8</v>
      </c>
      <c r="C50" s="132" t="str">
        <f t="shared" si="0"/>
        <v xml:space="preserve"> </v>
      </c>
      <c r="D50" s="132" t="str">
        <f t="shared" si="1"/>
        <v xml:space="preserve"> </v>
      </c>
      <c r="E50" s="130">
        <v>1.1574074074074073E-5</v>
      </c>
      <c r="F50" s="131" t="e">
        <f t="shared" si="2"/>
        <v>#N/A</v>
      </c>
      <c r="G50" t="str">
        <f>IF((ISERROR((VLOOKUP(B50,Calculation!C$2:C$314,1,FALSE)))),"not entered","")</f>
        <v/>
      </c>
    </row>
    <row r="51" spans="2:7" x14ac:dyDescent="0.2">
      <c r="B51" s="128" t="s">
        <v>8</v>
      </c>
      <c r="C51" s="132" t="str">
        <f t="shared" si="0"/>
        <v xml:space="preserve"> </v>
      </c>
      <c r="D51" s="132" t="str">
        <f t="shared" si="1"/>
        <v xml:space="preserve"> </v>
      </c>
      <c r="E51" s="130">
        <v>1.1574074074074073E-5</v>
      </c>
      <c r="F51" s="131" t="e">
        <f t="shared" si="2"/>
        <v>#N/A</v>
      </c>
      <c r="G51" t="str">
        <f>IF((ISERROR((VLOOKUP(B51,Calculation!C$2:C$314,1,FALSE)))),"not entered","")</f>
        <v/>
      </c>
    </row>
    <row r="52" spans="2:7" x14ac:dyDescent="0.2">
      <c r="B52" s="128" t="s">
        <v>8</v>
      </c>
      <c r="C52" s="132" t="str">
        <f t="shared" si="0"/>
        <v xml:space="preserve"> </v>
      </c>
      <c r="D52" s="132" t="str">
        <f t="shared" si="1"/>
        <v xml:space="preserve"> </v>
      </c>
      <c r="E52" s="130">
        <v>1.1574074074074073E-5</v>
      </c>
      <c r="F52" s="131" t="e">
        <f t="shared" si="2"/>
        <v>#N/A</v>
      </c>
      <c r="G52" t="str">
        <f>IF((ISERROR((VLOOKUP(B52,Calculation!C$2:C$314,1,FALSE)))),"not entered","")</f>
        <v/>
      </c>
    </row>
    <row r="53" spans="2:7" x14ac:dyDescent="0.2">
      <c r="B53" s="128" t="s">
        <v>8</v>
      </c>
      <c r="C53" s="132" t="str">
        <f t="shared" si="0"/>
        <v xml:space="preserve"> </v>
      </c>
      <c r="D53" s="132" t="str">
        <f t="shared" si="1"/>
        <v xml:space="preserve"> </v>
      </c>
      <c r="E53" s="130">
        <v>1.1574074074074073E-5</v>
      </c>
      <c r="F53" s="131" t="e">
        <f t="shared" si="2"/>
        <v>#N/A</v>
      </c>
      <c r="G53" t="str">
        <f>IF((ISERROR((VLOOKUP(B53,Calculation!C$2:C$314,1,FALSE)))),"not entered","")</f>
        <v/>
      </c>
    </row>
    <row r="54" spans="2:7" x14ac:dyDescent="0.2">
      <c r="B54" s="128" t="s">
        <v>8</v>
      </c>
      <c r="C54" s="132" t="str">
        <f t="shared" si="0"/>
        <v xml:space="preserve"> </v>
      </c>
      <c r="D54" s="132" t="str">
        <f t="shared" si="1"/>
        <v xml:space="preserve"> </v>
      </c>
      <c r="E54" s="130">
        <v>1.1574074074074073E-5</v>
      </c>
      <c r="F54" s="131" t="e">
        <f t="shared" si="2"/>
        <v>#N/A</v>
      </c>
      <c r="G54" t="str">
        <f>IF((ISERROR((VLOOKUP(B54,Calculation!C$2:C$314,1,FALSE)))),"not entered","")</f>
        <v/>
      </c>
    </row>
    <row r="55" spans="2:7" x14ac:dyDescent="0.2">
      <c r="B55" s="128" t="s">
        <v>8</v>
      </c>
      <c r="C55" s="132" t="str">
        <f t="shared" si="0"/>
        <v xml:space="preserve"> </v>
      </c>
      <c r="D55" s="132" t="str">
        <f t="shared" si="1"/>
        <v xml:space="preserve"> </v>
      </c>
      <c r="E55" s="130">
        <v>1.1574074074074073E-5</v>
      </c>
      <c r="F55" s="131" t="e">
        <f t="shared" si="2"/>
        <v>#N/A</v>
      </c>
      <c r="G55" t="str">
        <f>IF((ISERROR((VLOOKUP(B55,Calculation!C$2:C$314,1,FALSE)))),"not entered","")</f>
        <v/>
      </c>
    </row>
    <row r="56" spans="2:7" x14ac:dyDescent="0.2">
      <c r="B56" s="128" t="s">
        <v>8</v>
      </c>
      <c r="C56" s="132" t="str">
        <f t="shared" si="0"/>
        <v xml:space="preserve"> </v>
      </c>
      <c r="D56" s="132" t="str">
        <f t="shared" si="1"/>
        <v xml:space="preserve"> </v>
      </c>
      <c r="E56" s="130">
        <v>1.1574074074074073E-5</v>
      </c>
      <c r="F56" s="131" t="e">
        <f t="shared" si="2"/>
        <v>#N/A</v>
      </c>
      <c r="G56" t="str">
        <f>IF((ISERROR((VLOOKUP(B56,Calculation!C$2:C$314,1,FALSE)))),"not entered","")</f>
        <v/>
      </c>
    </row>
    <row r="57" spans="2:7" x14ac:dyDescent="0.2">
      <c r="B57" s="128" t="s">
        <v>8</v>
      </c>
      <c r="C57" s="132" t="str">
        <f t="shared" si="0"/>
        <v xml:space="preserve"> </v>
      </c>
      <c r="D57" s="132" t="str">
        <f t="shared" si="1"/>
        <v xml:space="preserve"> </v>
      </c>
      <c r="E57" s="130">
        <v>1.1574074074074073E-5</v>
      </c>
      <c r="F57" s="131" t="e">
        <f t="shared" si="2"/>
        <v>#N/A</v>
      </c>
      <c r="G57" t="str">
        <f>IF((ISERROR((VLOOKUP(B57,Calculation!C$2:C$314,1,FALSE)))),"not entered","")</f>
        <v/>
      </c>
    </row>
    <row r="58" spans="2:7" x14ac:dyDescent="0.2">
      <c r="B58" s="128" t="s">
        <v>8</v>
      </c>
      <c r="C58" s="132" t="str">
        <f t="shared" si="0"/>
        <v xml:space="preserve"> </v>
      </c>
      <c r="D58" s="132" t="str">
        <f t="shared" si="1"/>
        <v xml:space="preserve"> </v>
      </c>
      <c r="E58" s="130">
        <v>1.1574074074074073E-5</v>
      </c>
      <c r="F58" s="131" t="e">
        <f t="shared" si="2"/>
        <v>#N/A</v>
      </c>
      <c r="G58" t="str">
        <f>IF((ISERROR((VLOOKUP(B58,Calculation!C$2:C$314,1,FALSE)))),"not entered","")</f>
        <v/>
      </c>
    </row>
    <row r="59" spans="2:7" x14ac:dyDescent="0.2">
      <c r="B59" s="128" t="s">
        <v>8</v>
      </c>
      <c r="C59" s="132" t="str">
        <f t="shared" si="0"/>
        <v xml:space="preserve"> </v>
      </c>
      <c r="D59" s="132" t="str">
        <f t="shared" si="1"/>
        <v xml:space="preserve"> </v>
      </c>
      <c r="E59" s="130">
        <v>1.1574074074074073E-5</v>
      </c>
      <c r="F59" s="131" t="e">
        <f t="shared" si="2"/>
        <v>#N/A</v>
      </c>
      <c r="G59" t="str">
        <f>IF((ISERROR((VLOOKUP(B59,Calculation!C$2:C$314,1,FALSE)))),"not entered","")</f>
        <v/>
      </c>
    </row>
    <row r="60" spans="2:7" x14ac:dyDescent="0.2">
      <c r="B60" s="128" t="s">
        <v>8</v>
      </c>
      <c r="C60" s="132" t="str">
        <f t="shared" si="0"/>
        <v xml:space="preserve"> </v>
      </c>
      <c r="D60" s="132" t="str">
        <f t="shared" si="1"/>
        <v xml:space="preserve"> </v>
      </c>
      <c r="E60" s="130">
        <v>1.1574074074074073E-5</v>
      </c>
      <c r="F60" s="131" t="e">
        <f t="shared" si="2"/>
        <v>#N/A</v>
      </c>
      <c r="G60" t="str">
        <f>IF((ISERROR((VLOOKUP(B60,Calculation!C$2:C$314,1,FALSE)))),"not entered","")</f>
        <v/>
      </c>
    </row>
    <row r="61" spans="2:7" x14ac:dyDescent="0.2">
      <c r="B61" s="128" t="s">
        <v>8</v>
      </c>
      <c r="C61" s="132" t="str">
        <f t="shared" si="0"/>
        <v xml:space="preserve"> </v>
      </c>
      <c r="D61" s="132" t="str">
        <f t="shared" si="1"/>
        <v xml:space="preserve"> </v>
      </c>
      <c r="E61" s="130">
        <v>1.1574074074074073E-5</v>
      </c>
      <c r="F61" s="131" t="e">
        <f t="shared" si="2"/>
        <v>#N/A</v>
      </c>
      <c r="G61" t="str">
        <f>IF((ISERROR((VLOOKUP(B61,Calculation!C$2:C$314,1,FALSE)))),"not entered","")</f>
        <v/>
      </c>
    </row>
    <row r="62" spans="2:7" x14ac:dyDescent="0.2">
      <c r="B62" s="128" t="s">
        <v>8</v>
      </c>
      <c r="C62" s="132" t="str">
        <f t="shared" si="0"/>
        <v xml:space="preserve"> </v>
      </c>
      <c r="D62" s="132" t="str">
        <f t="shared" si="1"/>
        <v xml:space="preserve"> </v>
      </c>
      <c r="E62" s="130">
        <v>1.1574074074074073E-5</v>
      </c>
      <c r="F62" s="131" t="e">
        <f t="shared" si="2"/>
        <v>#N/A</v>
      </c>
      <c r="G62" t="str">
        <f>IF((ISERROR((VLOOKUP(B62,Calculation!C$2:C$314,1,FALSE)))),"not entered","")</f>
        <v/>
      </c>
    </row>
    <row r="63" spans="2:7" x14ac:dyDescent="0.2">
      <c r="B63" s="128" t="s">
        <v>8</v>
      </c>
      <c r="C63" s="132" t="str">
        <f t="shared" si="0"/>
        <v xml:space="preserve"> </v>
      </c>
      <c r="D63" s="132" t="str">
        <f t="shared" si="1"/>
        <v xml:space="preserve"> </v>
      </c>
      <c r="E63" s="130">
        <v>1.1574074074074073E-5</v>
      </c>
      <c r="F63" s="131" t="e">
        <f t="shared" si="2"/>
        <v>#N/A</v>
      </c>
      <c r="G63" t="str">
        <f>IF((ISERROR((VLOOKUP(B63,Calculation!C$2:C$314,1,FALSE)))),"not entered","")</f>
        <v/>
      </c>
    </row>
    <row r="64" spans="2:7" x14ac:dyDescent="0.2">
      <c r="B64" s="128" t="s">
        <v>8</v>
      </c>
      <c r="C64" s="132" t="str">
        <f t="shared" si="0"/>
        <v xml:space="preserve"> </v>
      </c>
      <c r="D64" s="132" t="str">
        <f t="shared" si="1"/>
        <v xml:space="preserve"> </v>
      </c>
      <c r="E64" s="130">
        <v>1.1574074074074073E-5</v>
      </c>
      <c r="F64" s="131" t="e">
        <f t="shared" si="2"/>
        <v>#N/A</v>
      </c>
      <c r="G64" t="str">
        <f>IF((ISERROR((VLOOKUP(B64,Calculation!C$2:C$314,1,FALSE)))),"not entered","")</f>
        <v/>
      </c>
    </row>
    <row r="65" spans="2:7" x14ac:dyDescent="0.2">
      <c r="B65" s="128" t="s">
        <v>8</v>
      </c>
      <c r="C65" s="132" t="str">
        <f t="shared" si="0"/>
        <v xml:space="preserve"> </v>
      </c>
      <c r="D65" s="132" t="str">
        <f t="shared" si="1"/>
        <v xml:space="preserve"> </v>
      </c>
      <c r="E65" s="130">
        <v>1.1574074074074073E-5</v>
      </c>
      <c r="F65" s="131" t="e">
        <f t="shared" si="2"/>
        <v>#N/A</v>
      </c>
      <c r="G65" t="str">
        <f>IF((ISERROR((VLOOKUP(B65,Calculation!C$2:C$314,1,FALSE)))),"not entered","")</f>
        <v/>
      </c>
    </row>
    <row r="66" spans="2:7" x14ac:dyDescent="0.2">
      <c r="B66" s="128" t="s">
        <v>8</v>
      </c>
      <c r="C66" s="132" t="str">
        <f t="shared" si="0"/>
        <v xml:space="preserve"> </v>
      </c>
      <c r="D66" s="132" t="str">
        <f t="shared" si="1"/>
        <v xml:space="preserve"> </v>
      </c>
      <c r="E66" s="130">
        <v>1.1574074074074073E-5</v>
      </c>
      <c r="F66" s="131" t="e">
        <f t="shared" si="2"/>
        <v>#N/A</v>
      </c>
      <c r="G66" t="str">
        <f>IF((ISERROR((VLOOKUP(B66,Calculation!C$2:C$314,1,FALSE)))),"not entered","")</f>
        <v/>
      </c>
    </row>
    <row r="67" spans="2:7" x14ac:dyDescent="0.2">
      <c r="B67" s="128" t="s">
        <v>8</v>
      </c>
      <c r="C67" s="132" t="str">
        <f t="shared" si="0"/>
        <v xml:space="preserve"> </v>
      </c>
      <c r="D67" s="132" t="str">
        <f t="shared" si="1"/>
        <v xml:space="preserve"> </v>
      </c>
      <c r="E67" s="130">
        <v>1.1574074074074073E-5</v>
      </c>
      <c r="F67" s="131" t="e">
        <f t="shared" si="2"/>
        <v>#N/A</v>
      </c>
      <c r="G67" t="str">
        <f>IF((ISERROR((VLOOKUP(B67,Calculation!C$2:C$314,1,FALSE)))),"not entered","")</f>
        <v/>
      </c>
    </row>
    <row r="68" spans="2:7" x14ac:dyDescent="0.2">
      <c r="B68" s="128" t="s">
        <v>8</v>
      </c>
      <c r="C68" s="132" t="str">
        <f t="shared" si="0"/>
        <v xml:space="preserve"> </v>
      </c>
      <c r="D68" s="132" t="str">
        <f t="shared" si="1"/>
        <v xml:space="preserve"> </v>
      </c>
      <c r="E68" s="130">
        <v>1.1574074074074073E-5</v>
      </c>
      <c r="F68" s="131" t="e">
        <f t="shared" si="2"/>
        <v>#N/A</v>
      </c>
      <c r="G68" t="str">
        <f>IF((ISERROR((VLOOKUP(B68,Calculation!C$2:C$314,1,FALSE)))),"not entered","")</f>
        <v/>
      </c>
    </row>
    <row r="69" spans="2:7" x14ac:dyDescent="0.2">
      <c r="B69" s="128" t="s">
        <v>8</v>
      </c>
      <c r="C69" s="132" t="str">
        <f t="shared" si="0"/>
        <v xml:space="preserve"> </v>
      </c>
      <c r="D69" s="132" t="str">
        <f t="shared" si="1"/>
        <v xml:space="preserve"> </v>
      </c>
      <c r="E69" s="130">
        <v>1.1574074074074073E-5</v>
      </c>
      <c r="F69" s="131" t="e">
        <f t="shared" si="2"/>
        <v>#N/A</v>
      </c>
      <c r="G69" t="str">
        <f>IF((ISERROR((VLOOKUP(B69,Calculation!C$2:C$314,1,FALSE)))),"not entered","")</f>
        <v/>
      </c>
    </row>
    <row r="70" spans="2:7" x14ac:dyDescent="0.2">
      <c r="B70" s="128" t="s">
        <v>8</v>
      </c>
      <c r="C70" s="132" t="str">
        <f t="shared" ref="C70:C105" si="3">VLOOKUP(B70,name,3,FALSE)</f>
        <v xml:space="preserve"> </v>
      </c>
      <c r="D70" s="132" t="str">
        <f t="shared" ref="D70:D105" si="4">VLOOKUP(B70,name,2,FALSE)</f>
        <v xml:space="preserve"> </v>
      </c>
      <c r="E70" s="130">
        <v>1.1574074074074073E-5</v>
      </c>
      <c r="F70" s="131" t="e">
        <f t="shared" ref="F70:F105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28" t="s">
        <v>8</v>
      </c>
      <c r="C71" s="132" t="str">
        <f t="shared" si="3"/>
        <v xml:space="preserve"> </v>
      </c>
      <c r="D71" s="132" t="str">
        <f t="shared" si="4"/>
        <v xml:space="preserve"> </v>
      </c>
      <c r="E71" s="130">
        <v>1.1574074074074073E-5</v>
      </c>
      <c r="F71" s="131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28" t="s">
        <v>8</v>
      </c>
      <c r="C72" s="132" t="str">
        <f t="shared" si="3"/>
        <v xml:space="preserve"> </v>
      </c>
      <c r="D72" s="132" t="str">
        <f t="shared" si="4"/>
        <v xml:space="preserve"> </v>
      </c>
      <c r="E72" s="130">
        <v>1.1574074074074073E-5</v>
      </c>
      <c r="F72" s="131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28" t="s">
        <v>8</v>
      </c>
      <c r="C73" s="132" t="str">
        <f t="shared" si="3"/>
        <v xml:space="preserve"> </v>
      </c>
      <c r="D73" s="132" t="str">
        <f t="shared" si="4"/>
        <v xml:space="preserve"> </v>
      </c>
      <c r="E73" s="130">
        <v>1.1574074074074073E-5</v>
      </c>
      <c r="F73" s="131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28" t="s">
        <v>8</v>
      </c>
      <c r="C74" s="132" t="str">
        <f t="shared" si="3"/>
        <v xml:space="preserve"> </v>
      </c>
      <c r="D74" s="132" t="str">
        <f t="shared" si="4"/>
        <v xml:space="preserve"> </v>
      </c>
      <c r="E74" s="130">
        <v>1.1574074074074073E-5</v>
      </c>
      <c r="F74" s="131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28" t="s">
        <v>8</v>
      </c>
      <c r="C75" s="132" t="str">
        <f t="shared" si="3"/>
        <v xml:space="preserve"> </v>
      </c>
      <c r="D75" s="132" t="str">
        <f t="shared" si="4"/>
        <v xml:space="preserve"> </v>
      </c>
      <c r="E75" s="130">
        <v>1.1574074074074073E-5</v>
      </c>
      <c r="F75" s="131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28" t="s">
        <v>8</v>
      </c>
      <c r="C76" s="132" t="str">
        <f t="shared" si="3"/>
        <v xml:space="preserve"> </v>
      </c>
      <c r="D76" s="132" t="str">
        <f t="shared" si="4"/>
        <v xml:space="preserve"> </v>
      </c>
      <c r="E76" s="130">
        <v>1.1574074074074073E-5</v>
      </c>
      <c r="F76" s="131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28" t="s">
        <v>8</v>
      </c>
      <c r="C77" s="132" t="str">
        <f t="shared" si="3"/>
        <v xml:space="preserve"> </v>
      </c>
      <c r="D77" s="132" t="str">
        <f t="shared" si="4"/>
        <v xml:space="preserve"> </v>
      </c>
      <c r="E77" s="130">
        <v>1.1574074074074073E-5</v>
      </c>
      <c r="F77" s="131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28" t="s">
        <v>8</v>
      </c>
      <c r="C78" s="132" t="str">
        <f t="shared" si="3"/>
        <v xml:space="preserve"> </v>
      </c>
      <c r="D78" s="132" t="str">
        <f t="shared" si="4"/>
        <v xml:space="preserve"> </v>
      </c>
      <c r="E78" s="130">
        <v>1.1574074074074073E-5</v>
      </c>
      <c r="F78" s="131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28" t="s">
        <v>8</v>
      </c>
      <c r="C79" s="132" t="str">
        <f t="shared" si="3"/>
        <v xml:space="preserve"> </v>
      </c>
      <c r="D79" s="132" t="str">
        <f t="shared" si="4"/>
        <v xml:space="preserve"> </v>
      </c>
      <c r="E79" s="130">
        <v>1.1574074074074073E-5</v>
      </c>
      <c r="F79" s="131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28" t="s">
        <v>8</v>
      </c>
      <c r="C80" s="132" t="str">
        <f t="shared" si="3"/>
        <v xml:space="preserve"> </v>
      </c>
      <c r="D80" s="132" t="str">
        <f t="shared" si="4"/>
        <v xml:space="preserve"> </v>
      </c>
      <c r="E80" s="130">
        <v>1.1574074074074073E-5</v>
      </c>
      <c r="F80" s="131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28" t="s">
        <v>8</v>
      </c>
      <c r="C81" s="132" t="str">
        <f t="shared" si="3"/>
        <v xml:space="preserve"> </v>
      </c>
      <c r="D81" s="132" t="str">
        <f t="shared" si="4"/>
        <v xml:space="preserve"> </v>
      </c>
      <c r="E81" s="130">
        <v>1.1574074074074073E-5</v>
      </c>
      <c r="F81" s="131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28" t="s">
        <v>8</v>
      </c>
      <c r="C82" s="132" t="str">
        <f t="shared" si="3"/>
        <v xml:space="preserve"> </v>
      </c>
      <c r="D82" s="132" t="str">
        <f t="shared" si="4"/>
        <v xml:space="preserve"> </v>
      </c>
      <c r="E82" s="130">
        <v>1.1574074074074073E-5</v>
      </c>
      <c r="F82" s="131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28" t="s">
        <v>8</v>
      </c>
      <c r="C83" s="132" t="str">
        <f t="shared" si="3"/>
        <v xml:space="preserve"> </v>
      </c>
      <c r="D83" s="132" t="str">
        <f t="shared" si="4"/>
        <v xml:space="preserve"> </v>
      </c>
      <c r="E83" s="130">
        <v>1.1574074074074073E-5</v>
      </c>
      <c r="F83" s="131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28" t="s">
        <v>8</v>
      </c>
      <c r="C84" s="132" t="str">
        <f t="shared" si="3"/>
        <v xml:space="preserve"> </v>
      </c>
      <c r="D84" s="132" t="str">
        <f t="shared" si="4"/>
        <v xml:space="preserve"> </v>
      </c>
      <c r="E84" s="130">
        <v>1.1574074074074073E-5</v>
      </c>
      <c r="F84" s="131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28" t="s">
        <v>8</v>
      </c>
      <c r="C85" s="132" t="str">
        <f t="shared" si="3"/>
        <v xml:space="preserve"> </v>
      </c>
      <c r="D85" s="132" t="str">
        <f t="shared" si="4"/>
        <v xml:space="preserve"> </v>
      </c>
      <c r="E85" s="130">
        <v>1.1574074074074073E-5</v>
      </c>
      <c r="F85" s="131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28" t="s">
        <v>8</v>
      </c>
      <c r="C86" s="132" t="str">
        <f t="shared" si="3"/>
        <v xml:space="preserve"> </v>
      </c>
      <c r="D86" s="132" t="str">
        <f t="shared" si="4"/>
        <v xml:space="preserve"> </v>
      </c>
      <c r="E86" s="130">
        <v>1.1574074074074073E-5</v>
      </c>
      <c r="F86" s="131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28" t="s">
        <v>8</v>
      </c>
      <c r="C87" s="132" t="str">
        <f t="shared" si="3"/>
        <v xml:space="preserve"> </v>
      </c>
      <c r="D87" s="132" t="str">
        <f t="shared" si="4"/>
        <v xml:space="preserve"> </v>
      </c>
      <c r="E87" s="130">
        <v>1.1574074074074073E-5</v>
      </c>
      <c r="F87" s="131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28" t="s">
        <v>8</v>
      </c>
      <c r="C88" s="132" t="str">
        <f t="shared" si="3"/>
        <v xml:space="preserve"> </v>
      </c>
      <c r="D88" s="132" t="str">
        <f t="shared" si="4"/>
        <v xml:space="preserve"> </v>
      </c>
      <c r="E88" s="130">
        <v>1.1574074074074073E-5</v>
      </c>
      <c r="F88" s="131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28" t="s">
        <v>8</v>
      </c>
      <c r="C89" s="132" t="str">
        <f t="shared" si="3"/>
        <v xml:space="preserve"> </v>
      </c>
      <c r="D89" s="132" t="str">
        <f t="shared" si="4"/>
        <v xml:space="preserve"> </v>
      </c>
      <c r="E89" s="130">
        <v>1.1574074074074073E-5</v>
      </c>
      <c r="F89" s="131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28" t="s">
        <v>8</v>
      </c>
      <c r="C90" s="132" t="str">
        <f t="shared" si="3"/>
        <v xml:space="preserve"> </v>
      </c>
      <c r="D90" s="132" t="str">
        <f t="shared" si="4"/>
        <v xml:space="preserve"> </v>
      </c>
      <c r="E90" s="130">
        <v>1.1574074074074073E-5</v>
      </c>
      <c r="F90" s="131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28" t="s">
        <v>8</v>
      </c>
      <c r="C91" s="132" t="str">
        <f t="shared" si="3"/>
        <v xml:space="preserve"> </v>
      </c>
      <c r="D91" s="132" t="str">
        <f t="shared" si="4"/>
        <v xml:space="preserve"> </v>
      </c>
      <c r="E91" s="130">
        <v>1.1574074074074073E-5</v>
      </c>
      <c r="F91" s="131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28" t="s">
        <v>8</v>
      </c>
      <c r="C92" s="132" t="str">
        <f t="shared" si="3"/>
        <v xml:space="preserve"> </v>
      </c>
      <c r="D92" s="132" t="str">
        <f t="shared" si="4"/>
        <v xml:space="preserve"> </v>
      </c>
      <c r="E92" s="130">
        <v>1.1574074074074073E-5</v>
      </c>
      <c r="F92" s="131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28" t="s">
        <v>8</v>
      </c>
      <c r="C93" s="132" t="str">
        <f t="shared" si="3"/>
        <v xml:space="preserve"> </v>
      </c>
      <c r="D93" s="132" t="str">
        <f t="shared" si="4"/>
        <v xml:space="preserve"> </v>
      </c>
      <c r="E93" s="130">
        <v>1.1574074074074073E-5</v>
      </c>
      <c r="F93" s="131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28" t="s">
        <v>8</v>
      </c>
      <c r="C94" s="132" t="str">
        <f t="shared" si="3"/>
        <v xml:space="preserve"> </v>
      </c>
      <c r="D94" s="132" t="str">
        <f t="shared" si="4"/>
        <v xml:space="preserve"> </v>
      </c>
      <c r="E94" s="130">
        <v>1.1574074074074073E-5</v>
      </c>
      <c r="F94" s="131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28" t="s">
        <v>8</v>
      </c>
      <c r="C95" s="132" t="str">
        <f t="shared" si="3"/>
        <v xml:space="preserve"> </v>
      </c>
      <c r="D95" s="132" t="str">
        <f t="shared" si="4"/>
        <v xml:space="preserve"> </v>
      </c>
      <c r="E95" s="130">
        <v>1.1574074074074073E-5</v>
      </c>
      <c r="F95" s="131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28" t="s">
        <v>8</v>
      </c>
      <c r="C96" s="132" t="str">
        <f t="shared" si="3"/>
        <v xml:space="preserve"> </v>
      </c>
      <c r="D96" s="132" t="str">
        <f t="shared" si="4"/>
        <v xml:space="preserve"> </v>
      </c>
      <c r="E96" s="130">
        <v>1.1574074074074073E-5</v>
      </c>
      <c r="F96" s="131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28" t="s">
        <v>8</v>
      </c>
      <c r="C97" s="132" t="str">
        <f t="shared" si="3"/>
        <v xml:space="preserve"> </v>
      </c>
      <c r="D97" s="132" t="str">
        <f t="shared" si="4"/>
        <v xml:space="preserve"> </v>
      </c>
      <c r="E97" s="130">
        <v>1.1574074074074073E-5</v>
      </c>
      <c r="F97" s="131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28" t="s">
        <v>8</v>
      </c>
      <c r="C98" s="132" t="str">
        <f t="shared" si="3"/>
        <v xml:space="preserve"> </v>
      </c>
      <c r="D98" s="132" t="str">
        <f t="shared" si="4"/>
        <v xml:space="preserve"> </v>
      </c>
      <c r="E98" s="130">
        <v>1.1574074074074073E-5</v>
      </c>
      <c r="F98" s="131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28" t="s">
        <v>8</v>
      </c>
      <c r="C99" s="132" t="str">
        <f t="shared" si="3"/>
        <v xml:space="preserve"> </v>
      </c>
      <c r="D99" s="132" t="str">
        <f t="shared" si="4"/>
        <v xml:space="preserve"> </v>
      </c>
      <c r="E99" s="130">
        <v>1.1574074074074073E-5</v>
      </c>
      <c r="F99" s="131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28" t="s">
        <v>8</v>
      </c>
      <c r="C100" s="132" t="str">
        <f t="shared" si="3"/>
        <v xml:space="preserve"> </v>
      </c>
      <c r="D100" s="132" t="str">
        <f t="shared" si="4"/>
        <v xml:space="preserve"> </v>
      </c>
      <c r="E100" s="130">
        <v>1.1574074074074073E-5</v>
      </c>
      <c r="F100" s="131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28" t="s">
        <v>8</v>
      </c>
      <c r="C101" s="132" t="str">
        <f t="shared" si="3"/>
        <v xml:space="preserve"> </v>
      </c>
      <c r="D101" s="132" t="str">
        <f t="shared" si="4"/>
        <v xml:space="preserve"> </v>
      </c>
      <c r="E101" s="130">
        <v>1.1574074074074073E-5</v>
      </c>
      <c r="F101" s="131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28" t="s">
        <v>8</v>
      </c>
      <c r="C102" s="132" t="str">
        <f t="shared" si="3"/>
        <v xml:space="preserve"> </v>
      </c>
      <c r="D102" s="132" t="str">
        <f t="shared" si="4"/>
        <v xml:space="preserve"> </v>
      </c>
      <c r="E102" s="130">
        <v>1.1574074074074073E-5</v>
      </c>
      <c r="F102" s="131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28" t="s">
        <v>8</v>
      </c>
      <c r="C103" s="132" t="str">
        <f t="shared" si="3"/>
        <v xml:space="preserve"> </v>
      </c>
      <c r="D103" s="132" t="str">
        <f t="shared" si="4"/>
        <v xml:space="preserve"> </v>
      </c>
      <c r="E103" s="130">
        <v>1.1574074074074073E-5</v>
      </c>
      <c r="F103" s="131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28" t="s">
        <v>8</v>
      </c>
      <c r="C104" s="132" t="str">
        <f t="shared" si="3"/>
        <v xml:space="preserve"> </v>
      </c>
      <c r="D104" s="132" t="str">
        <f t="shared" si="4"/>
        <v xml:space="preserve"> </v>
      </c>
      <c r="E104" s="130">
        <v>1.1574074074074073E-5</v>
      </c>
      <c r="F104" s="131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28" t="s">
        <v>8</v>
      </c>
      <c r="C105" s="132" t="str">
        <f t="shared" si="3"/>
        <v xml:space="preserve"> </v>
      </c>
      <c r="D105" s="132" t="str">
        <f t="shared" si="4"/>
        <v xml:space="preserve"> </v>
      </c>
      <c r="E105" s="130">
        <v>1.1574074074074073E-5</v>
      </c>
      <c r="F105" s="131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28" t="s">
        <v>8</v>
      </c>
      <c r="C106" s="132" t="str">
        <f t="shared" ref="C106:C133" si="6">VLOOKUP(B106,name,3,FALSE)</f>
        <v xml:space="preserve"> </v>
      </c>
      <c r="D106" s="132" t="str">
        <f t="shared" ref="D106:D133" si="7">VLOOKUP(B106,name,2,FALSE)</f>
        <v xml:space="preserve"> </v>
      </c>
      <c r="E106" s="130">
        <v>1.1574074074074073E-5</v>
      </c>
      <c r="F106" s="131" t="e">
        <f t="shared" ref="F106:F133" si="8">(VLOOKUP(C106,C$4:E$5,3,FALSE))/(E106/10000)</f>
        <v>#N/A</v>
      </c>
      <c r="G106" t="str">
        <f>IF((ISERROR((VLOOKUP(B106,Calculation!C$2:C$314,1,FALSE)))),"not entered","")</f>
        <v/>
      </c>
    </row>
    <row r="107" spans="2:7" x14ac:dyDescent="0.2">
      <c r="B107" s="128" t="s">
        <v>8</v>
      </c>
      <c r="C107" s="132" t="str">
        <f t="shared" si="6"/>
        <v xml:space="preserve"> </v>
      </c>
      <c r="D107" s="132" t="str">
        <f t="shared" si="7"/>
        <v xml:space="preserve"> </v>
      </c>
      <c r="E107" s="130">
        <v>1.1574074074074073E-5</v>
      </c>
      <c r="F107" s="131" t="e">
        <f t="shared" si="8"/>
        <v>#N/A</v>
      </c>
      <c r="G107" t="str">
        <f>IF((ISERROR((VLOOKUP(B107,Calculation!C$2:C$314,1,FALSE)))),"not entered","")</f>
        <v/>
      </c>
    </row>
    <row r="108" spans="2:7" x14ac:dyDescent="0.2">
      <c r="B108" s="128" t="s">
        <v>8</v>
      </c>
      <c r="C108" s="132" t="str">
        <f t="shared" si="6"/>
        <v xml:space="preserve"> </v>
      </c>
      <c r="D108" s="132" t="str">
        <f t="shared" si="7"/>
        <v xml:space="preserve"> </v>
      </c>
      <c r="E108" s="130">
        <v>1.1574074074074073E-5</v>
      </c>
      <c r="F108" s="131" t="e">
        <f t="shared" si="8"/>
        <v>#N/A</v>
      </c>
      <c r="G108" t="str">
        <f>IF((ISERROR((VLOOKUP(B108,Calculation!C$2:C$314,1,FALSE)))),"not entered","")</f>
        <v/>
      </c>
    </row>
    <row r="109" spans="2:7" x14ac:dyDescent="0.2">
      <c r="B109" s="128" t="s">
        <v>8</v>
      </c>
      <c r="C109" s="132" t="str">
        <f t="shared" si="6"/>
        <v xml:space="preserve"> </v>
      </c>
      <c r="D109" s="132" t="str">
        <f t="shared" si="7"/>
        <v xml:space="preserve"> </v>
      </c>
      <c r="E109" s="130">
        <v>1.1574074074074073E-5</v>
      </c>
      <c r="F109" s="131" t="e">
        <f t="shared" si="8"/>
        <v>#N/A</v>
      </c>
      <c r="G109" t="str">
        <f>IF((ISERROR((VLOOKUP(B109,Calculation!C$2:C$314,1,FALSE)))),"not entered","")</f>
        <v/>
      </c>
    </row>
    <row r="110" spans="2:7" x14ac:dyDescent="0.2">
      <c r="B110" s="128" t="s">
        <v>8</v>
      </c>
      <c r="C110" s="132" t="str">
        <f t="shared" si="6"/>
        <v xml:space="preserve"> </v>
      </c>
      <c r="D110" s="132" t="str">
        <f t="shared" si="7"/>
        <v xml:space="preserve"> </v>
      </c>
      <c r="E110" s="130">
        <v>1.1574074074074073E-5</v>
      </c>
      <c r="F110" s="131" t="e">
        <f t="shared" si="8"/>
        <v>#N/A</v>
      </c>
      <c r="G110" t="str">
        <f>IF((ISERROR((VLOOKUP(B110,Calculation!C$2:C$314,1,FALSE)))),"not entered","")</f>
        <v/>
      </c>
    </row>
    <row r="111" spans="2:7" x14ac:dyDescent="0.2">
      <c r="B111" s="128" t="s">
        <v>8</v>
      </c>
      <c r="C111" s="132" t="str">
        <f t="shared" si="6"/>
        <v xml:space="preserve"> </v>
      </c>
      <c r="D111" s="132" t="str">
        <f t="shared" si="7"/>
        <v xml:space="preserve"> </v>
      </c>
      <c r="E111" s="130">
        <v>1.1574074074074073E-5</v>
      </c>
      <c r="F111" s="131" t="e">
        <f t="shared" si="8"/>
        <v>#N/A</v>
      </c>
      <c r="G111" t="str">
        <f>IF((ISERROR((VLOOKUP(B111,Calculation!C$2:C$314,1,FALSE)))),"not entered","")</f>
        <v/>
      </c>
    </row>
    <row r="112" spans="2:7" x14ac:dyDescent="0.2">
      <c r="B112" s="128" t="s">
        <v>8</v>
      </c>
      <c r="C112" s="132" t="str">
        <f t="shared" si="6"/>
        <v xml:space="preserve"> </v>
      </c>
      <c r="D112" s="132" t="str">
        <f t="shared" si="7"/>
        <v xml:space="preserve"> </v>
      </c>
      <c r="E112" s="130">
        <v>1.1574074074074073E-5</v>
      </c>
      <c r="F112" s="131" t="e">
        <f t="shared" si="8"/>
        <v>#N/A</v>
      </c>
      <c r="G112" t="str">
        <f>IF((ISERROR((VLOOKUP(B112,Calculation!C$2:C$314,1,FALSE)))),"not entered","")</f>
        <v/>
      </c>
    </row>
    <row r="113" spans="2:7" x14ac:dyDescent="0.2">
      <c r="B113" s="128" t="s">
        <v>8</v>
      </c>
      <c r="C113" s="132" t="str">
        <f t="shared" si="6"/>
        <v xml:space="preserve"> </v>
      </c>
      <c r="D113" s="132" t="str">
        <f t="shared" si="7"/>
        <v xml:space="preserve"> </v>
      </c>
      <c r="E113" s="130">
        <v>1.1574074074074073E-5</v>
      </c>
      <c r="F113" s="131" t="e">
        <f t="shared" si="8"/>
        <v>#N/A</v>
      </c>
      <c r="G113" t="str">
        <f>IF((ISERROR((VLOOKUP(B113,Calculation!C$2:C$314,1,FALSE)))),"not entered","")</f>
        <v/>
      </c>
    </row>
    <row r="114" spans="2:7" x14ac:dyDescent="0.2">
      <c r="B114" s="128" t="s">
        <v>8</v>
      </c>
      <c r="C114" s="132" t="str">
        <f t="shared" si="6"/>
        <v xml:space="preserve"> </v>
      </c>
      <c r="D114" s="132" t="str">
        <f t="shared" si="7"/>
        <v xml:space="preserve"> </v>
      </c>
      <c r="E114" s="130">
        <v>1.1574074074074073E-5</v>
      </c>
      <c r="F114" s="131" t="e">
        <f t="shared" si="8"/>
        <v>#N/A</v>
      </c>
      <c r="G114" t="str">
        <f>IF((ISERROR((VLOOKUP(B114,Calculation!C$2:C$314,1,FALSE)))),"not entered","")</f>
        <v/>
      </c>
    </row>
    <row r="115" spans="2:7" x14ac:dyDescent="0.2">
      <c r="B115" s="128" t="s">
        <v>8</v>
      </c>
      <c r="C115" s="132" t="str">
        <f t="shared" si="6"/>
        <v xml:space="preserve"> </v>
      </c>
      <c r="D115" s="132" t="str">
        <f t="shared" si="7"/>
        <v xml:space="preserve"> </v>
      </c>
      <c r="E115" s="130">
        <v>1.1574074074074073E-5</v>
      </c>
      <c r="F115" s="131" t="e">
        <f t="shared" si="8"/>
        <v>#N/A</v>
      </c>
      <c r="G115" t="str">
        <f>IF((ISERROR((VLOOKUP(B115,Calculation!C$2:C$314,1,FALSE)))),"not entered","")</f>
        <v/>
      </c>
    </row>
    <row r="116" spans="2:7" x14ac:dyDescent="0.2">
      <c r="B116" s="128" t="s">
        <v>8</v>
      </c>
      <c r="C116" s="132" t="str">
        <f t="shared" si="6"/>
        <v xml:space="preserve"> </v>
      </c>
      <c r="D116" s="132" t="str">
        <f t="shared" si="7"/>
        <v xml:space="preserve"> </v>
      </c>
      <c r="E116" s="130">
        <v>1.1574074074074073E-5</v>
      </c>
      <c r="F116" s="131" t="e">
        <f t="shared" si="8"/>
        <v>#N/A</v>
      </c>
      <c r="G116" t="str">
        <f>IF((ISERROR((VLOOKUP(B116,Calculation!C$2:C$314,1,FALSE)))),"not entered","")</f>
        <v/>
      </c>
    </row>
    <row r="117" spans="2:7" x14ac:dyDescent="0.2">
      <c r="B117" s="128" t="s">
        <v>8</v>
      </c>
      <c r="C117" s="132" t="str">
        <f t="shared" si="6"/>
        <v xml:space="preserve"> </v>
      </c>
      <c r="D117" s="132" t="str">
        <f t="shared" si="7"/>
        <v xml:space="preserve"> </v>
      </c>
      <c r="E117" s="130">
        <v>1.1574074074074073E-5</v>
      </c>
      <c r="F117" s="131" t="e">
        <f t="shared" si="8"/>
        <v>#N/A</v>
      </c>
      <c r="G117" t="str">
        <f>IF((ISERROR((VLOOKUP(B117,Calculation!C$2:C$314,1,FALSE)))),"not entered","")</f>
        <v/>
      </c>
    </row>
    <row r="118" spans="2:7" x14ac:dyDescent="0.2">
      <c r="B118" s="128" t="s">
        <v>8</v>
      </c>
      <c r="C118" s="132" t="str">
        <f t="shared" si="6"/>
        <v xml:space="preserve"> </v>
      </c>
      <c r="D118" s="132" t="str">
        <f t="shared" si="7"/>
        <v xml:space="preserve"> </v>
      </c>
      <c r="E118" s="130">
        <v>1.1574074074074073E-5</v>
      </c>
      <c r="F118" s="131" t="e">
        <f t="shared" si="8"/>
        <v>#N/A</v>
      </c>
      <c r="G118" t="str">
        <f>IF((ISERROR((VLOOKUP(B118,Calculation!C$2:C$314,1,FALSE)))),"not entered","")</f>
        <v/>
      </c>
    </row>
    <row r="119" spans="2:7" x14ac:dyDescent="0.2">
      <c r="B119" s="128" t="s">
        <v>8</v>
      </c>
      <c r="C119" s="132" t="str">
        <f t="shared" si="6"/>
        <v xml:space="preserve"> </v>
      </c>
      <c r="D119" s="132" t="str">
        <f t="shared" si="7"/>
        <v xml:space="preserve"> </v>
      </c>
      <c r="E119" s="130">
        <v>1.1574074074074073E-5</v>
      </c>
      <c r="F119" s="131" t="e">
        <f t="shared" si="8"/>
        <v>#N/A</v>
      </c>
      <c r="G119" t="str">
        <f>IF((ISERROR((VLOOKUP(B119,Calculation!C$2:C$314,1,FALSE)))),"not entered","")</f>
        <v/>
      </c>
    </row>
    <row r="120" spans="2:7" x14ac:dyDescent="0.2">
      <c r="B120" s="128" t="s">
        <v>8</v>
      </c>
      <c r="C120" s="132" t="str">
        <f t="shared" si="6"/>
        <v xml:space="preserve"> </v>
      </c>
      <c r="D120" s="132" t="str">
        <f t="shared" si="7"/>
        <v xml:space="preserve"> </v>
      </c>
      <c r="E120" s="130">
        <v>1.1574074074074073E-5</v>
      </c>
      <c r="F120" s="131" t="e">
        <f t="shared" si="8"/>
        <v>#N/A</v>
      </c>
      <c r="G120" t="str">
        <f>IF((ISERROR((VLOOKUP(B120,Calculation!C$2:C$314,1,FALSE)))),"not entered","")</f>
        <v/>
      </c>
    </row>
    <row r="121" spans="2:7" x14ac:dyDescent="0.2">
      <c r="B121" s="128" t="s">
        <v>8</v>
      </c>
      <c r="C121" s="132" t="str">
        <f t="shared" si="6"/>
        <v xml:space="preserve"> </v>
      </c>
      <c r="D121" s="132" t="str">
        <f t="shared" si="7"/>
        <v xml:space="preserve"> </v>
      </c>
      <c r="E121" s="130">
        <v>1.1574074074074073E-5</v>
      </c>
      <c r="F121" s="131" t="e">
        <f t="shared" si="8"/>
        <v>#N/A</v>
      </c>
      <c r="G121" t="str">
        <f>IF((ISERROR((VLOOKUP(B121,Calculation!C$2:C$314,1,FALSE)))),"not entered","")</f>
        <v/>
      </c>
    </row>
    <row r="122" spans="2:7" x14ac:dyDescent="0.2">
      <c r="B122" s="128" t="s">
        <v>8</v>
      </c>
      <c r="C122" s="132" t="str">
        <f t="shared" si="6"/>
        <v xml:space="preserve"> </v>
      </c>
      <c r="D122" s="132" t="str">
        <f t="shared" si="7"/>
        <v xml:space="preserve"> </v>
      </c>
      <c r="E122" s="130">
        <v>1.1574074074074073E-5</v>
      </c>
      <c r="F122" s="131" t="e">
        <f t="shared" si="8"/>
        <v>#N/A</v>
      </c>
      <c r="G122" t="str">
        <f>IF((ISERROR((VLOOKUP(B122,Calculation!C$2:C$314,1,FALSE)))),"not entered","")</f>
        <v/>
      </c>
    </row>
    <row r="123" spans="2:7" x14ac:dyDescent="0.2">
      <c r="B123" s="128" t="s">
        <v>8</v>
      </c>
      <c r="C123" s="132" t="str">
        <f t="shared" si="6"/>
        <v xml:space="preserve"> </v>
      </c>
      <c r="D123" s="132" t="str">
        <f t="shared" si="7"/>
        <v xml:space="preserve"> </v>
      </c>
      <c r="E123" s="130">
        <v>1.1574074074074073E-5</v>
      </c>
      <c r="F123" s="131" t="e">
        <f t="shared" si="8"/>
        <v>#N/A</v>
      </c>
      <c r="G123" t="str">
        <f>IF((ISERROR((VLOOKUP(B123,Calculation!C$2:C$314,1,FALSE)))),"not entered","")</f>
        <v/>
      </c>
    </row>
    <row r="124" spans="2:7" x14ac:dyDescent="0.2">
      <c r="B124" s="128" t="s">
        <v>8</v>
      </c>
      <c r="C124" s="132" t="str">
        <f t="shared" si="6"/>
        <v xml:space="preserve"> </v>
      </c>
      <c r="D124" s="132" t="str">
        <f t="shared" si="7"/>
        <v xml:space="preserve"> </v>
      </c>
      <c r="E124" s="130">
        <v>1.1574074074074073E-5</v>
      </c>
      <c r="F124" s="131" t="e">
        <f t="shared" si="8"/>
        <v>#N/A</v>
      </c>
      <c r="G124" t="str">
        <f>IF((ISERROR((VLOOKUP(B124,Calculation!C$2:C$314,1,FALSE)))),"not entered","")</f>
        <v/>
      </c>
    </row>
    <row r="125" spans="2:7" x14ac:dyDescent="0.2">
      <c r="B125" s="128" t="s">
        <v>8</v>
      </c>
      <c r="C125" s="132" t="str">
        <f t="shared" si="6"/>
        <v xml:space="preserve"> </v>
      </c>
      <c r="D125" s="132" t="str">
        <f t="shared" si="7"/>
        <v xml:space="preserve"> </v>
      </c>
      <c r="E125" s="130">
        <v>1.1574074074074073E-5</v>
      </c>
      <c r="F125" s="131" t="e">
        <f t="shared" si="8"/>
        <v>#N/A</v>
      </c>
      <c r="G125" t="str">
        <f>IF((ISERROR((VLOOKUP(B125,Calculation!C$2:C$314,1,FALSE)))),"not entered","")</f>
        <v/>
      </c>
    </row>
    <row r="126" spans="2:7" x14ac:dyDescent="0.2">
      <c r="B126" s="128" t="s">
        <v>8</v>
      </c>
      <c r="C126" s="132" t="str">
        <f t="shared" si="6"/>
        <v xml:space="preserve"> </v>
      </c>
      <c r="D126" s="132" t="str">
        <f t="shared" si="7"/>
        <v xml:space="preserve"> </v>
      </c>
      <c r="E126" s="130">
        <v>1.1574074074074073E-5</v>
      </c>
      <c r="F126" s="131" t="e">
        <f t="shared" si="8"/>
        <v>#N/A</v>
      </c>
      <c r="G126" t="str">
        <f>IF((ISERROR((VLOOKUP(B126,Calculation!C$2:C$314,1,FALSE)))),"not entered","")</f>
        <v/>
      </c>
    </row>
    <row r="127" spans="2:7" x14ac:dyDescent="0.2">
      <c r="B127" s="128" t="s">
        <v>8</v>
      </c>
      <c r="C127" s="132" t="str">
        <f t="shared" si="6"/>
        <v xml:space="preserve"> </v>
      </c>
      <c r="D127" s="132" t="str">
        <f t="shared" si="7"/>
        <v xml:space="preserve"> </v>
      </c>
      <c r="E127" s="130">
        <v>1.1574074074074073E-5</v>
      </c>
      <c r="F127" s="131" t="e">
        <f t="shared" si="8"/>
        <v>#N/A</v>
      </c>
      <c r="G127" t="str">
        <f>IF((ISERROR((VLOOKUP(B127,Calculation!C$2:C$314,1,FALSE)))),"not entered","")</f>
        <v/>
      </c>
    </row>
    <row r="128" spans="2:7" x14ac:dyDescent="0.2">
      <c r="B128" s="128" t="s">
        <v>8</v>
      </c>
      <c r="C128" s="132" t="str">
        <f t="shared" si="6"/>
        <v xml:space="preserve"> </v>
      </c>
      <c r="D128" s="132" t="str">
        <f t="shared" si="7"/>
        <v xml:space="preserve"> </v>
      </c>
      <c r="E128" s="130">
        <v>1.1574074074074073E-5</v>
      </c>
      <c r="F128" s="131" t="e">
        <f t="shared" si="8"/>
        <v>#N/A</v>
      </c>
      <c r="G128" t="str">
        <f>IF((ISERROR((VLOOKUP(B128,Calculation!C$2:C$314,1,FALSE)))),"not entered","")</f>
        <v/>
      </c>
    </row>
    <row r="129" spans="2:7" x14ac:dyDescent="0.2">
      <c r="B129" s="128" t="s">
        <v>8</v>
      </c>
      <c r="C129" s="132" t="str">
        <f t="shared" si="6"/>
        <v xml:space="preserve"> </v>
      </c>
      <c r="D129" s="132" t="str">
        <f t="shared" si="7"/>
        <v xml:space="preserve"> </v>
      </c>
      <c r="E129" s="130">
        <v>1.1574074074074073E-5</v>
      </c>
      <c r="F129" s="131" t="e">
        <f t="shared" si="8"/>
        <v>#N/A</v>
      </c>
      <c r="G129" t="str">
        <f>IF((ISERROR((VLOOKUP(B129,Calculation!C$2:C$314,1,FALSE)))),"not entered","")</f>
        <v/>
      </c>
    </row>
    <row r="130" spans="2:7" x14ac:dyDescent="0.2">
      <c r="B130" s="128" t="s">
        <v>8</v>
      </c>
      <c r="C130" s="132" t="str">
        <f t="shared" si="6"/>
        <v xml:space="preserve"> </v>
      </c>
      <c r="D130" s="132" t="str">
        <f t="shared" si="7"/>
        <v xml:space="preserve"> </v>
      </c>
      <c r="E130" s="130">
        <v>1.1574074074074073E-5</v>
      </c>
      <c r="F130" s="131" t="e">
        <f t="shared" si="8"/>
        <v>#N/A</v>
      </c>
      <c r="G130" t="str">
        <f>IF((ISERROR((VLOOKUP(B130,Calculation!C$2:C$314,1,FALSE)))),"not entered","")</f>
        <v/>
      </c>
    </row>
    <row r="131" spans="2:7" x14ac:dyDescent="0.2">
      <c r="B131" s="128" t="s">
        <v>8</v>
      </c>
      <c r="C131" s="132" t="str">
        <f t="shared" si="6"/>
        <v xml:space="preserve"> </v>
      </c>
      <c r="D131" s="132" t="str">
        <f t="shared" si="7"/>
        <v xml:space="preserve"> </v>
      </c>
      <c r="E131" s="130">
        <v>1.1574074074074073E-5</v>
      </c>
      <c r="F131" s="131" t="e">
        <f t="shared" si="8"/>
        <v>#N/A</v>
      </c>
      <c r="G131" t="str">
        <f>IF((ISERROR((VLOOKUP(B131,Calculation!C$2:C$314,1,FALSE)))),"not entered","")</f>
        <v/>
      </c>
    </row>
    <row r="132" spans="2:7" x14ac:dyDescent="0.2">
      <c r="B132" s="128" t="s">
        <v>8</v>
      </c>
      <c r="C132" s="132" t="str">
        <f t="shared" si="6"/>
        <v xml:space="preserve"> </v>
      </c>
      <c r="D132" s="132" t="str">
        <f t="shared" si="7"/>
        <v xml:space="preserve"> </v>
      </c>
      <c r="E132" s="130">
        <v>1.1574074074074073E-5</v>
      </c>
      <c r="F132" s="131" t="e">
        <f t="shared" si="8"/>
        <v>#N/A</v>
      </c>
      <c r="G132" t="str">
        <f>IF((ISERROR((VLOOKUP(B132,Calculation!C$2:C$314,1,FALSE)))),"not entered","")</f>
        <v/>
      </c>
    </row>
    <row r="133" spans="2:7" x14ac:dyDescent="0.2">
      <c r="B133" s="128" t="s">
        <v>8</v>
      </c>
      <c r="C133" s="132" t="str">
        <f t="shared" si="6"/>
        <v xml:space="preserve"> </v>
      </c>
      <c r="D133" s="132" t="str">
        <f t="shared" si="7"/>
        <v xml:space="preserve"> </v>
      </c>
      <c r="E133" s="130">
        <v>1.1574074074074073E-5</v>
      </c>
      <c r="F133" s="131" t="e">
        <f t="shared" si="8"/>
        <v>#N/A</v>
      </c>
      <c r="G133" t="str">
        <f>IF((ISERROR((VLOOKUP(B133,Calculation!C$2:C$314,1,FALSE)))),"not entered","")</f>
        <v/>
      </c>
    </row>
    <row r="134" spans="2:7" x14ac:dyDescent="0.2">
      <c r="B134" s="128" t="s">
        <v>8</v>
      </c>
      <c r="C134" s="132" t="str">
        <f t="shared" ref="C134:C197" si="9">VLOOKUP(B134,name,3,FALSE)</f>
        <v xml:space="preserve"> </v>
      </c>
      <c r="D134" s="132" t="str">
        <f t="shared" ref="D134:D197" si="10">VLOOKUP(B134,name,2,FALSE)</f>
        <v xml:space="preserve"> </v>
      </c>
      <c r="E134" s="130">
        <v>1.1574074074074073E-5</v>
      </c>
      <c r="F134" s="131" t="e">
        <f t="shared" ref="F134:F197" si="11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28" t="s">
        <v>8</v>
      </c>
      <c r="C135" s="132" t="str">
        <f t="shared" si="9"/>
        <v xml:space="preserve"> </v>
      </c>
      <c r="D135" s="132" t="str">
        <f t="shared" si="10"/>
        <v xml:space="preserve"> </v>
      </c>
      <c r="E135" s="130">
        <v>1.1574074074074073E-5</v>
      </c>
      <c r="F135" s="131" t="e">
        <f t="shared" si="11"/>
        <v>#N/A</v>
      </c>
      <c r="G135" t="str">
        <f>IF((ISERROR((VLOOKUP(B135,Calculation!C$2:C$314,1,FALSE)))),"not entered","")</f>
        <v/>
      </c>
    </row>
    <row r="136" spans="2:7" x14ac:dyDescent="0.2">
      <c r="B136" s="128" t="s">
        <v>8</v>
      </c>
      <c r="C136" s="132" t="str">
        <f t="shared" si="9"/>
        <v xml:space="preserve"> </v>
      </c>
      <c r="D136" s="132" t="str">
        <f t="shared" si="10"/>
        <v xml:space="preserve"> </v>
      </c>
      <c r="E136" s="130">
        <v>1.1574074074074073E-5</v>
      </c>
      <c r="F136" s="131" t="e">
        <f t="shared" si="11"/>
        <v>#N/A</v>
      </c>
      <c r="G136" t="str">
        <f>IF((ISERROR((VLOOKUP(B136,Calculation!C$2:C$314,1,FALSE)))),"not entered","")</f>
        <v/>
      </c>
    </row>
    <row r="137" spans="2:7" x14ac:dyDescent="0.2">
      <c r="B137" s="128" t="s">
        <v>8</v>
      </c>
      <c r="C137" s="132" t="str">
        <f t="shared" si="9"/>
        <v xml:space="preserve"> </v>
      </c>
      <c r="D137" s="132" t="str">
        <f t="shared" si="10"/>
        <v xml:space="preserve"> </v>
      </c>
      <c r="E137" s="130">
        <v>1.1574074074074073E-5</v>
      </c>
      <c r="F137" s="131" t="e">
        <f t="shared" si="11"/>
        <v>#N/A</v>
      </c>
      <c r="G137" t="str">
        <f>IF((ISERROR((VLOOKUP(B137,Calculation!C$2:C$314,1,FALSE)))),"not entered","")</f>
        <v/>
      </c>
    </row>
    <row r="138" spans="2:7" x14ac:dyDescent="0.2">
      <c r="B138" s="128" t="s">
        <v>8</v>
      </c>
      <c r="C138" s="132" t="str">
        <f t="shared" si="9"/>
        <v xml:space="preserve"> </v>
      </c>
      <c r="D138" s="132" t="str">
        <f t="shared" si="10"/>
        <v xml:space="preserve"> </v>
      </c>
      <c r="E138" s="130">
        <v>1.1574074074074073E-5</v>
      </c>
      <c r="F138" s="131" t="e">
        <f t="shared" si="11"/>
        <v>#N/A</v>
      </c>
      <c r="G138" t="str">
        <f>IF((ISERROR((VLOOKUP(B138,Calculation!C$2:C$314,1,FALSE)))),"not entered","")</f>
        <v/>
      </c>
    </row>
    <row r="139" spans="2:7" x14ac:dyDescent="0.2">
      <c r="B139" s="128" t="s">
        <v>8</v>
      </c>
      <c r="C139" s="132" t="str">
        <f t="shared" si="9"/>
        <v xml:space="preserve"> </v>
      </c>
      <c r="D139" s="132" t="str">
        <f t="shared" si="10"/>
        <v xml:space="preserve"> </v>
      </c>
      <c r="E139" s="130">
        <v>1.1574074074074073E-5</v>
      </c>
      <c r="F139" s="131" t="e">
        <f t="shared" si="11"/>
        <v>#N/A</v>
      </c>
      <c r="G139" t="str">
        <f>IF((ISERROR((VLOOKUP(B139,Calculation!C$2:C$314,1,FALSE)))),"not entered","")</f>
        <v/>
      </c>
    </row>
    <row r="140" spans="2:7" x14ac:dyDescent="0.2">
      <c r="B140" s="128" t="s">
        <v>8</v>
      </c>
      <c r="C140" s="132" t="str">
        <f t="shared" si="9"/>
        <v xml:space="preserve"> </v>
      </c>
      <c r="D140" s="132" t="str">
        <f t="shared" si="10"/>
        <v xml:space="preserve"> </v>
      </c>
      <c r="E140" s="130">
        <v>1.1574074074074073E-5</v>
      </c>
      <c r="F140" s="131" t="e">
        <f t="shared" si="11"/>
        <v>#N/A</v>
      </c>
      <c r="G140" t="str">
        <f>IF((ISERROR((VLOOKUP(B140,Calculation!C$2:C$314,1,FALSE)))),"not entered","")</f>
        <v/>
      </c>
    </row>
    <row r="141" spans="2:7" x14ac:dyDescent="0.2">
      <c r="B141" s="128" t="s">
        <v>8</v>
      </c>
      <c r="C141" s="132" t="str">
        <f t="shared" si="9"/>
        <v xml:space="preserve"> </v>
      </c>
      <c r="D141" s="132" t="str">
        <f t="shared" si="10"/>
        <v xml:space="preserve"> </v>
      </c>
      <c r="E141" s="130">
        <v>1.1574074074074073E-5</v>
      </c>
      <c r="F141" s="131" t="e">
        <f t="shared" si="11"/>
        <v>#N/A</v>
      </c>
      <c r="G141" t="str">
        <f>IF((ISERROR((VLOOKUP(B141,Calculation!C$2:C$314,1,FALSE)))),"not entered","")</f>
        <v/>
      </c>
    </row>
    <row r="142" spans="2:7" x14ac:dyDescent="0.2">
      <c r="B142" s="128" t="s">
        <v>8</v>
      </c>
      <c r="C142" s="132" t="str">
        <f t="shared" si="9"/>
        <v xml:space="preserve"> </v>
      </c>
      <c r="D142" s="132" t="str">
        <f t="shared" si="10"/>
        <v xml:space="preserve"> </v>
      </c>
      <c r="E142" s="130">
        <v>1.1574074074074073E-5</v>
      </c>
      <c r="F142" s="131" t="e">
        <f t="shared" si="11"/>
        <v>#N/A</v>
      </c>
      <c r="G142" t="str">
        <f>IF((ISERROR((VLOOKUP(B142,Calculation!C$2:C$314,1,FALSE)))),"not entered","")</f>
        <v/>
      </c>
    </row>
    <row r="143" spans="2:7" x14ac:dyDescent="0.2">
      <c r="B143" s="128" t="s">
        <v>8</v>
      </c>
      <c r="C143" s="132" t="str">
        <f t="shared" si="9"/>
        <v xml:space="preserve"> </v>
      </c>
      <c r="D143" s="132" t="str">
        <f t="shared" si="10"/>
        <v xml:space="preserve"> </v>
      </c>
      <c r="E143" s="130">
        <v>1.1574074074074073E-5</v>
      </c>
      <c r="F143" s="131" t="e">
        <f t="shared" si="11"/>
        <v>#N/A</v>
      </c>
      <c r="G143" t="str">
        <f>IF((ISERROR((VLOOKUP(B143,Calculation!C$2:C$314,1,FALSE)))),"not entered","")</f>
        <v/>
      </c>
    </row>
    <row r="144" spans="2:7" x14ac:dyDescent="0.2">
      <c r="B144" s="128" t="s">
        <v>8</v>
      </c>
      <c r="C144" s="132" t="str">
        <f t="shared" si="9"/>
        <v xml:space="preserve"> </v>
      </c>
      <c r="D144" s="132" t="str">
        <f t="shared" si="10"/>
        <v xml:space="preserve"> </v>
      </c>
      <c r="E144" s="130">
        <v>1.1574074074074073E-5</v>
      </c>
      <c r="F144" s="131" t="e">
        <f t="shared" si="11"/>
        <v>#N/A</v>
      </c>
      <c r="G144" t="str">
        <f>IF((ISERROR((VLOOKUP(B144,Calculation!C$2:C$314,1,FALSE)))),"not entered","")</f>
        <v/>
      </c>
    </row>
    <row r="145" spans="2:7" x14ac:dyDescent="0.2">
      <c r="B145" s="128" t="s">
        <v>8</v>
      </c>
      <c r="C145" s="132" t="str">
        <f t="shared" si="9"/>
        <v xml:space="preserve"> </v>
      </c>
      <c r="D145" s="132" t="str">
        <f t="shared" si="10"/>
        <v xml:space="preserve"> </v>
      </c>
      <c r="E145" s="130">
        <v>1.1574074074074073E-5</v>
      </c>
      <c r="F145" s="131" t="e">
        <f t="shared" si="11"/>
        <v>#N/A</v>
      </c>
      <c r="G145" t="str">
        <f>IF((ISERROR((VLOOKUP(B145,Calculation!C$2:C$314,1,FALSE)))),"not entered","")</f>
        <v/>
      </c>
    </row>
    <row r="146" spans="2:7" x14ac:dyDescent="0.2">
      <c r="B146" s="128" t="s">
        <v>8</v>
      </c>
      <c r="C146" s="132" t="str">
        <f t="shared" si="9"/>
        <v xml:space="preserve"> </v>
      </c>
      <c r="D146" s="132" t="str">
        <f t="shared" si="10"/>
        <v xml:space="preserve"> </v>
      </c>
      <c r="E146" s="130">
        <v>1.1574074074074073E-5</v>
      </c>
      <c r="F146" s="131" t="e">
        <f t="shared" si="11"/>
        <v>#N/A</v>
      </c>
      <c r="G146" t="str">
        <f>IF((ISERROR((VLOOKUP(B146,Calculation!C$2:C$314,1,FALSE)))),"not entered","")</f>
        <v/>
      </c>
    </row>
    <row r="147" spans="2:7" x14ac:dyDescent="0.2">
      <c r="B147" s="128" t="s">
        <v>8</v>
      </c>
      <c r="C147" s="132" t="str">
        <f t="shared" si="9"/>
        <v xml:space="preserve"> </v>
      </c>
      <c r="D147" s="132" t="str">
        <f t="shared" si="10"/>
        <v xml:space="preserve"> </v>
      </c>
      <c r="E147" s="130">
        <v>1.1574074074074073E-5</v>
      </c>
      <c r="F147" s="131" t="e">
        <f t="shared" si="11"/>
        <v>#N/A</v>
      </c>
      <c r="G147" t="str">
        <f>IF((ISERROR((VLOOKUP(B147,Calculation!C$2:C$314,1,FALSE)))),"not entered","")</f>
        <v/>
      </c>
    </row>
    <row r="148" spans="2:7" x14ac:dyDescent="0.2">
      <c r="B148" s="128" t="s">
        <v>8</v>
      </c>
      <c r="C148" s="132" t="str">
        <f t="shared" si="9"/>
        <v xml:space="preserve"> </v>
      </c>
      <c r="D148" s="132" t="str">
        <f t="shared" si="10"/>
        <v xml:space="preserve"> </v>
      </c>
      <c r="E148" s="130">
        <v>1.1574074074074073E-5</v>
      </c>
      <c r="F148" s="131" t="e">
        <f t="shared" si="11"/>
        <v>#N/A</v>
      </c>
      <c r="G148" t="str">
        <f>IF((ISERROR((VLOOKUP(B148,Calculation!C$2:C$314,1,FALSE)))),"not entered","")</f>
        <v/>
      </c>
    </row>
    <row r="149" spans="2:7" x14ac:dyDescent="0.2">
      <c r="B149" s="128" t="s">
        <v>8</v>
      </c>
      <c r="C149" s="132" t="str">
        <f t="shared" si="9"/>
        <v xml:space="preserve"> </v>
      </c>
      <c r="D149" s="132" t="str">
        <f t="shared" si="10"/>
        <v xml:space="preserve"> </v>
      </c>
      <c r="E149" s="130">
        <v>1.1574074074074073E-5</v>
      </c>
      <c r="F149" s="131" t="e">
        <f t="shared" si="11"/>
        <v>#N/A</v>
      </c>
      <c r="G149" t="str">
        <f>IF((ISERROR((VLOOKUP(B149,Calculation!C$2:C$314,1,FALSE)))),"not entered","")</f>
        <v/>
      </c>
    </row>
    <row r="150" spans="2:7" x14ac:dyDescent="0.2">
      <c r="B150" s="128" t="s">
        <v>8</v>
      </c>
      <c r="C150" s="132" t="str">
        <f t="shared" si="9"/>
        <v xml:space="preserve"> </v>
      </c>
      <c r="D150" s="132" t="str">
        <f t="shared" si="10"/>
        <v xml:space="preserve"> </v>
      </c>
      <c r="E150" s="130">
        <v>1.1574074074074073E-5</v>
      </c>
      <c r="F150" s="131" t="e">
        <f t="shared" si="11"/>
        <v>#N/A</v>
      </c>
      <c r="G150" t="str">
        <f>IF((ISERROR((VLOOKUP(B150,Calculation!C$2:C$314,1,FALSE)))),"not entered","")</f>
        <v/>
      </c>
    </row>
    <row r="151" spans="2:7" x14ac:dyDescent="0.2">
      <c r="B151" s="128" t="s">
        <v>8</v>
      </c>
      <c r="C151" s="132" t="str">
        <f t="shared" si="9"/>
        <v xml:space="preserve"> </v>
      </c>
      <c r="D151" s="132" t="str">
        <f t="shared" si="10"/>
        <v xml:space="preserve"> </v>
      </c>
      <c r="E151" s="130">
        <v>1.1574074074074073E-5</v>
      </c>
      <c r="F151" s="131" t="e">
        <f t="shared" si="11"/>
        <v>#N/A</v>
      </c>
      <c r="G151" t="str">
        <f>IF((ISERROR((VLOOKUP(B151,Calculation!C$2:C$314,1,FALSE)))),"not entered","")</f>
        <v/>
      </c>
    </row>
    <row r="152" spans="2:7" x14ac:dyDescent="0.2">
      <c r="B152" s="128" t="s">
        <v>8</v>
      </c>
      <c r="C152" s="132" t="str">
        <f t="shared" si="9"/>
        <v xml:space="preserve"> </v>
      </c>
      <c r="D152" s="132" t="str">
        <f t="shared" si="10"/>
        <v xml:space="preserve"> </v>
      </c>
      <c r="E152" s="130">
        <v>1.1574074074074073E-5</v>
      </c>
      <c r="F152" s="131" t="e">
        <f t="shared" si="11"/>
        <v>#N/A</v>
      </c>
      <c r="G152" t="str">
        <f>IF((ISERROR((VLOOKUP(B152,Calculation!C$2:C$314,1,FALSE)))),"not entered","")</f>
        <v/>
      </c>
    </row>
    <row r="153" spans="2:7" x14ac:dyDescent="0.2">
      <c r="B153" s="128" t="s">
        <v>8</v>
      </c>
      <c r="C153" s="132" t="str">
        <f t="shared" si="9"/>
        <v xml:space="preserve"> </v>
      </c>
      <c r="D153" s="132" t="str">
        <f t="shared" si="10"/>
        <v xml:space="preserve"> </v>
      </c>
      <c r="E153" s="130">
        <v>1.1574074074074073E-5</v>
      </c>
      <c r="F153" s="131" t="e">
        <f t="shared" si="11"/>
        <v>#N/A</v>
      </c>
      <c r="G153" t="str">
        <f>IF((ISERROR((VLOOKUP(B153,Calculation!C$2:C$314,1,FALSE)))),"not entered","")</f>
        <v/>
      </c>
    </row>
    <row r="154" spans="2:7" x14ac:dyDescent="0.2">
      <c r="B154" s="128" t="s">
        <v>8</v>
      </c>
      <c r="C154" s="132" t="str">
        <f t="shared" si="9"/>
        <v xml:space="preserve"> </v>
      </c>
      <c r="D154" s="132" t="str">
        <f t="shared" si="10"/>
        <v xml:space="preserve"> </v>
      </c>
      <c r="E154" s="130">
        <v>1.1574074074074073E-5</v>
      </c>
      <c r="F154" s="131" t="e">
        <f t="shared" si="11"/>
        <v>#N/A</v>
      </c>
      <c r="G154" t="str">
        <f>IF((ISERROR((VLOOKUP(B154,Calculation!C$2:C$314,1,FALSE)))),"not entered","")</f>
        <v/>
      </c>
    </row>
    <row r="155" spans="2:7" x14ac:dyDescent="0.2">
      <c r="B155" s="128" t="s">
        <v>8</v>
      </c>
      <c r="C155" s="132" t="str">
        <f t="shared" si="9"/>
        <v xml:space="preserve"> </v>
      </c>
      <c r="D155" s="132" t="str">
        <f t="shared" si="10"/>
        <v xml:space="preserve"> </v>
      </c>
      <c r="E155" s="130">
        <v>1.1574074074074073E-5</v>
      </c>
      <c r="F155" s="131" t="e">
        <f t="shared" si="11"/>
        <v>#N/A</v>
      </c>
      <c r="G155" t="str">
        <f>IF((ISERROR((VLOOKUP(B155,Calculation!C$2:C$314,1,FALSE)))),"not entered","")</f>
        <v/>
      </c>
    </row>
    <row r="156" spans="2:7" x14ac:dyDescent="0.2">
      <c r="B156" s="128" t="s">
        <v>8</v>
      </c>
      <c r="C156" s="132" t="str">
        <f t="shared" si="9"/>
        <v xml:space="preserve"> </v>
      </c>
      <c r="D156" s="132" t="str">
        <f t="shared" si="10"/>
        <v xml:space="preserve"> </v>
      </c>
      <c r="E156" s="130">
        <v>1.1574074074074073E-5</v>
      </c>
      <c r="F156" s="131" t="e">
        <f t="shared" si="11"/>
        <v>#N/A</v>
      </c>
      <c r="G156" t="str">
        <f>IF((ISERROR((VLOOKUP(B156,Calculation!C$2:C$314,1,FALSE)))),"not entered","")</f>
        <v/>
      </c>
    </row>
    <row r="157" spans="2:7" x14ac:dyDescent="0.2">
      <c r="B157" s="128" t="s">
        <v>8</v>
      </c>
      <c r="C157" s="132" t="str">
        <f t="shared" si="9"/>
        <v xml:space="preserve"> </v>
      </c>
      <c r="D157" s="132" t="str">
        <f t="shared" si="10"/>
        <v xml:space="preserve"> </v>
      </c>
      <c r="E157" s="130">
        <v>1.1574074074074073E-5</v>
      </c>
      <c r="F157" s="131" t="e">
        <f t="shared" si="11"/>
        <v>#N/A</v>
      </c>
      <c r="G157" t="str">
        <f>IF((ISERROR((VLOOKUP(B157,Calculation!C$2:C$314,1,FALSE)))),"not entered","")</f>
        <v/>
      </c>
    </row>
    <row r="158" spans="2:7" x14ac:dyDescent="0.2">
      <c r="B158" s="128" t="s">
        <v>8</v>
      </c>
      <c r="C158" s="132" t="str">
        <f t="shared" si="9"/>
        <v xml:space="preserve"> </v>
      </c>
      <c r="D158" s="132" t="str">
        <f t="shared" si="10"/>
        <v xml:space="preserve"> </v>
      </c>
      <c r="E158" s="130">
        <v>1.1574074074074073E-5</v>
      </c>
      <c r="F158" s="131" t="e">
        <f t="shared" si="11"/>
        <v>#N/A</v>
      </c>
      <c r="G158" t="str">
        <f>IF((ISERROR((VLOOKUP(B158,Calculation!C$2:C$314,1,FALSE)))),"not entered","")</f>
        <v/>
      </c>
    </row>
    <row r="159" spans="2:7" x14ac:dyDescent="0.2">
      <c r="B159" s="128" t="s">
        <v>8</v>
      </c>
      <c r="C159" s="132" t="str">
        <f t="shared" si="9"/>
        <v xml:space="preserve"> </v>
      </c>
      <c r="D159" s="132" t="str">
        <f t="shared" si="10"/>
        <v xml:space="preserve"> </v>
      </c>
      <c r="E159" s="130">
        <v>1.1574074074074073E-5</v>
      </c>
      <c r="F159" s="131" t="e">
        <f t="shared" si="11"/>
        <v>#N/A</v>
      </c>
      <c r="G159" t="str">
        <f>IF((ISERROR((VLOOKUP(B159,Calculation!C$2:C$314,1,FALSE)))),"not entered","")</f>
        <v/>
      </c>
    </row>
    <row r="160" spans="2:7" x14ac:dyDescent="0.2">
      <c r="B160" s="128" t="s">
        <v>8</v>
      </c>
      <c r="C160" s="132" t="str">
        <f t="shared" si="9"/>
        <v xml:space="preserve"> </v>
      </c>
      <c r="D160" s="132" t="str">
        <f t="shared" si="10"/>
        <v xml:space="preserve"> </v>
      </c>
      <c r="E160" s="130">
        <v>1.1574074074074073E-5</v>
      </c>
      <c r="F160" s="131" t="e">
        <f t="shared" si="11"/>
        <v>#N/A</v>
      </c>
      <c r="G160" t="str">
        <f>IF((ISERROR((VLOOKUP(B160,Calculation!C$2:C$314,1,FALSE)))),"not entered","")</f>
        <v/>
      </c>
    </row>
    <row r="161" spans="2:7" x14ac:dyDescent="0.2">
      <c r="B161" s="128" t="s">
        <v>8</v>
      </c>
      <c r="C161" s="132" t="str">
        <f t="shared" si="9"/>
        <v xml:space="preserve"> </v>
      </c>
      <c r="D161" s="132" t="str">
        <f t="shared" si="10"/>
        <v xml:space="preserve"> </v>
      </c>
      <c r="E161" s="130">
        <v>1.1574074074074073E-5</v>
      </c>
      <c r="F161" s="131" t="e">
        <f t="shared" si="11"/>
        <v>#N/A</v>
      </c>
      <c r="G161" t="str">
        <f>IF((ISERROR((VLOOKUP(B161,Calculation!C$2:C$314,1,FALSE)))),"not entered","")</f>
        <v/>
      </c>
    </row>
    <row r="162" spans="2:7" x14ac:dyDescent="0.2">
      <c r="B162" s="128" t="s">
        <v>8</v>
      </c>
      <c r="C162" s="132" t="str">
        <f t="shared" si="9"/>
        <v xml:space="preserve"> </v>
      </c>
      <c r="D162" s="132" t="str">
        <f t="shared" si="10"/>
        <v xml:space="preserve"> </v>
      </c>
      <c r="E162" s="130">
        <v>1.1574074074074073E-5</v>
      </c>
      <c r="F162" s="131" t="e">
        <f t="shared" si="11"/>
        <v>#N/A</v>
      </c>
      <c r="G162" t="str">
        <f>IF((ISERROR((VLOOKUP(B162,Calculation!C$2:C$314,1,FALSE)))),"not entered","")</f>
        <v/>
      </c>
    </row>
    <row r="163" spans="2:7" x14ac:dyDescent="0.2">
      <c r="B163" s="128" t="s">
        <v>8</v>
      </c>
      <c r="C163" s="132" t="str">
        <f t="shared" si="9"/>
        <v xml:space="preserve"> </v>
      </c>
      <c r="D163" s="132" t="str">
        <f t="shared" si="10"/>
        <v xml:space="preserve"> </v>
      </c>
      <c r="E163" s="130">
        <v>1.1574074074074073E-5</v>
      </c>
      <c r="F163" s="131" t="e">
        <f t="shared" si="11"/>
        <v>#N/A</v>
      </c>
      <c r="G163" t="str">
        <f>IF((ISERROR((VLOOKUP(B163,Calculation!C$2:C$314,1,FALSE)))),"not entered","")</f>
        <v/>
      </c>
    </row>
    <row r="164" spans="2:7" x14ac:dyDescent="0.2">
      <c r="B164" s="128" t="s">
        <v>8</v>
      </c>
      <c r="C164" s="132" t="str">
        <f t="shared" si="9"/>
        <v xml:space="preserve"> </v>
      </c>
      <c r="D164" s="132" t="str">
        <f t="shared" si="10"/>
        <v xml:space="preserve"> </v>
      </c>
      <c r="E164" s="130">
        <v>1.1574074074074073E-5</v>
      </c>
      <c r="F164" s="131" t="e">
        <f t="shared" si="11"/>
        <v>#N/A</v>
      </c>
      <c r="G164" t="str">
        <f>IF((ISERROR((VLOOKUP(B164,Calculation!C$2:C$314,1,FALSE)))),"not entered","")</f>
        <v/>
      </c>
    </row>
    <row r="165" spans="2:7" x14ac:dyDescent="0.2">
      <c r="B165" s="128" t="s">
        <v>8</v>
      </c>
      <c r="C165" s="132" t="str">
        <f t="shared" si="9"/>
        <v xml:space="preserve"> </v>
      </c>
      <c r="D165" s="132" t="str">
        <f t="shared" si="10"/>
        <v xml:space="preserve"> </v>
      </c>
      <c r="E165" s="130">
        <v>1.1574074074074073E-5</v>
      </c>
      <c r="F165" s="131" t="e">
        <f t="shared" si="11"/>
        <v>#N/A</v>
      </c>
      <c r="G165" t="str">
        <f>IF((ISERROR((VLOOKUP(B165,Calculation!C$2:C$314,1,FALSE)))),"not entered","")</f>
        <v/>
      </c>
    </row>
    <row r="166" spans="2:7" x14ac:dyDescent="0.2">
      <c r="B166" s="128" t="s">
        <v>8</v>
      </c>
      <c r="C166" s="132" t="str">
        <f t="shared" si="9"/>
        <v xml:space="preserve"> </v>
      </c>
      <c r="D166" s="132" t="str">
        <f t="shared" si="10"/>
        <v xml:space="preserve"> </v>
      </c>
      <c r="E166" s="130">
        <v>1.1574074074074073E-5</v>
      </c>
      <c r="F166" s="131" t="e">
        <f t="shared" si="11"/>
        <v>#N/A</v>
      </c>
      <c r="G166" t="str">
        <f>IF((ISERROR((VLOOKUP(B166,Calculation!C$2:C$314,1,FALSE)))),"not entered","")</f>
        <v/>
      </c>
    </row>
    <row r="167" spans="2:7" x14ac:dyDescent="0.2">
      <c r="B167" s="128" t="s">
        <v>8</v>
      </c>
      <c r="C167" s="132" t="str">
        <f t="shared" si="9"/>
        <v xml:space="preserve"> </v>
      </c>
      <c r="D167" s="132" t="str">
        <f t="shared" si="10"/>
        <v xml:space="preserve"> </v>
      </c>
      <c r="E167" s="130">
        <v>1.1574074074074073E-5</v>
      </c>
      <c r="F167" s="131" t="e">
        <f t="shared" si="11"/>
        <v>#N/A</v>
      </c>
      <c r="G167" t="str">
        <f>IF((ISERROR((VLOOKUP(B167,Calculation!C$2:C$314,1,FALSE)))),"not entered","")</f>
        <v/>
      </c>
    </row>
    <row r="168" spans="2:7" x14ac:dyDescent="0.2">
      <c r="B168" s="128" t="s">
        <v>8</v>
      </c>
      <c r="C168" s="132" t="str">
        <f t="shared" si="9"/>
        <v xml:space="preserve"> </v>
      </c>
      <c r="D168" s="132" t="str">
        <f t="shared" si="10"/>
        <v xml:space="preserve"> </v>
      </c>
      <c r="E168" s="130">
        <v>1.1574074074074073E-5</v>
      </c>
      <c r="F168" s="131" t="e">
        <f t="shared" si="11"/>
        <v>#N/A</v>
      </c>
      <c r="G168" t="str">
        <f>IF((ISERROR((VLOOKUP(B168,Calculation!C$2:C$314,1,FALSE)))),"not entered","")</f>
        <v/>
      </c>
    </row>
    <row r="169" spans="2:7" x14ac:dyDescent="0.2">
      <c r="B169" s="128" t="s">
        <v>8</v>
      </c>
      <c r="C169" s="132" t="str">
        <f t="shared" si="9"/>
        <v xml:space="preserve"> </v>
      </c>
      <c r="D169" s="132" t="str">
        <f t="shared" si="10"/>
        <v xml:space="preserve"> </v>
      </c>
      <c r="E169" s="130">
        <v>1.1574074074074073E-5</v>
      </c>
      <c r="F169" s="131" t="e">
        <f t="shared" si="11"/>
        <v>#N/A</v>
      </c>
      <c r="G169" t="str">
        <f>IF((ISERROR((VLOOKUP(B169,Calculation!C$2:C$314,1,FALSE)))),"not entered","")</f>
        <v/>
      </c>
    </row>
    <row r="170" spans="2:7" x14ac:dyDescent="0.2">
      <c r="B170" s="128" t="s">
        <v>8</v>
      </c>
      <c r="C170" s="132" t="str">
        <f t="shared" si="9"/>
        <v xml:space="preserve"> </v>
      </c>
      <c r="D170" s="132" t="str">
        <f t="shared" si="10"/>
        <v xml:space="preserve"> </v>
      </c>
      <c r="E170" s="130">
        <v>1.1574074074074073E-5</v>
      </c>
      <c r="F170" s="131" t="e">
        <f t="shared" si="11"/>
        <v>#N/A</v>
      </c>
      <c r="G170" t="str">
        <f>IF((ISERROR((VLOOKUP(B170,Calculation!C$2:C$314,1,FALSE)))),"not entered","")</f>
        <v/>
      </c>
    </row>
    <row r="171" spans="2:7" x14ac:dyDescent="0.2">
      <c r="B171" s="128" t="s">
        <v>8</v>
      </c>
      <c r="C171" s="132" t="str">
        <f t="shared" si="9"/>
        <v xml:space="preserve"> </v>
      </c>
      <c r="D171" s="132" t="str">
        <f t="shared" si="10"/>
        <v xml:space="preserve"> </v>
      </c>
      <c r="E171" s="130">
        <v>1.1574074074074073E-5</v>
      </c>
      <c r="F171" s="131" t="e">
        <f t="shared" si="11"/>
        <v>#N/A</v>
      </c>
      <c r="G171" t="str">
        <f>IF((ISERROR((VLOOKUP(B171,Calculation!C$2:C$314,1,FALSE)))),"not entered","")</f>
        <v/>
      </c>
    </row>
    <row r="172" spans="2:7" x14ac:dyDescent="0.2">
      <c r="B172" s="128" t="s">
        <v>8</v>
      </c>
      <c r="C172" s="132" t="str">
        <f t="shared" si="9"/>
        <v xml:space="preserve"> </v>
      </c>
      <c r="D172" s="132" t="str">
        <f t="shared" si="10"/>
        <v xml:space="preserve"> </v>
      </c>
      <c r="E172" s="130">
        <v>1.1574074074074073E-5</v>
      </c>
      <c r="F172" s="131" t="e">
        <f t="shared" si="11"/>
        <v>#N/A</v>
      </c>
      <c r="G172" t="str">
        <f>IF((ISERROR((VLOOKUP(B172,Calculation!C$2:C$314,1,FALSE)))),"not entered","")</f>
        <v/>
      </c>
    </row>
    <row r="173" spans="2:7" x14ac:dyDescent="0.2">
      <c r="B173" s="128" t="s">
        <v>8</v>
      </c>
      <c r="C173" s="132" t="str">
        <f t="shared" si="9"/>
        <v xml:space="preserve"> </v>
      </c>
      <c r="D173" s="132" t="str">
        <f t="shared" si="10"/>
        <v xml:space="preserve"> </v>
      </c>
      <c r="E173" s="130">
        <v>1.1574074074074073E-5</v>
      </c>
      <c r="F173" s="131" t="e">
        <f t="shared" si="11"/>
        <v>#N/A</v>
      </c>
      <c r="G173" t="str">
        <f>IF((ISERROR((VLOOKUP(B173,Calculation!C$2:C$314,1,FALSE)))),"not entered","")</f>
        <v/>
      </c>
    </row>
    <row r="174" spans="2:7" x14ac:dyDescent="0.2">
      <c r="B174" s="128" t="s">
        <v>8</v>
      </c>
      <c r="C174" s="132" t="str">
        <f t="shared" si="9"/>
        <v xml:space="preserve"> </v>
      </c>
      <c r="D174" s="132" t="str">
        <f t="shared" si="10"/>
        <v xml:space="preserve"> </v>
      </c>
      <c r="E174" s="130">
        <v>1.1574074074074073E-5</v>
      </c>
      <c r="F174" s="131" t="e">
        <f t="shared" si="11"/>
        <v>#N/A</v>
      </c>
      <c r="G174" t="str">
        <f>IF((ISERROR((VLOOKUP(B174,Calculation!C$2:C$314,1,FALSE)))),"not entered","")</f>
        <v/>
      </c>
    </row>
    <row r="175" spans="2:7" x14ac:dyDescent="0.2">
      <c r="B175" s="128" t="s">
        <v>8</v>
      </c>
      <c r="C175" s="132" t="str">
        <f t="shared" si="9"/>
        <v xml:space="preserve"> </v>
      </c>
      <c r="D175" s="132" t="str">
        <f t="shared" si="10"/>
        <v xml:space="preserve"> </v>
      </c>
      <c r="E175" s="130">
        <v>1.1574074074074073E-5</v>
      </c>
      <c r="F175" s="131" t="e">
        <f t="shared" si="11"/>
        <v>#N/A</v>
      </c>
      <c r="G175" t="str">
        <f>IF((ISERROR((VLOOKUP(B175,Calculation!C$2:C$314,1,FALSE)))),"not entered","")</f>
        <v/>
      </c>
    </row>
    <row r="176" spans="2:7" x14ac:dyDescent="0.2">
      <c r="B176" s="128" t="s">
        <v>8</v>
      </c>
      <c r="C176" s="132" t="str">
        <f t="shared" si="9"/>
        <v xml:space="preserve"> </v>
      </c>
      <c r="D176" s="132" t="str">
        <f t="shared" si="10"/>
        <v xml:space="preserve"> </v>
      </c>
      <c r="E176" s="130">
        <v>1.1574074074074073E-5</v>
      </c>
      <c r="F176" s="131" t="e">
        <f t="shared" si="11"/>
        <v>#N/A</v>
      </c>
      <c r="G176" t="str">
        <f>IF((ISERROR((VLOOKUP(B176,Calculation!C$2:C$314,1,FALSE)))),"not entered","")</f>
        <v/>
      </c>
    </row>
    <row r="177" spans="2:7" x14ac:dyDescent="0.2">
      <c r="B177" s="128" t="s">
        <v>8</v>
      </c>
      <c r="C177" s="132" t="str">
        <f t="shared" si="9"/>
        <v xml:space="preserve"> </v>
      </c>
      <c r="D177" s="132" t="str">
        <f t="shared" si="10"/>
        <v xml:space="preserve"> </v>
      </c>
      <c r="E177" s="130">
        <v>1.1574074074074073E-5</v>
      </c>
      <c r="F177" s="131" t="e">
        <f t="shared" si="11"/>
        <v>#N/A</v>
      </c>
      <c r="G177" t="str">
        <f>IF((ISERROR((VLOOKUP(B177,Calculation!C$2:C$314,1,FALSE)))),"not entered","")</f>
        <v/>
      </c>
    </row>
    <row r="178" spans="2:7" x14ac:dyDescent="0.2">
      <c r="B178" s="128" t="s">
        <v>8</v>
      </c>
      <c r="C178" s="132" t="str">
        <f t="shared" si="9"/>
        <v xml:space="preserve"> </v>
      </c>
      <c r="D178" s="132" t="str">
        <f t="shared" si="10"/>
        <v xml:space="preserve"> </v>
      </c>
      <c r="E178" s="130">
        <v>1.1574074074074073E-5</v>
      </c>
      <c r="F178" s="131" t="e">
        <f t="shared" si="11"/>
        <v>#N/A</v>
      </c>
      <c r="G178" t="str">
        <f>IF((ISERROR((VLOOKUP(B178,Calculation!C$2:C$314,1,FALSE)))),"not entered","")</f>
        <v/>
      </c>
    </row>
    <row r="179" spans="2:7" x14ac:dyDescent="0.2">
      <c r="B179" s="128" t="s">
        <v>8</v>
      </c>
      <c r="C179" s="132" t="str">
        <f t="shared" si="9"/>
        <v xml:space="preserve"> </v>
      </c>
      <c r="D179" s="132" t="str">
        <f t="shared" si="10"/>
        <v xml:space="preserve"> </v>
      </c>
      <c r="E179" s="130">
        <v>1.1574074074074073E-5</v>
      </c>
      <c r="F179" s="131" t="e">
        <f t="shared" si="11"/>
        <v>#N/A</v>
      </c>
      <c r="G179" t="str">
        <f>IF((ISERROR((VLOOKUP(B179,Calculation!C$2:C$314,1,FALSE)))),"not entered","")</f>
        <v/>
      </c>
    </row>
    <row r="180" spans="2:7" x14ac:dyDescent="0.2">
      <c r="B180" s="128" t="s">
        <v>8</v>
      </c>
      <c r="C180" s="132" t="str">
        <f t="shared" si="9"/>
        <v xml:space="preserve"> </v>
      </c>
      <c r="D180" s="132" t="str">
        <f t="shared" si="10"/>
        <v xml:space="preserve"> </v>
      </c>
      <c r="E180" s="130">
        <v>1.1574074074074073E-5</v>
      </c>
      <c r="F180" s="131" t="e">
        <f t="shared" si="11"/>
        <v>#N/A</v>
      </c>
      <c r="G180" t="str">
        <f>IF((ISERROR((VLOOKUP(B180,Calculation!C$2:C$314,1,FALSE)))),"not entered","")</f>
        <v/>
      </c>
    </row>
    <row r="181" spans="2:7" x14ac:dyDescent="0.2">
      <c r="B181" s="128" t="s">
        <v>8</v>
      </c>
      <c r="C181" s="132" t="str">
        <f t="shared" si="9"/>
        <v xml:space="preserve"> </v>
      </c>
      <c r="D181" s="132" t="str">
        <f t="shared" si="10"/>
        <v xml:space="preserve"> </v>
      </c>
      <c r="E181" s="130">
        <v>1.1574074074074073E-5</v>
      </c>
      <c r="F181" s="131" t="e">
        <f t="shared" si="11"/>
        <v>#N/A</v>
      </c>
      <c r="G181" t="str">
        <f>IF((ISERROR((VLOOKUP(B181,Calculation!C$2:C$314,1,FALSE)))),"not entered","")</f>
        <v/>
      </c>
    </row>
    <row r="182" spans="2:7" x14ac:dyDescent="0.2">
      <c r="B182" s="128" t="s">
        <v>8</v>
      </c>
      <c r="C182" s="132" t="str">
        <f t="shared" si="9"/>
        <v xml:space="preserve"> </v>
      </c>
      <c r="D182" s="132" t="str">
        <f t="shared" si="10"/>
        <v xml:space="preserve"> </v>
      </c>
      <c r="E182" s="130">
        <v>1.1574074074074073E-5</v>
      </c>
      <c r="F182" s="131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28" t="s">
        <v>8</v>
      </c>
      <c r="C183" s="132" t="str">
        <f t="shared" si="9"/>
        <v xml:space="preserve"> </v>
      </c>
      <c r="D183" s="132" t="str">
        <f t="shared" si="10"/>
        <v xml:space="preserve"> </v>
      </c>
      <c r="E183" s="130">
        <v>1.1574074074074073E-5</v>
      </c>
      <c r="F183" s="131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28" t="s">
        <v>8</v>
      </c>
      <c r="C184" s="132" t="str">
        <f t="shared" si="9"/>
        <v xml:space="preserve"> </v>
      </c>
      <c r="D184" s="132" t="str">
        <f t="shared" si="10"/>
        <v xml:space="preserve"> </v>
      </c>
      <c r="E184" s="130">
        <v>1.1574074074074073E-5</v>
      </c>
      <c r="F184" s="131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28" t="s">
        <v>8</v>
      </c>
      <c r="C185" s="132" t="str">
        <f t="shared" si="9"/>
        <v xml:space="preserve"> </v>
      </c>
      <c r="D185" s="132" t="str">
        <f t="shared" si="10"/>
        <v xml:space="preserve"> </v>
      </c>
      <c r="E185" s="130">
        <v>1.1574074074074073E-5</v>
      </c>
      <c r="F185" s="131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28" t="s">
        <v>8</v>
      </c>
      <c r="C186" s="132" t="str">
        <f t="shared" si="9"/>
        <v xml:space="preserve"> </v>
      </c>
      <c r="D186" s="132" t="str">
        <f t="shared" si="10"/>
        <v xml:space="preserve"> </v>
      </c>
      <c r="E186" s="130">
        <v>1.1574074074074073E-5</v>
      </c>
      <c r="F186" s="131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28" t="s">
        <v>8</v>
      </c>
      <c r="C187" s="132" t="str">
        <f t="shared" si="9"/>
        <v xml:space="preserve"> </v>
      </c>
      <c r="D187" s="132" t="str">
        <f t="shared" si="10"/>
        <v xml:space="preserve"> </v>
      </c>
      <c r="E187" s="130">
        <v>1.1574074074074073E-5</v>
      </c>
      <c r="F187" s="131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28" t="s">
        <v>8</v>
      </c>
      <c r="C188" s="132" t="str">
        <f t="shared" si="9"/>
        <v xml:space="preserve"> </v>
      </c>
      <c r="D188" s="132" t="str">
        <f t="shared" si="10"/>
        <v xml:space="preserve"> </v>
      </c>
      <c r="E188" s="130">
        <v>1.1574074074074073E-5</v>
      </c>
      <c r="F188" s="131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28" t="s">
        <v>8</v>
      </c>
      <c r="C189" s="132" t="str">
        <f t="shared" si="9"/>
        <v xml:space="preserve"> </v>
      </c>
      <c r="D189" s="132" t="str">
        <f t="shared" si="10"/>
        <v xml:space="preserve"> </v>
      </c>
      <c r="E189" s="130">
        <v>1.1574074074074073E-5</v>
      </c>
      <c r="F189" s="131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28" t="s">
        <v>8</v>
      </c>
      <c r="C190" s="132" t="str">
        <f t="shared" si="9"/>
        <v xml:space="preserve"> </v>
      </c>
      <c r="D190" s="132" t="str">
        <f t="shared" si="10"/>
        <v xml:space="preserve"> </v>
      </c>
      <c r="E190" s="130">
        <v>1.1574074074074073E-5</v>
      </c>
      <c r="F190" s="131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28" t="s">
        <v>8</v>
      </c>
      <c r="C191" s="132" t="str">
        <f t="shared" si="9"/>
        <v xml:space="preserve"> </v>
      </c>
      <c r="D191" s="132" t="str">
        <f t="shared" si="10"/>
        <v xml:space="preserve"> </v>
      </c>
      <c r="E191" s="130">
        <v>1.1574074074074073E-5</v>
      </c>
      <c r="F191" s="131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28" t="s">
        <v>8</v>
      </c>
      <c r="C192" s="132" t="str">
        <f t="shared" si="9"/>
        <v xml:space="preserve"> </v>
      </c>
      <c r="D192" s="132" t="str">
        <f t="shared" si="10"/>
        <v xml:space="preserve"> </v>
      </c>
      <c r="E192" s="130">
        <v>1.1574074074074073E-5</v>
      </c>
      <c r="F192" s="131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28" t="s">
        <v>8</v>
      </c>
      <c r="C193" s="132" t="str">
        <f t="shared" si="9"/>
        <v xml:space="preserve"> </v>
      </c>
      <c r="D193" s="132" t="str">
        <f t="shared" si="10"/>
        <v xml:space="preserve"> </v>
      </c>
      <c r="E193" s="130">
        <v>1.1574074074074073E-5</v>
      </c>
      <c r="F193" s="131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28" t="s">
        <v>8</v>
      </c>
      <c r="C194" s="132" t="str">
        <f t="shared" si="9"/>
        <v xml:space="preserve"> </v>
      </c>
      <c r="D194" s="132" t="str">
        <f t="shared" si="10"/>
        <v xml:space="preserve"> </v>
      </c>
      <c r="E194" s="130">
        <v>1.1574074074074073E-5</v>
      </c>
      <c r="F194" s="131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28" t="s">
        <v>8</v>
      </c>
      <c r="C195" s="132" t="str">
        <f t="shared" si="9"/>
        <v xml:space="preserve"> </v>
      </c>
      <c r="D195" s="132" t="str">
        <f t="shared" si="10"/>
        <v xml:space="preserve"> </v>
      </c>
      <c r="E195" s="130">
        <v>1.1574074074074073E-5</v>
      </c>
      <c r="F195" s="131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28" t="s">
        <v>8</v>
      </c>
      <c r="C196" s="132" t="str">
        <f t="shared" si="9"/>
        <v xml:space="preserve"> </v>
      </c>
      <c r="D196" s="132" t="str">
        <f t="shared" si="10"/>
        <v xml:space="preserve"> </v>
      </c>
      <c r="E196" s="130">
        <v>1.1574074074074073E-5</v>
      </c>
      <c r="F196" s="131" t="e">
        <f t="shared" si="11"/>
        <v>#N/A</v>
      </c>
      <c r="G196" t="str">
        <f>IF((ISERROR((VLOOKUP(B196,Calculation!C$2:C$314,1,FALSE)))),"not entered","")</f>
        <v/>
      </c>
    </row>
    <row r="197" spans="2:7" x14ac:dyDescent="0.2">
      <c r="B197" s="128" t="s">
        <v>8</v>
      </c>
      <c r="C197" s="132" t="str">
        <f t="shared" si="9"/>
        <v xml:space="preserve"> </v>
      </c>
      <c r="D197" s="132" t="str">
        <f t="shared" si="10"/>
        <v xml:space="preserve"> </v>
      </c>
      <c r="E197" s="130">
        <v>1.1574074074074073E-5</v>
      </c>
      <c r="F197" s="131" t="e">
        <f t="shared" si="11"/>
        <v>#N/A</v>
      </c>
      <c r="G197" t="str">
        <f>IF((ISERROR((VLOOKUP(B197,Calculation!C$2:C$314,1,FALSE)))),"not entered","")</f>
        <v/>
      </c>
    </row>
    <row r="198" spans="2:7" x14ac:dyDescent="0.2">
      <c r="B198" s="128" t="s">
        <v>8</v>
      </c>
      <c r="C198" s="132" t="str">
        <f t="shared" ref="C198:C203" si="12">VLOOKUP(B198,name,3,FALSE)</f>
        <v xml:space="preserve"> </v>
      </c>
      <c r="D198" s="132" t="str">
        <f t="shared" ref="D198:D203" si="13">VLOOKUP(B198,name,2,FALSE)</f>
        <v xml:space="preserve"> </v>
      </c>
      <c r="E198" s="130">
        <v>1.1574074074074073E-5</v>
      </c>
      <c r="F198" s="131" t="e">
        <f t="shared" ref="F198:F203" si="14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28" t="s">
        <v>8</v>
      </c>
      <c r="C199" s="132" t="str">
        <f t="shared" si="12"/>
        <v xml:space="preserve"> </v>
      </c>
      <c r="D199" s="132" t="str">
        <f t="shared" si="13"/>
        <v xml:space="preserve"> </v>
      </c>
      <c r="E199" s="130">
        <v>1.1574074074074073E-5</v>
      </c>
      <c r="F199" s="131" t="e">
        <f t="shared" si="14"/>
        <v>#N/A</v>
      </c>
      <c r="G199" t="str">
        <f>IF((ISERROR((VLOOKUP(B199,Calculation!C$2:C$314,1,FALSE)))),"not entered","")</f>
        <v/>
      </c>
    </row>
    <row r="200" spans="2:7" x14ac:dyDescent="0.2">
      <c r="B200" s="128" t="s">
        <v>8</v>
      </c>
      <c r="C200" s="132" t="str">
        <f t="shared" si="12"/>
        <v xml:space="preserve"> </v>
      </c>
      <c r="D200" s="132" t="str">
        <f t="shared" si="13"/>
        <v xml:space="preserve"> </v>
      </c>
      <c r="E200" s="130">
        <v>1.1574074074074073E-5</v>
      </c>
      <c r="F200" s="131" t="e">
        <f t="shared" si="14"/>
        <v>#N/A</v>
      </c>
      <c r="G200" t="str">
        <f>IF((ISERROR((VLOOKUP(B200,Calculation!C$2:C$314,1,FALSE)))),"not entered","")</f>
        <v/>
      </c>
    </row>
    <row r="201" spans="2:7" x14ac:dyDescent="0.2">
      <c r="B201" s="128" t="s">
        <v>8</v>
      </c>
      <c r="C201" s="132" t="str">
        <f t="shared" si="12"/>
        <v xml:space="preserve"> </v>
      </c>
      <c r="D201" s="132" t="str">
        <f t="shared" si="13"/>
        <v xml:space="preserve"> </v>
      </c>
      <c r="E201" s="130">
        <v>1.1574074074074073E-5</v>
      </c>
      <c r="F201" s="131" t="e">
        <f t="shared" si="14"/>
        <v>#N/A</v>
      </c>
      <c r="G201" t="str">
        <f>IF((ISERROR((VLOOKUP(B201,Calculation!C$2:C$314,1,FALSE)))),"not entered","")</f>
        <v/>
      </c>
    </row>
    <row r="202" spans="2:7" x14ac:dyDescent="0.2">
      <c r="B202" s="128" t="s">
        <v>8</v>
      </c>
      <c r="C202" s="132" t="str">
        <f t="shared" si="12"/>
        <v xml:space="preserve"> </v>
      </c>
      <c r="D202" s="132" t="str">
        <f t="shared" si="13"/>
        <v xml:space="preserve"> </v>
      </c>
      <c r="E202" s="130">
        <v>1.1574074074074073E-5</v>
      </c>
      <c r="F202" s="131" t="e">
        <f t="shared" si="14"/>
        <v>#N/A</v>
      </c>
      <c r="G202" t="str">
        <f>IF((ISERROR((VLOOKUP(B202,Calculation!C$2:C$314,1,FALSE)))),"not entered","")</f>
        <v/>
      </c>
    </row>
    <row r="203" spans="2:7" x14ac:dyDescent="0.2">
      <c r="B203" s="128" t="s">
        <v>8</v>
      </c>
      <c r="C203" s="132" t="str">
        <f t="shared" si="12"/>
        <v xml:space="preserve"> </v>
      </c>
      <c r="D203" s="132" t="str">
        <f t="shared" si="13"/>
        <v xml:space="preserve"> </v>
      </c>
      <c r="E203" s="130">
        <v>1.1574074074074073E-5</v>
      </c>
      <c r="F203" s="131" t="e">
        <f t="shared" si="14"/>
        <v>#N/A</v>
      </c>
      <c r="G203" t="str">
        <f>IF((ISERROR((VLOOKUP(B203,Calculation!C$2:C$314,1,FALSE)))),"not entered","")</f>
        <v/>
      </c>
    </row>
    <row r="204" spans="2:7" ht="13.5" thickBot="1" x14ac:dyDescent="0.25">
      <c r="B204" s="133"/>
      <c r="C204" s="134"/>
      <c r="D204" s="134"/>
      <c r="E204" s="135"/>
      <c r="F204" s="136"/>
      <c r="G204" t="str">
        <f>IF((ISERROR((VLOOKUP(B204,Calculation!C$2:C$314,1,FALSE)))),"not entered","")</f>
        <v>not entered</v>
      </c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</sheetData>
  <phoneticPr fontId="3" type="noConversion"/>
  <conditionalFormatting sqref="B1:B3 B205:B209">
    <cfRule type="cellIs" dxfId="6" priority="7" stopIfTrue="1" operator="equal">
      <formula>"x"</formula>
    </cfRule>
  </conditionalFormatting>
  <conditionalFormatting sqref="G4:G205">
    <cfRule type="cellIs" dxfId="5" priority="8" stopIfTrue="1" operator="equal">
      <formula>#N/A</formula>
    </cfRule>
  </conditionalFormatting>
  <conditionalFormatting sqref="B106:B204">
    <cfRule type="cellIs" dxfId="4" priority="6" stopIfTrue="1" operator="equal">
      <formula>"x"</formula>
    </cfRule>
  </conditionalFormatting>
  <conditionalFormatting sqref="B106:B208">
    <cfRule type="cellIs" dxfId="3" priority="4" stopIfTrue="1" operator="equal">
      <formula>"x"</formula>
    </cfRule>
  </conditionalFormatting>
  <conditionalFormatting sqref="G4:G204">
    <cfRule type="cellIs" dxfId="2" priority="3" stopIfTrue="1" operator="equal">
      <formula>#N/A</formula>
    </cfRule>
  </conditionalFormatting>
  <conditionalFormatting sqref="B4:B5 B17:B105">
    <cfRule type="cellIs" dxfId="1" priority="2" stopIfTrue="1" operator="equal">
      <formula>"x"</formula>
    </cfRule>
  </conditionalFormatting>
  <conditionalFormatting sqref="B6:B16">
    <cfRule type="cellIs" dxfId="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5"/>
  <sheetViews>
    <sheetView workbookViewId="0">
      <pane xSplit="5" ySplit="1" topLeftCell="Z79" activePane="bottomRight" state="frozenSplit"/>
      <selection pane="topRight"/>
      <selection pane="bottomLeft"/>
      <selection pane="bottomRight" activeCell="A88" sqref="A88:XFD111"/>
    </sheetView>
  </sheetViews>
  <sheetFormatPr defaultRowHeight="12.75" x14ac:dyDescent="0.2"/>
  <cols>
    <col min="1" max="1" width="15.7109375" style="26" hidden="1" customWidth="1"/>
    <col min="2" max="2" width="8.5703125" style="5" customWidth="1"/>
    <col min="3" max="3" width="26.7109375" style="73" customWidth="1"/>
    <col min="4" max="4" width="23.5703125" style="73" customWidth="1"/>
    <col min="5" max="5" width="10.5703125" style="73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109" bestFit="1" customWidth="1"/>
    <col min="22" max="22" width="10" style="109" customWidth="1"/>
    <col min="23" max="23" width="8.5703125" style="109" bestFit="1" customWidth="1"/>
    <col min="24" max="24" width="6.5703125" style="109" bestFit="1" customWidth="1"/>
    <col min="25" max="25" width="8.5703125" style="71" bestFit="1" customWidth="1"/>
    <col min="26" max="26" width="7.42578125" style="71" customWidth="1"/>
    <col min="27" max="27" width="9" style="71" customWidth="1"/>
    <col min="28" max="28" width="5.42578125" style="71" bestFit="1" customWidth="1"/>
    <col min="29" max="29" width="7.5703125" style="82" bestFit="1" customWidth="1"/>
    <col min="30" max="30" width="8.7109375" style="82" bestFit="1" customWidth="1"/>
    <col min="31" max="31" width="8.5703125" style="82" bestFit="1" customWidth="1"/>
    <col min="32" max="35" width="8.5703125" style="84" bestFit="1" customWidth="1"/>
    <col min="36" max="36" width="9.28515625" style="6" bestFit="1" customWidth="1"/>
    <col min="37" max="37" width="8.5703125" bestFit="1" customWidth="1"/>
    <col min="38" max="47" width="8.85546875" customWidth="1"/>
    <col min="48" max="16384" width="9.140625" style="5"/>
  </cols>
  <sheetData>
    <row r="1" spans="1:37" s="76" customFormat="1" ht="25.5" x14ac:dyDescent="0.2">
      <c r="A1" s="75"/>
      <c r="B1" s="76" t="s">
        <v>32</v>
      </c>
      <c r="C1" s="76" t="s">
        <v>0</v>
      </c>
      <c r="D1" s="76" t="s">
        <v>20</v>
      </c>
      <c r="E1" s="76" t="s">
        <v>21</v>
      </c>
      <c r="F1" s="77" t="s">
        <v>9</v>
      </c>
      <c r="G1" s="77" t="s">
        <v>52</v>
      </c>
      <c r="H1" s="79" t="s">
        <v>22</v>
      </c>
      <c r="I1" s="79" t="s">
        <v>23</v>
      </c>
      <c r="J1" s="79" t="s">
        <v>24</v>
      </c>
      <c r="K1" s="79" t="s">
        <v>25</v>
      </c>
      <c r="L1" s="79" t="s">
        <v>26</v>
      </c>
      <c r="M1" s="79" t="s">
        <v>27</v>
      </c>
      <c r="N1" s="79" t="s">
        <v>28</v>
      </c>
      <c r="O1" s="79" t="s">
        <v>29</v>
      </c>
      <c r="P1" s="79" t="s">
        <v>37</v>
      </c>
      <c r="Q1" s="79" t="s">
        <v>38</v>
      </c>
      <c r="R1" s="79" t="s">
        <v>75</v>
      </c>
      <c r="S1" s="79" t="s">
        <v>77</v>
      </c>
      <c r="T1" s="79" t="s">
        <v>39</v>
      </c>
      <c r="U1" s="107" t="s">
        <v>40</v>
      </c>
      <c r="V1" s="107" t="s">
        <v>41</v>
      </c>
      <c r="W1" s="107" t="s">
        <v>42</v>
      </c>
      <c r="X1" s="107" t="s">
        <v>46</v>
      </c>
      <c r="Y1" s="80" t="s">
        <v>78</v>
      </c>
      <c r="Z1" s="80" t="s">
        <v>43</v>
      </c>
      <c r="AA1" s="80" t="s">
        <v>44</v>
      </c>
      <c r="AB1" s="80" t="s">
        <v>45</v>
      </c>
      <c r="AC1" s="81" t="s">
        <v>48</v>
      </c>
      <c r="AD1" s="81" t="s">
        <v>49</v>
      </c>
      <c r="AE1" s="81" t="s">
        <v>50</v>
      </c>
      <c r="AF1" s="83" t="s">
        <v>79</v>
      </c>
      <c r="AG1" s="83" t="s">
        <v>80</v>
      </c>
      <c r="AH1" s="83" t="s">
        <v>47</v>
      </c>
      <c r="AI1" s="83" t="s">
        <v>81</v>
      </c>
      <c r="AJ1" s="78" t="s">
        <v>51</v>
      </c>
      <c r="AK1" s="76" t="s">
        <v>30</v>
      </c>
    </row>
    <row r="2" spans="1:37" s="24" customFormat="1" x14ac:dyDescent="0.2">
      <c r="A2" s="99" t="s">
        <v>66</v>
      </c>
      <c r="C2" s="24" t="s">
        <v>3</v>
      </c>
      <c r="U2" s="108"/>
      <c r="V2" s="108"/>
      <c r="W2" s="108"/>
      <c r="X2" s="108"/>
    </row>
    <row r="3" spans="1:37" x14ac:dyDescent="0.2">
      <c r="A3" s="26">
        <v>2.0000000000000002E-5</v>
      </c>
      <c r="B3" s="5">
        <f t="shared" ref="B3:B18" si="0">AK3+A3</f>
        <v>19504.305687682318</v>
      </c>
      <c r="C3" s="163" t="s">
        <v>114</v>
      </c>
      <c r="D3" s="163" t="s">
        <v>115</v>
      </c>
      <c r="E3" s="74" t="s">
        <v>71</v>
      </c>
      <c r="F3" s="25">
        <f>COUNTIF(H3:AB3,"&gt;1")</f>
        <v>4</v>
      </c>
      <c r="G3" s="25">
        <f>COUNTIF(AF3:AJ3,"&gt;1")</f>
        <v>2</v>
      </c>
      <c r="H3" s="7">
        <f t="shared" ref="H3:H21" si="1">IF(ISERROR(VLOOKUP($C3,_tri1,5,FALSE)),0,(VLOOKUP($C3,_tri1,5,FALSE)))</f>
        <v>0</v>
      </c>
      <c r="I3" s="7">
        <f t="shared" ref="I3:I21" si="2">IF(ISERROR(VLOOKUP($C3,_tri2,5,FALSE)),0,(VLOOKUP($C3,_tri2,5,FALSE)))</f>
        <v>0</v>
      </c>
      <c r="J3" s="7">
        <f t="shared" ref="J3:J21" si="3">IF(ISERROR(VLOOKUP($C3,_tri3,5,FALSE)),0,(VLOOKUP($C3,_tri3,5,FALSE)))</f>
        <v>0</v>
      </c>
      <c r="K3" s="7">
        <f t="shared" ref="K3:K21" si="4">IF(ISERROR(VLOOKUP($C3,_tri4,5,FALSE)),0,(VLOOKUP($C3,_tri4,5,FALSE)))</f>
        <v>9515.5038759689905</v>
      </c>
      <c r="L3" s="7">
        <f t="shared" ref="L3:L21" si="5">IF(ISERROR(VLOOKUP($C3,_tri5,5,FALSE)),0,(VLOOKUP($C3,_tri5,5,FALSE)))</f>
        <v>0</v>
      </c>
      <c r="M3" s="7">
        <f t="shared" ref="M3:M21" si="6">IF(ISERROR(VLOOKUP($C3,_tri6,5,FALSE)),0,(VLOOKUP($C3,_tri6,5,FALSE)))</f>
        <v>0</v>
      </c>
      <c r="N3" s="7">
        <f t="shared" ref="N3:N21" si="7">IF(ISERROR(VLOOKUP($C3,_tri7,5,FALSE)),0,(VLOOKUP($C3,_tri7,5,FALSE)))</f>
        <v>0</v>
      </c>
      <c r="O3" s="7">
        <f t="shared" ref="O3:O21" si="8">IF(ISERROR(VLOOKUP($C3,_tri8,5,FALSE)),0,(VLOOKUP($C3,_tri8,5,FALSE)))</f>
        <v>0</v>
      </c>
      <c r="P3" s="7">
        <f t="shared" ref="P3:P21" si="9">IF(ISERROR(VLOOKUP($C3,_tri9,5,FALSE)),0,(VLOOKUP($C3,_tri9,5,FALSE)))</f>
        <v>0</v>
      </c>
      <c r="Q3" s="7">
        <f t="shared" ref="Q3:Q21" si="10">IF(ISERROR(VLOOKUP($C3,_tri10,5,FALSE)),0,(VLOOKUP($C3,_tri10,5,FALSE)))</f>
        <v>0</v>
      </c>
      <c r="R3" s="7">
        <f t="shared" ref="R3:R21" si="11">IF(ISERROR(VLOOKUP($C3,_Tri12,5,FALSE)),0,(VLOOKUP($C3,_Tri12,5,FALSE)))</f>
        <v>0</v>
      </c>
      <c r="S3" s="7">
        <f t="shared" ref="S3:S21" si="12">IF(ISERROR(VLOOKUP($C3,_tri13,5,FALSE)),0,(VLOOKUP($C3,_tri13,5,FALSE)))</f>
        <v>0</v>
      </c>
      <c r="T3" s="7">
        <f t="shared" ref="T3:T21" si="13">IF(ISERROR(VLOOKUP($C3,_tri11,5,FALSE)),0,(VLOOKUP($C3,_tri11,5,FALSE)))</f>
        <v>0</v>
      </c>
      <c r="U3" s="109">
        <f t="shared" ref="U3:U21" si="14">IF(ISERROR(VLOOKUP($C3,aqua1,5,FALSE)),0,(VLOOKUP($C3,aqua1,5,FALSE)))</f>
        <v>0</v>
      </c>
      <c r="V3" s="109">
        <f t="shared" ref="V3:V21" si="15">IF(ISERROR(VLOOKUP($C3,aqua2,5,FALSE)),0,(VLOOKUP($C3,aqua2,5,FALSE)))</f>
        <v>9978.1446488013189</v>
      </c>
      <c r="W3" s="109">
        <f t="shared" ref="W3:W21" si="16">IF(ISERROR(VLOOKUP($C3,aqua3,5,FALSE)),0,(VLOOKUP($C3,aqua3,5,FALSE)))</f>
        <v>9461.6467276565782</v>
      </c>
      <c r="X3" s="109">
        <f t="shared" ref="X3:X21" si="17">IF(ISERROR(VLOOKUP($C3,aqua4,5,FALSE)),0,(VLOOKUP($C3,aqua4,5,FALSE)))</f>
        <v>0</v>
      </c>
      <c r="Y3" s="71">
        <f t="shared" ref="Y3:Y21" si="18">IF(ISERROR(VLOOKUP($C3,_dua1,5,FALSE)),0,(VLOOKUP($C3,_dua1,5,FALSE)))</f>
        <v>9988.8017917133257</v>
      </c>
      <c r="Z3" s="71">
        <f t="shared" ref="Z3:Z21" si="19">IF(ISERROR(VLOOKUP($C3,_dua2,5,FALSE)),0,(VLOOKUP($C3,_dua2,5,FALSE)))</f>
        <v>0</v>
      </c>
      <c r="AA3" s="71">
        <f t="shared" ref="AA3:AA21" si="20">IF(ISERROR(VLOOKUP($C3,_dua3,5,FALSE)),0,(VLOOKUP($C3,_dua3,5,FALSE)))</f>
        <v>0</v>
      </c>
      <c r="AB3" s="71">
        <f t="shared" ref="AB3:AB21" si="21">IF(ISERROR(VLOOKUP($C3,_dua4,5,FALSE)),0,(VLOOKUP($C3,_dua4,5,FALSE)))</f>
        <v>0</v>
      </c>
      <c r="AC3" s="82">
        <f t="shared" ref="AC3:AC17" si="22">LARGE(H3:T3,5)</f>
        <v>0</v>
      </c>
      <c r="AD3" s="82">
        <f t="shared" ref="AD3:AD17" si="23">LARGE(U3:X3,1)</f>
        <v>9978.1446488013189</v>
      </c>
      <c r="AE3" s="82">
        <f t="shared" ref="AE3:AE17" si="24">LARGE(Y3:AB3,1)</f>
        <v>9988.8017917133257</v>
      </c>
      <c r="AF3" s="84">
        <f t="shared" ref="AF3:AF17" si="25">LARGE(H3:T3,1)</f>
        <v>9515.5038759689905</v>
      </c>
      <c r="AG3" s="84">
        <f t="shared" ref="AG3:AG17" si="26">LARGE(H3:T3,2)</f>
        <v>0</v>
      </c>
      <c r="AH3" s="84">
        <f t="shared" ref="AH3:AH18" si="27">LARGE(H3:T3,4)</f>
        <v>0</v>
      </c>
      <c r="AI3" s="84">
        <f t="shared" ref="AI3:AI17" si="28">LARGE(H3:T3,3)</f>
        <v>0</v>
      </c>
      <c r="AJ3" s="6">
        <f t="shared" ref="AJ3:AJ21" si="29">LARGE(AC3:AE3,1)</f>
        <v>9988.8017917133257</v>
      </c>
      <c r="AK3" s="1">
        <f t="shared" ref="AK3:AK17" si="30">SUM(AF3:AJ3)</f>
        <v>19504.305667682318</v>
      </c>
    </row>
    <row r="4" spans="1:37" x14ac:dyDescent="0.2">
      <c r="A4" s="26">
        <v>7.0000000000000007E-5</v>
      </c>
      <c r="B4" s="5">
        <f t="shared" si="0"/>
        <v>50000.000070000002</v>
      </c>
      <c r="C4" s="163" t="s">
        <v>145</v>
      </c>
      <c r="D4" s="163" t="s">
        <v>127</v>
      </c>
      <c r="E4" s="74" t="s">
        <v>71</v>
      </c>
      <c r="F4" s="25">
        <f t="shared" ref="F4:F17" si="31">COUNTIF(H4:AB4,"&gt;1")</f>
        <v>9</v>
      </c>
      <c r="G4" s="25">
        <f t="shared" ref="G4:G17" si="32">COUNTIF(AF4:AJ4,"&gt;1")</f>
        <v>5</v>
      </c>
      <c r="H4" s="7">
        <f t="shared" si="1"/>
        <v>0</v>
      </c>
      <c r="I4" s="7">
        <f t="shared" si="2"/>
        <v>10000</v>
      </c>
      <c r="J4" s="7">
        <f t="shared" si="3"/>
        <v>10000</v>
      </c>
      <c r="K4" s="7">
        <f t="shared" si="4"/>
        <v>0</v>
      </c>
      <c r="L4" s="7">
        <f t="shared" si="5"/>
        <v>0</v>
      </c>
      <c r="M4" s="7">
        <f t="shared" si="6"/>
        <v>0</v>
      </c>
      <c r="N4" s="7">
        <f t="shared" si="7"/>
        <v>10000</v>
      </c>
      <c r="O4" s="7">
        <f t="shared" si="8"/>
        <v>10000</v>
      </c>
      <c r="P4" s="7">
        <f t="shared" si="9"/>
        <v>10000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109">
        <f t="shared" si="14"/>
        <v>0</v>
      </c>
      <c r="V4" s="109">
        <f t="shared" si="15"/>
        <v>10000</v>
      </c>
      <c r="W4" s="109">
        <f t="shared" si="16"/>
        <v>10000</v>
      </c>
      <c r="X4" s="109">
        <f t="shared" si="17"/>
        <v>0</v>
      </c>
      <c r="Y4" s="71">
        <f t="shared" si="18"/>
        <v>0</v>
      </c>
      <c r="Z4" s="71">
        <f t="shared" si="19"/>
        <v>9975.4299754299755</v>
      </c>
      <c r="AA4" s="71">
        <f t="shared" si="20"/>
        <v>10000</v>
      </c>
      <c r="AB4" s="71">
        <f t="shared" si="21"/>
        <v>0</v>
      </c>
      <c r="AC4" s="82">
        <f t="shared" si="22"/>
        <v>10000</v>
      </c>
      <c r="AD4" s="82">
        <f t="shared" si="23"/>
        <v>10000</v>
      </c>
      <c r="AE4" s="82">
        <f t="shared" si="24"/>
        <v>10000</v>
      </c>
      <c r="AF4" s="84">
        <f t="shared" si="25"/>
        <v>10000</v>
      </c>
      <c r="AG4" s="84">
        <f t="shared" si="26"/>
        <v>10000</v>
      </c>
      <c r="AH4" s="84">
        <f t="shared" si="27"/>
        <v>10000</v>
      </c>
      <c r="AI4" s="84">
        <f t="shared" si="28"/>
        <v>10000</v>
      </c>
      <c r="AJ4" s="6">
        <f t="shared" si="29"/>
        <v>10000</v>
      </c>
      <c r="AK4" s="1">
        <f t="shared" si="30"/>
        <v>50000</v>
      </c>
    </row>
    <row r="5" spans="1:37" x14ac:dyDescent="0.2">
      <c r="A5" s="26">
        <v>8.0000000000000007E-5</v>
      </c>
      <c r="B5" s="5">
        <f t="shared" si="0"/>
        <v>17850.973529151346</v>
      </c>
      <c r="C5" s="163" t="s">
        <v>148</v>
      </c>
      <c r="D5" s="163" t="s">
        <v>87</v>
      </c>
      <c r="E5" s="74" t="s">
        <v>71</v>
      </c>
      <c r="F5" s="25">
        <f t="shared" si="31"/>
        <v>3</v>
      </c>
      <c r="G5" s="25">
        <f t="shared" si="32"/>
        <v>2</v>
      </c>
      <c r="H5" s="7">
        <f t="shared" si="1"/>
        <v>0</v>
      </c>
      <c r="I5" s="7">
        <f t="shared" si="2"/>
        <v>0</v>
      </c>
      <c r="J5" s="7">
        <f t="shared" si="3"/>
        <v>0</v>
      </c>
      <c r="K5" s="7">
        <f t="shared" si="4"/>
        <v>0</v>
      </c>
      <c r="L5" s="7">
        <f t="shared" si="5"/>
        <v>0</v>
      </c>
      <c r="M5" s="7">
        <f t="shared" si="6"/>
        <v>8228.9803220035792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109">
        <f t="shared" si="14"/>
        <v>9621.9931271477672</v>
      </c>
      <c r="V5" s="109">
        <f t="shared" si="15"/>
        <v>9019.2383673221302</v>
      </c>
      <c r="W5" s="109">
        <f t="shared" si="16"/>
        <v>0</v>
      </c>
      <c r="X5" s="109">
        <f t="shared" si="17"/>
        <v>0</v>
      </c>
      <c r="Y5" s="71">
        <f t="shared" si="18"/>
        <v>0</v>
      </c>
      <c r="Z5" s="71">
        <f t="shared" si="19"/>
        <v>0</v>
      </c>
      <c r="AA5" s="71">
        <f t="shared" si="20"/>
        <v>0</v>
      </c>
      <c r="AB5" s="71">
        <f t="shared" si="21"/>
        <v>0</v>
      </c>
      <c r="AC5" s="82">
        <f t="shared" si="22"/>
        <v>0</v>
      </c>
      <c r="AD5" s="82">
        <f t="shared" si="23"/>
        <v>9621.9931271477672</v>
      </c>
      <c r="AE5" s="82">
        <f t="shared" si="24"/>
        <v>0</v>
      </c>
      <c r="AF5" s="84">
        <f t="shared" si="25"/>
        <v>8228.9803220035792</v>
      </c>
      <c r="AG5" s="84">
        <f t="shared" si="26"/>
        <v>0</v>
      </c>
      <c r="AH5" s="84">
        <f t="shared" si="27"/>
        <v>0</v>
      </c>
      <c r="AI5" s="84">
        <f t="shared" si="28"/>
        <v>0</v>
      </c>
      <c r="AJ5" s="6">
        <f t="shared" si="29"/>
        <v>9621.9931271477672</v>
      </c>
      <c r="AK5" s="1">
        <f t="shared" si="30"/>
        <v>17850.973449151345</v>
      </c>
    </row>
    <row r="6" spans="1:37" x14ac:dyDescent="0.2">
      <c r="A6" s="26">
        <v>9.0000000000000006E-5</v>
      </c>
      <c r="B6" s="5">
        <f t="shared" si="0"/>
        <v>17535.490110766266</v>
      </c>
      <c r="C6" s="163" t="s">
        <v>150</v>
      </c>
      <c r="D6" s="163" t="s">
        <v>101</v>
      </c>
      <c r="E6" s="74" t="s">
        <v>71</v>
      </c>
      <c r="F6" s="25">
        <f t="shared" si="31"/>
        <v>4</v>
      </c>
      <c r="G6" s="25">
        <f t="shared" si="32"/>
        <v>2</v>
      </c>
      <c r="H6" s="7">
        <f t="shared" si="1"/>
        <v>0</v>
      </c>
      <c r="I6" s="7">
        <f t="shared" si="2"/>
        <v>0</v>
      </c>
      <c r="J6" s="7">
        <f t="shared" si="3"/>
        <v>8522.2672064777325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0</v>
      </c>
      <c r="U6" s="109">
        <f t="shared" si="14"/>
        <v>0</v>
      </c>
      <c r="V6" s="109">
        <f t="shared" si="15"/>
        <v>8513.6414493502016</v>
      </c>
      <c r="W6" s="109">
        <f t="shared" si="16"/>
        <v>0</v>
      </c>
      <c r="X6" s="109">
        <f t="shared" si="17"/>
        <v>0</v>
      </c>
      <c r="Y6" s="71">
        <f t="shared" si="18"/>
        <v>8236.3804247460757</v>
      </c>
      <c r="Z6" s="71">
        <f t="shared" si="19"/>
        <v>0</v>
      </c>
      <c r="AA6" s="71">
        <f t="shared" si="20"/>
        <v>9013.2228142885342</v>
      </c>
      <c r="AB6" s="71">
        <f t="shared" si="21"/>
        <v>0</v>
      </c>
      <c r="AC6" s="82">
        <f t="shared" si="22"/>
        <v>0</v>
      </c>
      <c r="AD6" s="82">
        <f t="shared" si="23"/>
        <v>8513.6414493502016</v>
      </c>
      <c r="AE6" s="82">
        <f t="shared" si="24"/>
        <v>9013.2228142885342</v>
      </c>
      <c r="AF6" s="84">
        <f t="shared" si="25"/>
        <v>8522.2672064777325</v>
      </c>
      <c r="AG6" s="84">
        <f t="shared" si="26"/>
        <v>0</v>
      </c>
      <c r="AH6" s="84">
        <f t="shared" si="27"/>
        <v>0</v>
      </c>
      <c r="AI6" s="84">
        <f t="shared" si="28"/>
        <v>0</v>
      </c>
      <c r="AJ6" s="6">
        <f t="shared" si="29"/>
        <v>9013.2228142885342</v>
      </c>
      <c r="AK6" s="1">
        <f t="shared" si="30"/>
        <v>17535.490020766265</v>
      </c>
    </row>
    <row r="7" spans="1:37" x14ac:dyDescent="0.2">
      <c r="A7" s="26">
        <v>1E-4</v>
      </c>
      <c r="B7" s="5">
        <f t="shared" si="0"/>
        <v>25848.531916558957</v>
      </c>
      <c r="C7" s="163" t="s">
        <v>152</v>
      </c>
      <c r="D7" s="163" t="s">
        <v>127</v>
      </c>
      <c r="E7" s="74" t="s">
        <v>71</v>
      </c>
      <c r="F7" s="25">
        <f t="shared" si="31"/>
        <v>5</v>
      </c>
      <c r="G7" s="25">
        <f t="shared" si="32"/>
        <v>3</v>
      </c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8550.1858736059494</v>
      </c>
      <c r="N7" s="7">
        <f t="shared" si="7"/>
        <v>0</v>
      </c>
      <c r="O7" s="7">
        <f t="shared" si="8"/>
        <v>0</v>
      </c>
      <c r="P7" s="7">
        <f t="shared" si="9"/>
        <v>8256.0296846011152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109">
        <f t="shared" si="14"/>
        <v>0</v>
      </c>
      <c r="V7" s="109">
        <f t="shared" si="15"/>
        <v>8195.9787892178538</v>
      </c>
      <c r="W7" s="109">
        <f t="shared" si="16"/>
        <v>0</v>
      </c>
      <c r="X7" s="109">
        <f t="shared" si="17"/>
        <v>0</v>
      </c>
      <c r="Y7" s="71">
        <f t="shared" si="18"/>
        <v>0</v>
      </c>
      <c r="Z7" s="71">
        <f t="shared" si="19"/>
        <v>9042.3162583518933</v>
      </c>
      <c r="AA7" s="71">
        <f t="shared" si="20"/>
        <v>8565.2663165791455</v>
      </c>
      <c r="AB7" s="71">
        <f t="shared" si="21"/>
        <v>0</v>
      </c>
      <c r="AC7" s="82">
        <f t="shared" si="22"/>
        <v>0</v>
      </c>
      <c r="AD7" s="82">
        <f t="shared" si="23"/>
        <v>8195.9787892178538</v>
      </c>
      <c r="AE7" s="82">
        <f t="shared" si="24"/>
        <v>9042.3162583518933</v>
      </c>
      <c r="AF7" s="84">
        <f t="shared" si="25"/>
        <v>8550.1858736059494</v>
      </c>
      <c r="AG7" s="84">
        <f t="shared" si="26"/>
        <v>8256.0296846011152</v>
      </c>
      <c r="AH7" s="84">
        <f t="shared" si="27"/>
        <v>0</v>
      </c>
      <c r="AI7" s="84">
        <f t="shared" si="28"/>
        <v>0</v>
      </c>
      <c r="AJ7" s="6">
        <f t="shared" si="29"/>
        <v>9042.3162583518933</v>
      </c>
      <c r="AK7" s="1">
        <f t="shared" si="30"/>
        <v>25848.531816558956</v>
      </c>
    </row>
    <row r="8" spans="1:37" x14ac:dyDescent="0.2">
      <c r="A8" s="26">
        <v>1.1E-4</v>
      </c>
      <c r="B8" s="5">
        <f t="shared" si="0"/>
        <v>23549.54214352883</v>
      </c>
      <c r="C8" s="163" t="s">
        <v>154</v>
      </c>
      <c r="D8" s="163" t="s">
        <v>155</v>
      </c>
      <c r="E8" s="74" t="s">
        <v>71</v>
      </c>
      <c r="F8" s="25">
        <f t="shared" si="31"/>
        <v>4</v>
      </c>
      <c r="G8" s="25">
        <f t="shared" si="32"/>
        <v>3</v>
      </c>
      <c r="H8" s="7">
        <f t="shared" si="1"/>
        <v>7722.4932653035885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6938.159879336351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109">
        <f t="shared" si="14"/>
        <v>8888.8888888888887</v>
      </c>
      <c r="V8" s="109">
        <f t="shared" si="15"/>
        <v>8172.5049570389956</v>
      </c>
      <c r="W8" s="109">
        <f t="shared" si="16"/>
        <v>0</v>
      </c>
      <c r="X8" s="109">
        <f t="shared" si="17"/>
        <v>0</v>
      </c>
      <c r="Y8" s="71">
        <f t="shared" si="18"/>
        <v>0</v>
      </c>
      <c r="Z8" s="71">
        <f t="shared" si="19"/>
        <v>0</v>
      </c>
      <c r="AA8" s="71">
        <f t="shared" si="20"/>
        <v>0</v>
      </c>
      <c r="AB8" s="71">
        <f t="shared" si="21"/>
        <v>0</v>
      </c>
      <c r="AC8" s="82">
        <f t="shared" si="22"/>
        <v>0</v>
      </c>
      <c r="AD8" s="82">
        <f t="shared" si="23"/>
        <v>8888.8888888888887</v>
      </c>
      <c r="AE8" s="82">
        <f t="shared" si="24"/>
        <v>0</v>
      </c>
      <c r="AF8" s="84">
        <f t="shared" si="25"/>
        <v>7722.4932653035885</v>
      </c>
      <c r="AG8" s="84">
        <f t="shared" si="26"/>
        <v>6938.159879336351</v>
      </c>
      <c r="AH8" s="84">
        <f t="shared" si="27"/>
        <v>0</v>
      </c>
      <c r="AI8" s="84">
        <f t="shared" si="28"/>
        <v>0</v>
      </c>
      <c r="AJ8" s="6">
        <f t="shared" si="29"/>
        <v>8888.8888888888887</v>
      </c>
      <c r="AK8" s="1">
        <f t="shared" si="30"/>
        <v>23549.542033528829</v>
      </c>
    </row>
    <row r="9" spans="1:37" x14ac:dyDescent="0.2">
      <c r="A9" s="26">
        <v>1.2E-4</v>
      </c>
      <c r="B9" s="5">
        <f t="shared" si="0"/>
        <v>24609.230507798278</v>
      </c>
      <c r="C9" s="163" t="s">
        <v>157</v>
      </c>
      <c r="D9" s="163" t="s">
        <v>158</v>
      </c>
      <c r="E9" s="74" t="s">
        <v>71</v>
      </c>
      <c r="F9" s="25">
        <f t="shared" si="31"/>
        <v>5</v>
      </c>
      <c r="G9" s="25">
        <f t="shared" si="32"/>
        <v>3</v>
      </c>
      <c r="H9" s="7">
        <f t="shared" si="1"/>
        <v>7706.9937434181993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7313.195548489668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109">
        <f t="shared" si="14"/>
        <v>9589.0410958904104</v>
      </c>
      <c r="V9" s="109">
        <f t="shared" si="15"/>
        <v>6640.5603168564976</v>
      </c>
      <c r="W9" s="109">
        <f t="shared" si="16"/>
        <v>0</v>
      </c>
      <c r="X9" s="109">
        <f t="shared" si="17"/>
        <v>0</v>
      </c>
      <c r="Y9" s="71">
        <f t="shared" si="18"/>
        <v>0</v>
      </c>
      <c r="Z9" s="71">
        <f t="shared" si="19"/>
        <v>0</v>
      </c>
      <c r="AA9" s="71">
        <f t="shared" si="20"/>
        <v>7616.7444963308862</v>
      </c>
      <c r="AB9" s="71">
        <f t="shared" si="21"/>
        <v>0</v>
      </c>
      <c r="AC9" s="82">
        <f t="shared" si="22"/>
        <v>0</v>
      </c>
      <c r="AD9" s="82">
        <f t="shared" si="23"/>
        <v>9589.0410958904104</v>
      </c>
      <c r="AE9" s="82">
        <f t="shared" si="24"/>
        <v>7616.7444963308862</v>
      </c>
      <c r="AF9" s="84">
        <f t="shared" si="25"/>
        <v>7706.9937434181993</v>
      </c>
      <c r="AG9" s="84">
        <f t="shared" si="26"/>
        <v>7313.195548489668</v>
      </c>
      <c r="AH9" s="84">
        <f t="shared" si="27"/>
        <v>0</v>
      </c>
      <c r="AI9" s="84">
        <f t="shared" si="28"/>
        <v>0</v>
      </c>
      <c r="AJ9" s="6">
        <f t="shared" si="29"/>
        <v>9589.0410958904104</v>
      </c>
      <c r="AK9" s="1">
        <f t="shared" si="30"/>
        <v>24609.230387798278</v>
      </c>
    </row>
    <row r="10" spans="1:37" x14ac:dyDescent="0.2">
      <c r="A10" s="26">
        <v>1.4000000000000001E-4</v>
      </c>
      <c r="B10" s="5">
        <f t="shared" si="0"/>
        <v>26726.777266633722</v>
      </c>
      <c r="C10" s="164" t="s">
        <v>177</v>
      </c>
      <c r="D10" s="164" t="s">
        <v>164</v>
      </c>
      <c r="E10" s="74" t="s">
        <v>71</v>
      </c>
      <c r="F10" s="25">
        <f t="shared" si="31"/>
        <v>4</v>
      </c>
      <c r="G10" s="25">
        <f t="shared" si="32"/>
        <v>3</v>
      </c>
      <c r="H10" s="7">
        <f t="shared" si="1"/>
        <v>0</v>
      </c>
      <c r="I10" s="7">
        <f t="shared" si="2"/>
        <v>9071.4740963306922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8428.0303030303021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109">
        <f t="shared" si="14"/>
        <v>0</v>
      </c>
      <c r="V10" s="109">
        <f t="shared" si="15"/>
        <v>0</v>
      </c>
      <c r="W10" s="109">
        <f t="shared" si="16"/>
        <v>8541.9313850063518</v>
      </c>
      <c r="X10" s="109">
        <f t="shared" si="17"/>
        <v>0</v>
      </c>
      <c r="Y10" s="71">
        <f t="shared" si="18"/>
        <v>0</v>
      </c>
      <c r="Z10" s="71">
        <f t="shared" si="19"/>
        <v>9227.2727272727298</v>
      </c>
      <c r="AA10" s="71">
        <f t="shared" si="20"/>
        <v>0</v>
      </c>
      <c r="AB10" s="71">
        <f t="shared" si="21"/>
        <v>0</v>
      </c>
      <c r="AC10" s="82">
        <f t="shared" si="22"/>
        <v>0</v>
      </c>
      <c r="AD10" s="82">
        <f t="shared" si="23"/>
        <v>8541.9313850063518</v>
      </c>
      <c r="AE10" s="82">
        <f t="shared" si="24"/>
        <v>9227.2727272727298</v>
      </c>
      <c r="AF10" s="84">
        <f t="shared" si="25"/>
        <v>9071.4740963306922</v>
      </c>
      <c r="AG10" s="84">
        <f t="shared" si="26"/>
        <v>8428.0303030303021</v>
      </c>
      <c r="AH10" s="84">
        <f t="shared" si="27"/>
        <v>0</v>
      </c>
      <c r="AI10" s="84">
        <f t="shared" si="28"/>
        <v>0</v>
      </c>
      <c r="AJ10" s="6">
        <f t="shared" si="29"/>
        <v>9227.2727272727298</v>
      </c>
      <c r="AK10" s="1">
        <f t="shared" si="30"/>
        <v>26726.777126633722</v>
      </c>
    </row>
    <row r="11" spans="1:37" x14ac:dyDescent="0.2">
      <c r="A11" s="26">
        <v>1.5000000000000001E-4</v>
      </c>
      <c r="B11" s="5">
        <f t="shared" si="0"/>
        <v>28295.362976183802</v>
      </c>
      <c r="C11" s="164" t="s">
        <v>179</v>
      </c>
      <c r="D11" s="164" t="s">
        <v>180</v>
      </c>
      <c r="E11" s="74" t="s">
        <v>71</v>
      </c>
      <c r="F11" s="25">
        <f t="shared" si="31"/>
        <v>4</v>
      </c>
      <c r="G11" s="25">
        <f t="shared" si="32"/>
        <v>3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9002.1231422505298</v>
      </c>
      <c r="O11" s="7">
        <f t="shared" si="8"/>
        <v>9293.2396839332741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109">
        <f t="shared" si="14"/>
        <v>0</v>
      </c>
      <c r="V11" s="109">
        <f t="shared" si="15"/>
        <v>0</v>
      </c>
      <c r="W11" s="109">
        <f t="shared" si="16"/>
        <v>8531.0913705583753</v>
      </c>
      <c r="X11" s="109">
        <f t="shared" si="17"/>
        <v>0</v>
      </c>
      <c r="Y11" s="71">
        <f t="shared" si="18"/>
        <v>0</v>
      </c>
      <c r="Z11" s="71">
        <f t="shared" si="19"/>
        <v>10000</v>
      </c>
      <c r="AA11" s="71">
        <f t="shared" si="20"/>
        <v>0</v>
      </c>
      <c r="AB11" s="71">
        <f t="shared" si="21"/>
        <v>0</v>
      </c>
      <c r="AC11" s="82">
        <f t="shared" si="22"/>
        <v>0</v>
      </c>
      <c r="AD11" s="82">
        <f t="shared" si="23"/>
        <v>8531.0913705583753</v>
      </c>
      <c r="AE11" s="82">
        <f t="shared" si="24"/>
        <v>10000</v>
      </c>
      <c r="AF11" s="84">
        <f t="shared" si="25"/>
        <v>9293.2396839332741</v>
      </c>
      <c r="AG11" s="84">
        <f t="shared" si="26"/>
        <v>9002.1231422505298</v>
      </c>
      <c r="AH11" s="84">
        <f t="shared" si="27"/>
        <v>0</v>
      </c>
      <c r="AI11" s="84">
        <f t="shared" si="28"/>
        <v>0</v>
      </c>
      <c r="AJ11" s="6">
        <f t="shared" si="29"/>
        <v>10000</v>
      </c>
      <c r="AK11" s="1">
        <f t="shared" si="30"/>
        <v>28295.362826183802</v>
      </c>
    </row>
    <row r="12" spans="1:37" x14ac:dyDescent="0.2">
      <c r="A12" s="26">
        <v>1.6000000000000001E-4</v>
      </c>
      <c r="B12" s="5">
        <f t="shared" si="0"/>
        <v>44289.607877964438</v>
      </c>
      <c r="C12" s="164" t="s">
        <v>174</v>
      </c>
      <c r="D12" s="164" t="s">
        <v>175</v>
      </c>
      <c r="E12" s="74" t="s">
        <v>71</v>
      </c>
      <c r="F12" s="25">
        <f t="shared" si="31"/>
        <v>6</v>
      </c>
      <c r="G12" s="25">
        <f t="shared" si="32"/>
        <v>5</v>
      </c>
      <c r="H12" s="7">
        <f t="shared" si="1"/>
        <v>10000</v>
      </c>
      <c r="I12" s="7">
        <f t="shared" si="2"/>
        <v>0</v>
      </c>
      <c r="J12" s="7">
        <f t="shared" si="3"/>
        <v>8644.7638603696105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8463.0738522954089</v>
      </c>
      <c r="O12" s="7">
        <f t="shared" si="8"/>
        <v>7628.8288288288286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109">
        <f t="shared" si="14"/>
        <v>0</v>
      </c>
      <c r="V12" s="109">
        <f t="shared" si="15"/>
        <v>0</v>
      </c>
      <c r="W12" s="109">
        <f t="shared" si="16"/>
        <v>8898.0807412309714</v>
      </c>
      <c r="X12" s="109">
        <f t="shared" si="17"/>
        <v>0</v>
      </c>
      <c r="Y12" s="71">
        <f t="shared" si="18"/>
        <v>0</v>
      </c>
      <c r="Z12" s="71">
        <f t="shared" si="19"/>
        <v>9552.9411764705892</v>
      </c>
      <c r="AA12" s="71">
        <f t="shared" si="20"/>
        <v>0</v>
      </c>
      <c r="AB12" s="71">
        <f t="shared" si="21"/>
        <v>0</v>
      </c>
      <c r="AC12" s="82">
        <f t="shared" si="22"/>
        <v>0</v>
      </c>
      <c r="AD12" s="82">
        <f t="shared" si="23"/>
        <v>8898.0807412309714</v>
      </c>
      <c r="AE12" s="82">
        <f t="shared" si="24"/>
        <v>9552.9411764705892</v>
      </c>
      <c r="AF12" s="84">
        <f t="shared" si="25"/>
        <v>10000</v>
      </c>
      <c r="AG12" s="84">
        <f t="shared" si="26"/>
        <v>8644.7638603696105</v>
      </c>
      <c r="AH12" s="84">
        <f t="shared" si="27"/>
        <v>7628.8288288288286</v>
      </c>
      <c r="AI12" s="84">
        <f t="shared" si="28"/>
        <v>8463.0738522954089</v>
      </c>
      <c r="AJ12" s="6">
        <f t="shared" si="29"/>
        <v>9552.9411764705892</v>
      </c>
      <c r="AK12" s="1">
        <f t="shared" si="30"/>
        <v>44289.607717964434</v>
      </c>
    </row>
    <row r="13" spans="1:37" x14ac:dyDescent="0.2">
      <c r="A13" s="26">
        <v>1.8000000000000001E-4</v>
      </c>
      <c r="B13" s="5">
        <f t="shared" si="0"/>
        <v>9941.3496222603644</v>
      </c>
      <c r="C13" s="164" t="s">
        <v>195</v>
      </c>
      <c r="D13" s="164" t="s">
        <v>158</v>
      </c>
      <c r="E13" s="74" t="s">
        <v>71</v>
      </c>
      <c r="F13" s="25">
        <f t="shared" si="31"/>
        <v>1</v>
      </c>
      <c r="G13" s="25">
        <f t="shared" si="32"/>
        <v>1</v>
      </c>
      <c r="H13" s="7">
        <f t="shared" si="1"/>
        <v>9941.3494422603635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109">
        <f t="shared" si="14"/>
        <v>0</v>
      </c>
      <c r="V13" s="109">
        <f t="shared" si="15"/>
        <v>0</v>
      </c>
      <c r="W13" s="109">
        <f t="shared" si="16"/>
        <v>0</v>
      </c>
      <c r="X13" s="109">
        <f t="shared" si="17"/>
        <v>0</v>
      </c>
      <c r="Y13" s="71">
        <f t="shared" si="18"/>
        <v>0</v>
      </c>
      <c r="Z13" s="71">
        <f t="shared" si="19"/>
        <v>0</v>
      </c>
      <c r="AA13" s="71">
        <f t="shared" si="20"/>
        <v>0</v>
      </c>
      <c r="AB13" s="71">
        <f t="shared" si="21"/>
        <v>0</v>
      </c>
      <c r="AC13" s="82">
        <f t="shared" si="22"/>
        <v>0</v>
      </c>
      <c r="AD13" s="82">
        <f t="shared" si="23"/>
        <v>0</v>
      </c>
      <c r="AE13" s="82">
        <f t="shared" si="24"/>
        <v>0</v>
      </c>
      <c r="AF13" s="84">
        <f t="shared" si="25"/>
        <v>9941.3494422603635</v>
      </c>
      <c r="AG13" s="84">
        <f t="shared" si="26"/>
        <v>0</v>
      </c>
      <c r="AH13" s="84">
        <f t="shared" si="27"/>
        <v>0</v>
      </c>
      <c r="AI13" s="84">
        <f t="shared" si="28"/>
        <v>0</v>
      </c>
      <c r="AJ13" s="6">
        <f t="shared" si="29"/>
        <v>0</v>
      </c>
      <c r="AK13" s="1">
        <f t="shared" si="30"/>
        <v>9941.3494422603635</v>
      </c>
    </row>
    <row r="14" spans="1:37" x14ac:dyDescent="0.2">
      <c r="A14" s="26">
        <v>2.0000000000000001E-4</v>
      </c>
      <c r="B14" s="5">
        <f t="shared" si="0"/>
        <v>8266.3816067213284</v>
      </c>
      <c r="C14" s="164" t="s">
        <v>199</v>
      </c>
      <c r="D14" s="164" t="s">
        <v>200</v>
      </c>
      <c r="E14" s="74" t="s">
        <v>71</v>
      </c>
      <c r="F14" s="25">
        <f t="shared" si="31"/>
        <v>1</v>
      </c>
      <c r="G14" s="25">
        <f t="shared" si="32"/>
        <v>1</v>
      </c>
      <c r="H14" s="7">
        <f t="shared" si="1"/>
        <v>8266.3814067213279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109">
        <f t="shared" si="14"/>
        <v>0</v>
      </c>
      <c r="V14" s="109">
        <f t="shared" si="15"/>
        <v>0</v>
      </c>
      <c r="W14" s="109">
        <f t="shared" si="16"/>
        <v>0</v>
      </c>
      <c r="X14" s="109">
        <f t="shared" si="17"/>
        <v>0</v>
      </c>
      <c r="Y14" s="71">
        <f t="shared" si="18"/>
        <v>0</v>
      </c>
      <c r="Z14" s="71">
        <f t="shared" si="19"/>
        <v>0</v>
      </c>
      <c r="AA14" s="71">
        <f t="shared" si="20"/>
        <v>0</v>
      </c>
      <c r="AB14" s="71">
        <f t="shared" si="21"/>
        <v>0</v>
      </c>
      <c r="AC14" s="82">
        <f t="shared" si="22"/>
        <v>0</v>
      </c>
      <c r="AD14" s="82">
        <f t="shared" si="23"/>
        <v>0</v>
      </c>
      <c r="AE14" s="82">
        <f t="shared" si="24"/>
        <v>0</v>
      </c>
      <c r="AF14" s="84">
        <f t="shared" si="25"/>
        <v>8266.3814067213279</v>
      </c>
      <c r="AG14" s="84">
        <f t="shared" si="26"/>
        <v>0</v>
      </c>
      <c r="AH14" s="84">
        <f t="shared" si="27"/>
        <v>0</v>
      </c>
      <c r="AI14" s="84">
        <f t="shared" si="28"/>
        <v>0</v>
      </c>
      <c r="AJ14" s="6">
        <f t="shared" si="29"/>
        <v>0</v>
      </c>
      <c r="AK14" s="1">
        <f t="shared" si="30"/>
        <v>8266.3814067213279</v>
      </c>
    </row>
    <row r="15" spans="1:37" x14ac:dyDescent="0.2">
      <c r="A15" s="26">
        <v>2.1000000000000001E-4</v>
      </c>
      <c r="B15" s="5">
        <f t="shared" si="0"/>
        <v>8175.2354515497027</v>
      </c>
      <c r="C15" s="164" t="s">
        <v>202</v>
      </c>
      <c r="D15" s="164" t="s">
        <v>164</v>
      </c>
      <c r="E15" s="74" t="s">
        <v>71</v>
      </c>
      <c r="F15" s="25">
        <f t="shared" si="31"/>
        <v>1</v>
      </c>
      <c r="G15" s="25">
        <f t="shared" si="32"/>
        <v>1</v>
      </c>
      <c r="H15" s="7">
        <f t="shared" si="1"/>
        <v>8175.2352415497026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109">
        <f t="shared" si="14"/>
        <v>0</v>
      </c>
      <c r="V15" s="109">
        <f t="shared" si="15"/>
        <v>0</v>
      </c>
      <c r="W15" s="109">
        <f t="shared" si="16"/>
        <v>0</v>
      </c>
      <c r="X15" s="109">
        <f t="shared" si="17"/>
        <v>0</v>
      </c>
      <c r="Y15" s="71">
        <f t="shared" si="18"/>
        <v>0</v>
      </c>
      <c r="Z15" s="71">
        <f t="shared" si="19"/>
        <v>0</v>
      </c>
      <c r="AA15" s="71">
        <f t="shared" si="20"/>
        <v>0</v>
      </c>
      <c r="AB15" s="71">
        <f t="shared" si="21"/>
        <v>0</v>
      </c>
      <c r="AC15" s="82">
        <f t="shared" si="22"/>
        <v>0</v>
      </c>
      <c r="AD15" s="82">
        <f t="shared" si="23"/>
        <v>0</v>
      </c>
      <c r="AE15" s="82">
        <f t="shared" si="24"/>
        <v>0</v>
      </c>
      <c r="AF15" s="84">
        <f t="shared" si="25"/>
        <v>8175.2352415497026</v>
      </c>
      <c r="AG15" s="84">
        <f t="shared" si="26"/>
        <v>0</v>
      </c>
      <c r="AH15" s="84">
        <f t="shared" si="27"/>
        <v>0</v>
      </c>
      <c r="AI15" s="84">
        <f t="shared" si="28"/>
        <v>0</v>
      </c>
      <c r="AJ15" s="6">
        <f t="shared" si="29"/>
        <v>0</v>
      </c>
      <c r="AK15" s="1">
        <f t="shared" si="30"/>
        <v>8175.2352415497026</v>
      </c>
    </row>
    <row r="16" spans="1:37" x14ac:dyDescent="0.2">
      <c r="A16" s="26">
        <v>2.7000000000000006E-4</v>
      </c>
      <c r="B16" s="5">
        <f t="shared" si="0"/>
        <v>23696.755271036316</v>
      </c>
      <c r="C16" s="164" t="s">
        <v>214</v>
      </c>
      <c r="D16" s="164" t="s">
        <v>164</v>
      </c>
      <c r="E16" s="74" t="s">
        <v>71</v>
      </c>
      <c r="F16" s="25">
        <f t="shared" si="31"/>
        <v>3</v>
      </c>
      <c r="G16" s="25">
        <f t="shared" si="32"/>
        <v>3</v>
      </c>
      <c r="H16" s="7">
        <f t="shared" si="1"/>
        <v>0</v>
      </c>
      <c r="I16" s="7">
        <f t="shared" si="2"/>
        <v>7976.6860949208994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7851.8518518518522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109">
        <f t="shared" si="14"/>
        <v>0</v>
      </c>
      <c r="V16" s="109">
        <f t="shared" si="15"/>
        <v>0</v>
      </c>
      <c r="W16" s="109">
        <f t="shared" si="16"/>
        <v>0</v>
      </c>
      <c r="X16" s="109">
        <f t="shared" si="17"/>
        <v>0</v>
      </c>
      <c r="Y16" s="71">
        <f t="shared" si="18"/>
        <v>0</v>
      </c>
      <c r="Z16" s="71">
        <f t="shared" si="19"/>
        <v>7868.2170542635658</v>
      </c>
      <c r="AA16" s="71">
        <f t="shared" si="20"/>
        <v>0</v>
      </c>
      <c r="AB16" s="71">
        <f t="shared" si="21"/>
        <v>0</v>
      </c>
      <c r="AC16" s="82">
        <f t="shared" si="22"/>
        <v>0</v>
      </c>
      <c r="AD16" s="82">
        <f t="shared" si="23"/>
        <v>0</v>
      </c>
      <c r="AE16" s="82">
        <f t="shared" si="24"/>
        <v>7868.2170542635658</v>
      </c>
      <c r="AF16" s="84">
        <f t="shared" si="25"/>
        <v>7976.6860949208994</v>
      </c>
      <c r="AG16" s="84">
        <f t="shared" si="26"/>
        <v>7851.8518518518522</v>
      </c>
      <c r="AH16" s="84">
        <f t="shared" si="27"/>
        <v>0</v>
      </c>
      <c r="AI16" s="84">
        <f t="shared" si="28"/>
        <v>0</v>
      </c>
      <c r="AJ16" s="6">
        <f t="shared" si="29"/>
        <v>7868.2170542635658</v>
      </c>
      <c r="AK16" s="1">
        <f t="shared" si="30"/>
        <v>23696.755001036316</v>
      </c>
    </row>
    <row r="17" spans="1:37" x14ac:dyDescent="0.2">
      <c r="A17" s="26">
        <v>2.9000000000000006E-4</v>
      </c>
      <c r="B17" s="5">
        <f t="shared" si="0"/>
        <v>15083.498829062142</v>
      </c>
      <c r="C17" s="164" t="s">
        <v>216</v>
      </c>
      <c r="D17" s="164" t="s">
        <v>217</v>
      </c>
      <c r="E17" s="74" t="s">
        <v>71</v>
      </c>
      <c r="F17" s="25">
        <f t="shared" si="31"/>
        <v>2</v>
      </c>
      <c r="G17" s="25">
        <f t="shared" si="32"/>
        <v>2</v>
      </c>
      <c r="H17" s="7">
        <f t="shared" si="1"/>
        <v>0</v>
      </c>
      <c r="I17" s="7">
        <f t="shared" si="2"/>
        <v>7371.1935130656093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7712.305025996533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109">
        <f t="shared" si="14"/>
        <v>0</v>
      </c>
      <c r="V17" s="109">
        <f t="shared" si="15"/>
        <v>0</v>
      </c>
      <c r="W17" s="109">
        <f t="shared" si="16"/>
        <v>0</v>
      </c>
      <c r="X17" s="109">
        <f t="shared" si="17"/>
        <v>0</v>
      </c>
      <c r="Y17" s="71">
        <f t="shared" si="18"/>
        <v>0</v>
      </c>
      <c r="Z17" s="71">
        <f t="shared" si="19"/>
        <v>0</v>
      </c>
      <c r="AA17" s="71">
        <f t="shared" si="20"/>
        <v>0</v>
      </c>
      <c r="AB17" s="71">
        <f t="shared" si="21"/>
        <v>0</v>
      </c>
      <c r="AC17" s="82">
        <f t="shared" si="22"/>
        <v>0</v>
      </c>
      <c r="AD17" s="82">
        <f t="shared" si="23"/>
        <v>0</v>
      </c>
      <c r="AE17" s="82">
        <f t="shared" si="24"/>
        <v>0</v>
      </c>
      <c r="AF17" s="84">
        <f t="shared" si="25"/>
        <v>7712.305025996533</v>
      </c>
      <c r="AG17" s="84">
        <f t="shared" si="26"/>
        <v>7371.1935130656093</v>
      </c>
      <c r="AH17" s="84">
        <f t="shared" si="27"/>
        <v>0</v>
      </c>
      <c r="AI17" s="84">
        <f t="shared" si="28"/>
        <v>0</v>
      </c>
      <c r="AJ17" s="6">
        <f t="shared" si="29"/>
        <v>0</v>
      </c>
      <c r="AK17" s="1">
        <f t="shared" si="30"/>
        <v>15083.498539062142</v>
      </c>
    </row>
    <row r="18" spans="1:37" x14ac:dyDescent="0.2">
      <c r="A18" s="26">
        <v>3.1000000000000005E-4</v>
      </c>
      <c r="B18" s="5">
        <f t="shared" si="0"/>
        <v>18349.683693218292</v>
      </c>
      <c r="C18" s="164" t="s">
        <v>230</v>
      </c>
      <c r="D18" s="164" t="s">
        <v>158</v>
      </c>
      <c r="E18" s="74" t="s">
        <v>71</v>
      </c>
      <c r="F18" s="25">
        <f t="shared" ref="F18:F21" si="33">COUNTIF(H18:AB18,"&gt;1")</f>
        <v>2</v>
      </c>
      <c r="G18" s="25">
        <f t="shared" ref="G18:G21" si="34">COUNTIF(AF18:AJ18,"&gt;1")</f>
        <v>2</v>
      </c>
      <c r="H18" s="7">
        <f t="shared" si="1"/>
        <v>0</v>
      </c>
      <c r="I18" s="7">
        <f t="shared" si="2"/>
        <v>0</v>
      </c>
      <c r="J18" s="7">
        <f t="shared" si="3"/>
        <v>9172.1132897603493</v>
      </c>
      <c r="K18" s="7">
        <f t="shared" si="4"/>
        <v>9177.5700934579436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109">
        <f t="shared" si="14"/>
        <v>0</v>
      </c>
      <c r="V18" s="109">
        <f t="shared" si="15"/>
        <v>0</v>
      </c>
      <c r="W18" s="109">
        <f t="shared" si="16"/>
        <v>0</v>
      </c>
      <c r="X18" s="109">
        <f t="shared" si="17"/>
        <v>0</v>
      </c>
      <c r="Y18" s="71">
        <f t="shared" si="18"/>
        <v>0</v>
      </c>
      <c r="Z18" s="71">
        <f t="shared" si="19"/>
        <v>0</v>
      </c>
      <c r="AA18" s="71">
        <f t="shared" si="20"/>
        <v>0</v>
      </c>
      <c r="AB18" s="71">
        <f t="shared" si="21"/>
        <v>0</v>
      </c>
      <c r="AC18" s="82">
        <f t="shared" ref="AC18:AC21" si="35">LARGE(H18:T18,5)</f>
        <v>0</v>
      </c>
      <c r="AD18" s="82">
        <f t="shared" ref="AD18:AD21" si="36">LARGE(U18:X18,1)</f>
        <v>0</v>
      </c>
      <c r="AE18" s="82">
        <f t="shared" ref="AE18:AE21" si="37">LARGE(Y18:AB18,1)</f>
        <v>0</v>
      </c>
      <c r="AF18" s="84">
        <f t="shared" ref="AF18:AF21" si="38">LARGE(H18:T18,1)</f>
        <v>9177.5700934579436</v>
      </c>
      <c r="AG18" s="84">
        <f t="shared" ref="AG18:AG21" si="39">LARGE(H18:T18,2)</f>
        <v>9172.1132897603493</v>
      </c>
      <c r="AH18" s="84">
        <f t="shared" si="27"/>
        <v>0</v>
      </c>
      <c r="AI18" s="84">
        <f t="shared" ref="AI18:AI21" si="40">LARGE(H18:T18,3)</f>
        <v>0</v>
      </c>
      <c r="AJ18" s="6">
        <f t="shared" si="29"/>
        <v>0</v>
      </c>
      <c r="AK18" s="1">
        <f t="shared" ref="AK18:AK21" si="41">SUM(AF18:AJ18)</f>
        <v>18349.683383218293</v>
      </c>
    </row>
    <row r="19" spans="1:37" x14ac:dyDescent="0.2">
      <c r="A19" s="26">
        <v>3.4000000000000008E-4</v>
      </c>
      <c r="B19" s="5">
        <f t="shared" ref="B19:B21" si="42">AK19+A19</f>
        <v>8034.3514850381689</v>
      </c>
      <c r="C19" s="164" t="s">
        <v>235</v>
      </c>
      <c r="D19" s="164" t="s">
        <v>225</v>
      </c>
      <c r="E19" s="74" t="s">
        <v>71</v>
      </c>
      <c r="F19" s="25">
        <f t="shared" si="33"/>
        <v>1</v>
      </c>
      <c r="G19" s="25">
        <f t="shared" si="34"/>
        <v>1</v>
      </c>
      <c r="H19" s="7">
        <f t="shared" si="1"/>
        <v>0</v>
      </c>
      <c r="I19" s="7">
        <f t="shared" si="2"/>
        <v>0</v>
      </c>
      <c r="J19" s="7">
        <f t="shared" si="3"/>
        <v>8034.3511450381693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109">
        <f t="shared" si="14"/>
        <v>0</v>
      </c>
      <c r="V19" s="109">
        <f t="shared" si="15"/>
        <v>0</v>
      </c>
      <c r="W19" s="109">
        <f t="shared" si="16"/>
        <v>0</v>
      </c>
      <c r="X19" s="109">
        <f t="shared" si="17"/>
        <v>0</v>
      </c>
      <c r="Y19" s="71">
        <f t="shared" si="18"/>
        <v>0</v>
      </c>
      <c r="Z19" s="71">
        <f t="shared" si="19"/>
        <v>0</v>
      </c>
      <c r="AA19" s="71">
        <f t="shared" si="20"/>
        <v>0</v>
      </c>
      <c r="AB19" s="71">
        <f t="shared" si="21"/>
        <v>0</v>
      </c>
      <c r="AC19" s="82">
        <f t="shared" si="35"/>
        <v>0</v>
      </c>
      <c r="AD19" s="82">
        <f t="shared" si="36"/>
        <v>0</v>
      </c>
      <c r="AE19" s="82">
        <f t="shared" si="37"/>
        <v>0</v>
      </c>
      <c r="AF19" s="84">
        <f t="shared" si="38"/>
        <v>8034.3511450381693</v>
      </c>
      <c r="AG19" s="84">
        <f t="shared" si="39"/>
        <v>0</v>
      </c>
      <c r="AH19" s="84">
        <f t="shared" ref="AH19:AH21" si="43">LARGE(H19:T19,4)</f>
        <v>0</v>
      </c>
      <c r="AI19" s="84">
        <f t="shared" si="40"/>
        <v>0</v>
      </c>
      <c r="AJ19" s="6">
        <f t="shared" si="29"/>
        <v>0</v>
      </c>
      <c r="AK19" s="1">
        <f t="shared" si="41"/>
        <v>8034.3511450381693</v>
      </c>
    </row>
    <row r="20" spans="1:37" ht="13.5" customHeight="1" x14ac:dyDescent="0.2">
      <c r="A20" s="26">
        <v>3.5000000000000005E-4</v>
      </c>
      <c r="B20" s="5">
        <f t="shared" si="42"/>
        <v>7571.9427960431649</v>
      </c>
      <c r="C20" s="164" t="s">
        <v>237</v>
      </c>
      <c r="D20" s="164" t="s">
        <v>225</v>
      </c>
      <c r="E20" s="74" t="s">
        <v>71</v>
      </c>
      <c r="F20" s="25">
        <f t="shared" si="33"/>
        <v>1</v>
      </c>
      <c r="G20" s="25">
        <f t="shared" si="34"/>
        <v>1</v>
      </c>
      <c r="H20" s="7">
        <f t="shared" si="1"/>
        <v>0</v>
      </c>
      <c r="I20" s="7">
        <f t="shared" si="2"/>
        <v>0</v>
      </c>
      <c r="J20" s="7">
        <f t="shared" si="3"/>
        <v>7571.9424460431646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109">
        <f t="shared" si="14"/>
        <v>0</v>
      </c>
      <c r="V20" s="109">
        <f t="shared" si="15"/>
        <v>0</v>
      </c>
      <c r="W20" s="109">
        <f t="shared" si="16"/>
        <v>0</v>
      </c>
      <c r="X20" s="109">
        <f t="shared" si="17"/>
        <v>0</v>
      </c>
      <c r="Y20" s="71">
        <f t="shared" si="18"/>
        <v>0</v>
      </c>
      <c r="Z20" s="71">
        <f t="shared" si="19"/>
        <v>0</v>
      </c>
      <c r="AA20" s="71">
        <f t="shared" si="20"/>
        <v>0</v>
      </c>
      <c r="AB20" s="71">
        <f t="shared" si="21"/>
        <v>0</v>
      </c>
      <c r="AC20" s="82">
        <f t="shared" si="35"/>
        <v>0</v>
      </c>
      <c r="AD20" s="82">
        <f t="shared" si="36"/>
        <v>0</v>
      </c>
      <c r="AE20" s="82">
        <f t="shared" si="37"/>
        <v>0</v>
      </c>
      <c r="AF20" s="84">
        <f t="shared" si="38"/>
        <v>7571.9424460431646</v>
      </c>
      <c r="AG20" s="84">
        <f t="shared" si="39"/>
        <v>0</v>
      </c>
      <c r="AH20" s="84">
        <f t="shared" si="43"/>
        <v>0</v>
      </c>
      <c r="AI20" s="84">
        <f t="shared" si="40"/>
        <v>0</v>
      </c>
      <c r="AJ20" s="6">
        <f t="shared" si="29"/>
        <v>0</v>
      </c>
      <c r="AK20" s="1">
        <f t="shared" si="41"/>
        <v>7571.9424460431646</v>
      </c>
    </row>
    <row r="21" spans="1:37" x14ac:dyDescent="0.2">
      <c r="A21" s="26">
        <v>3.6000000000000008E-4</v>
      </c>
      <c r="B21" s="5">
        <f t="shared" si="42"/>
        <v>6714.513916618821</v>
      </c>
      <c r="C21" s="164" t="s">
        <v>239</v>
      </c>
      <c r="D21" s="164" t="s">
        <v>158</v>
      </c>
      <c r="E21" s="74" t="s">
        <v>71</v>
      </c>
      <c r="F21" s="25">
        <f t="shared" si="33"/>
        <v>1</v>
      </c>
      <c r="G21" s="25">
        <f t="shared" si="34"/>
        <v>1</v>
      </c>
      <c r="H21" s="7">
        <f t="shared" si="1"/>
        <v>0</v>
      </c>
      <c r="I21" s="7">
        <f t="shared" si="2"/>
        <v>0</v>
      </c>
      <c r="J21" s="7">
        <f t="shared" si="3"/>
        <v>6714.513556618821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109">
        <f t="shared" si="14"/>
        <v>0</v>
      </c>
      <c r="V21" s="109">
        <f t="shared" si="15"/>
        <v>0</v>
      </c>
      <c r="W21" s="109">
        <f t="shared" si="16"/>
        <v>0</v>
      </c>
      <c r="X21" s="109">
        <f t="shared" si="17"/>
        <v>0</v>
      </c>
      <c r="Y21" s="71">
        <f t="shared" si="18"/>
        <v>0</v>
      </c>
      <c r="Z21" s="71">
        <f t="shared" si="19"/>
        <v>0</v>
      </c>
      <c r="AA21" s="71">
        <f t="shared" si="20"/>
        <v>0</v>
      </c>
      <c r="AB21" s="71">
        <f t="shared" si="21"/>
        <v>0</v>
      </c>
      <c r="AC21" s="82">
        <f t="shared" si="35"/>
        <v>0</v>
      </c>
      <c r="AD21" s="82">
        <f t="shared" si="36"/>
        <v>0</v>
      </c>
      <c r="AE21" s="82">
        <f t="shared" si="37"/>
        <v>0</v>
      </c>
      <c r="AF21" s="84">
        <f t="shared" si="38"/>
        <v>6714.513556618821</v>
      </c>
      <c r="AG21" s="84">
        <f t="shared" si="39"/>
        <v>0</v>
      </c>
      <c r="AH21" s="84">
        <f t="shared" si="43"/>
        <v>0</v>
      </c>
      <c r="AI21" s="84">
        <f t="shared" si="40"/>
        <v>0</v>
      </c>
      <c r="AJ21" s="6">
        <f t="shared" si="29"/>
        <v>0</v>
      </c>
      <c r="AK21" s="1">
        <f t="shared" si="41"/>
        <v>6714.513556618821</v>
      </c>
    </row>
    <row r="22" spans="1:37" x14ac:dyDescent="0.2">
      <c r="A22" s="26">
        <v>6.600000000000001E-4</v>
      </c>
      <c r="B22" s="5">
        <f t="shared" ref="B22:B69" si="44">AK22+A22</f>
        <v>17186.545420782502</v>
      </c>
      <c r="C22" s="164" t="s">
        <v>327</v>
      </c>
      <c r="D22" s="74" t="s">
        <v>87</v>
      </c>
      <c r="E22" s="74" t="s">
        <v>71</v>
      </c>
      <c r="F22" s="25">
        <f t="shared" ref="F22" si="45">COUNTIF(H22:AB22,"&gt;1")</f>
        <v>2</v>
      </c>
      <c r="G22" s="25">
        <f t="shared" ref="G22" si="46">COUNTIF(AF22:AJ22,"&gt;1")</f>
        <v>2</v>
      </c>
      <c r="H22" s="7">
        <f t="shared" ref="H22:H69" si="47">IF(ISERROR(VLOOKUP($C22,_tri1,5,FALSE)),0,(VLOOKUP($C22,_tri1,5,FALSE)))</f>
        <v>0</v>
      </c>
      <c r="I22" s="7">
        <f t="shared" ref="I22:I69" si="48">IF(ISERROR(VLOOKUP($C22,_tri2,5,FALSE)),0,(VLOOKUP($C22,_tri2,5,FALSE)))</f>
        <v>0</v>
      </c>
      <c r="J22" s="7">
        <f t="shared" ref="J22:J69" si="49">IF(ISERROR(VLOOKUP($C22,_tri3,5,FALSE)),0,(VLOOKUP($C22,_tri3,5,FALSE)))</f>
        <v>0</v>
      </c>
      <c r="K22" s="7">
        <f t="shared" ref="K22:K69" si="50">IF(ISERROR(VLOOKUP($C22,_tri4,5,FALSE)),0,(VLOOKUP($C22,_tri4,5,FALSE)))</f>
        <v>0</v>
      </c>
      <c r="L22" s="7">
        <f t="shared" ref="L22:L69" si="51">IF(ISERROR(VLOOKUP($C22,_tri5,5,FALSE)),0,(VLOOKUP($C22,_tri5,5,FALSE)))</f>
        <v>0</v>
      </c>
      <c r="M22" s="7">
        <f t="shared" ref="M22:M69" si="52">IF(ISERROR(VLOOKUP($C22,_tri6,5,FALSE)),0,(VLOOKUP($C22,_tri6,5,FALSE)))</f>
        <v>9001.9569471624272</v>
      </c>
      <c r="N22" s="7">
        <f t="shared" ref="N22:N69" si="53">IF(ISERROR(VLOOKUP($C22,_tri7,5,FALSE)),0,(VLOOKUP($C22,_tri7,5,FALSE)))</f>
        <v>0</v>
      </c>
      <c r="O22" s="7">
        <f t="shared" ref="O22:O69" si="54">IF(ISERROR(VLOOKUP($C22,_tri8,5,FALSE)),0,(VLOOKUP($C22,_tri8,5,FALSE)))</f>
        <v>0</v>
      </c>
      <c r="P22" s="7">
        <f t="shared" ref="P22:P69" si="55">IF(ISERROR(VLOOKUP($C22,_tri9,5,FALSE)),0,(VLOOKUP($C22,_tri9,5,FALSE)))</f>
        <v>0</v>
      </c>
      <c r="Q22" s="7">
        <f t="shared" ref="Q22:Q69" si="56">IF(ISERROR(VLOOKUP($C22,_tri10,5,FALSE)),0,(VLOOKUP($C22,_tri10,5,FALSE)))</f>
        <v>0</v>
      </c>
      <c r="R22" s="7">
        <f t="shared" ref="R22:R69" si="57">IF(ISERROR(VLOOKUP($C22,_Tri12,5,FALSE)),0,(VLOOKUP($C22,_Tri12,5,FALSE)))</f>
        <v>0</v>
      </c>
      <c r="S22" s="7">
        <f t="shared" ref="S22:S69" si="58">IF(ISERROR(VLOOKUP($C22,_tri13,5,FALSE)),0,(VLOOKUP($C22,_tri13,5,FALSE)))</f>
        <v>0</v>
      </c>
      <c r="T22" s="7">
        <f t="shared" ref="T22:T69" si="59">IF(ISERROR(VLOOKUP($C22,_tri11,5,FALSE)),0,(VLOOKUP($C22,_tri11,5,FALSE)))</f>
        <v>0</v>
      </c>
      <c r="U22" s="109">
        <f t="shared" ref="U22:U69" si="60">IF(ISERROR(VLOOKUP($C22,aqua1,5,FALSE)),0,(VLOOKUP($C22,aqua1,5,FALSE)))</f>
        <v>0</v>
      </c>
      <c r="V22" s="109">
        <f t="shared" ref="V22:V69" si="61">IF(ISERROR(VLOOKUP($C22,aqua2,5,FALSE)),0,(VLOOKUP($C22,aqua2,5,FALSE)))</f>
        <v>0</v>
      </c>
      <c r="W22" s="109">
        <f t="shared" ref="W22:W69" si="62">IF(ISERROR(VLOOKUP($C22,aqua3,5,FALSE)),0,(VLOOKUP($C22,aqua3,5,FALSE)))</f>
        <v>0</v>
      </c>
      <c r="X22" s="109">
        <f t="shared" ref="X22:X69" si="63">IF(ISERROR(VLOOKUP($C22,aqua4,5,FALSE)),0,(VLOOKUP($C22,aqua4,5,FALSE)))</f>
        <v>0</v>
      </c>
      <c r="Y22" s="71">
        <f t="shared" ref="Y22:Y69" si="64">IF(ISERROR(VLOOKUP($C22,_dua1,5,FALSE)),0,(VLOOKUP($C22,_dua1,5,FALSE)))</f>
        <v>0</v>
      </c>
      <c r="Z22" s="71">
        <f t="shared" ref="Z22:Z69" si="65">IF(ISERROR(VLOOKUP($C22,_dua2,5,FALSE)),0,(VLOOKUP($C22,_dua2,5,FALSE)))</f>
        <v>0</v>
      </c>
      <c r="AA22" s="71">
        <f t="shared" ref="AA22:AA69" si="66">IF(ISERROR(VLOOKUP($C22,_dua3,5,FALSE)),0,(VLOOKUP($C22,_dua3,5,FALSE)))</f>
        <v>8184.5878136200727</v>
      </c>
      <c r="AB22" s="71">
        <f t="shared" ref="AB22:AB69" si="67">IF(ISERROR(VLOOKUP($C22,_dua4,5,FALSE)),0,(VLOOKUP($C22,_dua4,5,FALSE)))</f>
        <v>0</v>
      </c>
      <c r="AC22" s="82">
        <f t="shared" ref="AC22" si="68">LARGE(H22:T22,5)</f>
        <v>0</v>
      </c>
      <c r="AD22" s="82">
        <f t="shared" ref="AD22" si="69">LARGE(U22:X22,1)</f>
        <v>0</v>
      </c>
      <c r="AE22" s="82">
        <f t="shared" ref="AE22" si="70">LARGE(Y22:AB22,1)</f>
        <v>8184.5878136200727</v>
      </c>
      <c r="AF22" s="84">
        <f t="shared" ref="AF22" si="71">LARGE(H22:T22,1)</f>
        <v>9001.9569471624272</v>
      </c>
      <c r="AG22" s="84">
        <f t="shared" ref="AG22" si="72">LARGE(H22:T22,2)</f>
        <v>0</v>
      </c>
      <c r="AH22" s="84">
        <f t="shared" ref="AH22:AH69" si="73">LARGE(H22:T22,4)</f>
        <v>0</v>
      </c>
      <c r="AI22" s="84">
        <f t="shared" ref="AI22" si="74">LARGE(H22:T22,3)</f>
        <v>0</v>
      </c>
      <c r="AJ22" s="6">
        <f t="shared" ref="AJ22:AJ83" si="75">LARGE(AC22:AE22,1)</f>
        <v>8184.5878136200727</v>
      </c>
      <c r="AK22" s="1">
        <f t="shared" ref="AK22" si="76">SUM(AF22:AJ22)</f>
        <v>17186.544760782501</v>
      </c>
    </row>
    <row r="23" spans="1:37" x14ac:dyDescent="0.2">
      <c r="A23" s="26">
        <v>6.7000000000000013E-4</v>
      </c>
      <c r="B23" s="5">
        <f t="shared" si="44"/>
        <v>10000.000669999999</v>
      </c>
      <c r="C23" s="164" t="s">
        <v>331</v>
      </c>
      <c r="D23" s="74" t="s">
        <v>332</v>
      </c>
      <c r="E23" s="74" t="s">
        <v>71</v>
      </c>
      <c r="F23" s="25">
        <f>COUNTIF(H23:AB23,"&gt;1")</f>
        <v>1</v>
      </c>
      <c r="G23" s="25">
        <f>COUNTIF(AF23:AJ23,"&gt;1")</f>
        <v>1</v>
      </c>
      <c r="H23" s="7">
        <f t="shared" si="47"/>
        <v>0</v>
      </c>
      <c r="I23" s="7">
        <f t="shared" si="48"/>
        <v>0</v>
      </c>
      <c r="J23" s="7">
        <f t="shared" si="49"/>
        <v>0</v>
      </c>
      <c r="K23" s="7">
        <f t="shared" si="50"/>
        <v>0</v>
      </c>
      <c r="L23" s="7">
        <f t="shared" si="51"/>
        <v>0</v>
      </c>
      <c r="M23" s="7">
        <f t="shared" si="52"/>
        <v>10000</v>
      </c>
      <c r="N23" s="7">
        <f t="shared" si="53"/>
        <v>0</v>
      </c>
      <c r="O23" s="7">
        <f t="shared" si="54"/>
        <v>0</v>
      </c>
      <c r="P23" s="7">
        <f t="shared" si="55"/>
        <v>0</v>
      </c>
      <c r="Q23" s="7">
        <f t="shared" si="56"/>
        <v>0</v>
      </c>
      <c r="R23" s="7">
        <f t="shared" si="57"/>
        <v>0</v>
      </c>
      <c r="S23" s="7">
        <f t="shared" si="58"/>
        <v>0</v>
      </c>
      <c r="T23" s="7">
        <f t="shared" si="59"/>
        <v>0</v>
      </c>
      <c r="U23" s="109">
        <f t="shared" si="60"/>
        <v>0</v>
      </c>
      <c r="V23" s="109">
        <f t="shared" si="61"/>
        <v>0</v>
      </c>
      <c r="W23" s="109">
        <f t="shared" si="62"/>
        <v>0</v>
      </c>
      <c r="X23" s="109">
        <f t="shared" si="63"/>
        <v>0</v>
      </c>
      <c r="Y23" s="71">
        <f t="shared" si="64"/>
        <v>0</v>
      </c>
      <c r="Z23" s="71">
        <f t="shared" si="65"/>
        <v>0</v>
      </c>
      <c r="AA23" s="71">
        <f t="shared" si="66"/>
        <v>0</v>
      </c>
      <c r="AB23" s="71">
        <f t="shared" si="67"/>
        <v>0</v>
      </c>
      <c r="AC23" s="82">
        <f>LARGE(H23:T23,5)</f>
        <v>0</v>
      </c>
      <c r="AD23" s="82">
        <f>LARGE(U23:X23,1)</f>
        <v>0</v>
      </c>
      <c r="AE23" s="82">
        <f>LARGE(Y23:AB23,1)</f>
        <v>0</v>
      </c>
      <c r="AF23" s="84">
        <f>LARGE(H23:T23,1)</f>
        <v>10000</v>
      </c>
      <c r="AG23" s="84">
        <f>LARGE(H23:T23,2)</f>
        <v>0</v>
      </c>
      <c r="AH23" s="84">
        <f t="shared" si="73"/>
        <v>0</v>
      </c>
      <c r="AI23" s="84">
        <f>LARGE(H23:T23,3)</f>
        <v>0</v>
      </c>
      <c r="AJ23" s="6">
        <f t="shared" si="75"/>
        <v>0</v>
      </c>
      <c r="AK23" s="1">
        <f>SUM(AF23:AJ23)</f>
        <v>10000</v>
      </c>
    </row>
    <row r="24" spans="1:37" x14ac:dyDescent="0.2">
      <c r="A24" s="26">
        <v>7.5000000000000012E-4</v>
      </c>
      <c r="B24" s="5">
        <f t="shared" si="44"/>
        <v>16265.215697831703</v>
      </c>
      <c r="C24" s="164" t="s">
        <v>350</v>
      </c>
      <c r="D24" s="74" t="s">
        <v>268</v>
      </c>
      <c r="E24" s="74" t="s">
        <v>71</v>
      </c>
      <c r="F24" s="25">
        <f t="shared" ref="F24" si="77">COUNTIF(H24:AB24,"&gt;1")</f>
        <v>2</v>
      </c>
      <c r="G24" s="25">
        <f t="shared" ref="G24" si="78">COUNTIF(AF24:AJ24,"&gt;1")</f>
        <v>2</v>
      </c>
      <c r="H24" s="7">
        <f t="shared" si="47"/>
        <v>0</v>
      </c>
      <c r="I24" s="7">
        <f t="shared" si="48"/>
        <v>0</v>
      </c>
      <c r="J24" s="7">
        <f t="shared" si="49"/>
        <v>0</v>
      </c>
      <c r="K24" s="7">
        <f t="shared" si="50"/>
        <v>0</v>
      </c>
      <c r="L24" s="7">
        <f t="shared" si="51"/>
        <v>0</v>
      </c>
      <c r="M24" s="7">
        <f t="shared" si="52"/>
        <v>0</v>
      </c>
      <c r="N24" s="7">
        <f t="shared" si="53"/>
        <v>0</v>
      </c>
      <c r="O24" s="7">
        <f t="shared" si="54"/>
        <v>8159.5683175949116</v>
      </c>
      <c r="P24" s="7">
        <f t="shared" si="55"/>
        <v>8105.6466302367935</v>
      </c>
      <c r="Q24" s="7">
        <f t="shared" si="56"/>
        <v>0</v>
      </c>
      <c r="R24" s="7">
        <f t="shared" si="57"/>
        <v>0</v>
      </c>
      <c r="S24" s="7">
        <f t="shared" si="58"/>
        <v>0</v>
      </c>
      <c r="T24" s="7">
        <f t="shared" si="59"/>
        <v>0</v>
      </c>
      <c r="U24" s="109">
        <f t="shared" si="60"/>
        <v>0</v>
      </c>
      <c r="V24" s="109">
        <f t="shared" si="61"/>
        <v>0</v>
      </c>
      <c r="W24" s="109">
        <f t="shared" si="62"/>
        <v>0</v>
      </c>
      <c r="X24" s="109">
        <f t="shared" si="63"/>
        <v>0</v>
      </c>
      <c r="Y24" s="71">
        <f t="shared" si="64"/>
        <v>0</v>
      </c>
      <c r="Z24" s="71">
        <f t="shared" si="65"/>
        <v>0</v>
      </c>
      <c r="AA24" s="71">
        <f t="shared" si="66"/>
        <v>0</v>
      </c>
      <c r="AB24" s="71">
        <f t="shared" si="67"/>
        <v>0</v>
      </c>
      <c r="AC24" s="82">
        <f t="shared" ref="AC24" si="79">LARGE(H24:T24,5)</f>
        <v>0</v>
      </c>
      <c r="AD24" s="82">
        <f t="shared" ref="AD24" si="80">LARGE(U24:X24,1)</f>
        <v>0</v>
      </c>
      <c r="AE24" s="82">
        <f t="shared" ref="AE24" si="81">LARGE(Y24:AB24,1)</f>
        <v>0</v>
      </c>
      <c r="AF24" s="84">
        <f t="shared" ref="AF24" si="82">LARGE(H24:T24,1)</f>
        <v>8159.5683175949116</v>
      </c>
      <c r="AG24" s="84">
        <f t="shared" ref="AG24" si="83">LARGE(H24:T24,2)</f>
        <v>8105.6466302367935</v>
      </c>
      <c r="AH24" s="84">
        <f t="shared" si="73"/>
        <v>0</v>
      </c>
      <c r="AI24" s="84">
        <f t="shared" ref="AI24" si="84">LARGE(H24:T24,3)</f>
        <v>0</v>
      </c>
      <c r="AJ24" s="6">
        <f t="shared" si="75"/>
        <v>0</v>
      </c>
      <c r="AK24" s="1">
        <f t="shared" ref="AK24" si="85">SUM(AF24:AJ24)</f>
        <v>16265.214947831704</v>
      </c>
    </row>
    <row r="25" spans="1:37" x14ac:dyDescent="0.2">
      <c r="A25" s="26">
        <v>7.9000000000000012E-4</v>
      </c>
      <c r="B25" s="5">
        <f t="shared" si="44"/>
        <v>6952.3817423809542</v>
      </c>
      <c r="C25" s="164" t="s">
        <v>357</v>
      </c>
      <c r="D25" s="74" t="s">
        <v>358</v>
      </c>
      <c r="E25" s="74" t="s">
        <v>71</v>
      </c>
      <c r="F25" s="25">
        <f t="shared" ref="F25:F27" si="86">COUNTIF(H25:AB25,"&gt;1")</f>
        <v>1</v>
      </c>
      <c r="G25" s="25">
        <f t="shared" ref="G25:G28" si="87">COUNTIF(AF25:AJ25,"&gt;1")</f>
        <v>1</v>
      </c>
      <c r="H25" s="7">
        <f t="shared" si="47"/>
        <v>0</v>
      </c>
      <c r="I25" s="7">
        <f t="shared" si="48"/>
        <v>0</v>
      </c>
      <c r="J25" s="7">
        <f t="shared" si="49"/>
        <v>0</v>
      </c>
      <c r="K25" s="7">
        <f t="shared" si="50"/>
        <v>0</v>
      </c>
      <c r="L25" s="7">
        <f t="shared" si="51"/>
        <v>0</v>
      </c>
      <c r="M25" s="7">
        <f t="shared" si="52"/>
        <v>0</v>
      </c>
      <c r="N25" s="7">
        <f t="shared" si="53"/>
        <v>0</v>
      </c>
      <c r="O25" s="7">
        <f t="shared" si="54"/>
        <v>6952.3809523809541</v>
      </c>
      <c r="P25" s="7">
        <f t="shared" si="55"/>
        <v>0</v>
      </c>
      <c r="Q25" s="7">
        <f t="shared" si="56"/>
        <v>0</v>
      </c>
      <c r="R25" s="7">
        <f t="shared" si="57"/>
        <v>0</v>
      </c>
      <c r="S25" s="7">
        <f t="shared" si="58"/>
        <v>0</v>
      </c>
      <c r="T25" s="7">
        <f t="shared" si="59"/>
        <v>0</v>
      </c>
      <c r="U25" s="109">
        <f t="shared" si="60"/>
        <v>0</v>
      </c>
      <c r="V25" s="109">
        <f t="shared" si="61"/>
        <v>0</v>
      </c>
      <c r="W25" s="109">
        <f t="shared" si="62"/>
        <v>0</v>
      </c>
      <c r="X25" s="109">
        <f t="shared" si="63"/>
        <v>0</v>
      </c>
      <c r="Y25" s="71">
        <f t="shared" si="64"/>
        <v>0</v>
      </c>
      <c r="Z25" s="71">
        <f t="shared" si="65"/>
        <v>0</v>
      </c>
      <c r="AA25" s="71">
        <f t="shared" si="66"/>
        <v>0</v>
      </c>
      <c r="AB25" s="71">
        <f t="shared" si="67"/>
        <v>0</v>
      </c>
      <c r="AC25" s="82">
        <f t="shared" ref="AC25:AC28" si="88">LARGE(H25:T25,5)</f>
        <v>0</v>
      </c>
      <c r="AD25" s="82">
        <f t="shared" ref="AD25:AD28" si="89">LARGE(U25:X25,1)</f>
        <v>0</v>
      </c>
      <c r="AE25" s="82">
        <f t="shared" ref="AE25:AE28" si="90">LARGE(Y25:AB25,1)</f>
        <v>0</v>
      </c>
      <c r="AF25" s="84">
        <f t="shared" ref="AF25:AF28" si="91">LARGE(H25:T25,1)</f>
        <v>6952.3809523809541</v>
      </c>
      <c r="AG25" s="84">
        <f t="shared" ref="AG25:AG28" si="92">LARGE(H25:T25,2)</f>
        <v>0</v>
      </c>
      <c r="AH25" s="84">
        <f t="shared" si="73"/>
        <v>0</v>
      </c>
      <c r="AI25" s="84">
        <f t="shared" ref="AI25:AI28" si="93">LARGE(H25:T25,3)</f>
        <v>0</v>
      </c>
      <c r="AJ25" s="6">
        <f t="shared" si="75"/>
        <v>0</v>
      </c>
      <c r="AK25" s="1">
        <f t="shared" ref="AK25:AK28" si="94">SUM(AF25:AJ25)</f>
        <v>6952.3809523809541</v>
      </c>
    </row>
    <row r="26" spans="1:37" x14ac:dyDescent="0.2">
      <c r="A26" s="26">
        <v>8.0000000000000004E-4</v>
      </c>
      <c r="B26" s="5">
        <f t="shared" si="44"/>
        <v>6528.9136758673858</v>
      </c>
      <c r="C26" s="164" t="s">
        <v>360</v>
      </c>
      <c r="D26" s="74" t="s">
        <v>338</v>
      </c>
      <c r="E26" s="74" t="s">
        <v>71</v>
      </c>
      <c r="F26" s="25">
        <f t="shared" si="86"/>
        <v>1</v>
      </c>
      <c r="G26" s="25">
        <f t="shared" si="87"/>
        <v>1</v>
      </c>
      <c r="H26" s="7">
        <f t="shared" si="47"/>
        <v>0</v>
      </c>
      <c r="I26" s="7">
        <f t="shared" si="48"/>
        <v>0</v>
      </c>
      <c r="J26" s="7">
        <f t="shared" si="49"/>
        <v>0</v>
      </c>
      <c r="K26" s="7">
        <f t="shared" si="50"/>
        <v>0</v>
      </c>
      <c r="L26" s="7">
        <f t="shared" si="51"/>
        <v>0</v>
      </c>
      <c r="M26" s="7">
        <f t="shared" si="52"/>
        <v>0</v>
      </c>
      <c r="N26" s="7">
        <f t="shared" si="53"/>
        <v>0</v>
      </c>
      <c r="O26" s="7">
        <f t="shared" si="54"/>
        <v>6528.912875867386</v>
      </c>
      <c r="P26" s="7">
        <f t="shared" si="55"/>
        <v>0</v>
      </c>
      <c r="Q26" s="7">
        <f t="shared" si="56"/>
        <v>0</v>
      </c>
      <c r="R26" s="7">
        <f t="shared" si="57"/>
        <v>0</v>
      </c>
      <c r="S26" s="7">
        <f t="shared" si="58"/>
        <v>0</v>
      </c>
      <c r="T26" s="7">
        <f t="shared" si="59"/>
        <v>0</v>
      </c>
      <c r="U26" s="109">
        <f t="shared" si="60"/>
        <v>0</v>
      </c>
      <c r="V26" s="109">
        <f t="shared" si="61"/>
        <v>0</v>
      </c>
      <c r="W26" s="109">
        <f t="shared" si="62"/>
        <v>0</v>
      </c>
      <c r="X26" s="109">
        <f t="shared" si="63"/>
        <v>0</v>
      </c>
      <c r="Y26" s="71">
        <f t="shared" si="64"/>
        <v>0</v>
      </c>
      <c r="Z26" s="71">
        <f t="shared" si="65"/>
        <v>0</v>
      </c>
      <c r="AA26" s="71">
        <f t="shared" si="66"/>
        <v>0</v>
      </c>
      <c r="AB26" s="71">
        <f t="shared" si="67"/>
        <v>0</v>
      </c>
      <c r="AC26" s="82">
        <f t="shared" si="88"/>
        <v>0</v>
      </c>
      <c r="AD26" s="82">
        <f t="shared" si="89"/>
        <v>0</v>
      </c>
      <c r="AE26" s="82">
        <f t="shared" si="90"/>
        <v>0</v>
      </c>
      <c r="AF26" s="84">
        <f t="shared" si="91"/>
        <v>6528.912875867386</v>
      </c>
      <c r="AG26" s="84">
        <f t="shared" si="92"/>
        <v>0</v>
      </c>
      <c r="AH26" s="84">
        <f t="shared" si="73"/>
        <v>0</v>
      </c>
      <c r="AI26" s="84">
        <f t="shared" si="93"/>
        <v>0</v>
      </c>
      <c r="AJ26" s="6">
        <f t="shared" si="75"/>
        <v>0</v>
      </c>
      <c r="AK26" s="1">
        <f t="shared" si="94"/>
        <v>6528.912875867386</v>
      </c>
    </row>
    <row r="27" spans="1:37" ht="14.25" customHeight="1" x14ac:dyDescent="0.2">
      <c r="A27" s="26">
        <v>8.4000000000000014E-4</v>
      </c>
      <c r="B27" s="5">
        <f t="shared" si="44"/>
        <v>8444.0236103984826</v>
      </c>
      <c r="C27" s="164" t="s">
        <v>382</v>
      </c>
      <c r="D27" s="74" t="s">
        <v>375</v>
      </c>
      <c r="E27" s="74" t="s">
        <v>71</v>
      </c>
      <c r="F27" s="25">
        <f t="shared" si="86"/>
        <v>1</v>
      </c>
      <c r="G27" s="25">
        <f t="shared" si="87"/>
        <v>1</v>
      </c>
      <c r="H27" s="7">
        <f t="shared" si="47"/>
        <v>0</v>
      </c>
      <c r="I27" s="7">
        <f t="shared" si="48"/>
        <v>0</v>
      </c>
      <c r="J27" s="7">
        <f t="shared" si="49"/>
        <v>0</v>
      </c>
      <c r="K27" s="7">
        <f t="shared" si="50"/>
        <v>0</v>
      </c>
      <c r="L27" s="7">
        <f t="shared" si="51"/>
        <v>0</v>
      </c>
      <c r="M27" s="7">
        <f t="shared" si="52"/>
        <v>0</v>
      </c>
      <c r="N27" s="7">
        <f t="shared" si="53"/>
        <v>0</v>
      </c>
      <c r="O27" s="7">
        <f t="shared" si="54"/>
        <v>0</v>
      </c>
      <c r="P27" s="7">
        <f t="shared" si="55"/>
        <v>8444.022770398482</v>
      </c>
      <c r="Q27" s="7">
        <f t="shared" si="56"/>
        <v>0</v>
      </c>
      <c r="R27" s="7">
        <f t="shared" si="57"/>
        <v>0</v>
      </c>
      <c r="S27" s="7">
        <f t="shared" si="58"/>
        <v>0</v>
      </c>
      <c r="T27" s="7">
        <f t="shared" si="59"/>
        <v>0</v>
      </c>
      <c r="U27" s="109">
        <f t="shared" si="60"/>
        <v>0</v>
      </c>
      <c r="V27" s="109">
        <f t="shared" si="61"/>
        <v>0</v>
      </c>
      <c r="W27" s="109">
        <f t="shared" si="62"/>
        <v>0</v>
      </c>
      <c r="X27" s="109">
        <f t="shared" si="63"/>
        <v>0</v>
      </c>
      <c r="Y27" s="71">
        <f t="shared" si="64"/>
        <v>0</v>
      </c>
      <c r="Z27" s="71">
        <f t="shared" si="65"/>
        <v>0</v>
      </c>
      <c r="AA27" s="71">
        <f t="shared" si="66"/>
        <v>0</v>
      </c>
      <c r="AB27" s="71">
        <f t="shared" si="67"/>
        <v>0</v>
      </c>
      <c r="AC27" s="82">
        <f t="shared" si="88"/>
        <v>0</v>
      </c>
      <c r="AD27" s="82">
        <f t="shared" si="89"/>
        <v>0</v>
      </c>
      <c r="AE27" s="82">
        <f t="shared" si="90"/>
        <v>0</v>
      </c>
      <c r="AF27" s="84">
        <f t="shared" si="91"/>
        <v>8444.022770398482</v>
      </c>
      <c r="AG27" s="84">
        <f t="shared" si="92"/>
        <v>0</v>
      </c>
      <c r="AH27" s="84">
        <f t="shared" si="73"/>
        <v>0</v>
      </c>
      <c r="AI27" s="84">
        <f t="shared" si="93"/>
        <v>0</v>
      </c>
      <c r="AJ27" s="6">
        <f t="shared" si="75"/>
        <v>0</v>
      </c>
      <c r="AK27" s="1">
        <f t="shared" si="94"/>
        <v>8444.022770398482</v>
      </c>
    </row>
    <row r="28" spans="1:37" x14ac:dyDescent="0.2">
      <c r="A28" s="26">
        <v>8.6000000000000009E-4</v>
      </c>
      <c r="B28" s="5">
        <f t="shared" si="44"/>
        <v>8302.2396659701499</v>
      </c>
      <c r="C28" s="164" t="s">
        <v>385</v>
      </c>
      <c r="D28" s="74" t="s">
        <v>386</v>
      </c>
      <c r="E28" s="74" t="s">
        <v>71</v>
      </c>
      <c r="F28" s="25">
        <f>COUNTIF(H28:AB28,"&gt;1")</f>
        <v>1</v>
      </c>
      <c r="G28" s="25">
        <f t="shared" si="87"/>
        <v>1</v>
      </c>
      <c r="H28" s="7">
        <f t="shared" si="47"/>
        <v>0</v>
      </c>
      <c r="I28" s="7">
        <f t="shared" si="48"/>
        <v>0</v>
      </c>
      <c r="J28" s="7">
        <f t="shared" si="49"/>
        <v>0</v>
      </c>
      <c r="K28" s="7">
        <f t="shared" si="50"/>
        <v>0</v>
      </c>
      <c r="L28" s="7">
        <f t="shared" si="51"/>
        <v>0</v>
      </c>
      <c r="M28" s="7">
        <f t="shared" si="52"/>
        <v>0</v>
      </c>
      <c r="N28" s="7">
        <f t="shared" si="53"/>
        <v>0</v>
      </c>
      <c r="O28" s="7">
        <f t="shared" si="54"/>
        <v>0</v>
      </c>
      <c r="P28" s="7">
        <f t="shared" si="55"/>
        <v>8302.2388059701498</v>
      </c>
      <c r="Q28" s="7">
        <f t="shared" si="56"/>
        <v>0</v>
      </c>
      <c r="R28" s="7">
        <f t="shared" si="57"/>
        <v>0</v>
      </c>
      <c r="S28" s="7">
        <f t="shared" si="58"/>
        <v>0</v>
      </c>
      <c r="T28" s="7">
        <f t="shared" si="59"/>
        <v>0</v>
      </c>
      <c r="U28" s="109">
        <f t="shared" si="60"/>
        <v>0</v>
      </c>
      <c r="V28" s="109">
        <f t="shared" si="61"/>
        <v>0</v>
      </c>
      <c r="W28" s="109">
        <f t="shared" si="62"/>
        <v>0</v>
      </c>
      <c r="X28" s="109">
        <f t="shared" si="63"/>
        <v>0</v>
      </c>
      <c r="Y28" s="71">
        <f t="shared" si="64"/>
        <v>0</v>
      </c>
      <c r="Z28" s="71">
        <f t="shared" si="65"/>
        <v>0</v>
      </c>
      <c r="AA28" s="71">
        <f t="shared" si="66"/>
        <v>0</v>
      </c>
      <c r="AB28" s="71">
        <f t="shared" si="67"/>
        <v>0</v>
      </c>
      <c r="AC28" s="82">
        <f t="shared" si="88"/>
        <v>0</v>
      </c>
      <c r="AD28" s="82">
        <f t="shared" si="89"/>
        <v>0</v>
      </c>
      <c r="AE28" s="82">
        <f t="shared" si="90"/>
        <v>0</v>
      </c>
      <c r="AF28" s="84">
        <f t="shared" si="91"/>
        <v>8302.2388059701498</v>
      </c>
      <c r="AG28" s="84">
        <f t="shared" si="92"/>
        <v>0</v>
      </c>
      <c r="AH28" s="84">
        <f t="shared" si="73"/>
        <v>0</v>
      </c>
      <c r="AI28" s="84">
        <f t="shared" si="93"/>
        <v>0</v>
      </c>
      <c r="AJ28" s="6">
        <f t="shared" si="75"/>
        <v>0</v>
      </c>
      <c r="AK28" s="1">
        <f t="shared" si="94"/>
        <v>8302.2388059701498</v>
      </c>
    </row>
    <row r="29" spans="1:37" x14ac:dyDescent="0.2">
      <c r="A29" s="26">
        <v>9.2000000000000014E-4</v>
      </c>
      <c r="B29" s="5">
        <f t="shared" si="44"/>
        <v>7416.6675866666674</v>
      </c>
      <c r="C29" s="164" t="s">
        <v>395</v>
      </c>
      <c r="D29" s="74" t="s">
        <v>365</v>
      </c>
      <c r="E29" s="74" t="s">
        <v>71</v>
      </c>
      <c r="F29" s="25">
        <f t="shared" ref="F29:F69" si="95">COUNTIF(H29:AB29,"&gt;1")</f>
        <v>1</v>
      </c>
      <c r="G29" s="25">
        <f t="shared" ref="G29:G69" si="96">COUNTIF(AF29:AJ29,"&gt;1")</f>
        <v>1</v>
      </c>
      <c r="H29" s="7">
        <f t="shared" si="47"/>
        <v>0</v>
      </c>
      <c r="I29" s="7">
        <f t="shared" si="48"/>
        <v>0</v>
      </c>
      <c r="J29" s="7">
        <f t="shared" si="49"/>
        <v>0</v>
      </c>
      <c r="K29" s="7">
        <f t="shared" si="50"/>
        <v>0</v>
      </c>
      <c r="L29" s="7">
        <f t="shared" si="51"/>
        <v>0</v>
      </c>
      <c r="M29" s="7">
        <f t="shared" si="52"/>
        <v>0</v>
      </c>
      <c r="N29" s="7">
        <f t="shared" si="53"/>
        <v>0</v>
      </c>
      <c r="O29" s="7">
        <f t="shared" si="54"/>
        <v>0</v>
      </c>
      <c r="P29" s="7">
        <f t="shared" si="55"/>
        <v>7416.666666666667</v>
      </c>
      <c r="Q29" s="7">
        <f t="shared" si="56"/>
        <v>0</v>
      </c>
      <c r="R29" s="7">
        <f t="shared" si="57"/>
        <v>0</v>
      </c>
      <c r="S29" s="7">
        <f t="shared" si="58"/>
        <v>0</v>
      </c>
      <c r="T29" s="7">
        <f t="shared" si="59"/>
        <v>0</v>
      </c>
      <c r="U29" s="109">
        <f t="shared" si="60"/>
        <v>0</v>
      </c>
      <c r="V29" s="109">
        <f t="shared" si="61"/>
        <v>0</v>
      </c>
      <c r="W29" s="109">
        <f t="shared" si="62"/>
        <v>0</v>
      </c>
      <c r="X29" s="109">
        <f t="shared" si="63"/>
        <v>0</v>
      </c>
      <c r="Y29" s="71">
        <f t="shared" si="64"/>
        <v>0</v>
      </c>
      <c r="Z29" s="71">
        <f t="shared" si="65"/>
        <v>0</v>
      </c>
      <c r="AA29" s="71">
        <f t="shared" si="66"/>
        <v>0</v>
      </c>
      <c r="AB29" s="71">
        <f t="shared" si="67"/>
        <v>0</v>
      </c>
      <c r="AC29" s="82">
        <f t="shared" ref="AC29:AC69" si="97">LARGE(H29:T29,5)</f>
        <v>0</v>
      </c>
      <c r="AD29" s="82">
        <f t="shared" ref="AD29:AD69" si="98">LARGE(U29:X29,1)</f>
        <v>0</v>
      </c>
      <c r="AE29" s="82">
        <f t="shared" ref="AE29:AE69" si="99">LARGE(Y29:AB29,1)</f>
        <v>0</v>
      </c>
      <c r="AF29" s="84">
        <f t="shared" ref="AF29:AF69" si="100">LARGE(H29:T29,1)</f>
        <v>7416.666666666667</v>
      </c>
      <c r="AG29" s="84">
        <f t="shared" ref="AG29:AG69" si="101">LARGE(H29:T29,2)</f>
        <v>0</v>
      </c>
      <c r="AH29" s="84">
        <f t="shared" si="73"/>
        <v>0</v>
      </c>
      <c r="AI29" s="84">
        <f t="shared" ref="AI29:AI69" si="102">LARGE(H29:T29,3)</f>
        <v>0</v>
      </c>
      <c r="AJ29" s="6">
        <f t="shared" si="75"/>
        <v>0</v>
      </c>
      <c r="AK29" s="1">
        <f t="shared" ref="AK29:AK69" si="103">SUM(AF29:AJ29)</f>
        <v>7416.666666666667</v>
      </c>
    </row>
    <row r="30" spans="1:37" x14ac:dyDescent="0.2">
      <c r="A30" s="26">
        <v>9.0000000000000008E-4</v>
      </c>
      <c r="B30" s="5">
        <f t="shared" ref="B30:B47" si="104">AK30+A30</f>
        <v>7807.6932076923094</v>
      </c>
      <c r="C30" s="164" t="s">
        <v>406</v>
      </c>
      <c r="D30" s="74" t="s">
        <v>101</v>
      </c>
      <c r="E30" s="74" t="s">
        <v>71</v>
      </c>
      <c r="F30" s="25">
        <f t="shared" ref="F30:F47" si="105">COUNTIF(H30:AB30,"&gt;1")</f>
        <v>1</v>
      </c>
      <c r="G30" s="25">
        <f t="shared" ref="G30:G47" si="106">COUNTIF(AF30:AJ30,"&gt;1")</f>
        <v>1</v>
      </c>
      <c r="H30" s="7">
        <f t="shared" si="47"/>
        <v>0</v>
      </c>
      <c r="I30" s="7">
        <f t="shared" si="48"/>
        <v>0</v>
      </c>
      <c r="J30" s="7">
        <f t="shared" si="49"/>
        <v>0</v>
      </c>
      <c r="K30" s="7">
        <f t="shared" si="50"/>
        <v>0</v>
      </c>
      <c r="L30" s="7">
        <f t="shared" si="51"/>
        <v>0</v>
      </c>
      <c r="M30" s="7">
        <f t="shared" si="52"/>
        <v>0</v>
      </c>
      <c r="N30" s="7">
        <f t="shared" si="53"/>
        <v>0</v>
      </c>
      <c r="O30" s="7">
        <f t="shared" si="54"/>
        <v>0</v>
      </c>
      <c r="P30" s="7">
        <f t="shared" si="55"/>
        <v>0</v>
      </c>
      <c r="Q30" s="7">
        <f t="shared" si="56"/>
        <v>0</v>
      </c>
      <c r="R30" s="7">
        <f t="shared" si="57"/>
        <v>0</v>
      </c>
      <c r="S30" s="7">
        <f t="shared" si="58"/>
        <v>0</v>
      </c>
      <c r="T30" s="7">
        <f t="shared" si="59"/>
        <v>0</v>
      </c>
      <c r="U30" s="109">
        <f t="shared" si="60"/>
        <v>0</v>
      </c>
      <c r="V30" s="109">
        <f t="shared" si="61"/>
        <v>0</v>
      </c>
      <c r="W30" s="109">
        <f t="shared" si="62"/>
        <v>0</v>
      </c>
      <c r="X30" s="109">
        <f t="shared" si="63"/>
        <v>0</v>
      </c>
      <c r="Y30" s="71">
        <f t="shared" si="64"/>
        <v>0</v>
      </c>
      <c r="Z30" s="71">
        <f t="shared" si="65"/>
        <v>7807.6923076923094</v>
      </c>
      <c r="AA30" s="71">
        <f t="shared" si="66"/>
        <v>0</v>
      </c>
      <c r="AB30" s="71">
        <f t="shared" si="67"/>
        <v>0</v>
      </c>
      <c r="AC30" s="82">
        <f t="shared" ref="AC30:AC47" si="107">LARGE(H30:T30,5)</f>
        <v>0</v>
      </c>
      <c r="AD30" s="82">
        <f t="shared" ref="AD30:AD47" si="108">LARGE(U30:X30,1)</f>
        <v>0</v>
      </c>
      <c r="AE30" s="82">
        <f t="shared" ref="AE30:AE47" si="109">LARGE(Y30:AB30,1)</f>
        <v>7807.6923076923094</v>
      </c>
      <c r="AF30" s="84">
        <f t="shared" ref="AF30:AF47" si="110">LARGE(H30:T30,1)</f>
        <v>0</v>
      </c>
      <c r="AG30" s="84">
        <f t="shared" ref="AG30:AG47" si="111">LARGE(H30:T30,2)</f>
        <v>0</v>
      </c>
      <c r="AH30" s="84">
        <f t="shared" ref="AH30:AH47" si="112">LARGE(H30:T30,4)</f>
        <v>0</v>
      </c>
      <c r="AI30" s="84">
        <f t="shared" ref="AI30:AI47" si="113">LARGE(H30:T30,3)</f>
        <v>0</v>
      </c>
      <c r="AJ30" s="6">
        <f t="shared" ref="AJ30:AJ47" si="114">LARGE(AC30:AE30,1)</f>
        <v>7807.6923076923094</v>
      </c>
      <c r="AK30" s="1">
        <f t="shared" ref="AK30:AK47" si="115">SUM(AF30:AJ30)</f>
        <v>7807.6923076923094</v>
      </c>
    </row>
    <row r="31" spans="1:37" x14ac:dyDescent="0.2">
      <c r="A31" s="26">
        <v>9.1000000000000011E-4</v>
      </c>
      <c r="B31" s="5">
        <f t="shared" si="104"/>
        <v>9.1000000000000011E-4</v>
      </c>
      <c r="C31" s="74"/>
      <c r="D31" s="74"/>
      <c r="E31" s="74" t="s">
        <v>71</v>
      </c>
      <c r="F31" s="25">
        <f t="shared" si="105"/>
        <v>0</v>
      </c>
      <c r="G31" s="25">
        <f t="shared" si="106"/>
        <v>0</v>
      </c>
      <c r="H31" s="7">
        <f t="shared" si="47"/>
        <v>0</v>
      </c>
      <c r="I31" s="7">
        <f t="shared" si="48"/>
        <v>0</v>
      </c>
      <c r="J31" s="7">
        <f t="shared" si="49"/>
        <v>0</v>
      </c>
      <c r="K31" s="7">
        <f t="shared" si="50"/>
        <v>0</v>
      </c>
      <c r="L31" s="7">
        <f t="shared" si="51"/>
        <v>0</v>
      </c>
      <c r="M31" s="7">
        <f t="shared" si="52"/>
        <v>0</v>
      </c>
      <c r="N31" s="7">
        <f t="shared" si="53"/>
        <v>0</v>
      </c>
      <c r="O31" s="7">
        <f t="shared" si="54"/>
        <v>0</v>
      </c>
      <c r="P31" s="7">
        <f t="shared" si="55"/>
        <v>0</v>
      </c>
      <c r="Q31" s="7">
        <f t="shared" si="56"/>
        <v>0</v>
      </c>
      <c r="R31" s="7">
        <f t="shared" si="57"/>
        <v>0</v>
      </c>
      <c r="S31" s="7">
        <f t="shared" si="58"/>
        <v>0</v>
      </c>
      <c r="T31" s="7">
        <f t="shared" si="59"/>
        <v>0</v>
      </c>
      <c r="U31" s="109">
        <f t="shared" si="60"/>
        <v>0</v>
      </c>
      <c r="V31" s="109">
        <f t="shared" si="61"/>
        <v>0</v>
      </c>
      <c r="W31" s="109">
        <f t="shared" si="62"/>
        <v>0</v>
      </c>
      <c r="X31" s="109">
        <f t="shared" si="63"/>
        <v>0</v>
      </c>
      <c r="Y31" s="71">
        <f t="shared" si="64"/>
        <v>0</v>
      </c>
      <c r="Z31" s="71">
        <f t="shared" si="65"/>
        <v>0</v>
      </c>
      <c r="AA31" s="71">
        <f t="shared" si="66"/>
        <v>0</v>
      </c>
      <c r="AB31" s="71">
        <f t="shared" si="67"/>
        <v>0</v>
      </c>
      <c r="AC31" s="82">
        <f t="shared" si="107"/>
        <v>0</v>
      </c>
      <c r="AD31" s="82">
        <f t="shared" si="108"/>
        <v>0</v>
      </c>
      <c r="AE31" s="82">
        <f t="shared" si="109"/>
        <v>0</v>
      </c>
      <c r="AF31" s="84">
        <f t="shared" si="110"/>
        <v>0</v>
      </c>
      <c r="AG31" s="84">
        <f t="shared" si="111"/>
        <v>0</v>
      </c>
      <c r="AH31" s="84">
        <f t="shared" si="112"/>
        <v>0</v>
      </c>
      <c r="AI31" s="84">
        <f t="shared" si="113"/>
        <v>0</v>
      </c>
      <c r="AJ31" s="6">
        <f t="shared" si="114"/>
        <v>0</v>
      </c>
      <c r="AK31" s="1">
        <f t="shared" si="115"/>
        <v>0</v>
      </c>
    </row>
    <row r="32" spans="1:37" x14ac:dyDescent="0.2">
      <c r="A32" s="26">
        <v>9.2000000000000014E-4</v>
      </c>
      <c r="B32" s="5">
        <f t="shared" si="104"/>
        <v>9.2000000000000014E-4</v>
      </c>
      <c r="C32" s="74"/>
      <c r="D32" s="74"/>
      <c r="E32" s="74" t="s">
        <v>71</v>
      </c>
      <c r="F32" s="25">
        <f t="shared" si="105"/>
        <v>0</v>
      </c>
      <c r="G32" s="25">
        <f t="shared" si="106"/>
        <v>0</v>
      </c>
      <c r="H32" s="7">
        <f t="shared" si="47"/>
        <v>0</v>
      </c>
      <c r="I32" s="7">
        <f t="shared" si="48"/>
        <v>0</v>
      </c>
      <c r="J32" s="7">
        <f t="shared" si="49"/>
        <v>0</v>
      </c>
      <c r="K32" s="7">
        <f t="shared" si="50"/>
        <v>0</v>
      </c>
      <c r="L32" s="7">
        <f t="shared" si="51"/>
        <v>0</v>
      </c>
      <c r="M32" s="7">
        <f t="shared" si="52"/>
        <v>0</v>
      </c>
      <c r="N32" s="7">
        <f t="shared" si="53"/>
        <v>0</v>
      </c>
      <c r="O32" s="7">
        <f t="shared" si="54"/>
        <v>0</v>
      </c>
      <c r="P32" s="7">
        <f t="shared" si="55"/>
        <v>0</v>
      </c>
      <c r="Q32" s="7">
        <f t="shared" si="56"/>
        <v>0</v>
      </c>
      <c r="R32" s="7">
        <f t="shared" si="57"/>
        <v>0</v>
      </c>
      <c r="S32" s="7">
        <f t="shared" si="58"/>
        <v>0</v>
      </c>
      <c r="T32" s="7">
        <f t="shared" si="59"/>
        <v>0</v>
      </c>
      <c r="U32" s="109">
        <f t="shared" si="60"/>
        <v>0</v>
      </c>
      <c r="V32" s="109">
        <f t="shared" si="61"/>
        <v>0</v>
      </c>
      <c r="W32" s="109">
        <f t="shared" si="62"/>
        <v>0</v>
      </c>
      <c r="X32" s="109">
        <f t="shared" si="63"/>
        <v>0</v>
      </c>
      <c r="Y32" s="71">
        <f t="shared" si="64"/>
        <v>0</v>
      </c>
      <c r="Z32" s="71">
        <f t="shared" si="65"/>
        <v>0</v>
      </c>
      <c r="AA32" s="71">
        <f t="shared" si="66"/>
        <v>0</v>
      </c>
      <c r="AB32" s="71">
        <f t="shared" si="67"/>
        <v>0</v>
      </c>
      <c r="AC32" s="82">
        <f t="shared" si="107"/>
        <v>0</v>
      </c>
      <c r="AD32" s="82">
        <f t="shared" si="108"/>
        <v>0</v>
      </c>
      <c r="AE32" s="82">
        <f t="shared" si="109"/>
        <v>0</v>
      </c>
      <c r="AF32" s="84">
        <f t="shared" si="110"/>
        <v>0</v>
      </c>
      <c r="AG32" s="84">
        <f t="shared" si="111"/>
        <v>0</v>
      </c>
      <c r="AH32" s="84">
        <f t="shared" si="112"/>
        <v>0</v>
      </c>
      <c r="AI32" s="84">
        <f t="shared" si="113"/>
        <v>0</v>
      </c>
      <c r="AJ32" s="6">
        <f t="shared" si="114"/>
        <v>0</v>
      </c>
      <c r="AK32" s="1">
        <f t="shared" si="115"/>
        <v>0</v>
      </c>
    </row>
    <row r="33" spans="1:37" x14ac:dyDescent="0.2">
      <c r="A33" s="26">
        <v>9.1000000000000011E-4</v>
      </c>
      <c r="B33" s="5">
        <f t="shared" si="104"/>
        <v>9.1000000000000011E-4</v>
      </c>
      <c r="C33" s="74"/>
      <c r="D33" s="74"/>
      <c r="E33" s="74" t="s">
        <v>71</v>
      </c>
      <c r="F33" s="25">
        <f t="shared" si="105"/>
        <v>0</v>
      </c>
      <c r="G33" s="25">
        <f t="shared" si="106"/>
        <v>0</v>
      </c>
      <c r="H33" s="7">
        <f t="shared" si="47"/>
        <v>0</v>
      </c>
      <c r="I33" s="7">
        <f t="shared" si="48"/>
        <v>0</v>
      </c>
      <c r="J33" s="7">
        <f t="shared" si="49"/>
        <v>0</v>
      </c>
      <c r="K33" s="7">
        <f t="shared" si="50"/>
        <v>0</v>
      </c>
      <c r="L33" s="7">
        <f t="shared" si="51"/>
        <v>0</v>
      </c>
      <c r="M33" s="7">
        <f t="shared" si="52"/>
        <v>0</v>
      </c>
      <c r="N33" s="7">
        <f t="shared" si="53"/>
        <v>0</v>
      </c>
      <c r="O33" s="7">
        <f t="shared" si="54"/>
        <v>0</v>
      </c>
      <c r="P33" s="7">
        <f t="shared" si="55"/>
        <v>0</v>
      </c>
      <c r="Q33" s="7">
        <f t="shared" si="56"/>
        <v>0</v>
      </c>
      <c r="R33" s="7">
        <f t="shared" si="57"/>
        <v>0</v>
      </c>
      <c r="S33" s="7">
        <f t="shared" si="58"/>
        <v>0</v>
      </c>
      <c r="T33" s="7">
        <f t="shared" si="59"/>
        <v>0</v>
      </c>
      <c r="U33" s="109">
        <f t="shared" si="60"/>
        <v>0</v>
      </c>
      <c r="V33" s="109">
        <f t="shared" si="61"/>
        <v>0</v>
      </c>
      <c r="W33" s="109">
        <f t="shared" si="62"/>
        <v>0</v>
      </c>
      <c r="X33" s="109">
        <f t="shared" si="63"/>
        <v>0</v>
      </c>
      <c r="Y33" s="71">
        <f t="shared" si="64"/>
        <v>0</v>
      </c>
      <c r="Z33" s="71">
        <f t="shared" si="65"/>
        <v>0</v>
      </c>
      <c r="AA33" s="71">
        <f t="shared" si="66"/>
        <v>0</v>
      </c>
      <c r="AB33" s="71">
        <f t="shared" si="67"/>
        <v>0</v>
      </c>
      <c r="AC33" s="82">
        <f t="shared" si="107"/>
        <v>0</v>
      </c>
      <c r="AD33" s="82">
        <f t="shared" si="108"/>
        <v>0</v>
      </c>
      <c r="AE33" s="82">
        <f t="shared" si="109"/>
        <v>0</v>
      </c>
      <c r="AF33" s="84">
        <f t="shared" si="110"/>
        <v>0</v>
      </c>
      <c r="AG33" s="84">
        <f t="shared" si="111"/>
        <v>0</v>
      </c>
      <c r="AH33" s="84">
        <f t="shared" si="112"/>
        <v>0</v>
      </c>
      <c r="AI33" s="84">
        <f t="shared" si="113"/>
        <v>0</v>
      </c>
      <c r="AJ33" s="6">
        <f t="shared" si="114"/>
        <v>0</v>
      </c>
      <c r="AK33" s="1">
        <f t="shared" si="115"/>
        <v>0</v>
      </c>
    </row>
    <row r="34" spans="1:37" x14ac:dyDescent="0.2">
      <c r="A34" s="26">
        <v>9.2000000000000014E-4</v>
      </c>
      <c r="B34" s="5">
        <f t="shared" si="104"/>
        <v>9.2000000000000014E-4</v>
      </c>
      <c r="C34" s="74"/>
      <c r="D34" s="74"/>
      <c r="E34" s="74" t="s">
        <v>71</v>
      </c>
      <c r="F34" s="25">
        <f t="shared" si="105"/>
        <v>0</v>
      </c>
      <c r="G34" s="25">
        <f t="shared" si="106"/>
        <v>0</v>
      </c>
      <c r="H34" s="7">
        <f t="shared" si="47"/>
        <v>0</v>
      </c>
      <c r="I34" s="7">
        <f t="shared" si="48"/>
        <v>0</v>
      </c>
      <c r="J34" s="7">
        <f t="shared" si="49"/>
        <v>0</v>
      </c>
      <c r="K34" s="7">
        <f t="shared" si="50"/>
        <v>0</v>
      </c>
      <c r="L34" s="7">
        <f t="shared" si="51"/>
        <v>0</v>
      </c>
      <c r="M34" s="7">
        <f t="shared" si="52"/>
        <v>0</v>
      </c>
      <c r="N34" s="7">
        <f t="shared" si="53"/>
        <v>0</v>
      </c>
      <c r="O34" s="7">
        <f t="shared" si="54"/>
        <v>0</v>
      </c>
      <c r="P34" s="7">
        <f t="shared" si="55"/>
        <v>0</v>
      </c>
      <c r="Q34" s="7">
        <f t="shared" si="56"/>
        <v>0</v>
      </c>
      <c r="R34" s="7">
        <f t="shared" si="57"/>
        <v>0</v>
      </c>
      <c r="S34" s="7">
        <f t="shared" si="58"/>
        <v>0</v>
      </c>
      <c r="T34" s="7">
        <f t="shared" si="59"/>
        <v>0</v>
      </c>
      <c r="U34" s="109">
        <f t="shared" si="60"/>
        <v>0</v>
      </c>
      <c r="V34" s="109">
        <f t="shared" si="61"/>
        <v>0</v>
      </c>
      <c r="W34" s="109">
        <f t="shared" si="62"/>
        <v>0</v>
      </c>
      <c r="X34" s="109">
        <f t="shared" si="63"/>
        <v>0</v>
      </c>
      <c r="Y34" s="71">
        <f t="shared" si="64"/>
        <v>0</v>
      </c>
      <c r="Z34" s="71">
        <f t="shared" si="65"/>
        <v>0</v>
      </c>
      <c r="AA34" s="71">
        <f t="shared" si="66"/>
        <v>0</v>
      </c>
      <c r="AB34" s="71">
        <f t="shared" si="67"/>
        <v>0</v>
      </c>
      <c r="AC34" s="82">
        <f t="shared" si="107"/>
        <v>0</v>
      </c>
      <c r="AD34" s="82">
        <f t="shared" si="108"/>
        <v>0</v>
      </c>
      <c r="AE34" s="82">
        <f t="shared" si="109"/>
        <v>0</v>
      </c>
      <c r="AF34" s="84">
        <f t="shared" si="110"/>
        <v>0</v>
      </c>
      <c r="AG34" s="84">
        <f t="shared" si="111"/>
        <v>0</v>
      </c>
      <c r="AH34" s="84">
        <f t="shared" si="112"/>
        <v>0</v>
      </c>
      <c r="AI34" s="84">
        <f t="shared" si="113"/>
        <v>0</v>
      </c>
      <c r="AJ34" s="6">
        <f t="shared" si="114"/>
        <v>0</v>
      </c>
      <c r="AK34" s="1">
        <f t="shared" si="115"/>
        <v>0</v>
      </c>
    </row>
    <row r="35" spans="1:37" x14ac:dyDescent="0.2">
      <c r="A35" s="26">
        <v>9.3000000000000005E-4</v>
      </c>
      <c r="B35" s="5">
        <f t="shared" si="104"/>
        <v>9.3000000000000005E-4</v>
      </c>
      <c r="C35" s="74"/>
      <c r="D35" s="74"/>
      <c r="E35" s="74" t="s">
        <v>71</v>
      </c>
      <c r="F35" s="25">
        <f t="shared" si="105"/>
        <v>0</v>
      </c>
      <c r="G35" s="25">
        <f t="shared" si="106"/>
        <v>0</v>
      </c>
      <c r="H35" s="7">
        <f t="shared" si="47"/>
        <v>0</v>
      </c>
      <c r="I35" s="7">
        <f t="shared" si="48"/>
        <v>0</v>
      </c>
      <c r="J35" s="7">
        <f t="shared" si="49"/>
        <v>0</v>
      </c>
      <c r="K35" s="7">
        <f t="shared" si="50"/>
        <v>0</v>
      </c>
      <c r="L35" s="7">
        <f t="shared" si="51"/>
        <v>0</v>
      </c>
      <c r="M35" s="7">
        <f t="shared" si="52"/>
        <v>0</v>
      </c>
      <c r="N35" s="7">
        <f t="shared" si="53"/>
        <v>0</v>
      </c>
      <c r="O35" s="7">
        <f t="shared" si="54"/>
        <v>0</v>
      </c>
      <c r="P35" s="7">
        <f t="shared" si="55"/>
        <v>0</v>
      </c>
      <c r="Q35" s="7">
        <f t="shared" si="56"/>
        <v>0</v>
      </c>
      <c r="R35" s="7">
        <f t="shared" si="57"/>
        <v>0</v>
      </c>
      <c r="S35" s="7">
        <f t="shared" si="58"/>
        <v>0</v>
      </c>
      <c r="T35" s="7">
        <f t="shared" si="59"/>
        <v>0</v>
      </c>
      <c r="U35" s="109">
        <f t="shared" si="60"/>
        <v>0</v>
      </c>
      <c r="V35" s="109">
        <f t="shared" si="61"/>
        <v>0</v>
      </c>
      <c r="W35" s="109">
        <f t="shared" si="62"/>
        <v>0</v>
      </c>
      <c r="X35" s="109">
        <f t="shared" si="63"/>
        <v>0</v>
      </c>
      <c r="Y35" s="71">
        <f t="shared" si="64"/>
        <v>0</v>
      </c>
      <c r="Z35" s="71">
        <f t="shared" si="65"/>
        <v>0</v>
      </c>
      <c r="AA35" s="71">
        <f t="shared" si="66"/>
        <v>0</v>
      </c>
      <c r="AB35" s="71">
        <f t="shared" si="67"/>
        <v>0</v>
      </c>
      <c r="AC35" s="82">
        <f t="shared" si="107"/>
        <v>0</v>
      </c>
      <c r="AD35" s="82">
        <f t="shared" si="108"/>
        <v>0</v>
      </c>
      <c r="AE35" s="82">
        <f t="shared" si="109"/>
        <v>0</v>
      </c>
      <c r="AF35" s="84">
        <f t="shared" si="110"/>
        <v>0</v>
      </c>
      <c r="AG35" s="84">
        <f t="shared" si="111"/>
        <v>0</v>
      </c>
      <c r="AH35" s="84">
        <f t="shared" si="112"/>
        <v>0</v>
      </c>
      <c r="AI35" s="84">
        <f t="shared" si="113"/>
        <v>0</v>
      </c>
      <c r="AJ35" s="6">
        <f t="shared" si="114"/>
        <v>0</v>
      </c>
      <c r="AK35" s="1">
        <f t="shared" si="115"/>
        <v>0</v>
      </c>
    </row>
    <row r="36" spans="1:37" x14ac:dyDescent="0.2">
      <c r="A36" s="26">
        <v>9.1000000000000011E-4</v>
      </c>
      <c r="B36" s="5">
        <f t="shared" ref="B36:B40" si="116">AK36+A36</f>
        <v>9.1000000000000011E-4</v>
      </c>
      <c r="C36" s="74"/>
      <c r="D36" s="74"/>
      <c r="E36" s="74" t="s">
        <v>71</v>
      </c>
      <c r="F36" s="25">
        <f t="shared" ref="F36:F40" si="117">COUNTIF(H36:AB36,"&gt;1")</f>
        <v>0</v>
      </c>
      <c r="G36" s="25">
        <f t="shared" ref="G36:G40" si="118">COUNTIF(AF36:AJ36,"&gt;1")</f>
        <v>0</v>
      </c>
      <c r="H36" s="7">
        <f t="shared" si="47"/>
        <v>0</v>
      </c>
      <c r="I36" s="7">
        <f t="shared" si="48"/>
        <v>0</v>
      </c>
      <c r="J36" s="7">
        <f t="shared" si="49"/>
        <v>0</v>
      </c>
      <c r="K36" s="7">
        <f t="shared" si="50"/>
        <v>0</v>
      </c>
      <c r="L36" s="7">
        <f t="shared" si="51"/>
        <v>0</v>
      </c>
      <c r="M36" s="7">
        <f t="shared" si="52"/>
        <v>0</v>
      </c>
      <c r="N36" s="7">
        <f t="shared" si="53"/>
        <v>0</v>
      </c>
      <c r="O36" s="7">
        <f t="shared" si="54"/>
        <v>0</v>
      </c>
      <c r="P36" s="7">
        <f t="shared" si="55"/>
        <v>0</v>
      </c>
      <c r="Q36" s="7">
        <f t="shared" si="56"/>
        <v>0</v>
      </c>
      <c r="R36" s="7">
        <f t="shared" si="57"/>
        <v>0</v>
      </c>
      <c r="S36" s="7">
        <f t="shared" si="58"/>
        <v>0</v>
      </c>
      <c r="T36" s="7">
        <f t="shared" si="59"/>
        <v>0</v>
      </c>
      <c r="U36" s="109">
        <f t="shared" si="60"/>
        <v>0</v>
      </c>
      <c r="V36" s="109">
        <f t="shared" si="61"/>
        <v>0</v>
      </c>
      <c r="W36" s="109">
        <f t="shared" si="62"/>
        <v>0</v>
      </c>
      <c r="X36" s="109">
        <f t="shared" si="63"/>
        <v>0</v>
      </c>
      <c r="Y36" s="71">
        <f t="shared" si="64"/>
        <v>0</v>
      </c>
      <c r="Z36" s="71">
        <f t="shared" si="65"/>
        <v>0</v>
      </c>
      <c r="AA36" s="71">
        <f t="shared" si="66"/>
        <v>0</v>
      </c>
      <c r="AB36" s="71">
        <f t="shared" si="67"/>
        <v>0</v>
      </c>
      <c r="AC36" s="82">
        <f t="shared" ref="AC36:AC40" si="119">LARGE(H36:T36,5)</f>
        <v>0</v>
      </c>
      <c r="AD36" s="82">
        <f t="shared" ref="AD36:AD40" si="120">LARGE(U36:X36,1)</f>
        <v>0</v>
      </c>
      <c r="AE36" s="82">
        <f t="shared" ref="AE36:AE40" si="121">LARGE(Y36:AB36,1)</f>
        <v>0</v>
      </c>
      <c r="AF36" s="84">
        <f t="shared" ref="AF36:AF40" si="122">LARGE(H36:T36,1)</f>
        <v>0</v>
      </c>
      <c r="AG36" s="84">
        <f t="shared" ref="AG36:AG40" si="123">LARGE(H36:T36,2)</f>
        <v>0</v>
      </c>
      <c r="AH36" s="84">
        <f t="shared" ref="AH36:AH40" si="124">LARGE(H36:T36,4)</f>
        <v>0</v>
      </c>
      <c r="AI36" s="84">
        <f t="shared" ref="AI36:AI40" si="125">LARGE(H36:T36,3)</f>
        <v>0</v>
      </c>
      <c r="AJ36" s="6">
        <f t="shared" ref="AJ36:AJ40" si="126">LARGE(AC36:AE36,1)</f>
        <v>0</v>
      </c>
      <c r="AK36" s="1">
        <f t="shared" ref="AK36:AK40" si="127">SUM(AF36:AJ36)</f>
        <v>0</v>
      </c>
    </row>
    <row r="37" spans="1:37" x14ac:dyDescent="0.2">
      <c r="A37" s="26">
        <v>9.2000000000000014E-4</v>
      </c>
      <c r="B37" s="5">
        <f t="shared" si="116"/>
        <v>9.2000000000000014E-4</v>
      </c>
      <c r="C37" s="74"/>
      <c r="D37" s="74"/>
      <c r="E37" s="74" t="s">
        <v>71</v>
      </c>
      <c r="F37" s="25">
        <f t="shared" si="117"/>
        <v>0</v>
      </c>
      <c r="G37" s="25">
        <f t="shared" si="118"/>
        <v>0</v>
      </c>
      <c r="H37" s="7">
        <f t="shared" si="47"/>
        <v>0</v>
      </c>
      <c r="I37" s="7">
        <f t="shared" si="48"/>
        <v>0</v>
      </c>
      <c r="J37" s="7">
        <f t="shared" si="49"/>
        <v>0</v>
      </c>
      <c r="K37" s="7">
        <f t="shared" si="50"/>
        <v>0</v>
      </c>
      <c r="L37" s="7">
        <f t="shared" si="51"/>
        <v>0</v>
      </c>
      <c r="M37" s="7">
        <f t="shared" si="52"/>
        <v>0</v>
      </c>
      <c r="N37" s="7">
        <f t="shared" si="53"/>
        <v>0</v>
      </c>
      <c r="O37" s="7">
        <f t="shared" si="54"/>
        <v>0</v>
      </c>
      <c r="P37" s="7">
        <f t="shared" si="55"/>
        <v>0</v>
      </c>
      <c r="Q37" s="7">
        <f t="shared" si="56"/>
        <v>0</v>
      </c>
      <c r="R37" s="7">
        <f t="shared" si="57"/>
        <v>0</v>
      </c>
      <c r="S37" s="7">
        <f t="shared" si="58"/>
        <v>0</v>
      </c>
      <c r="T37" s="7">
        <f t="shared" si="59"/>
        <v>0</v>
      </c>
      <c r="U37" s="109">
        <f t="shared" si="60"/>
        <v>0</v>
      </c>
      <c r="V37" s="109">
        <f t="shared" si="61"/>
        <v>0</v>
      </c>
      <c r="W37" s="109">
        <f t="shared" si="62"/>
        <v>0</v>
      </c>
      <c r="X37" s="109">
        <f t="shared" si="63"/>
        <v>0</v>
      </c>
      <c r="Y37" s="71">
        <f t="shared" si="64"/>
        <v>0</v>
      </c>
      <c r="Z37" s="71">
        <f t="shared" si="65"/>
        <v>0</v>
      </c>
      <c r="AA37" s="71">
        <f t="shared" si="66"/>
        <v>0</v>
      </c>
      <c r="AB37" s="71">
        <f t="shared" si="67"/>
        <v>0</v>
      </c>
      <c r="AC37" s="82">
        <f t="shared" si="119"/>
        <v>0</v>
      </c>
      <c r="AD37" s="82">
        <f t="shared" si="120"/>
        <v>0</v>
      </c>
      <c r="AE37" s="82">
        <f t="shared" si="121"/>
        <v>0</v>
      </c>
      <c r="AF37" s="84">
        <f t="shared" si="122"/>
        <v>0</v>
      </c>
      <c r="AG37" s="84">
        <f t="shared" si="123"/>
        <v>0</v>
      </c>
      <c r="AH37" s="84">
        <f t="shared" si="124"/>
        <v>0</v>
      </c>
      <c r="AI37" s="84">
        <f t="shared" si="125"/>
        <v>0</v>
      </c>
      <c r="AJ37" s="6">
        <f t="shared" si="126"/>
        <v>0</v>
      </c>
      <c r="AK37" s="1">
        <f t="shared" si="127"/>
        <v>0</v>
      </c>
    </row>
    <row r="38" spans="1:37" x14ac:dyDescent="0.2">
      <c r="A38" s="26">
        <v>9.1000000000000011E-4</v>
      </c>
      <c r="B38" s="5">
        <f t="shared" si="116"/>
        <v>9.1000000000000011E-4</v>
      </c>
      <c r="C38" s="74"/>
      <c r="D38" s="74"/>
      <c r="E38" s="74" t="s">
        <v>71</v>
      </c>
      <c r="F38" s="25">
        <f t="shared" si="117"/>
        <v>0</v>
      </c>
      <c r="G38" s="25">
        <f t="shared" si="118"/>
        <v>0</v>
      </c>
      <c r="H38" s="7">
        <f t="shared" si="47"/>
        <v>0</v>
      </c>
      <c r="I38" s="7">
        <f t="shared" si="48"/>
        <v>0</v>
      </c>
      <c r="J38" s="7">
        <f t="shared" si="49"/>
        <v>0</v>
      </c>
      <c r="K38" s="7">
        <f t="shared" si="50"/>
        <v>0</v>
      </c>
      <c r="L38" s="7">
        <f t="shared" si="51"/>
        <v>0</v>
      </c>
      <c r="M38" s="7">
        <f t="shared" si="52"/>
        <v>0</v>
      </c>
      <c r="N38" s="7">
        <f t="shared" si="53"/>
        <v>0</v>
      </c>
      <c r="O38" s="7">
        <f t="shared" si="54"/>
        <v>0</v>
      </c>
      <c r="P38" s="7">
        <f t="shared" si="55"/>
        <v>0</v>
      </c>
      <c r="Q38" s="7">
        <f t="shared" si="56"/>
        <v>0</v>
      </c>
      <c r="R38" s="7">
        <f t="shared" si="57"/>
        <v>0</v>
      </c>
      <c r="S38" s="7">
        <f t="shared" si="58"/>
        <v>0</v>
      </c>
      <c r="T38" s="7">
        <f t="shared" si="59"/>
        <v>0</v>
      </c>
      <c r="U38" s="109">
        <f t="shared" si="60"/>
        <v>0</v>
      </c>
      <c r="V38" s="109">
        <f t="shared" si="61"/>
        <v>0</v>
      </c>
      <c r="W38" s="109">
        <f t="shared" si="62"/>
        <v>0</v>
      </c>
      <c r="X38" s="109">
        <f t="shared" si="63"/>
        <v>0</v>
      </c>
      <c r="Y38" s="71">
        <f t="shared" si="64"/>
        <v>0</v>
      </c>
      <c r="Z38" s="71">
        <f t="shared" si="65"/>
        <v>0</v>
      </c>
      <c r="AA38" s="71">
        <f t="shared" si="66"/>
        <v>0</v>
      </c>
      <c r="AB38" s="71">
        <f t="shared" si="67"/>
        <v>0</v>
      </c>
      <c r="AC38" s="82">
        <f t="shared" si="119"/>
        <v>0</v>
      </c>
      <c r="AD38" s="82">
        <f t="shared" si="120"/>
        <v>0</v>
      </c>
      <c r="AE38" s="82">
        <f t="shared" si="121"/>
        <v>0</v>
      </c>
      <c r="AF38" s="84">
        <f t="shared" si="122"/>
        <v>0</v>
      </c>
      <c r="AG38" s="84">
        <f t="shared" si="123"/>
        <v>0</v>
      </c>
      <c r="AH38" s="84">
        <f t="shared" si="124"/>
        <v>0</v>
      </c>
      <c r="AI38" s="84">
        <f t="shared" si="125"/>
        <v>0</v>
      </c>
      <c r="AJ38" s="6">
        <f t="shared" si="126"/>
        <v>0</v>
      </c>
      <c r="AK38" s="1">
        <f t="shared" si="127"/>
        <v>0</v>
      </c>
    </row>
    <row r="39" spans="1:37" x14ac:dyDescent="0.2">
      <c r="A39" s="26">
        <v>9.2000000000000014E-4</v>
      </c>
      <c r="B39" s="5">
        <f t="shared" si="116"/>
        <v>9.2000000000000014E-4</v>
      </c>
      <c r="C39" s="74"/>
      <c r="D39" s="74"/>
      <c r="E39" s="74" t="s">
        <v>71</v>
      </c>
      <c r="F39" s="25">
        <f t="shared" si="117"/>
        <v>0</v>
      </c>
      <c r="G39" s="25">
        <f t="shared" si="118"/>
        <v>0</v>
      </c>
      <c r="H39" s="7">
        <f t="shared" si="47"/>
        <v>0</v>
      </c>
      <c r="I39" s="7">
        <f t="shared" si="48"/>
        <v>0</v>
      </c>
      <c r="J39" s="7">
        <f t="shared" si="49"/>
        <v>0</v>
      </c>
      <c r="K39" s="7">
        <f t="shared" si="50"/>
        <v>0</v>
      </c>
      <c r="L39" s="7">
        <f t="shared" si="51"/>
        <v>0</v>
      </c>
      <c r="M39" s="7">
        <f t="shared" si="52"/>
        <v>0</v>
      </c>
      <c r="N39" s="7">
        <f t="shared" si="53"/>
        <v>0</v>
      </c>
      <c r="O39" s="7">
        <f t="shared" si="54"/>
        <v>0</v>
      </c>
      <c r="P39" s="7">
        <f t="shared" si="55"/>
        <v>0</v>
      </c>
      <c r="Q39" s="7">
        <f t="shared" si="56"/>
        <v>0</v>
      </c>
      <c r="R39" s="7">
        <f t="shared" si="57"/>
        <v>0</v>
      </c>
      <c r="S39" s="7">
        <f t="shared" si="58"/>
        <v>0</v>
      </c>
      <c r="T39" s="7">
        <f t="shared" si="59"/>
        <v>0</v>
      </c>
      <c r="U39" s="109">
        <f t="shared" si="60"/>
        <v>0</v>
      </c>
      <c r="V39" s="109">
        <f t="shared" si="61"/>
        <v>0</v>
      </c>
      <c r="W39" s="109">
        <f t="shared" si="62"/>
        <v>0</v>
      </c>
      <c r="X39" s="109">
        <f t="shared" si="63"/>
        <v>0</v>
      </c>
      <c r="Y39" s="71">
        <f t="shared" si="64"/>
        <v>0</v>
      </c>
      <c r="Z39" s="71">
        <f t="shared" si="65"/>
        <v>0</v>
      </c>
      <c r="AA39" s="71">
        <f t="shared" si="66"/>
        <v>0</v>
      </c>
      <c r="AB39" s="71">
        <f t="shared" si="67"/>
        <v>0</v>
      </c>
      <c r="AC39" s="82">
        <f t="shared" si="119"/>
        <v>0</v>
      </c>
      <c r="AD39" s="82">
        <f t="shared" si="120"/>
        <v>0</v>
      </c>
      <c r="AE39" s="82">
        <f t="shared" si="121"/>
        <v>0</v>
      </c>
      <c r="AF39" s="84">
        <f t="shared" si="122"/>
        <v>0</v>
      </c>
      <c r="AG39" s="84">
        <f t="shared" si="123"/>
        <v>0</v>
      </c>
      <c r="AH39" s="84">
        <f t="shared" si="124"/>
        <v>0</v>
      </c>
      <c r="AI39" s="84">
        <f t="shared" si="125"/>
        <v>0</v>
      </c>
      <c r="AJ39" s="6">
        <f t="shared" si="126"/>
        <v>0</v>
      </c>
      <c r="AK39" s="1">
        <f t="shared" si="127"/>
        <v>0</v>
      </c>
    </row>
    <row r="40" spans="1:37" x14ac:dyDescent="0.2">
      <c r="A40" s="26">
        <v>9.3000000000000005E-4</v>
      </c>
      <c r="B40" s="5">
        <f t="shared" si="116"/>
        <v>9.3000000000000005E-4</v>
      </c>
      <c r="C40" s="74"/>
      <c r="D40" s="74"/>
      <c r="E40" s="74" t="s">
        <v>71</v>
      </c>
      <c r="F40" s="25">
        <f t="shared" si="117"/>
        <v>0</v>
      </c>
      <c r="G40" s="25">
        <f t="shared" si="118"/>
        <v>0</v>
      </c>
      <c r="H40" s="7">
        <f t="shared" si="47"/>
        <v>0</v>
      </c>
      <c r="I40" s="7">
        <f t="shared" si="48"/>
        <v>0</v>
      </c>
      <c r="J40" s="7">
        <f t="shared" si="49"/>
        <v>0</v>
      </c>
      <c r="K40" s="7">
        <f t="shared" si="50"/>
        <v>0</v>
      </c>
      <c r="L40" s="7">
        <f t="shared" si="51"/>
        <v>0</v>
      </c>
      <c r="M40" s="7">
        <f t="shared" si="52"/>
        <v>0</v>
      </c>
      <c r="N40" s="7">
        <f t="shared" si="53"/>
        <v>0</v>
      </c>
      <c r="O40" s="7">
        <f t="shared" si="54"/>
        <v>0</v>
      </c>
      <c r="P40" s="7">
        <f t="shared" si="55"/>
        <v>0</v>
      </c>
      <c r="Q40" s="7">
        <f t="shared" si="56"/>
        <v>0</v>
      </c>
      <c r="R40" s="7">
        <f t="shared" si="57"/>
        <v>0</v>
      </c>
      <c r="S40" s="7">
        <f t="shared" si="58"/>
        <v>0</v>
      </c>
      <c r="T40" s="7">
        <f t="shared" si="59"/>
        <v>0</v>
      </c>
      <c r="U40" s="109">
        <f t="shared" si="60"/>
        <v>0</v>
      </c>
      <c r="V40" s="109">
        <f t="shared" si="61"/>
        <v>0</v>
      </c>
      <c r="W40" s="109">
        <f t="shared" si="62"/>
        <v>0</v>
      </c>
      <c r="X40" s="109">
        <f t="shared" si="63"/>
        <v>0</v>
      </c>
      <c r="Y40" s="71">
        <f t="shared" si="64"/>
        <v>0</v>
      </c>
      <c r="Z40" s="71">
        <f t="shared" si="65"/>
        <v>0</v>
      </c>
      <c r="AA40" s="71">
        <f t="shared" si="66"/>
        <v>0</v>
      </c>
      <c r="AB40" s="71">
        <f t="shared" si="67"/>
        <v>0</v>
      </c>
      <c r="AC40" s="82">
        <f t="shared" si="119"/>
        <v>0</v>
      </c>
      <c r="AD40" s="82">
        <f t="shared" si="120"/>
        <v>0</v>
      </c>
      <c r="AE40" s="82">
        <f t="shared" si="121"/>
        <v>0</v>
      </c>
      <c r="AF40" s="84">
        <f t="shared" si="122"/>
        <v>0</v>
      </c>
      <c r="AG40" s="84">
        <f t="shared" si="123"/>
        <v>0</v>
      </c>
      <c r="AH40" s="84">
        <f t="shared" si="124"/>
        <v>0</v>
      </c>
      <c r="AI40" s="84">
        <f t="shared" si="125"/>
        <v>0</v>
      </c>
      <c r="AJ40" s="6">
        <f t="shared" si="126"/>
        <v>0</v>
      </c>
      <c r="AK40" s="1">
        <f t="shared" si="127"/>
        <v>0</v>
      </c>
    </row>
    <row r="41" spans="1:37" x14ac:dyDescent="0.2">
      <c r="A41" s="26">
        <v>9.1000000000000011E-4</v>
      </c>
      <c r="B41" s="5">
        <f t="shared" ref="B41:B45" si="128">AK41+A41</f>
        <v>9.1000000000000011E-4</v>
      </c>
      <c r="C41" s="74"/>
      <c r="D41" s="74"/>
      <c r="E41" s="74" t="s">
        <v>71</v>
      </c>
      <c r="F41" s="25">
        <f t="shared" ref="F41:F45" si="129">COUNTIF(H41:AB41,"&gt;1")</f>
        <v>0</v>
      </c>
      <c r="G41" s="25">
        <f t="shared" ref="G41:G45" si="130">COUNTIF(AF41:AJ41,"&gt;1")</f>
        <v>0</v>
      </c>
      <c r="H41" s="7">
        <f t="shared" si="47"/>
        <v>0</v>
      </c>
      <c r="I41" s="7">
        <f t="shared" si="48"/>
        <v>0</v>
      </c>
      <c r="J41" s="7">
        <f t="shared" si="49"/>
        <v>0</v>
      </c>
      <c r="K41" s="7">
        <f t="shared" si="50"/>
        <v>0</v>
      </c>
      <c r="L41" s="7">
        <f t="shared" si="51"/>
        <v>0</v>
      </c>
      <c r="M41" s="7">
        <f t="shared" si="52"/>
        <v>0</v>
      </c>
      <c r="N41" s="7">
        <f t="shared" si="53"/>
        <v>0</v>
      </c>
      <c r="O41" s="7">
        <f t="shared" si="54"/>
        <v>0</v>
      </c>
      <c r="P41" s="7">
        <f t="shared" si="55"/>
        <v>0</v>
      </c>
      <c r="Q41" s="7">
        <f t="shared" si="56"/>
        <v>0</v>
      </c>
      <c r="R41" s="7">
        <f t="shared" si="57"/>
        <v>0</v>
      </c>
      <c r="S41" s="7">
        <f t="shared" si="58"/>
        <v>0</v>
      </c>
      <c r="T41" s="7">
        <f t="shared" si="59"/>
        <v>0</v>
      </c>
      <c r="U41" s="109">
        <f t="shared" si="60"/>
        <v>0</v>
      </c>
      <c r="V41" s="109">
        <f t="shared" si="61"/>
        <v>0</v>
      </c>
      <c r="W41" s="109">
        <f t="shared" si="62"/>
        <v>0</v>
      </c>
      <c r="X41" s="109">
        <f t="shared" si="63"/>
        <v>0</v>
      </c>
      <c r="Y41" s="71">
        <f t="shared" si="64"/>
        <v>0</v>
      </c>
      <c r="Z41" s="71">
        <f t="shared" si="65"/>
        <v>0</v>
      </c>
      <c r="AA41" s="71">
        <f t="shared" si="66"/>
        <v>0</v>
      </c>
      <c r="AB41" s="71">
        <f t="shared" si="67"/>
        <v>0</v>
      </c>
      <c r="AC41" s="82">
        <f t="shared" ref="AC41:AC45" si="131">LARGE(H41:T41,5)</f>
        <v>0</v>
      </c>
      <c r="AD41" s="82">
        <f t="shared" ref="AD41:AD45" si="132">LARGE(U41:X41,1)</f>
        <v>0</v>
      </c>
      <c r="AE41" s="82">
        <f t="shared" ref="AE41:AE45" si="133">LARGE(Y41:AB41,1)</f>
        <v>0</v>
      </c>
      <c r="AF41" s="84">
        <f t="shared" ref="AF41:AF45" si="134">LARGE(H41:T41,1)</f>
        <v>0</v>
      </c>
      <c r="AG41" s="84">
        <f t="shared" ref="AG41:AG45" si="135">LARGE(H41:T41,2)</f>
        <v>0</v>
      </c>
      <c r="AH41" s="84">
        <f t="shared" ref="AH41:AH45" si="136">LARGE(H41:T41,4)</f>
        <v>0</v>
      </c>
      <c r="AI41" s="84">
        <f t="shared" ref="AI41:AI45" si="137">LARGE(H41:T41,3)</f>
        <v>0</v>
      </c>
      <c r="AJ41" s="6">
        <f t="shared" ref="AJ41:AJ45" si="138">LARGE(AC41:AE41,1)</f>
        <v>0</v>
      </c>
      <c r="AK41" s="1">
        <f t="shared" ref="AK41:AK45" si="139">SUM(AF41:AJ41)</f>
        <v>0</v>
      </c>
    </row>
    <row r="42" spans="1:37" x14ac:dyDescent="0.2">
      <c r="A42" s="26">
        <v>9.2000000000000014E-4</v>
      </c>
      <c r="B42" s="5">
        <f t="shared" si="128"/>
        <v>9.2000000000000014E-4</v>
      </c>
      <c r="C42" s="74"/>
      <c r="D42" s="74"/>
      <c r="E42" s="74" t="s">
        <v>71</v>
      </c>
      <c r="F42" s="25">
        <f t="shared" si="129"/>
        <v>0</v>
      </c>
      <c r="G42" s="25">
        <f t="shared" si="130"/>
        <v>0</v>
      </c>
      <c r="H42" s="7">
        <f t="shared" si="47"/>
        <v>0</v>
      </c>
      <c r="I42" s="7">
        <f t="shared" si="48"/>
        <v>0</v>
      </c>
      <c r="J42" s="7">
        <f t="shared" si="49"/>
        <v>0</v>
      </c>
      <c r="K42" s="7">
        <f t="shared" si="50"/>
        <v>0</v>
      </c>
      <c r="L42" s="7">
        <f t="shared" si="51"/>
        <v>0</v>
      </c>
      <c r="M42" s="7">
        <f t="shared" si="52"/>
        <v>0</v>
      </c>
      <c r="N42" s="7">
        <f t="shared" si="53"/>
        <v>0</v>
      </c>
      <c r="O42" s="7">
        <f t="shared" si="54"/>
        <v>0</v>
      </c>
      <c r="P42" s="7">
        <f t="shared" si="55"/>
        <v>0</v>
      </c>
      <c r="Q42" s="7">
        <f t="shared" si="56"/>
        <v>0</v>
      </c>
      <c r="R42" s="7">
        <f t="shared" si="57"/>
        <v>0</v>
      </c>
      <c r="S42" s="7">
        <f t="shared" si="58"/>
        <v>0</v>
      </c>
      <c r="T42" s="7">
        <f t="shared" si="59"/>
        <v>0</v>
      </c>
      <c r="U42" s="109">
        <f t="shared" si="60"/>
        <v>0</v>
      </c>
      <c r="V42" s="109">
        <f t="shared" si="61"/>
        <v>0</v>
      </c>
      <c r="W42" s="109">
        <f t="shared" si="62"/>
        <v>0</v>
      </c>
      <c r="X42" s="109">
        <f t="shared" si="63"/>
        <v>0</v>
      </c>
      <c r="Y42" s="71">
        <f t="shared" si="64"/>
        <v>0</v>
      </c>
      <c r="Z42" s="71">
        <f t="shared" si="65"/>
        <v>0</v>
      </c>
      <c r="AA42" s="71">
        <f t="shared" si="66"/>
        <v>0</v>
      </c>
      <c r="AB42" s="71">
        <f t="shared" si="67"/>
        <v>0</v>
      </c>
      <c r="AC42" s="82">
        <f t="shared" si="131"/>
        <v>0</v>
      </c>
      <c r="AD42" s="82">
        <f t="shared" si="132"/>
        <v>0</v>
      </c>
      <c r="AE42" s="82">
        <f t="shared" si="133"/>
        <v>0</v>
      </c>
      <c r="AF42" s="84">
        <f t="shared" si="134"/>
        <v>0</v>
      </c>
      <c r="AG42" s="84">
        <f t="shared" si="135"/>
        <v>0</v>
      </c>
      <c r="AH42" s="84">
        <f t="shared" si="136"/>
        <v>0</v>
      </c>
      <c r="AI42" s="84">
        <f t="shared" si="137"/>
        <v>0</v>
      </c>
      <c r="AJ42" s="6">
        <f t="shared" si="138"/>
        <v>0</v>
      </c>
      <c r="AK42" s="1">
        <f t="shared" si="139"/>
        <v>0</v>
      </c>
    </row>
    <row r="43" spans="1:37" x14ac:dyDescent="0.2">
      <c r="A43" s="26">
        <v>9.1000000000000011E-4</v>
      </c>
      <c r="B43" s="5">
        <f t="shared" si="128"/>
        <v>9.1000000000000011E-4</v>
      </c>
      <c r="C43" s="74"/>
      <c r="D43" s="74"/>
      <c r="E43" s="74" t="s">
        <v>71</v>
      </c>
      <c r="F43" s="25">
        <f t="shared" si="129"/>
        <v>0</v>
      </c>
      <c r="G43" s="25">
        <f t="shared" si="130"/>
        <v>0</v>
      </c>
      <c r="H43" s="7">
        <f t="shared" si="47"/>
        <v>0</v>
      </c>
      <c r="I43" s="7">
        <f t="shared" si="48"/>
        <v>0</v>
      </c>
      <c r="J43" s="7">
        <f t="shared" si="49"/>
        <v>0</v>
      </c>
      <c r="K43" s="7">
        <f t="shared" si="50"/>
        <v>0</v>
      </c>
      <c r="L43" s="7">
        <f t="shared" si="51"/>
        <v>0</v>
      </c>
      <c r="M43" s="7">
        <f t="shared" si="52"/>
        <v>0</v>
      </c>
      <c r="N43" s="7">
        <f t="shared" si="53"/>
        <v>0</v>
      </c>
      <c r="O43" s="7">
        <f t="shared" si="54"/>
        <v>0</v>
      </c>
      <c r="P43" s="7">
        <f t="shared" si="55"/>
        <v>0</v>
      </c>
      <c r="Q43" s="7">
        <f t="shared" si="56"/>
        <v>0</v>
      </c>
      <c r="R43" s="7">
        <f t="shared" si="57"/>
        <v>0</v>
      </c>
      <c r="S43" s="7">
        <f t="shared" si="58"/>
        <v>0</v>
      </c>
      <c r="T43" s="7">
        <f t="shared" si="59"/>
        <v>0</v>
      </c>
      <c r="U43" s="109">
        <f t="shared" si="60"/>
        <v>0</v>
      </c>
      <c r="V43" s="109">
        <f t="shared" si="61"/>
        <v>0</v>
      </c>
      <c r="W43" s="109">
        <f t="shared" si="62"/>
        <v>0</v>
      </c>
      <c r="X43" s="109">
        <f t="shared" si="63"/>
        <v>0</v>
      </c>
      <c r="Y43" s="71">
        <f t="shared" si="64"/>
        <v>0</v>
      </c>
      <c r="Z43" s="71">
        <f t="shared" si="65"/>
        <v>0</v>
      </c>
      <c r="AA43" s="71">
        <f t="shared" si="66"/>
        <v>0</v>
      </c>
      <c r="AB43" s="71">
        <f t="shared" si="67"/>
        <v>0</v>
      </c>
      <c r="AC43" s="82">
        <f t="shared" si="131"/>
        <v>0</v>
      </c>
      <c r="AD43" s="82">
        <f t="shared" si="132"/>
        <v>0</v>
      </c>
      <c r="AE43" s="82">
        <f t="shared" si="133"/>
        <v>0</v>
      </c>
      <c r="AF43" s="84">
        <f t="shared" si="134"/>
        <v>0</v>
      </c>
      <c r="AG43" s="84">
        <f t="shared" si="135"/>
        <v>0</v>
      </c>
      <c r="AH43" s="84">
        <f t="shared" si="136"/>
        <v>0</v>
      </c>
      <c r="AI43" s="84">
        <f t="shared" si="137"/>
        <v>0</v>
      </c>
      <c r="AJ43" s="6">
        <f t="shared" si="138"/>
        <v>0</v>
      </c>
      <c r="AK43" s="1">
        <f t="shared" si="139"/>
        <v>0</v>
      </c>
    </row>
    <row r="44" spans="1:37" x14ac:dyDescent="0.2">
      <c r="A44" s="26">
        <v>9.2000000000000014E-4</v>
      </c>
      <c r="B44" s="5">
        <f t="shared" si="128"/>
        <v>9.2000000000000014E-4</v>
      </c>
      <c r="C44" s="74"/>
      <c r="D44" s="74"/>
      <c r="E44" s="74" t="s">
        <v>71</v>
      </c>
      <c r="F44" s="25">
        <f t="shared" si="129"/>
        <v>0</v>
      </c>
      <c r="G44" s="25">
        <f t="shared" si="130"/>
        <v>0</v>
      </c>
      <c r="H44" s="7">
        <f t="shared" si="47"/>
        <v>0</v>
      </c>
      <c r="I44" s="7">
        <f t="shared" si="48"/>
        <v>0</v>
      </c>
      <c r="J44" s="7">
        <f t="shared" si="49"/>
        <v>0</v>
      </c>
      <c r="K44" s="7">
        <f t="shared" si="50"/>
        <v>0</v>
      </c>
      <c r="L44" s="7">
        <f t="shared" si="51"/>
        <v>0</v>
      </c>
      <c r="M44" s="7">
        <f t="shared" si="52"/>
        <v>0</v>
      </c>
      <c r="N44" s="7">
        <f t="shared" si="53"/>
        <v>0</v>
      </c>
      <c r="O44" s="7">
        <f t="shared" si="54"/>
        <v>0</v>
      </c>
      <c r="P44" s="7">
        <f t="shared" si="55"/>
        <v>0</v>
      </c>
      <c r="Q44" s="7">
        <f t="shared" si="56"/>
        <v>0</v>
      </c>
      <c r="R44" s="7">
        <f t="shared" si="57"/>
        <v>0</v>
      </c>
      <c r="S44" s="7">
        <f t="shared" si="58"/>
        <v>0</v>
      </c>
      <c r="T44" s="7">
        <f t="shared" si="59"/>
        <v>0</v>
      </c>
      <c r="U44" s="109">
        <f t="shared" si="60"/>
        <v>0</v>
      </c>
      <c r="V44" s="109">
        <f t="shared" si="61"/>
        <v>0</v>
      </c>
      <c r="W44" s="109">
        <f t="shared" si="62"/>
        <v>0</v>
      </c>
      <c r="X44" s="109">
        <f t="shared" si="63"/>
        <v>0</v>
      </c>
      <c r="Y44" s="71">
        <f t="shared" si="64"/>
        <v>0</v>
      </c>
      <c r="Z44" s="71">
        <f t="shared" si="65"/>
        <v>0</v>
      </c>
      <c r="AA44" s="71">
        <f t="shared" si="66"/>
        <v>0</v>
      </c>
      <c r="AB44" s="71">
        <f t="shared" si="67"/>
        <v>0</v>
      </c>
      <c r="AC44" s="82">
        <f t="shared" si="131"/>
        <v>0</v>
      </c>
      <c r="AD44" s="82">
        <f t="shared" si="132"/>
        <v>0</v>
      </c>
      <c r="AE44" s="82">
        <f t="shared" si="133"/>
        <v>0</v>
      </c>
      <c r="AF44" s="84">
        <f t="shared" si="134"/>
        <v>0</v>
      </c>
      <c r="AG44" s="84">
        <f t="shared" si="135"/>
        <v>0</v>
      </c>
      <c r="AH44" s="84">
        <f t="shared" si="136"/>
        <v>0</v>
      </c>
      <c r="AI44" s="84">
        <f t="shared" si="137"/>
        <v>0</v>
      </c>
      <c r="AJ44" s="6">
        <f t="shared" si="138"/>
        <v>0</v>
      </c>
      <c r="AK44" s="1">
        <f t="shared" si="139"/>
        <v>0</v>
      </c>
    </row>
    <row r="45" spans="1:37" x14ac:dyDescent="0.2">
      <c r="A45" s="26">
        <v>9.3000000000000005E-4</v>
      </c>
      <c r="B45" s="5">
        <f t="shared" si="128"/>
        <v>9.3000000000000005E-4</v>
      </c>
      <c r="C45" s="74"/>
      <c r="D45" s="74"/>
      <c r="E45" s="74" t="s">
        <v>71</v>
      </c>
      <c r="F45" s="25">
        <f t="shared" si="129"/>
        <v>0</v>
      </c>
      <c r="G45" s="25">
        <f t="shared" si="130"/>
        <v>0</v>
      </c>
      <c r="H45" s="7">
        <f t="shared" si="47"/>
        <v>0</v>
      </c>
      <c r="I45" s="7">
        <f t="shared" si="48"/>
        <v>0</v>
      </c>
      <c r="J45" s="7">
        <f t="shared" si="49"/>
        <v>0</v>
      </c>
      <c r="K45" s="7">
        <f t="shared" si="50"/>
        <v>0</v>
      </c>
      <c r="L45" s="7">
        <f t="shared" si="51"/>
        <v>0</v>
      </c>
      <c r="M45" s="7">
        <f t="shared" si="52"/>
        <v>0</v>
      </c>
      <c r="N45" s="7">
        <f t="shared" si="53"/>
        <v>0</v>
      </c>
      <c r="O45" s="7">
        <f t="shared" si="54"/>
        <v>0</v>
      </c>
      <c r="P45" s="7">
        <f t="shared" si="55"/>
        <v>0</v>
      </c>
      <c r="Q45" s="7">
        <f t="shared" si="56"/>
        <v>0</v>
      </c>
      <c r="R45" s="7">
        <f t="shared" si="57"/>
        <v>0</v>
      </c>
      <c r="S45" s="7">
        <f t="shared" si="58"/>
        <v>0</v>
      </c>
      <c r="T45" s="7">
        <f t="shared" si="59"/>
        <v>0</v>
      </c>
      <c r="U45" s="109">
        <f t="shared" si="60"/>
        <v>0</v>
      </c>
      <c r="V45" s="109">
        <f t="shared" si="61"/>
        <v>0</v>
      </c>
      <c r="W45" s="109">
        <f t="shared" si="62"/>
        <v>0</v>
      </c>
      <c r="X45" s="109">
        <f t="shared" si="63"/>
        <v>0</v>
      </c>
      <c r="Y45" s="71">
        <f t="shared" si="64"/>
        <v>0</v>
      </c>
      <c r="Z45" s="71">
        <f t="shared" si="65"/>
        <v>0</v>
      </c>
      <c r="AA45" s="71">
        <f t="shared" si="66"/>
        <v>0</v>
      </c>
      <c r="AB45" s="71">
        <f t="shared" si="67"/>
        <v>0</v>
      </c>
      <c r="AC45" s="82">
        <f t="shared" si="131"/>
        <v>0</v>
      </c>
      <c r="AD45" s="82">
        <f t="shared" si="132"/>
        <v>0</v>
      </c>
      <c r="AE45" s="82">
        <f t="shared" si="133"/>
        <v>0</v>
      </c>
      <c r="AF45" s="84">
        <f t="shared" si="134"/>
        <v>0</v>
      </c>
      <c r="AG45" s="84">
        <f t="shared" si="135"/>
        <v>0</v>
      </c>
      <c r="AH45" s="84">
        <f t="shared" si="136"/>
        <v>0</v>
      </c>
      <c r="AI45" s="84">
        <f t="shared" si="137"/>
        <v>0</v>
      </c>
      <c r="AJ45" s="6">
        <f t="shared" si="138"/>
        <v>0</v>
      </c>
      <c r="AK45" s="1">
        <f t="shared" si="139"/>
        <v>0</v>
      </c>
    </row>
    <row r="46" spans="1:37" x14ac:dyDescent="0.2">
      <c r="A46" s="26">
        <v>9.1000000000000011E-4</v>
      </c>
      <c r="B46" s="5">
        <f t="shared" si="104"/>
        <v>9.1000000000000011E-4</v>
      </c>
      <c r="C46" s="74"/>
      <c r="D46" s="74"/>
      <c r="E46" s="74" t="s">
        <v>71</v>
      </c>
      <c r="F46" s="25">
        <f t="shared" si="105"/>
        <v>0</v>
      </c>
      <c r="G46" s="25">
        <f t="shared" si="106"/>
        <v>0</v>
      </c>
      <c r="H46" s="7">
        <f t="shared" si="47"/>
        <v>0</v>
      </c>
      <c r="I46" s="7">
        <f t="shared" si="48"/>
        <v>0</v>
      </c>
      <c r="J46" s="7">
        <f t="shared" si="49"/>
        <v>0</v>
      </c>
      <c r="K46" s="7">
        <f t="shared" si="50"/>
        <v>0</v>
      </c>
      <c r="L46" s="7">
        <f t="shared" si="51"/>
        <v>0</v>
      </c>
      <c r="M46" s="7">
        <f t="shared" si="52"/>
        <v>0</v>
      </c>
      <c r="N46" s="7">
        <f t="shared" si="53"/>
        <v>0</v>
      </c>
      <c r="O46" s="7">
        <f t="shared" si="54"/>
        <v>0</v>
      </c>
      <c r="P46" s="7">
        <f t="shared" si="55"/>
        <v>0</v>
      </c>
      <c r="Q46" s="7">
        <f t="shared" si="56"/>
        <v>0</v>
      </c>
      <c r="R46" s="7">
        <f t="shared" si="57"/>
        <v>0</v>
      </c>
      <c r="S46" s="7">
        <f t="shared" si="58"/>
        <v>0</v>
      </c>
      <c r="T46" s="7">
        <f t="shared" si="59"/>
        <v>0</v>
      </c>
      <c r="U46" s="109">
        <f t="shared" si="60"/>
        <v>0</v>
      </c>
      <c r="V46" s="109">
        <f t="shared" si="61"/>
        <v>0</v>
      </c>
      <c r="W46" s="109">
        <f t="shared" si="62"/>
        <v>0</v>
      </c>
      <c r="X46" s="109">
        <f t="shared" si="63"/>
        <v>0</v>
      </c>
      <c r="Y46" s="71">
        <f t="shared" si="64"/>
        <v>0</v>
      </c>
      <c r="Z46" s="71">
        <f t="shared" si="65"/>
        <v>0</v>
      </c>
      <c r="AA46" s="71">
        <f t="shared" si="66"/>
        <v>0</v>
      </c>
      <c r="AB46" s="71">
        <f t="shared" si="67"/>
        <v>0</v>
      </c>
      <c r="AC46" s="82">
        <f t="shared" si="107"/>
        <v>0</v>
      </c>
      <c r="AD46" s="82">
        <f t="shared" si="108"/>
        <v>0</v>
      </c>
      <c r="AE46" s="82">
        <f t="shared" si="109"/>
        <v>0</v>
      </c>
      <c r="AF46" s="84">
        <f t="shared" si="110"/>
        <v>0</v>
      </c>
      <c r="AG46" s="84">
        <f t="shared" si="111"/>
        <v>0</v>
      </c>
      <c r="AH46" s="84">
        <f t="shared" si="112"/>
        <v>0</v>
      </c>
      <c r="AI46" s="84">
        <f t="shared" si="113"/>
        <v>0</v>
      </c>
      <c r="AJ46" s="6">
        <f t="shared" si="114"/>
        <v>0</v>
      </c>
      <c r="AK46" s="1">
        <f t="shared" si="115"/>
        <v>0</v>
      </c>
    </row>
    <row r="47" spans="1:37" x14ac:dyDescent="0.2">
      <c r="A47" s="26">
        <v>9.2000000000000014E-4</v>
      </c>
      <c r="B47" s="5">
        <f t="shared" si="104"/>
        <v>9.2000000000000014E-4</v>
      </c>
      <c r="C47" s="74"/>
      <c r="D47" s="74"/>
      <c r="E47" s="74" t="s">
        <v>71</v>
      </c>
      <c r="F47" s="25">
        <f t="shared" si="105"/>
        <v>0</v>
      </c>
      <c r="G47" s="25">
        <f t="shared" si="106"/>
        <v>0</v>
      </c>
      <c r="H47" s="7">
        <f t="shared" si="47"/>
        <v>0</v>
      </c>
      <c r="I47" s="7">
        <f t="shared" si="48"/>
        <v>0</v>
      </c>
      <c r="J47" s="7">
        <f t="shared" si="49"/>
        <v>0</v>
      </c>
      <c r="K47" s="7">
        <f t="shared" si="50"/>
        <v>0</v>
      </c>
      <c r="L47" s="7">
        <f t="shared" si="51"/>
        <v>0</v>
      </c>
      <c r="M47" s="7">
        <f t="shared" si="52"/>
        <v>0</v>
      </c>
      <c r="N47" s="7">
        <f t="shared" si="53"/>
        <v>0</v>
      </c>
      <c r="O47" s="7">
        <f t="shared" si="54"/>
        <v>0</v>
      </c>
      <c r="P47" s="7">
        <f t="shared" si="55"/>
        <v>0</v>
      </c>
      <c r="Q47" s="7">
        <f t="shared" si="56"/>
        <v>0</v>
      </c>
      <c r="R47" s="7">
        <f t="shared" si="57"/>
        <v>0</v>
      </c>
      <c r="S47" s="7">
        <f t="shared" si="58"/>
        <v>0</v>
      </c>
      <c r="T47" s="7">
        <f t="shared" si="59"/>
        <v>0</v>
      </c>
      <c r="U47" s="109">
        <f t="shared" si="60"/>
        <v>0</v>
      </c>
      <c r="V47" s="109">
        <f t="shared" si="61"/>
        <v>0</v>
      </c>
      <c r="W47" s="109">
        <f t="shared" si="62"/>
        <v>0</v>
      </c>
      <c r="X47" s="109">
        <f t="shared" si="63"/>
        <v>0</v>
      </c>
      <c r="Y47" s="71">
        <f t="shared" si="64"/>
        <v>0</v>
      </c>
      <c r="Z47" s="71">
        <f t="shared" si="65"/>
        <v>0</v>
      </c>
      <c r="AA47" s="71">
        <f t="shared" si="66"/>
        <v>0</v>
      </c>
      <c r="AB47" s="71">
        <f t="shared" si="67"/>
        <v>0</v>
      </c>
      <c r="AC47" s="82">
        <f t="shared" si="107"/>
        <v>0</v>
      </c>
      <c r="AD47" s="82">
        <f t="shared" si="108"/>
        <v>0</v>
      </c>
      <c r="AE47" s="82">
        <f t="shared" si="109"/>
        <v>0</v>
      </c>
      <c r="AF47" s="84">
        <f t="shared" si="110"/>
        <v>0</v>
      </c>
      <c r="AG47" s="84">
        <f t="shared" si="111"/>
        <v>0</v>
      </c>
      <c r="AH47" s="84">
        <f t="shared" si="112"/>
        <v>0</v>
      </c>
      <c r="AI47" s="84">
        <f t="shared" si="113"/>
        <v>0</v>
      </c>
      <c r="AJ47" s="6">
        <f t="shared" si="114"/>
        <v>0</v>
      </c>
      <c r="AK47" s="1">
        <f t="shared" si="115"/>
        <v>0</v>
      </c>
    </row>
    <row r="48" spans="1:37" x14ac:dyDescent="0.2">
      <c r="A48" s="26">
        <v>9.1000000000000011E-4</v>
      </c>
      <c r="B48" s="5">
        <f t="shared" ref="B48:B66" si="140">AK48+A48</f>
        <v>9.1000000000000011E-4</v>
      </c>
      <c r="C48" s="74"/>
      <c r="D48" s="74"/>
      <c r="E48" s="74" t="s">
        <v>71</v>
      </c>
      <c r="F48" s="25">
        <f t="shared" ref="F48:F66" si="141">COUNTIF(H48:AB48,"&gt;1")</f>
        <v>0</v>
      </c>
      <c r="G48" s="25">
        <f t="shared" ref="G48:G66" si="142">COUNTIF(AF48:AJ48,"&gt;1")</f>
        <v>0</v>
      </c>
      <c r="H48" s="7">
        <f t="shared" si="47"/>
        <v>0</v>
      </c>
      <c r="I48" s="7">
        <f t="shared" si="48"/>
        <v>0</v>
      </c>
      <c r="J48" s="7">
        <f t="shared" si="49"/>
        <v>0</v>
      </c>
      <c r="K48" s="7">
        <f t="shared" si="50"/>
        <v>0</v>
      </c>
      <c r="L48" s="7">
        <f t="shared" si="51"/>
        <v>0</v>
      </c>
      <c r="M48" s="7">
        <f t="shared" si="52"/>
        <v>0</v>
      </c>
      <c r="N48" s="7">
        <f t="shared" si="53"/>
        <v>0</v>
      </c>
      <c r="O48" s="7">
        <f t="shared" si="54"/>
        <v>0</v>
      </c>
      <c r="P48" s="7">
        <f t="shared" si="55"/>
        <v>0</v>
      </c>
      <c r="Q48" s="7">
        <f t="shared" si="56"/>
        <v>0</v>
      </c>
      <c r="R48" s="7">
        <f t="shared" si="57"/>
        <v>0</v>
      </c>
      <c r="S48" s="7">
        <f t="shared" si="58"/>
        <v>0</v>
      </c>
      <c r="T48" s="7">
        <f t="shared" si="59"/>
        <v>0</v>
      </c>
      <c r="U48" s="109">
        <f t="shared" si="60"/>
        <v>0</v>
      </c>
      <c r="V48" s="109">
        <f t="shared" si="61"/>
        <v>0</v>
      </c>
      <c r="W48" s="109">
        <f t="shared" si="62"/>
        <v>0</v>
      </c>
      <c r="X48" s="109">
        <f t="shared" si="63"/>
        <v>0</v>
      </c>
      <c r="Y48" s="71">
        <f t="shared" si="64"/>
        <v>0</v>
      </c>
      <c r="Z48" s="71">
        <f t="shared" si="65"/>
        <v>0</v>
      </c>
      <c r="AA48" s="71">
        <f t="shared" si="66"/>
        <v>0</v>
      </c>
      <c r="AB48" s="71">
        <f t="shared" si="67"/>
        <v>0</v>
      </c>
      <c r="AC48" s="82">
        <f t="shared" ref="AC48:AC66" si="143">LARGE(H48:T48,5)</f>
        <v>0</v>
      </c>
      <c r="AD48" s="82">
        <f t="shared" ref="AD48:AD66" si="144">LARGE(U48:X48,1)</f>
        <v>0</v>
      </c>
      <c r="AE48" s="82">
        <f t="shared" ref="AE48:AE66" si="145">LARGE(Y48:AB48,1)</f>
        <v>0</v>
      </c>
      <c r="AF48" s="84">
        <f t="shared" ref="AF48:AF66" si="146">LARGE(H48:T48,1)</f>
        <v>0</v>
      </c>
      <c r="AG48" s="84">
        <f t="shared" ref="AG48:AG66" si="147">LARGE(H48:T48,2)</f>
        <v>0</v>
      </c>
      <c r="AH48" s="84">
        <f t="shared" ref="AH48:AH66" si="148">LARGE(H48:T48,4)</f>
        <v>0</v>
      </c>
      <c r="AI48" s="84">
        <f t="shared" ref="AI48:AI66" si="149">LARGE(H48:T48,3)</f>
        <v>0</v>
      </c>
      <c r="AJ48" s="6">
        <f t="shared" ref="AJ48:AJ66" si="150">LARGE(AC48:AE48,1)</f>
        <v>0</v>
      </c>
      <c r="AK48" s="1">
        <f t="shared" ref="AK48:AK66" si="151">SUM(AF48:AJ48)</f>
        <v>0</v>
      </c>
    </row>
    <row r="49" spans="1:37" x14ac:dyDescent="0.2">
      <c r="A49" s="26">
        <v>9.2000000000000014E-4</v>
      </c>
      <c r="B49" s="5">
        <f t="shared" si="140"/>
        <v>9.2000000000000014E-4</v>
      </c>
      <c r="C49" s="74"/>
      <c r="D49" s="74"/>
      <c r="E49" s="74" t="s">
        <v>71</v>
      </c>
      <c r="F49" s="25">
        <f t="shared" si="141"/>
        <v>0</v>
      </c>
      <c r="G49" s="25">
        <f t="shared" si="142"/>
        <v>0</v>
      </c>
      <c r="H49" s="7">
        <f t="shared" si="47"/>
        <v>0</v>
      </c>
      <c r="I49" s="7">
        <f t="shared" si="48"/>
        <v>0</v>
      </c>
      <c r="J49" s="7">
        <f t="shared" si="49"/>
        <v>0</v>
      </c>
      <c r="K49" s="7">
        <f t="shared" si="50"/>
        <v>0</v>
      </c>
      <c r="L49" s="7">
        <f t="shared" si="51"/>
        <v>0</v>
      </c>
      <c r="M49" s="7">
        <f t="shared" si="52"/>
        <v>0</v>
      </c>
      <c r="N49" s="7">
        <f t="shared" si="53"/>
        <v>0</v>
      </c>
      <c r="O49" s="7">
        <f t="shared" si="54"/>
        <v>0</v>
      </c>
      <c r="P49" s="7">
        <f t="shared" si="55"/>
        <v>0</v>
      </c>
      <c r="Q49" s="7">
        <f t="shared" si="56"/>
        <v>0</v>
      </c>
      <c r="R49" s="7">
        <f t="shared" si="57"/>
        <v>0</v>
      </c>
      <c r="S49" s="7">
        <f t="shared" si="58"/>
        <v>0</v>
      </c>
      <c r="T49" s="7">
        <f t="shared" si="59"/>
        <v>0</v>
      </c>
      <c r="U49" s="109">
        <f t="shared" si="60"/>
        <v>0</v>
      </c>
      <c r="V49" s="109">
        <f t="shared" si="61"/>
        <v>0</v>
      </c>
      <c r="W49" s="109">
        <f t="shared" si="62"/>
        <v>0</v>
      </c>
      <c r="X49" s="109">
        <f t="shared" si="63"/>
        <v>0</v>
      </c>
      <c r="Y49" s="71">
        <f t="shared" si="64"/>
        <v>0</v>
      </c>
      <c r="Z49" s="71">
        <f t="shared" si="65"/>
        <v>0</v>
      </c>
      <c r="AA49" s="71">
        <f t="shared" si="66"/>
        <v>0</v>
      </c>
      <c r="AB49" s="71">
        <f t="shared" si="67"/>
        <v>0</v>
      </c>
      <c r="AC49" s="82">
        <f t="shared" si="143"/>
        <v>0</v>
      </c>
      <c r="AD49" s="82">
        <f t="shared" si="144"/>
        <v>0</v>
      </c>
      <c r="AE49" s="82">
        <f t="shared" si="145"/>
        <v>0</v>
      </c>
      <c r="AF49" s="84">
        <f t="shared" si="146"/>
        <v>0</v>
      </c>
      <c r="AG49" s="84">
        <f t="shared" si="147"/>
        <v>0</v>
      </c>
      <c r="AH49" s="84">
        <f t="shared" si="148"/>
        <v>0</v>
      </c>
      <c r="AI49" s="84">
        <f t="shared" si="149"/>
        <v>0</v>
      </c>
      <c r="AJ49" s="6">
        <f t="shared" si="150"/>
        <v>0</v>
      </c>
      <c r="AK49" s="1">
        <f t="shared" si="151"/>
        <v>0</v>
      </c>
    </row>
    <row r="50" spans="1:37" x14ac:dyDescent="0.2">
      <c r="A50" s="26">
        <v>9.1000000000000011E-4</v>
      </c>
      <c r="B50" s="5">
        <f t="shared" si="140"/>
        <v>9.1000000000000011E-4</v>
      </c>
      <c r="C50" s="74"/>
      <c r="D50" s="74"/>
      <c r="E50" s="74" t="s">
        <v>71</v>
      </c>
      <c r="F50" s="25">
        <f t="shared" si="141"/>
        <v>0</v>
      </c>
      <c r="G50" s="25">
        <f t="shared" si="142"/>
        <v>0</v>
      </c>
      <c r="H50" s="7">
        <f t="shared" si="47"/>
        <v>0</v>
      </c>
      <c r="I50" s="7">
        <f t="shared" si="48"/>
        <v>0</v>
      </c>
      <c r="J50" s="7">
        <f t="shared" si="49"/>
        <v>0</v>
      </c>
      <c r="K50" s="7">
        <f t="shared" si="50"/>
        <v>0</v>
      </c>
      <c r="L50" s="7">
        <f t="shared" si="51"/>
        <v>0</v>
      </c>
      <c r="M50" s="7">
        <f t="shared" si="52"/>
        <v>0</v>
      </c>
      <c r="N50" s="7">
        <f t="shared" si="53"/>
        <v>0</v>
      </c>
      <c r="O50" s="7">
        <f t="shared" si="54"/>
        <v>0</v>
      </c>
      <c r="P50" s="7">
        <f t="shared" si="55"/>
        <v>0</v>
      </c>
      <c r="Q50" s="7">
        <f t="shared" si="56"/>
        <v>0</v>
      </c>
      <c r="R50" s="7">
        <f t="shared" si="57"/>
        <v>0</v>
      </c>
      <c r="S50" s="7">
        <f t="shared" si="58"/>
        <v>0</v>
      </c>
      <c r="T50" s="7">
        <f t="shared" si="59"/>
        <v>0</v>
      </c>
      <c r="U50" s="109">
        <f t="shared" si="60"/>
        <v>0</v>
      </c>
      <c r="V50" s="109">
        <f t="shared" si="61"/>
        <v>0</v>
      </c>
      <c r="W50" s="109">
        <f t="shared" si="62"/>
        <v>0</v>
      </c>
      <c r="X50" s="109">
        <f t="shared" si="63"/>
        <v>0</v>
      </c>
      <c r="Y50" s="71">
        <f t="shared" si="64"/>
        <v>0</v>
      </c>
      <c r="Z50" s="71">
        <f t="shared" si="65"/>
        <v>0</v>
      </c>
      <c r="AA50" s="71">
        <f t="shared" si="66"/>
        <v>0</v>
      </c>
      <c r="AB50" s="71">
        <f t="shared" si="67"/>
        <v>0</v>
      </c>
      <c r="AC50" s="82">
        <f t="shared" si="143"/>
        <v>0</v>
      </c>
      <c r="AD50" s="82">
        <f t="shared" si="144"/>
        <v>0</v>
      </c>
      <c r="AE50" s="82">
        <f t="shared" si="145"/>
        <v>0</v>
      </c>
      <c r="AF50" s="84">
        <f t="shared" si="146"/>
        <v>0</v>
      </c>
      <c r="AG50" s="84">
        <f t="shared" si="147"/>
        <v>0</v>
      </c>
      <c r="AH50" s="84">
        <f t="shared" si="148"/>
        <v>0</v>
      </c>
      <c r="AI50" s="84">
        <f t="shared" si="149"/>
        <v>0</v>
      </c>
      <c r="AJ50" s="6">
        <f t="shared" si="150"/>
        <v>0</v>
      </c>
      <c r="AK50" s="1">
        <f t="shared" si="151"/>
        <v>0</v>
      </c>
    </row>
    <row r="51" spans="1:37" x14ac:dyDescent="0.2">
      <c r="A51" s="26">
        <v>9.2000000000000014E-4</v>
      </c>
      <c r="B51" s="5">
        <f t="shared" si="140"/>
        <v>9.2000000000000014E-4</v>
      </c>
      <c r="C51" s="74"/>
      <c r="D51" s="74"/>
      <c r="E51" s="74" t="s">
        <v>71</v>
      </c>
      <c r="F51" s="25">
        <f t="shared" si="141"/>
        <v>0</v>
      </c>
      <c r="G51" s="25">
        <f t="shared" si="142"/>
        <v>0</v>
      </c>
      <c r="H51" s="7">
        <f t="shared" si="47"/>
        <v>0</v>
      </c>
      <c r="I51" s="7">
        <f t="shared" si="48"/>
        <v>0</v>
      </c>
      <c r="J51" s="7">
        <f t="shared" si="49"/>
        <v>0</v>
      </c>
      <c r="K51" s="7">
        <f t="shared" si="50"/>
        <v>0</v>
      </c>
      <c r="L51" s="7">
        <f t="shared" si="51"/>
        <v>0</v>
      </c>
      <c r="M51" s="7">
        <f t="shared" si="52"/>
        <v>0</v>
      </c>
      <c r="N51" s="7">
        <f t="shared" si="53"/>
        <v>0</v>
      </c>
      <c r="O51" s="7">
        <f t="shared" si="54"/>
        <v>0</v>
      </c>
      <c r="P51" s="7">
        <f t="shared" si="55"/>
        <v>0</v>
      </c>
      <c r="Q51" s="7">
        <f t="shared" si="56"/>
        <v>0</v>
      </c>
      <c r="R51" s="7">
        <f t="shared" si="57"/>
        <v>0</v>
      </c>
      <c r="S51" s="7">
        <f t="shared" si="58"/>
        <v>0</v>
      </c>
      <c r="T51" s="7">
        <f t="shared" si="59"/>
        <v>0</v>
      </c>
      <c r="U51" s="109">
        <f t="shared" si="60"/>
        <v>0</v>
      </c>
      <c r="V51" s="109">
        <f t="shared" si="61"/>
        <v>0</v>
      </c>
      <c r="W51" s="109">
        <f t="shared" si="62"/>
        <v>0</v>
      </c>
      <c r="X51" s="109">
        <f t="shared" si="63"/>
        <v>0</v>
      </c>
      <c r="Y51" s="71">
        <f t="shared" si="64"/>
        <v>0</v>
      </c>
      <c r="Z51" s="71">
        <f t="shared" si="65"/>
        <v>0</v>
      </c>
      <c r="AA51" s="71">
        <f t="shared" si="66"/>
        <v>0</v>
      </c>
      <c r="AB51" s="71">
        <f t="shared" si="67"/>
        <v>0</v>
      </c>
      <c r="AC51" s="82">
        <f t="shared" si="143"/>
        <v>0</v>
      </c>
      <c r="AD51" s="82">
        <f t="shared" si="144"/>
        <v>0</v>
      </c>
      <c r="AE51" s="82">
        <f t="shared" si="145"/>
        <v>0</v>
      </c>
      <c r="AF51" s="84">
        <f t="shared" si="146"/>
        <v>0</v>
      </c>
      <c r="AG51" s="84">
        <f t="shared" si="147"/>
        <v>0</v>
      </c>
      <c r="AH51" s="84">
        <f t="shared" si="148"/>
        <v>0</v>
      </c>
      <c r="AI51" s="84">
        <f t="shared" si="149"/>
        <v>0</v>
      </c>
      <c r="AJ51" s="6">
        <f t="shared" si="150"/>
        <v>0</v>
      </c>
      <c r="AK51" s="1">
        <f t="shared" si="151"/>
        <v>0</v>
      </c>
    </row>
    <row r="52" spans="1:37" x14ac:dyDescent="0.2">
      <c r="A52" s="26">
        <v>9.1000000000000011E-4</v>
      </c>
      <c r="B52" s="5">
        <f t="shared" si="140"/>
        <v>9.1000000000000011E-4</v>
      </c>
      <c r="C52" s="74"/>
      <c r="D52" s="74"/>
      <c r="E52" s="74" t="s">
        <v>71</v>
      </c>
      <c r="F52" s="25">
        <f t="shared" si="141"/>
        <v>0</v>
      </c>
      <c r="G52" s="25">
        <f t="shared" si="142"/>
        <v>0</v>
      </c>
      <c r="H52" s="7">
        <f t="shared" si="47"/>
        <v>0</v>
      </c>
      <c r="I52" s="7">
        <f t="shared" si="48"/>
        <v>0</v>
      </c>
      <c r="J52" s="7">
        <f t="shared" si="49"/>
        <v>0</v>
      </c>
      <c r="K52" s="7">
        <f t="shared" si="50"/>
        <v>0</v>
      </c>
      <c r="L52" s="7">
        <f t="shared" si="51"/>
        <v>0</v>
      </c>
      <c r="M52" s="7">
        <f t="shared" si="52"/>
        <v>0</v>
      </c>
      <c r="N52" s="7">
        <f t="shared" si="53"/>
        <v>0</v>
      </c>
      <c r="O52" s="7">
        <f t="shared" si="54"/>
        <v>0</v>
      </c>
      <c r="P52" s="7">
        <f t="shared" si="55"/>
        <v>0</v>
      </c>
      <c r="Q52" s="7">
        <f t="shared" si="56"/>
        <v>0</v>
      </c>
      <c r="R52" s="7">
        <f t="shared" si="57"/>
        <v>0</v>
      </c>
      <c r="S52" s="7">
        <f t="shared" si="58"/>
        <v>0</v>
      </c>
      <c r="T52" s="7">
        <f t="shared" si="59"/>
        <v>0</v>
      </c>
      <c r="U52" s="109">
        <f t="shared" si="60"/>
        <v>0</v>
      </c>
      <c r="V52" s="109">
        <f t="shared" si="61"/>
        <v>0</v>
      </c>
      <c r="W52" s="109">
        <f t="shared" si="62"/>
        <v>0</v>
      </c>
      <c r="X52" s="109">
        <f t="shared" si="63"/>
        <v>0</v>
      </c>
      <c r="Y52" s="71">
        <f t="shared" si="64"/>
        <v>0</v>
      </c>
      <c r="Z52" s="71">
        <f t="shared" si="65"/>
        <v>0</v>
      </c>
      <c r="AA52" s="71">
        <f t="shared" si="66"/>
        <v>0</v>
      </c>
      <c r="AB52" s="71">
        <f t="shared" si="67"/>
        <v>0</v>
      </c>
      <c r="AC52" s="82">
        <f t="shared" si="143"/>
        <v>0</v>
      </c>
      <c r="AD52" s="82">
        <f t="shared" si="144"/>
        <v>0</v>
      </c>
      <c r="AE52" s="82">
        <f t="shared" si="145"/>
        <v>0</v>
      </c>
      <c r="AF52" s="84">
        <f t="shared" si="146"/>
        <v>0</v>
      </c>
      <c r="AG52" s="84">
        <f t="shared" si="147"/>
        <v>0</v>
      </c>
      <c r="AH52" s="84">
        <f t="shared" si="148"/>
        <v>0</v>
      </c>
      <c r="AI52" s="84">
        <f t="shared" si="149"/>
        <v>0</v>
      </c>
      <c r="AJ52" s="6">
        <f t="shared" si="150"/>
        <v>0</v>
      </c>
      <c r="AK52" s="1">
        <f t="shared" si="151"/>
        <v>0</v>
      </c>
    </row>
    <row r="53" spans="1:37" x14ac:dyDescent="0.2">
      <c r="A53" s="26">
        <v>9.2000000000000014E-4</v>
      </c>
      <c r="B53" s="5">
        <f t="shared" si="140"/>
        <v>9.2000000000000014E-4</v>
      </c>
      <c r="C53" s="74"/>
      <c r="D53" s="74"/>
      <c r="E53" s="74" t="s">
        <v>71</v>
      </c>
      <c r="F53" s="25">
        <f t="shared" si="141"/>
        <v>0</v>
      </c>
      <c r="G53" s="25">
        <f t="shared" si="142"/>
        <v>0</v>
      </c>
      <c r="H53" s="7">
        <f t="shared" si="47"/>
        <v>0</v>
      </c>
      <c r="I53" s="7">
        <f t="shared" si="48"/>
        <v>0</v>
      </c>
      <c r="J53" s="7">
        <f t="shared" si="49"/>
        <v>0</v>
      </c>
      <c r="K53" s="7">
        <f t="shared" si="50"/>
        <v>0</v>
      </c>
      <c r="L53" s="7">
        <f t="shared" si="51"/>
        <v>0</v>
      </c>
      <c r="M53" s="7">
        <f t="shared" si="52"/>
        <v>0</v>
      </c>
      <c r="N53" s="7">
        <f t="shared" si="53"/>
        <v>0</v>
      </c>
      <c r="O53" s="7">
        <f t="shared" si="54"/>
        <v>0</v>
      </c>
      <c r="P53" s="7">
        <f t="shared" si="55"/>
        <v>0</v>
      </c>
      <c r="Q53" s="7">
        <f t="shared" si="56"/>
        <v>0</v>
      </c>
      <c r="R53" s="7">
        <f t="shared" si="57"/>
        <v>0</v>
      </c>
      <c r="S53" s="7">
        <f t="shared" si="58"/>
        <v>0</v>
      </c>
      <c r="T53" s="7">
        <f t="shared" si="59"/>
        <v>0</v>
      </c>
      <c r="U53" s="109">
        <f t="shared" si="60"/>
        <v>0</v>
      </c>
      <c r="V53" s="109">
        <f t="shared" si="61"/>
        <v>0</v>
      </c>
      <c r="W53" s="109">
        <f t="shared" si="62"/>
        <v>0</v>
      </c>
      <c r="X53" s="109">
        <f t="shared" si="63"/>
        <v>0</v>
      </c>
      <c r="Y53" s="71">
        <f t="shared" si="64"/>
        <v>0</v>
      </c>
      <c r="Z53" s="71">
        <f t="shared" si="65"/>
        <v>0</v>
      </c>
      <c r="AA53" s="71">
        <f t="shared" si="66"/>
        <v>0</v>
      </c>
      <c r="AB53" s="71">
        <f t="shared" si="67"/>
        <v>0</v>
      </c>
      <c r="AC53" s="82">
        <f t="shared" si="143"/>
        <v>0</v>
      </c>
      <c r="AD53" s="82">
        <f t="shared" si="144"/>
        <v>0</v>
      </c>
      <c r="AE53" s="82">
        <f t="shared" si="145"/>
        <v>0</v>
      </c>
      <c r="AF53" s="84">
        <f t="shared" si="146"/>
        <v>0</v>
      </c>
      <c r="AG53" s="84">
        <f t="shared" si="147"/>
        <v>0</v>
      </c>
      <c r="AH53" s="84">
        <f t="shared" si="148"/>
        <v>0</v>
      </c>
      <c r="AI53" s="84">
        <f t="shared" si="149"/>
        <v>0</v>
      </c>
      <c r="AJ53" s="6">
        <f t="shared" si="150"/>
        <v>0</v>
      </c>
      <c r="AK53" s="1">
        <f t="shared" si="151"/>
        <v>0</v>
      </c>
    </row>
    <row r="54" spans="1:37" x14ac:dyDescent="0.2">
      <c r="A54" s="26">
        <v>9.3000000000000005E-4</v>
      </c>
      <c r="B54" s="5">
        <f t="shared" si="140"/>
        <v>9.3000000000000005E-4</v>
      </c>
      <c r="C54" s="74"/>
      <c r="D54" s="74"/>
      <c r="E54" s="74" t="s">
        <v>71</v>
      </c>
      <c r="F54" s="25">
        <f t="shared" si="141"/>
        <v>0</v>
      </c>
      <c r="G54" s="25">
        <f t="shared" si="142"/>
        <v>0</v>
      </c>
      <c r="H54" s="7">
        <f t="shared" si="47"/>
        <v>0</v>
      </c>
      <c r="I54" s="7">
        <f t="shared" si="48"/>
        <v>0</v>
      </c>
      <c r="J54" s="7">
        <f t="shared" si="49"/>
        <v>0</v>
      </c>
      <c r="K54" s="7">
        <f t="shared" si="50"/>
        <v>0</v>
      </c>
      <c r="L54" s="7">
        <f t="shared" si="51"/>
        <v>0</v>
      </c>
      <c r="M54" s="7">
        <f t="shared" si="52"/>
        <v>0</v>
      </c>
      <c r="N54" s="7">
        <f t="shared" si="53"/>
        <v>0</v>
      </c>
      <c r="O54" s="7">
        <f t="shared" si="54"/>
        <v>0</v>
      </c>
      <c r="P54" s="7">
        <f t="shared" si="55"/>
        <v>0</v>
      </c>
      <c r="Q54" s="7">
        <f t="shared" si="56"/>
        <v>0</v>
      </c>
      <c r="R54" s="7">
        <f t="shared" si="57"/>
        <v>0</v>
      </c>
      <c r="S54" s="7">
        <f t="shared" si="58"/>
        <v>0</v>
      </c>
      <c r="T54" s="7">
        <f t="shared" si="59"/>
        <v>0</v>
      </c>
      <c r="U54" s="109">
        <f t="shared" si="60"/>
        <v>0</v>
      </c>
      <c r="V54" s="109">
        <f t="shared" si="61"/>
        <v>0</v>
      </c>
      <c r="W54" s="109">
        <f t="shared" si="62"/>
        <v>0</v>
      </c>
      <c r="X54" s="109">
        <f t="shared" si="63"/>
        <v>0</v>
      </c>
      <c r="Y54" s="71">
        <f t="shared" si="64"/>
        <v>0</v>
      </c>
      <c r="Z54" s="71">
        <f t="shared" si="65"/>
        <v>0</v>
      </c>
      <c r="AA54" s="71">
        <f t="shared" si="66"/>
        <v>0</v>
      </c>
      <c r="AB54" s="71">
        <f t="shared" si="67"/>
        <v>0</v>
      </c>
      <c r="AC54" s="82">
        <f t="shared" si="143"/>
        <v>0</v>
      </c>
      <c r="AD54" s="82">
        <f t="shared" si="144"/>
        <v>0</v>
      </c>
      <c r="AE54" s="82">
        <f t="shared" si="145"/>
        <v>0</v>
      </c>
      <c r="AF54" s="84">
        <f t="shared" si="146"/>
        <v>0</v>
      </c>
      <c r="AG54" s="84">
        <f t="shared" si="147"/>
        <v>0</v>
      </c>
      <c r="AH54" s="84">
        <f t="shared" si="148"/>
        <v>0</v>
      </c>
      <c r="AI54" s="84">
        <f t="shared" si="149"/>
        <v>0</v>
      </c>
      <c r="AJ54" s="6">
        <f t="shared" si="150"/>
        <v>0</v>
      </c>
      <c r="AK54" s="1">
        <f t="shared" si="151"/>
        <v>0</v>
      </c>
    </row>
    <row r="55" spans="1:37" x14ac:dyDescent="0.2">
      <c r="A55" s="26">
        <v>9.1000000000000011E-4</v>
      </c>
      <c r="B55" s="5">
        <f t="shared" si="140"/>
        <v>9.1000000000000011E-4</v>
      </c>
      <c r="C55" s="74"/>
      <c r="D55" s="74"/>
      <c r="E55" s="74" t="s">
        <v>71</v>
      </c>
      <c r="F55" s="25">
        <f t="shared" si="141"/>
        <v>0</v>
      </c>
      <c r="G55" s="25">
        <f t="shared" si="142"/>
        <v>0</v>
      </c>
      <c r="H55" s="7">
        <f t="shared" si="47"/>
        <v>0</v>
      </c>
      <c r="I55" s="7">
        <f t="shared" si="48"/>
        <v>0</v>
      </c>
      <c r="J55" s="7">
        <f t="shared" si="49"/>
        <v>0</v>
      </c>
      <c r="K55" s="7">
        <f t="shared" si="50"/>
        <v>0</v>
      </c>
      <c r="L55" s="7">
        <f t="shared" si="51"/>
        <v>0</v>
      </c>
      <c r="M55" s="7">
        <f t="shared" si="52"/>
        <v>0</v>
      </c>
      <c r="N55" s="7">
        <f t="shared" si="53"/>
        <v>0</v>
      </c>
      <c r="O55" s="7">
        <f t="shared" si="54"/>
        <v>0</v>
      </c>
      <c r="P55" s="7">
        <f t="shared" si="55"/>
        <v>0</v>
      </c>
      <c r="Q55" s="7">
        <f t="shared" si="56"/>
        <v>0</v>
      </c>
      <c r="R55" s="7">
        <f t="shared" si="57"/>
        <v>0</v>
      </c>
      <c r="S55" s="7">
        <f t="shared" si="58"/>
        <v>0</v>
      </c>
      <c r="T55" s="7">
        <f t="shared" si="59"/>
        <v>0</v>
      </c>
      <c r="U55" s="109">
        <f t="shared" si="60"/>
        <v>0</v>
      </c>
      <c r="V55" s="109">
        <f t="shared" si="61"/>
        <v>0</v>
      </c>
      <c r="W55" s="109">
        <f t="shared" si="62"/>
        <v>0</v>
      </c>
      <c r="X55" s="109">
        <f t="shared" si="63"/>
        <v>0</v>
      </c>
      <c r="Y55" s="71">
        <f t="shared" si="64"/>
        <v>0</v>
      </c>
      <c r="Z55" s="71">
        <f t="shared" si="65"/>
        <v>0</v>
      </c>
      <c r="AA55" s="71">
        <f t="shared" si="66"/>
        <v>0</v>
      </c>
      <c r="AB55" s="71">
        <f t="shared" si="67"/>
        <v>0</v>
      </c>
      <c r="AC55" s="82">
        <f t="shared" si="143"/>
        <v>0</v>
      </c>
      <c r="AD55" s="82">
        <f t="shared" si="144"/>
        <v>0</v>
      </c>
      <c r="AE55" s="82">
        <f t="shared" si="145"/>
        <v>0</v>
      </c>
      <c r="AF55" s="84">
        <f t="shared" si="146"/>
        <v>0</v>
      </c>
      <c r="AG55" s="84">
        <f t="shared" si="147"/>
        <v>0</v>
      </c>
      <c r="AH55" s="84">
        <f t="shared" si="148"/>
        <v>0</v>
      </c>
      <c r="AI55" s="84">
        <f t="shared" si="149"/>
        <v>0</v>
      </c>
      <c r="AJ55" s="6">
        <f t="shared" si="150"/>
        <v>0</v>
      </c>
      <c r="AK55" s="1">
        <f t="shared" si="151"/>
        <v>0</v>
      </c>
    </row>
    <row r="56" spans="1:37" x14ac:dyDescent="0.2">
      <c r="A56" s="26">
        <v>9.2000000000000014E-4</v>
      </c>
      <c r="B56" s="5">
        <f t="shared" si="140"/>
        <v>9.2000000000000014E-4</v>
      </c>
      <c r="C56" s="74"/>
      <c r="D56" s="74"/>
      <c r="E56" s="74" t="s">
        <v>71</v>
      </c>
      <c r="F56" s="25">
        <f t="shared" si="141"/>
        <v>0</v>
      </c>
      <c r="G56" s="25">
        <f t="shared" si="142"/>
        <v>0</v>
      </c>
      <c r="H56" s="7">
        <f t="shared" si="47"/>
        <v>0</v>
      </c>
      <c r="I56" s="7">
        <f t="shared" si="48"/>
        <v>0</v>
      </c>
      <c r="J56" s="7">
        <f t="shared" si="49"/>
        <v>0</v>
      </c>
      <c r="K56" s="7">
        <f t="shared" si="50"/>
        <v>0</v>
      </c>
      <c r="L56" s="7">
        <f t="shared" si="51"/>
        <v>0</v>
      </c>
      <c r="M56" s="7">
        <f t="shared" si="52"/>
        <v>0</v>
      </c>
      <c r="N56" s="7">
        <f t="shared" si="53"/>
        <v>0</v>
      </c>
      <c r="O56" s="7">
        <f t="shared" si="54"/>
        <v>0</v>
      </c>
      <c r="P56" s="7">
        <f t="shared" si="55"/>
        <v>0</v>
      </c>
      <c r="Q56" s="7">
        <f t="shared" si="56"/>
        <v>0</v>
      </c>
      <c r="R56" s="7">
        <f t="shared" si="57"/>
        <v>0</v>
      </c>
      <c r="S56" s="7">
        <f t="shared" si="58"/>
        <v>0</v>
      </c>
      <c r="T56" s="7">
        <f t="shared" si="59"/>
        <v>0</v>
      </c>
      <c r="U56" s="109">
        <f t="shared" si="60"/>
        <v>0</v>
      </c>
      <c r="V56" s="109">
        <f t="shared" si="61"/>
        <v>0</v>
      </c>
      <c r="W56" s="109">
        <f t="shared" si="62"/>
        <v>0</v>
      </c>
      <c r="X56" s="109">
        <f t="shared" si="63"/>
        <v>0</v>
      </c>
      <c r="Y56" s="71">
        <f t="shared" si="64"/>
        <v>0</v>
      </c>
      <c r="Z56" s="71">
        <f t="shared" si="65"/>
        <v>0</v>
      </c>
      <c r="AA56" s="71">
        <f t="shared" si="66"/>
        <v>0</v>
      </c>
      <c r="AB56" s="71">
        <f t="shared" si="67"/>
        <v>0</v>
      </c>
      <c r="AC56" s="82">
        <f t="shared" si="143"/>
        <v>0</v>
      </c>
      <c r="AD56" s="82">
        <f t="shared" si="144"/>
        <v>0</v>
      </c>
      <c r="AE56" s="82">
        <f t="shared" si="145"/>
        <v>0</v>
      </c>
      <c r="AF56" s="84">
        <f t="shared" si="146"/>
        <v>0</v>
      </c>
      <c r="AG56" s="84">
        <f t="shared" si="147"/>
        <v>0</v>
      </c>
      <c r="AH56" s="84">
        <f t="shared" si="148"/>
        <v>0</v>
      </c>
      <c r="AI56" s="84">
        <f t="shared" si="149"/>
        <v>0</v>
      </c>
      <c r="AJ56" s="6">
        <f t="shared" si="150"/>
        <v>0</v>
      </c>
      <c r="AK56" s="1">
        <f t="shared" si="151"/>
        <v>0</v>
      </c>
    </row>
    <row r="57" spans="1:37" x14ac:dyDescent="0.2">
      <c r="A57" s="26">
        <v>9.1000000000000011E-4</v>
      </c>
      <c r="B57" s="5">
        <f t="shared" si="140"/>
        <v>9.1000000000000011E-4</v>
      </c>
      <c r="C57" s="74"/>
      <c r="D57" s="74"/>
      <c r="E57" s="74" t="s">
        <v>71</v>
      </c>
      <c r="F57" s="25">
        <f t="shared" si="141"/>
        <v>0</v>
      </c>
      <c r="G57" s="25">
        <f t="shared" si="142"/>
        <v>0</v>
      </c>
      <c r="H57" s="7">
        <f t="shared" si="47"/>
        <v>0</v>
      </c>
      <c r="I57" s="7">
        <f t="shared" si="48"/>
        <v>0</v>
      </c>
      <c r="J57" s="7">
        <f t="shared" si="49"/>
        <v>0</v>
      </c>
      <c r="K57" s="7">
        <f t="shared" si="50"/>
        <v>0</v>
      </c>
      <c r="L57" s="7">
        <f t="shared" si="51"/>
        <v>0</v>
      </c>
      <c r="M57" s="7">
        <f t="shared" si="52"/>
        <v>0</v>
      </c>
      <c r="N57" s="7">
        <f t="shared" si="53"/>
        <v>0</v>
      </c>
      <c r="O57" s="7">
        <f t="shared" si="54"/>
        <v>0</v>
      </c>
      <c r="P57" s="7">
        <f t="shared" si="55"/>
        <v>0</v>
      </c>
      <c r="Q57" s="7">
        <f t="shared" si="56"/>
        <v>0</v>
      </c>
      <c r="R57" s="7">
        <f t="shared" si="57"/>
        <v>0</v>
      </c>
      <c r="S57" s="7">
        <f t="shared" si="58"/>
        <v>0</v>
      </c>
      <c r="T57" s="7">
        <f t="shared" si="59"/>
        <v>0</v>
      </c>
      <c r="U57" s="109">
        <f t="shared" si="60"/>
        <v>0</v>
      </c>
      <c r="V57" s="109">
        <f t="shared" si="61"/>
        <v>0</v>
      </c>
      <c r="W57" s="109">
        <f t="shared" si="62"/>
        <v>0</v>
      </c>
      <c r="X57" s="109">
        <f t="shared" si="63"/>
        <v>0</v>
      </c>
      <c r="Y57" s="71">
        <f t="shared" si="64"/>
        <v>0</v>
      </c>
      <c r="Z57" s="71">
        <f t="shared" si="65"/>
        <v>0</v>
      </c>
      <c r="AA57" s="71">
        <f t="shared" si="66"/>
        <v>0</v>
      </c>
      <c r="AB57" s="71">
        <f t="shared" si="67"/>
        <v>0</v>
      </c>
      <c r="AC57" s="82">
        <f t="shared" si="143"/>
        <v>0</v>
      </c>
      <c r="AD57" s="82">
        <f t="shared" si="144"/>
        <v>0</v>
      </c>
      <c r="AE57" s="82">
        <f t="shared" si="145"/>
        <v>0</v>
      </c>
      <c r="AF57" s="84">
        <f t="shared" si="146"/>
        <v>0</v>
      </c>
      <c r="AG57" s="84">
        <f t="shared" si="147"/>
        <v>0</v>
      </c>
      <c r="AH57" s="84">
        <f t="shared" si="148"/>
        <v>0</v>
      </c>
      <c r="AI57" s="84">
        <f t="shared" si="149"/>
        <v>0</v>
      </c>
      <c r="AJ57" s="6">
        <f t="shared" si="150"/>
        <v>0</v>
      </c>
      <c r="AK57" s="1">
        <f t="shared" si="151"/>
        <v>0</v>
      </c>
    </row>
    <row r="58" spans="1:37" x14ac:dyDescent="0.2">
      <c r="A58" s="26">
        <v>9.2000000000000014E-4</v>
      </c>
      <c r="B58" s="5">
        <f t="shared" si="140"/>
        <v>9.2000000000000014E-4</v>
      </c>
      <c r="C58" s="74"/>
      <c r="D58" s="74"/>
      <c r="E58" s="74" t="s">
        <v>71</v>
      </c>
      <c r="F58" s="25">
        <f t="shared" si="141"/>
        <v>0</v>
      </c>
      <c r="G58" s="25">
        <f t="shared" si="142"/>
        <v>0</v>
      </c>
      <c r="H58" s="7">
        <f t="shared" si="47"/>
        <v>0</v>
      </c>
      <c r="I58" s="7">
        <f t="shared" si="48"/>
        <v>0</v>
      </c>
      <c r="J58" s="7">
        <f t="shared" si="49"/>
        <v>0</v>
      </c>
      <c r="K58" s="7">
        <f t="shared" si="50"/>
        <v>0</v>
      </c>
      <c r="L58" s="7">
        <f t="shared" si="51"/>
        <v>0</v>
      </c>
      <c r="M58" s="7">
        <f t="shared" si="52"/>
        <v>0</v>
      </c>
      <c r="N58" s="7">
        <f t="shared" si="53"/>
        <v>0</v>
      </c>
      <c r="O58" s="7">
        <f t="shared" si="54"/>
        <v>0</v>
      </c>
      <c r="P58" s="7">
        <f t="shared" si="55"/>
        <v>0</v>
      </c>
      <c r="Q58" s="7">
        <f t="shared" si="56"/>
        <v>0</v>
      </c>
      <c r="R58" s="7">
        <f t="shared" si="57"/>
        <v>0</v>
      </c>
      <c r="S58" s="7">
        <f t="shared" si="58"/>
        <v>0</v>
      </c>
      <c r="T58" s="7">
        <f t="shared" si="59"/>
        <v>0</v>
      </c>
      <c r="U58" s="109">
        <f t="shared" si="60"/>
        <v>0</v>
      </c>
      <c r="V58" s="109">
        <f t="shared" si="61"/>
        <v>0</v>
      </c>
      <c r="W58" s="109">
        <f t="shared" si="62"/>
        <v>0</v>
      </c>
      <c r="X58" s="109">
        <f t="shared" si="63"/>
        <v>0</v>
      </c>
      <c r="Y58" s="71">
        <f t="shared" si="64"/>
        <v>0</v>
      </c>
      <c r="Z58" s="71">
        <f t="shared" si="65"/>
        <v>0</v>
      </c>
      <c r="AA58" s="71">
        <f t="shared" si="66"/>
        <v>0</v>
      </c>
      <c r="AB58" s="71">
        <f t="shared" si="67"/>
        <v>0</v>
      </c>
      <c r="AC58" s="82">
        <f t="shared" si="143"/>
        <v>0</v>
      </c>
      <c r="AD58" s="82">
        <f t="shared" si="144"/>
        <v>0</v>
      </c>
      <c r="AE58" s="82">
        <f t="shared" si="145"/>
        <v>0</v>
      </c>
      <c r="AF58" s="84">
        <f t="shared" si="146"/>
        <v>0</v>
      </c>
      <c r="AG58" s="84">
        <f t="shared" si="147"/>
        <v>0</v>
      </c>
      <c r="AH58" s="84">
        <f t="shared" si="148"/>
        <v>0</v>
      </c>
      <c r="AI58" s="84">
        <f t="shared" si="149"/>
        <v>0</v>
      </c>
      <c r="AJ58" s="6">
        <f t="shared" si="150"/>
        <v>0</v>
      </c>
      <c r="AK58" s="1">
        <f t="shared" si="151"/>
        <v>0</v>
      </c>
    </row>
    <row r="59" spans="1:37" x14ac:dyDescent="0.2">
      <c r="A59" s="26">
        <v>9.3000000000000005E-4</v>
      </c>
      <c r="B59" s="5">
        <f t="shared" si="140"/>
        <v>9.3000000000000005E-4</v>
      </c>
      <c r="C59" s="74"/>
      <c r="D59" s="74"/>
      <c r="E59" s="74" t="s">
        <v>71</v>
      </c>
      <c r="F59" s="25">
        <f t="shared" si="141"/>
        <v>0</v>
      </c>
      <c r="G59" s="25">
        <f t="shared" si="142"/>
        <v>0</v>
      </c>
      <c r="H59" s="7">
        <f t="shared" si="47"/>
        <v>0</v>
      </c>
      <c r="I59" s="7">
        <f t="shared" si="48"/>
        <v>0</v>
      </c>
      <c r="J59" s="7">
        <f t="shared" si="49"/>
        <v>0</v>
      </c>
      <c r="K59" s="7">
        <f t="shared" si="50"/>
        <v>0</v>
      </c>
      <c r="L59" s="7">
        <f t="shared" si="51"/>
        <v>0</v>
      </c>
      <c r="M59" s="7">
        <f t="shared" si="52"/>
        <v>0</v>
      </c>
      <c r="N59" s="7">
        <f t="shared" si="53"/>
        <v>0</v>
      </c>
      <c r="O59" s="7">
        <f t="shared" si="54"/>
        <v>0</v>
      </c>
      <c r="P59" s="7">
        <f t="shared" si="55"/>
        <v>0</v>
      </c>
      <c r="Q59" s="7">
        <f t="shared" si="56"/>
        <v>0</v>
      </c>
      <c r="R59" s="7">
        <f t="shared" si="57"/>
        <v>0</v>
      </c>
      <c r="S59" s="7">
        <f t="shared" si="58"/>
        <v>0</v>
      </c>
      <c r="T59" s="7">
        <f t="shared" si="59"/>
        <v>0</v>
      </c>
      <c r="U59" s="109">
        <f t="shared" si="60"/>
        <v>0</v>
      </c>
      <c r="V59" s="109">
        <f t="shared" si="61"/>
        <v>0</v>
      </c>
      <c r="W59" s="109">
        <f t="shared" si="62"/>
        <v>0</v>
      </c>
      <c r="X59" s="109">
        <f t="shared" si="63"/>
        <v>0</v>
      </c>
      <c r="Y59" s="71">
        <f t="shared" si="64"/>
        <v>0</v>
      </c>
      <c r="Z59" s="71">
        <f t="shared" si="65"/>
        <v>0</v>
      </c>
      <c r="AA59" s="71">
        <f t="shared" si="66"/>
        <v>0</v>
      </c>
      <c r="AB59" s="71">
        <f t="shared" si="67"/>
        <v>0</v>
      </c>
      <c r="AC59" s="82">
        <f t="shared" si="143"/>
        <v>0</v>
      </c>
      <c r="AD59" s="82">
        <f t="shared" si="144"/>
        <v>0</v>
      </c>
      <c r="AE59" s="82">
        <f t="shared" si="145"/>
        <v>0</v>
      </c>
      <c r="AF59" s="84">
        <f t="shared" si="146"/>
        <v>0</v>
      </c>
      <c r="AG59" s="84">
        <f t="shared" si="147"/>
        <v>0</v>
      </c>
      <c r="AH59" s="84">
        <f t="shared" si="148"/>
        <v>0</v>
      </c>
      <c r="AI59" s="84">
        <f t="shared" si="149"/>
        <v>0</v>
      </c>
      <c r="AJ59" s="6">
        <f t="shared" si="150"/>
        <v>0</v>
      </c>
      <c r="AK59" s="1">
        <f t="shared" si="151"/>
        <v>0</v>
      </c>
    </row>
    <row r="60" spans="1:37" x14ac:dyDescent="0.2">
      <c r="A60" s="26">
        <v>9.1000000000000011E-4</v>
      </c>
      <c r="B60" s="5">
        <f t="shared" si="140"/>
        <v>9.1000000000000011E-4</v>
      </c>
      <c r="C60" s="74"/>
      <c r="D60" s="74"/>
      <c r="E60" s="74" t="s">
        <v>71</v>
      </c>
      <c r="F60" s="25">
        <f t="shared" si="141"/>
        <v>0</v>
      </c>
      <c r="G60" s="25">
        <f t="shared" si="142"/>
        <v>0</v>
      </c>
      <c r="H60" s="7">
        <f t="shared" si="47"/>
        <v>0</v>
      </c>
      <c r="I60" s="7">
        <f t="shared" si="48"/>
        <v>0</v>
      </c>
      <c r="J60" s="7">
        <f t="shared" si="49"/>
        <v>0</v>
      </c>
      <c r="K60" s="7">
        <f t="shared" si="50"/>
        <v>0</v>
      </c>
      <c r="L60" s="7">
        <f t="shared" si="51"/>
        <v>0</v>
      </c>
      <c r="M60" s="7">
        <f t="shared" si="52"/>
        <v>0</v>
      </c>
      <c r="N60" s="7">
        <f t="shared" si="53"/>
        <v>0</v>
      </c>
      <c r="O60" s="7">
        <f t="shared" si="54"/>
        <v>0</v>
      </c>
      <c r="P60" s="7">
        <f t="shared" si="55"/>
        <v>0</v>
      </c>
      <c r="Q60" s="7">
        <f t="shared" si="56"/>
        <v>0</v>
      </c>
      <c r="R60" s="7">
        <f t="shared" si="57"/>
        <v>0</v>
      </c>
      <c r="S60" s="7">
        <f t="shared" si="58"/>
        <v>0</v>
      </c>
      <c r="T60" s="7">
        <f t="shared" si="59"/>
        <v>0</v>
      </c>
      <c r="U60" s="109">
        <f t="shared" si="60"/>
        <v>0</v>
      </c>
      <c r="V60" s="109">
        <f t="shared" si="61"/>
        <v>0</v>
      </c>
      <c r="W60" s="109">
        <f t="shared" si="62"/>
        <v>0</v>
      </c>
      <c r="X60" s="109">
        <f t="shared" si="63"/>
        <v>0</v>
      </c>
      <c r="Y60" s="71">
        <f t="shared" si="64"/>
        <v>0</v>
      </c>
      <c r="Z60" s="71">
        <f t="shared" si="65"/>
        <v>0</v>
      </c>
      <c r="AA60" s="71">
        <f t="shared" si="66"/>
        <v>0</v>
      </c>
      <c r="AB60" s="71">
        <f t="shared" si="67"/>
        <v>0</v>
      </c>
      <c r="AC60" s="82">
        <f t="shared" si="143"/>
        <v>0</v>
      </c>
      <c r="AD60" s="82">
        <f t="shared" si="144"/>
        <v>0</v>
      </c>
      <c r="AE60" s="82">
        <f t="shared" si="145"/>
        <v>0</v>
      </c>
      <c r="AF60" s="84">
        <f t="shared" si="146"/>
        <v>0</v>
      </c>
      <c r="AG60" s="84">
        <f t="shared" si="147"/>
        <v>0</v>
      </c>
      <c r="AH60" s="84">
        <f t="shared" si="148"/>
        <v>0</v>
      </c>
      <c r="AI60" s="84">
        <f t="shared" si="149"/>
        <v>0</v>
      </c>
      <c r="AJ60" s="6">
        <f t="shared" si="150"/>
        <v>0</v>
      </c>
      <c r="AK60" s="1">
        <f t="shared" si="151"/>
        <v>0</v>
      </c>
    </row>
    <row r="61" spans="1:37" x14ac:dyDescent="0.2">
      <c r="A61" s="26">
        <v>9.2000000000000014E-4</v>
      </c>
      <c r="B61" s="5">
        <f t="shared" si="140"/>
        <v>9.2000000000000014E-4</v>
      </c>
      <c r="C61" s="74"/>
      <c r="D61" s="74"/>
      <c r="E61" s="74" t="s">
        <v>71</v>
      </c>
      <c r="F61" s="25">
        <f t="shared" si="141"/>
        <v>0</v>
      </c>
      <c r="G61" s="25">
        <f t="shared" si="142"/>
        <v>0</v>
      </c>
      <c r="H61" s="7">
        <f t="shared" si="47"/>
        <v>0</v>
      </c>
      <c r="I61" s="7">
        <f t="shared" si="48"/>
        <v>0</v>
      </c>
      <c r="J61" s="7">
        <f t="shared" si="49"/>
        <v>0</v>
      </c>
      <c r="K61" s="7">
        <f t="shared" si="50"/>
        <v>0</v>
      </c>
      <c r="L61" s="7">
        <f t="shared" si="51"/>
        <v>0</v>
      </c>
      <c r="M61" s="7">
        <f t="shared" si="52"/>
        <v>0</v>
      </c>
      <c r="N61" s="7">
        <f t="shared" si="53"/>
        <v>0</v>
      </c>
      <c r="O61" s="7">
        <f t="shared" si="54"/>
        <v>0</v>
      </c>
      <c r="P61" s="7">
        <f t="shared" si="55"/>
        <v>0</v>
      </c>
      <c r="Q61" s="7">
        <f t="shared" si="56"/>
        <v>0</v>
      </c>
      <c r="R61" s="7">
        <f t="shared" si="57"/>
        <v>0</v>
      </c>
      <c r="S61" s="7">
        <f t="shared" si="58"/>
        <v>0</v>
      </c>
      <c r="T61" s="7">
        <f t="shared" si="59"/>
        <v>0</v>
      </c>
      <c r="U61" s="109">
        <f t="shared" si="60"/>
        <v>0</v>
      </c>
      <c r="V61" s="109">
        <f t="shared" si="61"/>
        <v>0</v>
      </c>
      <c r="W61" s="109">
        <f t="shared" si="62"/>
        <v>0</v>
      </c>
      <c r="X61" s="109">
        <f t="shared" si="63"/>
        <v>0</v>
      </c>
      <c r="Y61" s="71">
        <f t="shared" si="64"/>
        <v>0</v>
      </c>
      <c r="Z61" s="71">
        <f t="shared" si="65"/>
        <v>0</v>
      </c>
      <c r="AA61" s="71">
        <f t="shared" si="66"/>
        <v>0</v>
      </c>
      <c r="AB61" s="71">
        <f t="shared" si="67"/>
        <v>0</v>
      </c>
      <c r="AC61" s="82">
        <f t="shared" si="143"/>
        <v>0</v>
      </c>
      <c r="AD61" s="82">
        <f t="shared" si="144"/>
        <v>0</v>
      </c>
      <c r="AE61" s="82">
        <f t="shared" si="145"/>
        <v>0</v>
      </c>
      <c r="AF61" s="84">
        <f t="shared" si="146"/>
        <v>0</v>
      </c>
      <c r="AG61" s="84">
        <f t="shared" si="147"/>
        <v>0</v>
      </c>
      <c r="AH61" s="84">
        <f t="shared" si="148"/>
        <v>0</v>
      </c>
      <c r="AI61" s="84">
        <f t="shared" si="149"/>
        <v>0</v>
      </c>
      <c r="AJ61" s="6">
        <f t="shared" si="150"/>
        <v>0</v>
      </c>
      <c r="AK61" s="1">
        <f t="shared" si="151"/>
        <v>0</v>
      </c>
    </row>
    <row r="62" spans="1:37" x14ac:dyDescent="0.2">
      <c r="A62" s="26">
        <v>9.1000000000000011E-4</v>
      </c>
      <c r="B62" s="5">
        <f t="shared" si="140"/>
        <v>9.1000000000000011E-4</v>
      </c>
      <c r="C62" s="74"/>
      <c r="D62" s="74"/>
      <c r="E62" s="74" t="s">
        <v>71</v>
      </c>
      <c r="F62" s="25">
        <f t="shared" si="141"/>
        <v>0</v>
      </c>
      <c r="G62" s="25">
        <f t="shared" si="142"/>
        <v>0</v>
      </c>
      <c r="H62" s="7">
        <f t="shared" si="47"/>
        <v>0</v>
      </c>
      <c r="I62" s="7">
        <f t="shared" si="48"/>
        <v>0</v>
      </c>
      <c r="J62" s="7">
        <f t="shared" si="49"/>
        <v>0</v>
      </c>
      <c r="K62" s="7">
        <f t="shared" si="50"/>
        <v>0</v>
      </c>
      <c r="L62" s="7">
        <f t="shared" si="51"/>
        <v>0</v>
      </c>
      <c r="M62" s="7">
        <f t="shared" si="52"/>
        <v>0</v>
      </c>
      <c r="N62" s="7">
        <f t="shared" si="53"/>
        <v>0</v>
      </c>
      <c r="O62" s="7">
        <f t="shared" si="54"/>
        <v>0</v>
      </c>
      <c r="P62" s="7">
        <f t="shared" si="55"/>
        <v>0</v>
      </c>
      <c r="Q62" s="7">
        <f t="shared" si="56"/>
        <v>0</v>
      </c>
      <c r="R62" s="7">
        <f t="shared" si="57"/>
        <v>0</v>
      </c>
      <c r="S62" s="7">
        <f t="shared" si="58"/>
        <v>0</v>
      </c>
      <c r="T62" s="7">
        <f t="shared" si="59"/>
        <v>0</v>
      </c>
      <c r="U62" s="109">
        <f t="shared" si="60"/>
        <v>0</v>
      </c>
      <c r="V62" s="109">
        <f t="shared" si="61"/>
        <v>0</v>
      </c>
      <c r="W62" s="109">
        <f t="shared" si="62"/>
        <v>0</v>
      </c>
      <c r="X62" s="109">
        <f t="shared" si="63"/>
        <v>0</v>
      </c>
      <c r="Y62" s="71">
        <f t="shared" si="64"/>
        <v>0</v>
      </c>
      <c r="Z62" s="71">
        <f t="shared" si="65"/>
        <v>0</v>
      </c>
      <c r="AA62" s="71">
        <f t="shared" si="66"/>
        <v>0</v>
      </c>
      <c r="AB62" s="71">
        <f t="shared" si="67"/>
        <v>0</v>
      </c>
      <c r="AC62" s="82">
        <f t="shared" si="143"/>
        <v>0</v>
      </c>
      <c r="AD62" s="82">
        <f t="shared" si="144"/>
        <v>0</v>
      </c>
      <c r="AE62" s="82">
        <f t="shared" si="145"/>
        <v>0</v>
      </c>
      <c r="AF62" s="84">
        <f t="shared" si="146"/>
        <v>0</v>
      </c>
      <c r="AG62" s="84">
        <f t="shared" si="147"/>
        <v>0</v>
      </c>
      <c r="AH62" s="84">
        <f t="shared" si="148"/>
        <v>0</v>
      </c>
      <c r="AI62" s="84">
        <f t="shared" si="149"/>
        <v>0</v>
      </c>
      <c r="AJ62" s="6">
        <f t="shared" si="150"/>
        <v>0</v>
      </c>
      <c r="AK62" s="1">
        <f t="shared" si="151"/>
        <v>0</v>
      </c>
    </row>
    <row r="63" spans="1:37" x14ac:dyDescent="0.2">
      <c r="A63" s="26">
        <v>9.2000000000000014E-4</v>
      </c>
      <c r="B63" s="5">
        <f t="shared" si="140"/>
        <v>9.2000000000000014E-4</v>
      </c>
      <c r="C63" s="74"/>
      <c r="D63" s="74"/>
      <c r="E63" s="74" t="s">
        <v>71</v>
      </c>
      <c r="F63" s="25">
        <f t="shared" si="141"/>
        <v>0</v>
      </c>
      <c r="G63" s="25">
        <f t="shared" si="142"/>
        <v>0</v>
      </c>
      <c r="H63" s="7">
        <f t="shared" si="47"/>
        <v>0</v>
      </c>
      <c r="I63" s="7">
        <f t="shared" si="48"/>
        <v>0</v>
      </c>
      <c r="J63" s="7">
        <f t="shared" si="49"/>
        <v>0</v>
      </c>
      <c r="K63" s="7">
        <f t="shared" si="50"/>
        <v>0</v>
      </c>
      <c r="L63" s="7">
        <f t="shared" si="51"/>
        <v>0</v>
      </c>
      <c r="M63" s="7">
        <f t="shared" si="52"/>
        <v>0</v>
      </c>
      <c r="N63" s="7">
        <f t="shared" si="53"/>
        <v>0</v>
      </c>
      <c r="O63" s="7">
        <f t="shared" si="54"/>
        <v>0</v>
      </c>
      <c r="P63" s="7">
        <f t="shared" si="55"/>
        <v>0</v>
      </c>
      <c r="Q63" s="7">
        <f t="shared" si="56"/>
        <v>0</v>
      </c>
      <c r="R63" s="7">
        <f t="shared" si="57"/>
        <v>0</v>
      </c>
      <c r="S63" s="7">
        <f t="shared" si="58"/>
        <v>0</v>
      </c>
      <c r="T63" s="7">
        <f t="shared" si="59"/>
        <v>0</v>
      </c>
      <c r="U63" s="109">
        <f t="shared" si="60"/>
        <v>0</v>
      </c>
      <c r="V63" s="109">
        <f t="shared" si="61"/>
        <v>0</v>
      </c>
      <c r="W63" s="109">
        <f t="shared" si="62"/>
        <v>0</v>
      </c>
      <c r="X63" s="109">
        <f t="shared" si="63"/>
        <v>0</v>
      </c>
      <c r="Y63" s="71">
        <f t="shared" si="64"/>
        <v>0</v>
      </c>
      <c r="Z63" s="71">
        <f t="shared" si="65"/>
        <v>0</v>
      </c>
      <c r="AA63" s="71">
        <f t="shared" si="66"/>
        <v>0</v>
      </c>
      <c r="AB63" s="71">
        <f t="shared" si="67"/>
        <v>0</v>
      </c>
      <c r="AC63" s="82">
        <f t="shared" si="143"/>
        <v>0</v>
      </c>
      <c r="AD63" s="82">
        <f t="shared" si="144"/>
        <v>0</v>
      </c>
      <c r="AE63" s="82">
        <f t="shared" si="145"/>
        <v>0</v>
      </c>
      <c r="AF63" s="84">
        <f t="shared" si="146"/>
        <v>0</v>
      </c>
      <c r="AG63" s="84">
        <f t="shared" si="147"/>
        <v>0</v>
      </c>
      <c r="AH63" s="84">
        <f t="shared" si="148"/>
        <v>0</v>
      </c>
      <c r="AI63" s="84">
        <f t="shared" si="149"/>
        <v>0</v>
      </c>
      <c r="AJ63" s="6">
        <f t="shared" si="150"/>
        <v>0</v>
      </c>
      <c r="AK63" s="1">
        <f t="shared" si="151"/>
        <v>0</v>
      </c>
    </row>
    <row r="64" spans="1:37" x14ac:dyDescent="0.2">
      <c r="A64" s="26">
        <v>9.3000000000000005E-4</v>
      </c>
      <c r="B64" s="5">
        <f t="shared" si="140"/>
        <v>9.3000000000000005E-4</v>
      </c>
      <c r="C64" s="74"/>
      <c r="D64" s="74"/>
      <c r="E64" s="74" t="s">
        <v>71</v>
      </c>
      <c r="F64" s="25">
        <f t="shared" si="141"/>
        <v>0</v>
      </c>
      <c r="G64" s="25">
        <f t="shared" si="142"/>
        <v>0</v>
      </c>
      <c r="H64" s="7">
        <f t="shared" si="47"/>
        <v>0</v>
      </c>
      <c r="I64" s="7">
        <f t="shared" si="48"/>
        <v>0</v>
      </c>
      <c r="J64" s="7">
        <f t="shared" si="49"/>
        <v>0</v>
      </c>
      <c r="K64" s="7">
        <f t="shared" si="50"/>
        <v>0</v>
      </c>
      <c r="L64" s="7">
        <f t="shared" si="51"/>
        <v>0</v>
      </c>
      <c r="M64" s="7">
        <f t="shared" si="52"/>
        <v>0</v>
      </c>
      <c r="N64" s="7">
        <f t="shared" si="53"/>
        <v>0</v>
      </c>
      <c r="O64" s="7">
        <f t="shared" si="54"/>
        <v>0</v>
      </c>
      <c r="P64" s="7">
        <f t="shared" si="55"/>
        <v>0</v>
      </c>
      <c r="Q64" s="7">
        <f t="shared" si="56"/>
        <v>0</v>
      </c>
      <c r="R64" s="7">
        <f t="shared" si="57"/>
        <v>0</v>
      </c>
      <c r="S64" s="7">
        <f t="shared" si="58"/>
        <v>0</v>
      </c>
      <c r="T64" s="7">
        <f t="shared" si="59"/>
        <v>0</v>
      </c>
      <c r="U64" s="109">
        <f t="shared" si="60"/>
        <v>0</v>
      </c>
      <c r="V64" s="109">
        <f t="shared" si="61"/>
        <v>0</v>
      </c>
      <c r="W64" s="109">
        <f t="shared" si="62"/>
        <v>0</v>
      </c>
      <c r="X64" s="109">
        <f t="shared" si="63"/>
        <v>0</v>
      </c>
      <c r="Y64" s="71">
        <f t="shared" si="64"/>
        <v>0</v>
      </c>
      <c r="Z64" s="71">
        <f t="shared" si="65"/>
        <v>0</v>
      </c>
      <c r="AA64" s="71">
        <f t="shared" si="66"/>
        <v>0</v>
      </c>
      <c r="AB64" s="71">
        <f t="shared" si="67"/>
        <v>0</v>
      </c>
      <c r="AC64" s="82">
        <f t="shared" si="143"/>
        <v>0</v>
      </c>
      <c r="AD64" s="82">
        <f t="shared" si="144"/>
        <v>0</v>
      </c>
      <c r="AE64" s="82">
        <f t="shared" si="145"/>
        <v>0</v>
      </c>
      <c r="AF64" s="84">
        <f t="shared" si="146"/>
        <v>0</v>
      </c>
      <c r="AG64" s="84">
        <f t="shared" si="147"/>
        <v>0</v>
      </c>
      <c r="AH64" s="84">
        <f t="shared" si="148"/>
        <v>0</v>
      </c>
      <c r="AI64" s="84">
        <f t="shared" si="149"/>
        <v>0</v>
      </c>
      <c r="AJ64" s="6">
        <f t="shared" si="150"/>
        <v>0</v>
      </c>
      <c r="AK64" s="1">
        <f t="shared" si="151"/>
        <v>0</v>
      </c>
    </row>
    <row r="65" spans="1:37" x14ac:dyDescent="0.2">
      <c r="A65" s="26">
        <v>9.1000000000000011E-4</v>
      </c>
      <c r="B65" s="5">
        <f t="shared" si="140"/>
        <v>9.1000000000000011E-4</v>
      </c>
      <c r="C65" s="74"/>
      <c r="D65" s="74"/>
      <c r="E65" s="74" t="s">
        <v>71</v>
      </c>
      <c r="F65" s="25">
        <f t="shared" si="141"/>
        <v>0</v>
      </c>
      <c r="G65" s="25">
        <f t="shared" si="142"/>
        <v>0</v>
      </c>
      <c r="H65" s="7">
        <f t="shared" si="47"/>
        <v>0</v>
      </c>
      <c r="I65" s="7">
        <f t="shared" si="48"/>
        <v>0</v>
      </c>
      <c r="J65" s="7">
        <f t="shared" si="49"/>
        <v>0</v>
      </c>
      <c r="K65" s="7">
        <f t="shared" si="50"/>
        <v>0</v>
      </c>
      <c r="L65" s="7">
        <f t="shared" si="51"/>
        <v>0</v>
      </c>
      <c r="M65" s="7">
        <f t="shared" si="52"/>
        <v>0</v>
      </c>
      <c r="N65" s="7">
        <f t="shared" si="53"/>
        <v>0</v>
      </c>
      <c r="O65" s="7">
        <f t="shared" si="54"/>
        <v>0</v>
      </c>
      <c r="P65" s="7">
        <f t="shared" si="55"/>
        <v>0</v>
      </c>
      <c r="Q65" s="7">
        <f t="shared" si="56"/>
        <v>0</v>
      </c>
      <c r="R65" s="7">
        <f t="shared" si="57"/>
        <v>0</v>
      </c>
      <c r="S65" s="7">
        <f t="shared" si="58"/>
        <v>0</v>
      </c>
      <c r="T65" s="7">
        <f t="shared" si="59"/>
        <v>0</v>
      </c>
      <c r="U65" s="109">
        <f t="shared" si="60"/>
        <v>0</v>
      </c>
      <c r="V65" s="109">
        <f t="shared" si="61"/>
        <v>0</v>
      </c>
      <c r="W65" s="109">
        <f t="shared" si="62"/>
        <v>0</v>
      </c>
      <c r="X65" s="109">
        <f t="shared" si="63"/>
        <v>0</v>
      </c>
      <c r="Y65" s="71">
        <f t="shared" si="64"/>
        <v>0</v>
      </c>
      <c r="Z65" s="71">
        <f t="shared" si="65"/>
        <v>0</v>
      </c>
      <c r="AA65" s="71">
        <f t="shared" si="66"/>
        <v>0</v>
      </c>
      <c r="AB65" s="71">
        <f t="shared" si="67"/>
        <v>0</v>
      </c>
      <c r="AC65" s="82">
        <f t="shared" si="143"/>
        <v>0</v>
      </c>
      <c r="AD65" s="82">
        <f t="shared" si="144"/>
        <v>0</v>
      </c>
      <c r="AE65" s="82">
        <f t="shared" si="145"/>
        <v>0</v>
      </c>
      <c r="AF65" s="84">
        <f t="shared" si="146"/>
        <v>0</v>
      </c>
      <c r="AG65" s="84">
        <f t="shared" si="147"/>
        <v>0</v>
      </c>
      <c r="AH65" s="84">
        <f t="shared" si="148"/>
        <v>0</v>
      </c>
      <c r="AI65" s="84">
        <f t="shared" si="149"/>
        <v>0</v>
      </c>
      <c r="AJ65" s="6">
        <f t="shared" si="150"/>
        <v>0</v>
      </c>
      <c r="AK65" s="1">
        <f t="shared" si="151"/>
        <v>0</v>
      </c>
    </row>
    <row r="66" spans="1:37" x14ac:dyDescent="0.2">
      <c r="A66" s="26">
        <v>9.2000000000000014E-4</v>
      </c>
      <c r="B66" s="5">
        <f t="shared" si="140"/>
        <v>9.2000000000000014E-4</v>
      </c>
      <c r="C66" s="74"/>
      <c r="D66" s="74"/>
      <c r="E66" s="74" t="s">
        <v>71</v>
      </c>
      <c r="F66" s="25">
        <f t="shared" si="141"/>
        <v>0</v>
      </c>
      <c r="G66" s="25">
        <f t="shared" si="142"/>
        <v>0</v>
      </c>
      <c r="H66" s="7">
        <f t="shared" si="47"/>
        <v>0</v>
      </c>
      <c r="I66" s="7">
        <f t="shared" si="48"/>
        <v>0</v>
      </c>
      <c r="J66" s="7">
        <f t="shared" si="49"/>
        <v>0</v>
      </c>
      <c r="K66" s="7">
        <f t="shared" si="50"/>
        <v>0</v>
      </c>
      <c r="L66" s="7">
        <f t="shared" si="51"/>
        <v>0</v>
      </c>
      <c r="M66" s="7">
        <f t="shared" si="52"/>
        <v>0</v>
      </c>
      <c r="N66" s="7">
        <f t="shared" si="53"/>
        <v>0</v>
      </c>
      <c r="O66" s="7">
        <f t="shared" si="54"/>
        <v>0</v>
      </c>
      <c r="P66" s="7">
        <f t="shared" si="55"/>
        <v>0</v>
      </c>
      <c r="Q66" s="7">
        <f t="shared" si="56"/>
        <v>0</v>
      </c>
      <c r="R66" s="7">
        <f t="shared" si="57"/>
        <v>0</v>
      </c>
      <c r="S66" s="7">
        <f t="shared" si="58"/>
        <v>0</v>
      </c>
      <c r="T66" s="7">
        <f t="shared" si="59"/>
        <v>0</v>
      </c>
      <c r="U66" s="109">
        <f t="shared" si="60"/>
        <v>0</v>
      </c>
      <c r="V66" s="109">
        <f t="shared" si="61"/>
        <v>0</v>
      </c>
      <c r="W66" s="109">
        <f t="shared" si="62"/>
        <v>0</v>
      </c>
      <c r="X66" s="109">
        <f t="shared" si="63"/>
        <v>0</v>
      </c>
      <c r="Y66" s="71">
        <f t="shared" si="64"/>
        <v>0</v>
      </c>
      <c r="Z66" s="71">
        <f t="shared" si="65"/>
        <v>0</v>
      </c>
      <c r="AA66" s="71">
        <f t="shared" si="66"/>
        <v>0</v>
      </c>
      <c r="AB66" s="71">
        <f t="shared" si="67"/>
        <v>0</v>
      </c>
      <c r="AC66" s="82">
        <f t="shared" si="143"/>
        <v>0</v>
      </c>
      <c r="AD66" s="82">
        <f t="shared" si="144"/>
        <v>0</v>
      </c>
      <c r="AE66" s="82">
        <f t="shared" si="145"/>
        <v>0</v>
      </c>
      <c r="AF66" s="84">
        <f t="shared" si="146"/>
        <v>0</v>
      </c>
      <c r="AG66" s="84">
        <f t="shared" si="147"/>
        <v>0</v>
      </c>
      <c r="AH66" s="84">
        <f t="shared" si="148"/>
        <v>0</v>
      </c>
      <c r="AI66" s="84">
        <f t="shared" si="149"/>
        <v>0</v>
      </c>
      <c r="AJ66" s="6">
        <f t="shared" si="150"/>
        <v>0</v>
      </c>
      <c r="AK66" s="1">
        <f t="shared" si="151"/>
        <v>0</v>
      </c>
    </row>
    <row r="67" spans="1:37" x14ac:dyDescent="0.2">
      <c r="A67" s="26">
        <v>9.1000000000000011E-4</v>
      </c>
      <c r="B67" s="5">
        <f t="shared" ref="B67:B68" si="152">AK67+A67</f>
        <v>9.1000000000000011E-4</v>
      </c>
      <c r="C67" s="74"/>
      <c r="D67" s="74"/>
      <c r="E67" s="74" t="s">
        <v>71</v>
      </c>
      <c r="F67" s="25">
        <f t="shared" ref="F67:F68" si="153">COUNTIF(H67:AB67,"&gt;1")</f>
        <v>0</v>
      </c>
      <c r="G67" s="25">
        <f t="shared" ref="G67:G68" si="154">COUNTIF(AF67:AJ67,"&gt;1")</f>
        <v>0</v>
      </c>
      <c r="H67" s="7">
        <f t="shared" si="47"/>
        <v>0</v>
      </c>
      <c r="I67" s="7">
        <f t="shared" si="48"/>
        <v>0</v>
      </c>
      <c r="J67" s="7">
        <f t="shared" si="49"/>
        <v>0</v>
      </c>
      <c r="K67" s="7">
        <f t="shared" si="50"/>
        <v>0</v>
      </c>
      <c r="L67" s="7">
        <f t="shared" si="51"/>
        <v>0</v>
      </c>
      <c r="M67" s="7">
        <f t="shared" si="52"/>
        <v>0</v>
      </c>
      <c r="N67" s="7">
        <f t="shared" si="53"/>
        <v>0</v>
      </c>
      <c r="O67" s="7">
        <f t="shared" si="54"/>
        <v>0</v>
      </c>
      <c r="P67" s="7">
        <f t="shared" si="55"/>
        <v>0</v>
      </c>
      <c r="Q67" s="7">
        <f t="shared" si="56"/>
        <v>0</v>
      </c>
      <c r="R67" s="7">
        <f t="shared" si="57"/>
        <v>0</v>
      </c>
      <c r="S67" s="7">
        <f t="shared" si="58"/>
        <v>0</v>
      </c>
      <c r="T67" s="7">
        <f t="shared" si="59"/>
        <v>0</v>
      </c>
      <c r="U67" s="109">
        <f t="shared" si="60"/>
        <v>0</v>
      </c>
      <c r="V67" s="109">
        <f t="shared" si="61"/>
        <v>0</v>
      </c>
      <c r="W67" s="109">
        <f t="shared" si="62"/>
        <v>0</v>
      </c>
      <c r="X67" s="109">
        <f t="shared" si="63"/>
        <v>0</v>
      </c>
      <c r="Y67" s="71">
        <f t="shared" si="64"/>
        <v>0</v>
      </c>
      <c r="Z67" s="71">
        <f t="shared" si="65"/>
        <v>0</v>
      </c>
      <c r="AA67" s="71">
        <f t="shared" si="66"/>
        <v>0</v>
      </c>
      <c r="AB67" s="71">
        <f t="shared" si="67"/>
        <v>0</v>
      </c>
      <c r="AC67" s="82">
        <f t="shared" ref="AC67:AC68" si="155">LARGE(H67:T67,5)</f>
        <v>0</v>
      </c>
      <c r="AD67" s="82">
        <f t="shared" ref="AD67:AD68" si="156">LARGE(U67:X67,1)</f>
        <v>0</v>
      </c>
      <c r="AE67" s="82">
        <f t="shared" ref="AE67:AE68" si="157">LARGE(Y67:AB67,1)</f>
        <v>0</v>
      </c>
      <c r="AF67" s="84">
        <f t="shared" ref="AF67:AF68" si="158">LARGE(H67:T67,1)</f>
        <v>0</v>
      </c>
      <c r="AG67" s="84">
        <f t="shared" ref="AG67:AG68" si="159">LARGE(H67:T67,2)</f>
        <v>0</v>
      </c>
      <c r="AH67" s="84">
        <f t="shared" ref="AH67:AH68" si="160">LARGE(H67:T67,4)</f>
        <v>0</v>
      </c>
      <c r="AI67" s="84">
        <f t="shared" ref="AI67:AI68" si="161">LARGE(H67:T67,3)</f>
        <v>0</v>
      </c>
      <c r="AJ67" s="6">
        <f t="shared" ref="AJ67:AJ68" si="162">LARGE(AC67:AE67,1)</f>
        <v>0</v>
      </c>
      <c r="AK67" s="1">
        <f t="shared" ref="AK67:AK68" si="163">SUM(AF67:AJ67)</f>
        <v>0</v>
      </c>
    </row>
    <row r="68" spans="1:37" x14ac:dyDescent="0.2">
      <c r="A68" s="26">
        <v>9.2000000000000014E-4</v>
      </c>
      <c r="B68" s="5">
        <f t="shared" si="152"/>
        <v>9.2000000000000014E-4</v>
      </c>
      <c r="C68" s="74"/>
      <c r="D68" s="74"/>
      <c r="E68" s="74" t="s">
        <v>71</v>
      </c>
      <c r="F68" s="25">
        <f t="shared" si="153"/>
        <v>0</v>
      </c>
      <c r="G68" s="25">
        <f t="shared" si="154"/>
        <v>0</v>
      </c>
      <c r="H68" s="7">
        <f t="shared" si="47"/>
        <v>0</v>
      </c>
      <c r="I68" s="7">
        <f t="shared" si="48"/>
        <v>0</v>
      </c>
      <c r="J68" s="7">
        <f t="shared" si="49"/>
        <v>0</v>
      </c>
      <c r="K68" s="7">
        <f t="shared" si="50"/>
        <v>0</v>
      </c>
      <c r="L68" s="7">
        <f t="shared" si="51"/>
        <v>0</v>
      </c>
      <c r="M68" s="7">
        <f t="shared" si="52"/>
        <v>0</v>
      </c>
      <c r="N68" s="7">
        <f t="shared" si="53"/>
        <v>0</v>
      </c>
      <c r="O68" s="7">
        <f t="shared" si="54"/>
        <v>0</v>
      </c>
      <c r="P68" s="7">
        <f t="shared" si="55"/>
        <v>0</v>
      </c>
      <c r="Q68" s="7">
        <f t="shared" si="56"/>
        <v>0</v>
      </c>
      <c r="R68" s="7">
        <f t="shared" si="57"/>
        <v>0</v>
      </c>
      <c r="S68" s="7">
        <f t="shared" si="58"/>
        <v>0</v>
      </c>
      <c r="T68" s="7">
        <f t="shared" si="59"/>
        <v>0</v>
      </c>
      <c r="U68" s="109">
        <f t="shared" si="60"/>
        <v>0</v>
      </c>
      <c r="V68" s="109">
        <f t="shared" si="61"/>
        <v>0</v>
      </c>
      <c r="W68" s="109">
        <f t="shared" si="62"/>
        <v>0</v>
      </c>
      <c r="X68" s="109">
        <f t="shared" si="63"/>
        <v>0</v>
      </c>
      <c r="Y68" s="71">
        <f t="shared" si="64"/>
        <v>0</v>
      </c>
      <c r="Z68" s="71">
        <f t="shared" si="65"/>
        <v>0</v>
      </c>
      <c r="AA68" s="71">
        <f t="shared" si="66"/>
        <v>0</v>
      </c>
      <c r="AB68" s="71">
        <f t="shared" si="67"/>
        <v>0</v>
      </c>
      <c r="AC68" s="82">
        <f t="shared" si="155"/>
        <v>0</v>
      </c>
      <c r="AD68" s="82">
        <f t="shared" si="156"/>
        <v>0</v>
      </c>
      <c r="AE68" s="82">
        <f t="shared" si="157"/>
        <v>0</v>
      </c>
      <c r="AF68" s="84">
        <f t="shared" si="158"/>
        <v>0</v>
      </c>
      <c r="AG68" s="84">
        <f t="shared" si="159"/>
        <v>0</v>
      </c>
      <c r="AH68" s="84">
        <f t="shared" si="160"/>
        <v>0</v>
      </c>
      <c r="AI68" s="84">
        <f t="shared" si="161"/>
        <v>0</v>
      </c>
      <c r="AJ68" s="6">
        <f t="shared" si="162"/>
        <v>0</v>
      </c>
      <c r="AK68" s="1">
        <f t="shared" si="163"/>
        <v>0</v>
      </c>
    </row>
    <row r="69" spans="1:37" x14ac:dyDescent="0.2">
      <c r="A69" s="26">
        <v>9.3000000000000005E-4</v>
      </c>
      <c r="B69" s="5">
        <f t="shared" si="44"/>
        <v>9.3000000000000005E-4</v>
      </c>
      <c r="C69" s="74"/>
      <c r="D69" s="74"/>
      <c r="E69" s="74" t="s">
        <v>71</v>
      </c>
      <c r="F69" s="25">
        <f t="shared" si="95"/>
        <v>0</v>
      </c>
      <c r="G69" s="25">
        <f t="shared" si="96"/>
        <v>0</v>
      </c>
      <c r="H69" s="7">
        <f t="shared" si="47"/>
        <v>0</v>
      </c>
      <c r="I69" s="7">
        <f t="shared" si="48"/>
        <v>0</v>
      </c>
      <c r="J69" s="7">
        <f t="shared" si="49"/>
        <v>0</v>
      </c>
      <c r="K69" s="7">
        <f t="shared" si="50"/>
        <v>0</v>
      </c>
      <c r="L69" s="7">
        <f t="shared" si="51"/>
        <v>0</v>
      </c>
      <c r="M69" s="7">
        <f t="shared" si="52"/>
        <v>0</v>
      </c>
      <c r="N69" s="7">
        <f t="shared" si="53"/>
        <v>0</v>
      </c>
      <c r="O69" s="7">
        <f t="shared" si="54"/>
        <v>0</v>
      </c>
      <c r="P69" s="7">
        <f t="shared" si="55"/>
        <v>0</v>
      </c>
      <c r="Q69" s="7">
        <f t="shared" si="56"/>
        <v>0</v>
      </c>
      <c r="R69" s="7">
        <f t="shared" si="57"/>
        <v>0</v>
      </c>
      <c r="S69" s="7">
        <f t="shared" si="58"/>
        <v>0</v>
      </c>
      <c r="T69" s="7">
        <f t="shared" si="59"/>
        <v>0</v>
      </c>
      <c r="U69" s="109">
        <f t="shared" si="60"/>
        <v>0</v>
      </c>
      <c r="V69" s="109">
        <f t="shared" si="61"/>
        <v>0</v>
      </c>
      <c r="W69" s="109">
        <f t="shared" si="62"/>
        <v>0</v>
      </c>
      <c r="X69" s="109">
        <f t="shared" si="63"/>
        <v>0</v>
      </c>
      <c r="Y69" s="71">
        <f t="shared" si="64"/>
        <v>0</v>
      </c>
      <c r="Z69" s="71">
        <f t="shared" si="65"/>
        <v>0</v>
      </c>
      <c r="AA69" s="71">
        <f t="shared" si="66"/>
        <v>0</v>
      </c>
      <c r="AB69" s="71">
        <f t="shared" si="67"/>
        <v>0</v>
      </c>
      <c r="AC69" s="82">
        <f t="shared" si="97"/>
        <v>0</v>
      </c>
      <c r="AD69" s="82">
        <f t="shared" si="98"/>
        <v>0</v>
      </c>
      <c r="AE69" s="82">
        <f t="shared" si="99"/>
        <v>0</v>
      </c>
      <c r="AF69" s="84">
        <f t="shared" si="100"/>
        <v>0</v>
      </c>
      <c r="AG69" s="84">
        <f t="shared" si="101"/>
        <v>0</v>
      </c>
      <c r="AH69" s="84">
        <f t="shared" si="73"/>
        <v>0</v>
      </c>
      <c r="AI69" s="84">
        <f t="shared" si="102"/>
        <v>0</v>
      </c>
      <c r="AJ69" s="6">
        <f t="shared" si="75"/>
        <v>0</v>
      </c>
      <c r="AK69" s="1">
        <f t="shared" si="103"/>
        <v>0</v>
      </c>
    </row>
    <row r="70" spans="1:37" s="24" customFormat="1" x14ac:dyDescent="0.2">
      <c r="A70" s="99" t="s">
        <v>65</v>
      </c>
      <c r="U70" s="108"/>
      <c r="V70" s="108"/>
      <c r="W70" s="108"/>
      <c r="X70" s="108"/>
    </row>
    <row r="71" spans="1:37" x14ac:dyDescent="0.2">
      <c r="A71" s="26">
        <v>4.0499999999999998E-3</v>
      </c>
      <c r="B71" s="5">
        <f t="shared" ref="B71:B83" si="164">AK71+A71</f>
        <v>50000.004050000003</v>
      </c>
      <c r="C71" s="164" t="s">
        <v>97</v>
      </c>
      <c r="D71" s="164" t="s">
        <v>98</v>
      </c>
      <c r="E71" s="74" t="s">
        <v>70</v>
      </c>
      <c r="F71" s="25">
        <f>COUNTIF(H71:AB71,"&gt;1")</f>
        <v>10</v>
      </c>
      <c r="G71" s="25">
        <f>COUNTIF(AF71:AJ71,"&gt;1")</f>
        <v>5</v>
      </c>
      <c r="H71" s="7">
        <f t="shared" ref="H71:H83" si="165">IF(ISERROR(VLOOKUP($C71,_tri1,5,FALSE)),0,(VLOOKUP($C71,_tri1,5,FALSE)))</f>
        <v>9874.3847670815176</v>
      </c>
      <c r="I71" s="7">
        <f t="shared" ref="I71:I83" si="166">IF(ISERROR(VLOOKUP($C71,_tri2,5,FALSE)),0,(VLOOKUP($C71,_tri2,5,FALSE)))</f>
        <v>10000</v>
      </c>
      <c r="J71" s="7">
        <f t="shared" ref="J71:J83" si="167">IF(ISERROR(VLOOKUP($C71,_tri3,5,FALSE)),0,(VLOOKUP($C71,_tri3,5,FALSE)))</f>
        <v>0</v>
      </c>
      <c r="K71" s="7">
        <f t="shared" ref="K71:K83" si="168">IF(ISERROR(VLOOKUP($C71,_tri4,5,FALSE)),0,(VLOOKUP($C71,_tri4,5,FALSE)))</f>
        <v>10000</v>
      </c>
      <c r="L71" s="7">
        <f t="shared" ref="L71:L83" si="169">IF(ISERROR(VLOOKUP($C71,_tri5,5,FALSE)),0,(VLOOKUP($C71,_tri5,5,FALSE)))</f>
        <v>0</v>
      </c>
      <c r="M71" s="7">
        <f t="shared" ref="M71:M83" si="170">IF(ISERROR(VLOOKUP($C71,_tri6,5,FALSE)),0,(VLOOKUP($C71,_tri6,5,FALSE)))</f>
        <v>0</v>
      </c>
      <c r="N71" s="7">
        <f t="shared" ref="N71:N83" si="171">IF(ISERROR(VLOOKUP($C71,_tri7,5,FALSE)),0,(VLOOKUP($C71,_tri7,5,FALSE)))</f>
        <v>9866.0714285714312</v>
      </c>
      <c r="O71" s="7">
        <f t="shared" ref="O71:O83" si="172">IF(ISERROR(VLOOKUP($C71,_tri8,5,FALSE)),0,(VLOOKUP($C71,_tri8,5,FALSE)))</f>
        <v>10000</v>
      </c>
      <c r="P71" s="7">
        <f t="shared" ref="P71:P83" si="173">IF(ISERROR(VLOOKUP($C71,_tri9,5,FALSE)),0,(VLOOKUP($C71,_tri9,5,FALSE)))</f>
        <v>10000</v>
      </c>
      <c r="Q71" s="7">
        <f t="shared" ref="Q71:Q83" si="174">IF(ISERROR(VLOOKUP($C71,_tri10,5,FALSE)),0,(VLOOKUP($C71,_tri10,5,FALSE)))</f>
        <v>0</v>
      </c>
      <c r="R71" s="7">
        <f t="shared" ref="R71:R83" si="175">IF(ISERROR(VLOOKUP($C71,_Tri12,5,FALSE)),0,(VLOOKUP($C71,_Tri12,5,FALSE)))</f>
        <v>0</v>
      </c>
      <c r="S71" s="7">
        <f t="shared" ref="S71:S83" si="176">IF(ISERROR(VLOOKUP($C71,_tri13,5,FALSE)),0,(VLOOKUP($C71,_tri13,5,FALSE)))</f>
        <v>0</v>
      </c>
      <c r="T71" s="7">
        <f t="shared" ref="T71:T83" si="177">IF(ISERROR(VLOOKUP($C71,_tri11,5,FALSE)),0,(VLOOKUP($C71,_tri11,5,FALSE)))</f>
        <v>0</v>
      </c>
      <c r="U71" s="109">
        <f t="shared" ref="U71:U83" si="178">IF(ISERROR(VLOOKUP($C71,aqua1,5,FALSE)),0,(VLOOKUP($C71,aqua1,5,FALSE)))</f>
        <v>10000</v>
      </c>
      <c r="V71" s="109">
        <f t="shared" ref="V71:V83" si="179">IF(ISERROR(VLOOKUP($C71,aqua2,5,FALSE)),0,(VLOOKUP($C71,aqua2,5,FALSE)))</f>
        <v>0</v>
      </c>
      <c r="W71" s="109">
        <f t="shared" ref="W71:W83" si="180">IF(ISERROR(VLOOKUP($C71,aqua3,5,FALSE)),0,(VLOOKUP($C71,aqua3,5,FALSE)))</f>
        <v>9930.9593023255802</v>
      </c>
      <c r="X71" s="109">
        <f t="shared" ref="X71:X83" si="181">IF(ISERROR(VLOOKUP($C71,aqua4,5,FALSE)),0,(VLOOKUP($C71,aqua4,5,FALSE)))</f>
        <v>0</v>
      </c>
      <c r="Y71" s="71">
        <f t="shared" ref="Y71:Y83" si="182">IF(ISERROR(VLOOKUP($C71,_dua1,5,FALSE)),0,(VLOOKUP($C71,_dua1,5,FALSE)))</f>
        <v>10000</v>
      </c>
      <c r="Z71" s="71">
        <f t="shared" ref="Z71:Z83" si="183">IF(ISERROR(VLOOKUP($C71,_dua2,5,FALSE)),0,(VLOOKUP($C71,_dua2,5,FALSE)))</f>
        <v>9251.1013215859039</v>
      </c>
      <c r="AA71" s="71">
        <f t="shared" ref="AA71:AA83" si="184">IF(ISERROR(VLOOKUP($C71,_dua3,5,FALSE)),0,(VLOOKUP($C71,_dua3,5,FALSE)))</f>
        <v>0</v>
      </c>
      <c r="AB71" s="71">
        <f t="shared" ref="AB71:AB83" si="185">IF(ISERROR(VLOOKUP($C71,_dua4,5,FALSE)),0,(VLOOKUP($C71,_dua4,5,FALSE)))</f>
        <v>0</v>
      </c>
      <c r="AC71" s="82">
        <f t="shared" ref="AC71:AC82" si="186">LARGE(H71:T71,5)</f>
        <v>9874.3847670815176</v>
      </c>
      <c r="AD71" s="82">
        <f t="shared" ref="AD71:AD82" si="187">LARGE(U71:X71,1)</f>
        <v>10000</v>
      </c>
      <c r="AE71" s="82">
        <f t="shared" ref="AE71:AE82" si="188">LARGE(Y71:AB71,1)</f>
        <v>10000</v>
      </c>
      <c r="AF71" s="84">
        <f t="shared" ref="AF71:AF82" si="189">LARGE(H71:T71,1)</f>
        <v>10000</v>
      </c>
      <c r="AG71" s="84">
        <f t="shared" ref="AG71:AG82" si="190">LARGE(H71:T71,2)</f>
        <v>10000</v>
      </c>
      <c r="AH71" s="84">
        <f t="shared" ref="AH71:AH83" si="191">LARGE(H71:T71,4)</f>
        <v>10000</v>
      </c>
      <c r="AI71" s="84">
        <f t="shared" ref="AI71:AI82" si="192">LARGE(H71:T71,3)</f>
        <v>10000</v>
      </c>
      <c r="AJ71" s="6">
        <f t="shared" si="75"/>
        <v>10000</v>
      </c>
      <c r="AK71" s="1">
        <f t="shared" ref="AK71:AK82" si="193">SUM(AF71:AJ71)</f>
        <v>50000</v>
      </c>
    </row>
    <row r="72" spans="1:37" x14ac:dyDescent="0.2">
      <c r="A72" s="26">
        <v>4.0599999999999994E-3</v>
      </c>
      <c r="B72" s="5">
        <f t="shared" si="164"/>
        <v>42517.778433692074</v>
      </c>
      <c r="C72" s="164" t="s">
        <v>100</v>
      </c>
      <c r="D72" s="164" t="s">
        <v>101</v>
      </c>
      <c r="E72" s="74" t="s">
        <v>70</v>
      </c>
      <c r="F72" s="25">
        <f>COUNTIF(H72:AB72,"&gt;1")</f>
        <v>12</v>
      </c>
      <c r="G72" s="25">
        <f>COUNTIF(AF72:AJ72,"&gt;1")</f>
        <v>5</v>
      </c>
      <c r="H72" s="7">
        <f t="shared" si="165"/>
        <v>5002.0987239758233</v>
      </c>
      <c r="I72" s="7">
        <f t="shared" si="166"/>
        <v>0</v>
      </c>
      <c r="J72" s="7">
        <f t="shared" si="167"/>
        <v>8180.1470588235297</v>
      </c>
      <c r="K72" s="7">
        <f t="shared" si="168"/>
        <v>8653.5303776683086</v>
      </c>
      <c r="L72" s="7">
        <f t="shared" si="169"/>
        <v>0</v>
      </c>
      <c r="M72" s="7">
        <f t="shared" si="170"/>
        <v>7989.031078610602</v>
      </c>
      <c r="N72" s="7">
        <f t="shared" si="171"/>
        <v>8500.0000000000018</v>
      </c>
      <c r="O72" s="7">
        <f t="shared" si="172"/>
        <v>8007.9898311240258</v>
      </c>
      <c r="P72" s="7">
        <f t="shared" si="173"/>
        <v>0</v>
      </c>
      <c r="Q72" s="7">
        <f t="shared" si="174"/>
        <v>0</v>
      </c>
      <c r="R72" s="7">
        <f t="shared" si="175"/>
        <v>0</v>
      </c>
      <c r="S72" s="7">
        <f t="shared" si="176"/>
        <v>0</v>
      </c>
      <c r="T72" s="7">
        <f t="shared" si="177"/>
        <v>0</v>
      </c>
      <c r="U72" s="109">
        <f t="shared" si="178"/>
        <v>7689.8734177215183</v>
      </c>
      <c r="V72" s="109">
        <f t="shared" si="179"/>
        <v>7529.5881331860501</v>
      </c>
      <c r="W72" s="109">
        <f t="shared" si="180"/>
        <v>7694.2567567567557</v>
      </c>
      <c r="X72" s="109">
        <f t="shared" si="181"/>
        <v>0</v>
      </c>
      <c r="Y72" s="71">
        <f t="shared" si="182"/>
        <v>9176.1071060762097</v>
      </c>
      <c r="Z72" s="71">
        <f t="shared" si="183"/>
        <v>8588.9570552147234</v>
      </c>
      <c r="AA72" s="71">
        <f t="shared" si="184"/>
        <v>9128.9656467054629</v>
      </c>
      <c r="AB72" s="71">
        <f t="shared" si="185"/>
        <v>0</v>
      </c>
      <c r="AC72" s="82">
        <f t="shared" si="186"/>
        <v>7989.031078610602</v>
      </c>
      <c r="AD72" s="82">
        <f t="shared" si="187"/>
        <v>7694.2567567567557</v>
      </c>
      <c r="AE72" s="82">
        <f t="shared" si="188"/>
        <v>9176.1071060762097</v>
      </c>
      <c r="AF72" s="84">
        <f t="shared" si="189"/>
        <v>8653.5303776683086</v>
      </c>
      <c r="AG72" s="84">
        <f t="shared" si="190"/>
        <v>8500.0000000000018</v>
      </c>
      <c r="AH72" s="84">
        <f t="shared" si="191"/>
        <v>8007.9898311240258</v>
      </c>
      <c r="AI72" s="84">
        <f t="shared" si="192"/>
        <v>8180.1470588235297</v>
      </c>
      <c r="AJ72" s="6">
        <f t="shared" si="75"/>
        <v>9176.1071060762097</v>
      </c>
      <c r="AK72" s="1">
        <f t="shared" si="193"/>
        <v>42517.774373692075</v>
      </c>
    </row>
    <row r="73" spans="1:37" ht="12.95" customHeight="1" x14ac:dyDescent="0.2">
      <c r="A73" s="26">
        <v>4.0999999999999995E-3</v>
      </c>
      <c r="B73" s="5">
        <f t="shared" si="164"/>
        <v>49887.896476681613</v>
      </c>
      <c r="C73" s="164" t="s">
        <v>126</v>
      </c>
      <c r="D73" s="164" t="s">
        <v>127</v>
      </c>
      <c r="E73" s="74" t="s">
        <v>70</v>
      </c>
      <c r="F73" s="25">
        <f t="shared" ref="F73:F82" si="194">COUNTIF(H73:AB73,"&gt;1")</f>
        <v>9</v>
      </c>
      <c r="G73" s="25">
        <f t="shared" ref="G73:G82" si="195">COUNTIF(AF73:AJ73,"&gt;1")</f>
        <v>5</v>
      </c>
      <c r="H73" s="7">
        <f t="shared" si="165"/>
        <v>10000</v>
      </c>
      <c r="I73" s="7">
        <f t="shared" si="166"/>
        <v>0</v>
      </c>
      <c r="J73" s="7">
        <f t="shared" si="167"/>
        <v>10000</v>
      </c>
      <c r="K73" s="7">
        <f t="shared" si="168"/>
        <v>0</v>
      </c>
      <c r="L73" s="7">
        <f t="shared" si="169"/>
        <v>0</v>
      </c>
      <c r="M73" s="7">
        <f t="shared" si="170"/>
        <v>0</v>
      </c>
      <c r="N73" s="7">
        <f t="shared" si="171"/>
        <v>10000</v>
      </c>
      <c r="O73" s="7">
        <f t="shared" si="172"/>
        <v>9887.8923766816151</v>
      </c>
      <c r="P73" s="7">
        <f t="shared" si="173"/>
        <v>0</v>
      </c>
      <c r="Q73" s="7">
        <f t="shared" si="174"/>
        <v>0</v>
      </c>
      <c r="R73" s="7">
        <f t="shared" si="175"/>
        <v>0</v>
      </c>
      <c r="S73" s="7">
        <f t="shared" si="176"/>
        <v>0</v>
      </c>
      <c r="T73" s="7">
        <f t="shared" si="177"/>
        <v>0</v>
      </c>
      <c r="U73" s="109">
        <f t="shared" si="178"/>
        <v>9719.9999999999964</v>
      </c>
      <c r="V73" s="109">
        <f t="shared" si="179"/>
        <v>10000</v>
      </c>
      <c r="W73" s="109">
        <f t="shared" si="180"/>
        <v>10000</v>
      </c>
      <c r="X73" s="109">
        <f t="shared" si="181"/>
        <v>0</v>
      </c>
      <c r="Y73" s="71">
        <f t="shared" si="182"/>
        <v>0</v>
      </c>
      <c r="Z73" s="71">
        <f t="shared" si="183"/>
        <v>9859.1549295774657</v>
      </c>
      <c r="AA73" s="71">
        <f t="shared" si="184"/>
        <v>10000</v>
      </c>
      <c r="AB73" s="71">
        <f t="shared" si="185"/>
        <v>0</v>
      </c>
      <c r="AC73" s="82">
        <f t="shared" si="186"/>
        <v>0</v>
      </c>
      <c r="AD73" s="82">
        <f t="shared" si="187"/>
        <v>10000</v>
      </c>
      <c r="AE73" s="82">
        <f t="shared" si="188"/>
        <v>10000</v>
      </c>
      <c r="AF73" s="84">
        <f t="shared" si="189"/>
        <v>10000</v>
      </c>
      <c r="AG73" s="84">
        <f t="shared" si="190"/>
        <v>10000</v>
      </c>
      <c r="AH73" s="84">
        <f t="shared" si="191"/>
        <v>9887.8923766816151</v>
      </c>
      <c r="AI73" s="84">
        <f t="shared" si="192"/>
        <v>10000</v>
      </c>
      <c r="AJ73" s="6">
        <f t="shared" si="75"/>
        <v>10000</v>
      </c>
      <c r="AK73" s="1">
        <f t="shared" si="193"/>
        <v>49887.892376681615</v>
      </c>
    </row>
    <row r="74" spans="1:37" ht="12.95" customHeight="1" x14ac:dyDescent="0.2">
      <c r="A74" s="26">
        <v>4.1099999999999999E-3</v>
      </c>
      <c r="B74" s="5">
        <f t="shared" si="164"/>
        <v>49166.80015726525</v>
      </c>
      <c r="C74" s="164" t="s">
        <v>129</v>
      </c>
      <c r="D74" s="164" t="s">
        <v>127</v>
      </c>
      <c r="E74" s="74" t="s">
        <v>70</v>
      </c>
      <c r="F74" s="25">
        <f t="shared" si="194"/>
        <v>9</v>
      </c>
      <c r="G74" s="25">
        <f t="shared" si="195"/>
        <v>5</v>
      </c>
      <c r="H74" s="7">
        <f t="shared" si="165"/>
        <v>9285.636366469791</v>
      </c>
      <c r="I74" s="7">
        <f t="shared" si="166"/>
        <v>9647.1809703913823</v>
      </c>
      <c r="J74" s="7">
        <f t="shared" si="167"/>
        <v>0</v>
      </c>
      <c r="K74" s="7">
        <f t="shared" si="168"/>
        <v>0</v>
      </c>
      <c r="L74" s="7">
        <f t="shared" si="169"/>
        <v>0</v>
      </c>
      <c r="M74" s="7">
        <f t="shared" si="170"/>
        <v>10000</v>
      </c>
      <c r="N74" s="7">
        <f t="shared" si="171"/>
        <v>0</v>
      </c>
      <c r="O74" s="7">
        <f t="shared" si="172"/>
        <v>9957.1009257168662</v>
      </c>
      <c r="P74" s="7">
        <f t="shared" si="173"/>
        <v>9862.745098039215</v>
      </c>
      <c r="Q74" s="7">
        <f t="shared" si="174"/>
        <v>0</v>
      </c>
      <c r="R74" s="7">
        <f t="shared" si="175"/>
        <v>0</v>
      </c>
      <c r="S74" s="7">
        <f t="shared" si="176"/>
        <v>0</v>
      </c>
      <c r="T74" s="7">
        <f t="shared" si="177"/>
        <v>0</v>
      </c>
      <c r="U74" s="109">
        <f t="shared" si="178"/>
        <v>0</v>
      </c>
      <c r="V74" s="109">
        <f t="shared" si="179"/>
        <v>9644.9145975811061</v>
      </c>
      <c r="W74" s="109">
        <f t="shared" si="180"/>
        <v>9359.5890410958891</v>
      </c>
      <c r="X74" s="109">
        <f t="shared" si="181"/>
        <v>0</v>
      </c>
      <c r="Y74" s="71">
        <f t="shared" si="182"/>
        <v>0</v>
      </c>
      <c r="Z74" s="71">
        <f t="shared" si="183"/>
        <v>9699.769053117785</v>
      </c>
      <c r="AA74" s="71">
        <f t="shared" si="184"/>
        <v>9563.4218289085547</v>
      </c>
      <c r="AB74" s="71">
        <f t="shared" si="185"/>
        <v>0</v>
      </c>
      <c r="AC74" s="82">
        <f t="shared" si="186"/>
        <v>9285.636366469791</v>
      </c>
      <c r="AD74" s="82">
        <f t="shared" si="187"/>
        <v>9644.9145975811061</v>
      </c>
      <c r="AE74" s="82">
        <f t="shared" si="188"/>
        <v>9699.769053117785</v>
      </c>
      <c r="AF74" s="84">
        <f t="shared" si="189"/>
        <v>10000</v>
      </c>
      <c r="AG74" s="84">
        <f t="shared" si="190"/>
        <v>9957.1009257168662</v>
      </c>
      <c r="AH74" s="84">
        <f t="shared" si="191"/>
        <v>9647.1809703913823</v>
      </c>
      <c r="AI74" s="84">
        <f t="shared" si="192"/>
        <v>9862.745098039215</v>
      </c>
      <c r="AJ74" s="6">
        <f t="shared" si="75"/>
        <v>9699.769053117785</v>
      </c>
      <c r="AK74" s="1">
        <f t="shared" si="193"/>
        <v>49166.796047265248</v>
      </c>
    </row>
    <row r="75" spans="1:37" x14ac:dyDescent="0.2">
      <c r="A75" s="26">
        <v>4.1399999999999996E-3</v>
      </c>
      <c r="B75" s="5">
        <f t="shared" si="164"/>
        <v>16258.107082447948</v>
      </c>
      <c r="C75" s="164" t="s">
        <v>136</v>
      </c>
      <c r="D75" s="164" t="s">
        <v>137</v>
      </c>
      <c r="E75" s="74" t="s">
        <v>70</v>
      </c>
      <c r="F75" s="25">
        <f t="shared" si="194"/>
        <v>2</v>
      </c>
      <c r="G75" s="25">
        <f t="shared" si="195"/>
        <v>2</v>
      </c>
      <c r="H75" s="7">
        <f t="shared" si="165"/>
        <v>0</v>
      </c>
      <c r="I75" s="7">
        <f t="shared" si="166"/>
        <v>0</v>
      </c>
      <c r="J75" s="7">
        <f t="shared" si="167"/>
        <v>0</v>
      </c>
      <c r="K75" s="7">
        <f t="shared" si="168"/>
        <v>0</v>
      </c>
      <c r="L75" s="7">
        <f t="shared" si="169"/>
        <v>0</v>
      </c>
      <c r="M75" s="7">
        <f t="shared" si="170"/>
        <v>0</v>
      </c>
      <c r="N75" s="7">
        <f t="shared" si="171"/>
        <v>0</v>
      </c>
      <c r="O75" s="7">
        <f t="shared" si="172"/>
        <v>0</v>
      </c>
      <c r="P75" s="7">
        <f t="shared" si="173"/>
        <v>8496.6216216216199</v>
      </c>
      <c r="Q75" s="7">
        <f t="shared" si="174"/>
        <v>0</v>
      </c>
      <c r="R75" s="7">
        <f t="shared" si="175"/>
        <v>0</v>
      </c>
      <c r="S75" s="7">
        <f t="shared" si="176"/>
        <v>0</v>
      </c>
      <c r="T75" s="7">
        <f t="shared" si="177"/>
        <v>0</v>
      </c>
      <c r="U75" s="109">
        <f t="shared" si="178"/>
        <v>0</v>
      </c>
      <c r="V75" s="109">
        <f t="shared" si="179"/>
        <v>7761.4813208263295</v>
      </c>
      <c r="W75" s="109">
        <f t="shared" si="180"/>
        <v>0</v>
      </c>
      <c r="X75" s="109">
        <f t="shared" si="181"/>
        <v>0</v>
      </c>
      <c r="Y75" s="71">
        <f t="shared" si="182"/>
        <v>0</v>
      </c>
      <c r="Z75" s="71">
        <f t="shared" si="183"/>
        <v>0</v>
      </c>
      <c r="AA75" s="71">
        <f t="shared" si="184"/>
        <v>0</v>
      </c>
      <c r="AB75" s="71">
        <f t="shared" si="185"/>
        <v>0</v>
      </c>
      <c r="AC75" s="82">
        <f t="shared" si="186"/>
        <v>0</v>
      </c>
      <c r="AD75" s="82">
        <f t="shared" si="187"/>
        <v>7761.4813208263295</v>
      </c>
      <c r="AE75" s="82">
        <f t="shared" si="188"/>
        <v>0</v>
      </c>
      <c r="AF75" s="84">
        <f t="shared" si="189"/>
        <v>8496.6216216216199</v>
      </c>
      <c r="AG75" s="84">
        <f t="shared" si="190"/>
        <v>0</v>
      </c>
      <c r="AH75" s="84">
        <f t="shared" si="191"/>
        <v>0</v>
      </c>
      <c r="AI75" s="84">
        <f t="shared" si="192"/>
        <v>0</v>
      </c>
      <c r="AJ75" s="6">
        <f t="shared" si="75"/>
        <v>7761.4813208263295</v>
      </c>
      <c r="AK75" s="1">
        <f t="shared" si="193"/>
        <v>16258.102942447949</v>
      </c>
    </row>
    <row r="76" spans="1:37" x14ac:dyDescent="0.2">
      <c r="A76" s="26">
        <v>4.15E-3</v>
      </c>
      <c r="B76" s="5">
        <f t="shared" si="164"/>
        <v>15617.176280316326</v>
      </c>
      <c r="C76" s="164" t="s">
        <v>140</v>
      </c>
      <c r="D76" s="164" t="s">
        <v>141</v>
      </c>
      <c r="E76" s="74" t="s">
        <v>70</v>
      </c>
      <c r="F76" s="25">
        <f t="shared" si="194"/>
        <v>4</v>
      </c>
      <c r="G76" s="25">
        <f t="shared" si="195"/>
        <v>2</v>
      </c>
      <c r="H76" s="7">
        <f t="shared" si="165"/>
        <v>0</v>
      </c>
      <c r="I76" s="7">
        <f t="shared" si="166"/>
        <v>0</v>
      </c>
      <c r="J76" s="7">
        <f t="shared" si="167"/>
        <v>0</v>
      </c>
      <c r="K76" s="7">
        <f t="shared" si="168"/>
        <v>0</v>
      </c>
      <c r="L76" s="7">
        <f t="shared" si="169"/>
        <v>0</v>
      </c>
      <c r="M76" s="7">
        <f t="shared" si="170"/>
        <v>0</v>
      </c>
      <c r="N76" s="7">
        <f t="shared" si="171"/>
        <v>0</v>
      </c>
      <c r="O76" s="7">
        <f t="shared" si="172"/>
        <v>0</v>
      </c>
      <c r="P76" s="7">
        <f t="shared" si="173"/>
        <v>8165.5844155844143</v>
      </c>
      <c r="Q76" s="7">
        <f t="shared" si="174"/>
        <v>0</v>
      </c>
      <c r="R76" s="7">
        <f t="shared" si="175"/>
        <v>0</v>
      </c>
      <c r="S76" s="7">
        <f t="shared" si="176"/>
        <v>0</v>
      </c>
      <c r="T76" s="7">
        <f t="shared" si="177"/>
        <v>0</v>
      </c>
      <c r="U76" s="109">
        <f t="shared" si="178"/>
        <v>0</v>
      </c>
      <c r="V76" s="109">
        <f t="shared" si="179"/>
        <v>7451.5877147319106</v>
      </c>
      <c r="W76" s="109">
        <f t="shared" si="180"/>
        <v>5808.7141339001064</v>
      </c>
      <c r="X76" s="109">
        <f t="shared" si="181"/>
        <v>0</v>
      </c>
      <c r="Y76" s="71">
        <f t="shared" si="182"/>
        <v>0</v>
      </c>
      <c r="Z76" s="71">
        <f t="shared" si="183"/>
        <v>0</v>
      </c>
      <c r="AA76" s="71">
        <f t="shared" si="184"/>
        <v>7407.4638233054075</v>
      </c>
      <c r="AB76" s="71">
        <f t="shared" si="185"/>
        <v>0</v>
      </c>
      <c r="AC76" s="82">
        <f t="shared" si="186"/>
        <v>0</v>
      </c>
      <c r="AD76" s="82">
        <f t="shared" si="187"/>
        <v>7451.5877147319106</v>
      </c>
      <c r="AE76" s="82">
        <f t="shared" si="188"/>
        <v>7407.4638233054075</v>
      </c>
      <c r="AF76" s="84">
        <f t="shared" si="189"/>
        <v>8165.5844155844143</v>
      </c>
      <c r="AG76" s="84">
        <f t="shared" si="190"/>
        <v>0</v>
      </c>
      <c r="AH76" s="84">
        <f t="shared" si="191"/>
        <v>0</v>
      </c>
      <c r="AI76" s="84">
        <f t="shared" si="192"/>
        <v>0</v>
      </c>
      <c r="AJ76" s="6">
        <f t="shared" si="75"/>
        <v>7451.5877147319106</v>
      </c>
      <c r="AK76" s="1">
        <f t="shared" si="193"/>
        <v>15617.172130316325</v>
      </c>
    </row>
    <row r="77" spans="1:37" x14ac:dyDescent="0.2">
      <c r="A77" s="26">
        <v>4.1599999999999996E-3</v>
      </c>
      <c r="B77" s="5">
        <f t="shared" si="164"/>
        <v>17734.24171829742</v>
      </c>
      <c r="C77" s="164" t="s">
        <v>143</v>
      </c>
      <c r="D77" s="164" t="s">
        <v>127</v>
      </c>
      <c r="E77" s="74" t="s">
        <v>70</v>
      </c>
      <c r="F77" s="25">
        <f t="shared" si="194"/>
        <v>4</v>
      </c>
      <c r="G77" s="25">
        <f t="shared" si="195"/>
        <v>2</v>
      </c>
      <c r="H77" s="7">
        <f t="shared" si="165"/>
        <v>0</v>
      </c>
      <c r="I77" s="7">
        <f t="shared" si="166"/>
        <v>0</v>
      </c>
      <c r="J77" s="7">
        <f t="shared" si="167"/>
        <v>0</v>
      </c>
      <c r="K77" s="7">
        <f t="shared" si="168"/>
        <v>0</v>
      </c>
      <c r="L77" s="7">
        <f t="shared" si="169"/>
        <v>0</v>
      </c>
      <c r="M77" s="7">
        <f t="shared" si="170"/>
        <v>8403.8461538461561</v>
      </c>
      <c r="N77" s="7">
        <f t="shared" si="171"/>
        <v>0</v>
      </c>
      <c r="O77" s="7">
        <f t="shared" si="172"/>
        <v>0</v>
      </c>
      <c r="P77" s="7">
        <f t="shared" si="173"/>
        <v>0</v>
      </c>
      <c r="Q77" s="7">
        <f t="shared" si="174"/>
        <v>0</v>
      </c>
      <c r="R77" s="7">
        <f t="shared" si="175"/>
        <v>0</v>
      </c>
      <c r="S77" s="7">
        <f t="shared" si="176"/>
        <v>0</v>
      </c>
      <c r="T77" s="7">
        <f t="shared" si="177"/>
        <v>0</v>
      </c>
      <c r="U77" s="109">
        <f t="shared" si="178"/>
        <v>0</v>
      </c>
      <c r="V77" s="109">
        <f t="shared" si="179"/>
        <v>7275.8462946020127</v>
      </c>
      <c r="W77" s="109">
        <f t="shared" si="180"/>
        <v>0</v>
      </c>
      <c r="X77" s="109">
        <f t="shared" si="181"/>
        <v>0</v>
      </c>
      <c r="Y77" s="71">
        <f t="shared" si="182"/>
        <v>0</v>
      </c>
      <c r="Z77" s="71">
        <f t="shared" si="183"/>
        <v>9312.6385809312651</v>
      </c>
      <c r="AA77" s="71">
        <f t="shared" si="184"/>
        <v>9330.3914044512658</v>
      </c>
      <c r="AB77" s="71">
        <f t="shared" si="185"/>
        <v>0</v>
      </c>
      <c r="AC77" s="82">
        <f t="shared" si="186"/>
        <v>0</v>
      </c>
      <c r="AD77" s="82">
        <f t="shared" si="187"/>
        <v>7275.8462946020127</v>
      </c>
      <c r="AE77" s="82">
        <f t="shared" si="188"/>
        <v>9330.3914044512658</v>
      </c>
      <c r="AF77" s="84">
        <f t="shared" si="189"/>
        <v>8403.8461538461561</v>
      </c>
      <c r="AG77" s="84">
        <f t="shared" si="190"/>
        <v>0</v>
      </c>
      <c r="AH77" s="84">
        <f t="shared" si="191"/>
        <v>0</v>
      </c>
      <c r="AI77" s="84">
        <f t="shared" si="192"/>
        <v>0</v>
      </c>
      <c r="AJ77" s="6">
        <f t="shared" si="75"/>
        <v>9330.3914044512658</v>
      </c>
      <c r="AK77" s="1">
        <f t="shared" si="193"/>
        <v>17734.23755829742</v>
      </c>
    </row>
    <row r="78" spans="1:37" x14ac:dyDescent="0.2">
      <c r="A78" s="26">
        <v>4.1799999999999997E-3</v>
      </c>
      <c r="B78" s="5">
        <f t="shared" si="164"/>
        <v>23616.633538028593</v>
      </c>
      <c r="C78" s="164" t="s">
        <v>168</v>
      </c>
      <c r="D78" s="164" t="s">
        <v>218</v>
      </c>
      <c r="E78" s="74" t="s">
        <v>70</v>
      </c>
      <c r="F78" s="25">
        <f t="shared" si="194"/>
        <v>3</v>
      </c>
      <c r="G78" s="25">
        <f t="shared" si="195"/>
        <v>3</v>
      </c>
      <c r="H78" s="7">
        <f t="shared" si="165"/>
        <v>0</v>
      </c>
      <c r="I78" s="7">
        <f t="shared" si="166"/>
        <v>0</v>
      </c>
      <c r="J78" s="7">
        <f t="shared" si="167"/>
        <v>7659.2082616179014</v>
      </c>
      <c r="K78" s="7">
        <f t="shared" si="168"/>
        <v>0</v>
      </c>
      <c r="L78" s="7">
        <f t="shared" si="169"/>
        <v>0</v>
      </c>
      <c r="M78" s="7">
        <f t="shared" si="170"/>
        <v>6892.7444794952689</v>
      </c>
      <c r="N78" s="7">
        <f t="shared" si="171"/>
        <v>0</v>
      </c>
      <c r="O78" s="7">
        <f t="shared" si="172"/>
        <v>0</v>
      </c>
      <c r="P78" s="7">
        <f t="shared" si="173"/>
        <v>0</v>
      </c>
      <c r="Q78" s="7">
        <f t="shared" si="174"/>
        <v>0</v>
      </c>
      <c r="R78" s="7">
        <f t="shared" si="175"/>
        <v>0</v>
      </c>
      <c r="S78" s="7">
        <f t="shared" si="176"/>
        <v>0</v>
      </c>
      <c r="T78" s="7">
        <f t="shared" si="177"/>
        <v>0</v>
      </c>
      <c r="U78" s="109">
        <f t="shared" si="178"/>
        <v>0</v>
      </c>
      <c r="V78" s="109">
        <f t="shared" si="179"/>
        <v>0</v>
      </c>
      <c r="W78" s="109">
        <f t="shared" si="180"/>
        <v>9064.6766169154216</v>
      </c>
      <c r="X78" s="109">
        <f t="shared" si="181"/>
        <v>0</v>
      </c>
      <c r="Y78" s="71">
        <f t="shared" si="182"/>
        <v>0</v>
      </c>
      <c r="Z78" s="71">
        <f t="shared" si="183"/>
        <v>0</v>
      </c>
      <c r="AA78" s="71">
        <f t="shared" si="184"/>
        <v>0</v>
      </c>
      <c r="AB78" s="71">
        <f t="shared" si="185"/>
        <v>0</v>
      </c>
      <c r="AC78" s="82">
        <f t="shared" si="186"/>
        <v>0</v>
      </c>
      <c r="AD78" s="82">
        <f t="shared" si="187"/>
        <v>9064.6766169154216</v>
      </c>
      <c r="AE78" s="82">
        <f t="shared" si="188"/>
        <v>0</v>
      </c>
      <c r="AF78" s="84">
        <f t="shared" si="189"/>
        <v>7659.2082616179014</v>
      </c>
      <c r="AG78" s="84">
        <f t="shared" si="190"/>
        <v>6892.7444794952689</v>
      </c>
      <c r="AH78" s="84">
        <f t="shared" si="191"/>
        <v>0</v>
      </c>
      <c r="AI78" s="84">
        <f t="shared" si="192"/>
        <v>0</v>
      </c>
      <c r="AJ78" s="6">
        <f t="shared" si="75"/>
        <v>9064.6766169154216</v>
      </c>
      <c r="AK78" s="1">
        <f t="shared" si="193"/>
        <v>23616.629358028593</v>
      </c>
    </row>
    <row r="79" spans="1:37" x14ac:dyDescent="0.2">
      <c r="A79" s="26">
        <v>4.2199999999999998E-3</v>
      </c>
      <c r="B79" s="5">
        <f t="shared" si="164"/>
        <v>7205.74607824334</v>
      </c>
      <c r="C79" s="164" t="s">
        <v>187</v>
      </c>
      <c r="D79" s="164" t="s">
        <v>158</v>
      </c>
      <c r="E79" s="74" t="s">
        <v>70</v>
      </c>
      <c r="F79" s="25">
        <f t="shared" si="194"/>
        <v>1</v>
      </c>
      <c r="G79" s="25">
        <f t="shared" si="195"/>
        <v>1</v>
      </c>
      <c r="H79" s="7">
        <f t="shared" si="165"/>
        <v>7205.7418582433402</v>
      </c>
      <c r="I79" s="7">
        <f t="shared" si="166"/>
        <v>0</v>
      </c>
      <c r="J79" s="7">
        <f t="shared" si="167"/>
        <v>0</v>
      </c>
      <c r="K79" s="7">
        <f t="shared" si="168"/>
        <v>0</v>
      </c>
      <c r="L79" s="7">
        <f t="shared" si="169"/>
        <v>0</v>
      </c>
      <c r="M79" s="7">
        <f t="shared" si="170"/>
        <v>0</v>
      </c>
      <c r="N79" s="7">
        <f t="shared" si="171"/>
        <v>0</v>
      </c>
      <c r="O79" s="7">
        <f t="shared" si="172"/>
        <v>0</v>
      </c>
      <c r="P79" s="7">
        <f t="shared" si="173"/>
        <v>0</v>
      </c>
      <c r="Q79" s="7">
        <f t="shared" si="174"/>
        <v>0</v>
      </c>
      <c r="R79" s="7">
        <f t="shared" si="175"/>
        <v>0</v>
      </c>
      <c r="S79" s="7">
        <f t="shared" si="176"/>
        <v>0</v>
      </c>
      <c r="T79" s="7">
        <f t="shared" si="177"/>
        <v>0</v>
      </c>
      <c r="U79" s="109">
        <f t="shared" si="178"/>
        <v>0</v>
      </c>
      <c r="V79" s="109">
        <f t="shared" si="179"/>
        <v>0</v>
      </c>
      <c r="W79" s="109">
        <f t="shared" si="180"/>
        <v>0</v>
      </c>
      <c r="X79" s="109">
        <f t="shared" si="181"/>
        <v>0</v>
      </c>
      <c r="Y79" s="71">
        <f t="shared" si="182"/>
        <v>0</v>
      </c>
      <c r="Z79" s="71">
        <f t="shared" si="183"/>
        <v>0</v>
      </c>
      <c r="AA79" s="71">
        <f t="shared" si="184"/>
        <v>0</v>
      </c>
      <c r="AB79" s="71">
        <f t="shared" si="185"/>
        <v>0</v>
      </c>
      <c r="AC79" s="82">
        <f t="shared" si="186"/>
        <v>0</v>
      </c>
      <c r="AD79" s="82">
        <f t="shared" si="187"/>
        <v>0</v>
      </c>
      <c r="AE79" s="82">
        <f t="shared" si="188"/>
        <v>0</v>
      </c>
      <c r="AF79" s="84">
        <f t="shared" si="189"/>
        <v>7205.7418582433402</v>
      </c>
      <c r="AG79" s="84">
        <f t="shared" si="190"/>
        <v>0</v>
      </c>
      <c r="AH79" s="84">
        <f t="shared" si="191"/>
        <v>0</v>
      </c>
      <c r="AI79" s="84">
        <f t="shared" si="192"/>
        <v>0</v>
      </c>
      <c r="AJ79" s="6">
        <f t="shared" si="75"/>
        <v>0</v>
      </c>
      <c r="AK79" s="1">
        <f t="shared" si="193"/>
        <v>7205.7418582433402</v>
      </c>
    </row>
    <row r="80" spans="1:37" x14ac:dyDescent="0.2">
      <c r="A80" s="26">
        <v>4.3E-3</v>
      </c>
      <c r="B80" s="5">
        <f t="shared" si="164"/>
        <v>7619.6795039127819</v>
      </c>
      <c r="C80" s="164" t="s">
        <v>211</v>
      </c>
      <c r="D80" s="164" t="s">
        <v>160</v>
      </c>
      <c r="E80" s="74" t="s">
        <v>70</v>
      </c>
      <c r="F80" s="25">
        <f t="shared" si="194"/>
        <v>1</v>
      </c>
      <c r="G80" s="25">
        <f t="shared" si="195"/>
        <v>1</v>
      </c>
      <c r="H80" s="7">
        <f t="shared" si="165"/>
        <v>0</v>
      </c>
      <c r="I80" s="7">
        <f t="shared" si="166"/>
        <v>7619.6752039127823</v>
      </c>
      <c r="J80" s="7">
        <f t="shared" si="167"/>
        <v>0</v>
      </c>
      <c r="K80" s="7">
        <f t="shared" si="168"/>
        <v>0</v>
      </c>
      <c r="L80" s="7">
        <f t="shared" si="169"/>
        <v>0</v>
      </c>
      <c r="M80" s="7">
        <f t="shared" si="170"/>
        <v>0</v>
      </c>
      <c r="N80" s="7">
        <f t="shared" si="171"/>
        <v>0</v>
      </c>
      <c r="O80" s="7">
        <f t="shared" si="172"/>
        <v>0</v>
      </c>
      <c r="P80" s="7">
        <f t="shared" si="173"/>
        <v>0</v>
      </c>
      <c r="Q80" s="7">
        <f t="shared" si="174"/>
        <v>0</v>
      </c>
      <c r="R80" s="7">
        <f t="shared" si="175"/>
        <v>0</v>
      </c>
      <c r="S80" s="7">
        <f t="shared" si="176"/>
        <v>0</v>
      </c>
      <c r="T80" s="7">
        <f t="shared" si="177"/>
        <v>0</v>
      </c>
      <c r="U80" s="109">
        <f t="shared" si="178"/>
        <v>0</v>
      </c>
      <c r="V80" s="109">
        <f t="shared" si="179"/>
        <v>0</v>
      </c>
      <c r="W80" s="109">
        <f t="shared" si="180"/>
        <v>0</v>
      </c>
      <c r="X80" s="109">
        <f t="shared" si="181"/>
        <v>0</v>
      </c>
      <c r="Y80" s="71">
        <f t="shared" si="182"/>
        <v>0</v>
      </c>
      <c r="Z80" s="71">
        <f t="shared" si="183"/>
        <v>0</v>
      </c>
      <c r="AA80" s="71">
        <f t="shared" si="184"/>
        <v>0</v>
      </c>
      <c r="AB80" s="71">
        <f t="shared" si="185"/>
        <v>0</v>
      </c>
      <c r="AC80" s="82">
        <f t="shared" si="186"/>
        <v>0</v>
      </c>
      <c r="AD80" s="82">
        <f t="shared" si="187"/>
        <v>0</v>
      </c>
      <c r="AE80" s="82">
        <f t="shared" si="188"/>
        <v>0</v>
      </c>
      <c r="AF80" s="84">
        <f t="shared" si="189"/>
        <v>7619.6752039127823</v>
      </c>
      <c r="AG80" s="84">
        <f t="shared" si="190"/>
        <v>0</v>
      </c>
      <c r="AH80" s="84">
        <f t="shared" si="191"/>
        <v>0</v>
      </c>
      <c r="AI80" s="84">
        <f t="shared" si="192"/>
        <v>0</v>
      </c>
      <c r="AJ80" s="6">
        <f t="shared" si="75"/>
        <v>0</v>
      </c>
      <c r="AK80" s="1">
        <f t="shared" si="193"/>
        <v>7619.6752039127823</v>
      </c>
    </row>
    <row r="81" spans="1:37" x14ac:dyDescent="0.2">
      <c r="A81" s="26">
        <v>4.3099999999999996E-3</v>
      </c>
      <c r="B81" s="5">
        <f t="shared" si="164"/>
        <v>7561.8766850563134</v>
      </c>
      <c r="C81" s="164" t="s">
        <v>212</v>
      </c>
      <c r="D81" s="164" t="s">
        <v>213</v>
      </c>
      <c r="E81" s="74" t="s">
        <v>70</v>
      </c>
      <c r="F81" s="25">
        <f t="shared" si="194"/>
        <v>1</v>
      </c>
      <c r="G81" s="25">
        <f t="shared" si="195"/>
        <v>1</v>
      </c>
      <c r="H81" s="7">
        <f t="shared" si="165"/>
        <v>0</v>
      </c>
      <c r="I81" s="7">
        <f t="shared" si="166"/>
        <v>7561.8723750563131</v>
      </c>
      <c r="J81" s="7">
        <f t="shared" si="167"/>
        <v>0</v>
      </c>
      <c r="K81" s="7">
        <f t="shared" si="168"/>
        <v>0</v>
      </c>
      <c r="L81" s="7">
        <f t="shared" si="169"/>
        <v>0</v>
      </c>
      <c r="M81" s="7">
        <f t="shared" si="170"/>
        <v>0</v>
      </c>
      <c r="N81" s="7">
        <f t="shared" si="171"/>
        <v>0</v>
      </c>
      <c r="O81" s="7">
        <f t="shared" si="172"/>
        <v>0</v>
      </c>
      <c r="P81" s="7">
        <f t="shared" si="173"/>
        <v>0</v>
      </c>
      <c r="Q81" s="7">
        <f t="shared" si="174"/>
        <v>0</v>
      </c>
      <c r="R81" s="7">
        <f t="shared" si="175"/>
        <v>0</v>
      </c>
      <c r="S81" s="7">
        <f t="shared" si="176"/>
        <v>0</v>
      </c>
      <c r="T81" s="7">
        <f t="shared" si="177"/>
        <v>0</v>
      </c>
      <c r="U81" s="109">
        <f t="shared" si="178"/>
        <v>0</v>
      </c>
      <c r="V81" s="109">
        <f t="shared" si="179"/>
        <v>0</v>
      </c>
      <c r="W81" s="109">
        <f t="shared" si="180"/>
        <v>0</v>
      </c>
      <c r="X81" s="109">
        <f t="shared" si="181"/>
        <v>0</v>
      </c>
      <c r="Y81" s="71">
        <f t="shared" si="182"/>
        <v>0</v>
      </c>
      <c r="Z81" s="71">
        <f t="shared" si="183"/>
        <v>0</v>
      </c>
      <c r="AA81" s="71">
        <f t="shared" si="184"/>
        <v>0</v>
      </c>
      <c r="AB81" s="71">
        <f t="shared" si="185"/>
        <v>0</v>
      </c>
      <c r="AC81" s="82">
        <f t="shared" si="186"/>
        <v>0</v>
      </c>
      <c r="AD81" s="82">
        <f t="shared" si="187"/>
        <v>0</v>
      </c>
      <c r="AE81" s="82">
        <f t="shared" si="188"/>
        <v>0</v>
      </c>
      <c r="AF81" s="84">
        <f t="shared" si="189"/>
        <v>7561.8723750563131</v>
      </c>
      <c r="AG81" s="84">
        <f t="shared" si="190"/>
        <v>0</v>
      </c>
      <c r="AH81" s="84">
        <f t="shared" si="191"/>
        <v>0</v>
      </c>
      <c r="AI81" s="84">
        <f t="shared" si="192"/>
        <v>0</v>
      </c>
      <c r="AJ81" s="6">
        <f t="shared" si="75"/>
        <v>0</v>
      </c>
      <c r="AK81" s="1">
        <f t="shared" si="193"/>
        <v>7561.8723750563131</v>
      </c>
    </row>
    <row r="82" spans="1:37" x14ac:dyDescent="0.2">
      <c r="A82" s="26">
        <v>4.3299999999999996E-3</v>
      </c>
      <c r="B82" s="5">
        <f t="shared" si="164"/>
        <v>26970.646715690356</v>
      </c>
      <c r="C82" s="164" t="s">
        <v>221</v>
      </c>
      <c r="D82" s="164" t="s">
        <v>222</v>
      </c>
      <c r="E82" s="74" t="s">
        <v>70</v>
      </c>
      <c r="F82" s="25">
        <f t="shared" si="194"/>
        <v>4</v>
      </c>
      <c r="G82" s="25">
        <f t="shared" si="195"/>
        <v>3</v>
      </c>
      <c r="H82" s="7">
        <f t="shared" si="165"/>
        <v>0</v>
      </c>
      <c r="I82" s="7">
        <f t="shared" si="166"/>
        <v>0</v>
      </c>
      <c r="J82" s="7">
        <f t="shared" si="167"/>
        <v>8640.7766990291257</v>
      </c>
      <c r="K82" s="7">
        <f t="shared" si="168"/>
        <v>0</v>
      </c>
      <c r="L82" s="7">
        <f t="shared" si="169"/>
        <v>0</v>
      </c>
      <c r="M82" s="7">
        <f t="shared" si="170"/>
        <v>9142.2594142259422</v>
      </c>
      <c r="N82" s="7">
        <f t="shared" si="171"/>
        <v>0</v>
      </c>
      <c r="O82" s="7">
        <f t="shared" si="172"/>
        <v>0</v>
      </c>
      <c r="P82" s="7">
        <f t="shared" si="173"/>
        <v>0</v>
      </c>
      <c r="Q82" s="7">
        <f t="shared" si="174"/>
        <v>0</v>
      </c>
      <c r="R82" s="7">
        <f t="shared" si="175"/>
        <v>0</v>
      </c>
      <c r="S82" s="7">
        <f t="shared" si="176"/>
        <v>0</v>
      </c>
      <c r="T82" s="7">
        <f t="shared" si="177"/>
        <v>0</v>
      </c>
      <c r="U82" s="109">
        <f t="shared" si="178"/>
        <v>0</v>
      </c>
      <c r="V82" s="109">
        <f t="shared" si="179"/>
        <v>0</v>
      </c>
      <c r="W82" s="109">
        <f t="shared" si="180"/>
        <v>0</v>
      </c>
      <c r="X82" s="109">
        <f t="shared" si="181"/>
        <v>0</v>
      </c>
      <c r="Y82" s="71">
        <f t="shared" si="182"/>
        <v>0</v>
      </c>
      <c r="Z82" s="71">
        <f t="shared" si="183"/>
        <v>9130.434782608696</v>
      </c>
      <c r="AA82" s="71">
        <f t="shared" si="184"/>
        <v>9187.6062724352905</v>
      </c>
      <c r="AB82" s="71">
        <f t="shared" si="185"/>
        <v>0</v>
      </c>
      <c r="AC82" s="82">
        <f t="shared" si="186"/>
        <v>0</v>
      </c>
      <c r="AD82" s="82">
        <f t="shared" si="187"/>
        <v>0</v>
      </c>
      <c r="AE82" s="82">
        <f t="shared" si="188"/>
        <v>9187.6062724352905</v>
      </c>
      <c r="AF82" s="84">
        <f t="shared" si="189"/>
        <v>9142.2594142259422</v>
      </c>
      <c r="AG82" s="84">
        <f t="shared" si="190"/>
        <v>8640.7766990291257</v>
      </c>
      <c r="AH82" s="84">
        <f t="shared" si="191"/>
        <v>0</v>
      </c>
      <c r="AI82" s="84">
        <f t="shared" si="192"/>
        <v>0</v>
      </c>
      <c r="AJ82" s="6">
        <f t="shared" si="75"/>
        <v>9187.6062724352905</v>
      </c>
      <c r="AK82" s="1">
        <f t="shared" si="193"/>
        <v>26970.642385690357</v>
      </c>
    </row>
    <row r="83" spans="1:37" ht="12.75" customHeight="1" x14ac:dyDescent="0.2">
      <c r="A83" s="26">
        <v>4.3600000000000002E-3</v>
      </c>
      <c r="B83" s="5">
        <f t="shared" si="164"/>
        <v>7355.376260826446</v>
      </c>
      <c r="C83" s="164" t="s">
        <v>227</v>
      </c>
      <c r="D83" s="164" t="s">
        <v>225</v>
      </c>
      <c r="E83" s="74" t="s">
        <v>70</v>
      </c>
      <c r="F83" s="25">
        <f t="shared" ref="F83" si="196">COUNTIF(H83:AB83,"&gt;1")</f>
        <v>1</v>
      </c>
      <c r="G83" s="25">
        <f t="shared" ref="G83" si="197">COUNTIF(AF83:AJ83,"&gt;1")</f>
        <v>1</v>
      </c>
      <c r="H83" s="7">
        <f t="shared" si="165"/>
        <v>0</v>
      </c>
      <c r="I83" s="7">
        <f t="shared" si="166"/>
        <v>0</v>
      </c>
      <c r="J83" s="7">
        <f t="shared" si="167"/>
        <v>7355.3719008264461</v>
      </c>
      <c r="K83" s="7">
        <f t="shared" si="168"/>
        <v>0</v>
      </c>
      <c r="L83" s="7">
        <f t="shared" si="169"/>
        <v>0</v>
      </c>
      <c r="M83" s="7">
        <f t="shared" si="170"/>
        <v>0</v>
      </c>
      <c r="N83" s="7">
        <f t="shared" si="171"/>
        <v>0</v>
      </c>
      <c r="O83" s="7">
        <f t="shared" si="172"/>
        <v>0</v>
      </c>
      <c r="P83" s="7">
        <f t="shared" si="173"/>
        <v>0</v>
      </c>
      <c r="Q83" s="7">
        <f t="shared" si="174"/>
        <v>0</v>
      </c>
      <c r="R83" s="7">
        <f t="shared" si="175"/>
        <v>0</v>
      </c>
      <c r="S83" s="7">
        <f t="shared" si="176"/>
        <v>0</v>
      </c>
      <c r="T83" s="7">
        <f t="shared" si="177"/>
        <v>0</v>
      </c>
      <c r="U83" s="109">
        <f t="shared" si="178"/>
        <v>0</v>
      </c>
      <c r="V83" s="109">
        <f t="shared" si="179"/>
        <v>0</v>
      </c>
      <c r="W83" s="109">
        <f t="shared" si="180"/>
        <v>0</v>
      </c>
      <c r="X83" s="109">
        <f t="shared" si="181"/>
        <v>0</v>
      </c>
      <c r="Y83" s="71">
        <f t="shared" si="182"/>
        <v>0</v>
      </c>
      <c r="Z83" s="71">
        <f t="shared" si="183"/>
        <v>0</v>
      </c>
      <c r="AA83" s="71">
        <f t="shared" si="184"/>
        <v>0</v>
      </c>
      <c r="AB83" s="71">
        <f t="shared" si="185"/>
        <v>0</v>
      </c>
      <c r="AC83" s="82">
        <f t="shared" ref="AC83" si="198">LARGE(H83:T83,5)</f>
        <v>0</v>
      </c>
      <c r="AD83" s="82">
        <f t="shared" ref="AD83" si="199">LARGE(U83:X83,1)</f>
        <v>0</v>
      </c>
      <c r="AE83" s="82">
        <f t="shared" ref="AE83" si="200">LARGE(Y83:AB83,1)</f>
        <v>0</v>
      </c>
      <c r="AF83" s="84">
        <f t="shared" ref="AF83" si="201">LARGE(H83:T83,1)</f>
        <v>7355.3719008264461</v>
      </c>
      <c r="AG83" s="84">
        <f t="shared" ref="AG83" si="202">LARGE(H83:T83,2)</f>
        <v>0</v>
      </c>
      <c r="AH83" s="84">
        <f t="shared" si="191"/>
        <v>0</v>
      </c>
      <c r="AI83" s="84">
        <f t="shared" ref="AI83" si="203">LARGE(H83:T83,3)</f>
        <v>0</v>
      </c>
      <c r="AJ83" s="6">
        <f t="shared" si="75"/>
        <v>0</v>
      </c>
      <c r="AK83" s="1">
        <f t="shared" ref="AK83" si="204">SUM(AF83:AJ83)</f>
        <v>7355.3719008264461</v>
      </c>
    </row>
    <row r="84" spans="1:37" ht="12.75" customHeight="1" x14ac:dyDescent="0.2">
      <c r="A84" s="26">
        <v>4.5300000000000002E-3</v>
      </c>
      <c r="B84" s="5">
        <f t="shared" ref="B84:B85" si="205">AK84+A84</f>
        <v>18583.167892865698</v>
      </c>
      <c r="C84" s="164" t="s">
        <v>271</v>
      </c>
      <c r="D84" s="74" t="s">
        <v>272</v>
      </c>
      <c r="E84" s="74" t="s">
        <v>70</v>
      </c>
      <c r="F84" s="25">
        <f t="shared" ref="F84" si="206">COUNTIF(H84:AB84,"&gt;1")</f>
        <v>2</v>
      </c>
      <c r="G84" s="25">
        <f t="shared" ref="G84" si="207">COUNTIF(AF84:AJ84,"&gt;1")</f>
        <v>2</v>
      </c>
      <c r="H84" s="7">
        <f t="shared" ref="H84:H135" si="208">IF(ISERROR(VLOOKUP($C84,_tri1,5,FALSE)),0,(VLOOKUP($C84,_tri1,5,FALSE)))</f>
        <v>0</v>
      </c>
      <c r="I84" s="7">
        <f t="shared" ref="I84:I135" si="209">IF(ISERROR(VLOOKUP($C84,_tri2,5,FALSE)),0,(VLOOKUP($C84,_tri2,5,FALSE)))</f>
        <v>0</v>
      </c>
      <c r="J84" s="7">
        <f t="shared" ref="J84:J135" si="210">IF(ISERROR(VLOOKUP($C84,_tri3,5,FALSE)),0,(VLOOKUP($C84,_tri3,5,FALSE)))</f>
        <v>0</v>
      </c>
      <c r="K84" s="7">
        <f t="shared" ref="K84:K135" si="211">IF(ISERROR(VLOOKUP($C84,_tri4,5,FALSE)),0,(VLOOKUP($C84,_tri4,5,FALSE)))</f>
        <v>0</v>
      </c>
      <c r="L84" s="7">
        <f t="shared" ref="L84:L135" si="212">IF(ISERROR(VLOOKUP($C84,_tri5,5,FALSE)),0,(VLOOKUP($C84,_tri5,5,FALSE)))</f>
        <v>0</v>
      </c>
      <c r="M84" s="7">
        <f t="shared" ref="M84:M135" si="213">IF(ISERROR(VLOOKUP($C84,_tri6,5,FALSE)),0,(VLOOKUP($C84,_tri6,5,FALSE)))</f>
        <v>0</v>
      </c>
      <c r="N84" s="7">
        <f t="shared" ref="N84:N135" si="214">IF(ISERROR(VLOOKUP($C84,_tri7,5,FALSE)),0,(VLOOKUP($C84,_tri7,5,FALSE)))</f>
        <v>9525.8620689655181</v>
      </c>
      <c r="O84" s="7">
        <f t="shared" ref="O84:O135" si="215">IF(ISERROR(VLOOKUP($C84,_tri8,5,FALSE)),0,(VLOOKUP($C84,_tri8,5,FALSE)))</f>
        <v>9057.3012939001837</v>
      </c>
      <c r="P84" s="7">
        <f t="shared" ref="P84:P135" si="216">IF(ISERROR(VLOOKUP($C84,_tri9,5,FALSE)),0,(VLOOKUP($C84,_tri9,5,FALSE)))</f>
        <v>0</v>
      </c>
      <c r="Q84" s="7">
        <f t="shared" ref="Q84:Q135" si="217">IF(ISERROR(VLOOKUP($C84,_tri10,5,FALSE)),0,(VLOOKUP($C84,_tri10,5,FALSE)))</f>
        <v>0</v>
      </c>
      <c r="R84" s="7">
        <f t="shared" ref="R84:R135" si="218">IF(ISERROR(VLOOKUP($C84,_Tri12,5,FALSE)),0,(VLOOKUP($C84,_Tri12,5,FALSE)))</f>
        <v>0</v>
      </c>
      <c r="S84" s="7">
        <f t="shared" ref="S84:S135" si="219">IF(ISERROR(VLOOKUP($C84,_tri13,5,FALSE)),0,(VLOOKUP($C84,_tri13,5,FALSE)))</f>
        <v>0</v>
      </c>
      <c r="T84" s="7">
        <f t="shared" ref="T84:T135" si="220">IF(ISERROR(VLOOKUP($C84,_tri11,5,FALSE)),0,(VLOOKUP($C84,_tri11,5,FALSE)))</f>
        <v>0</v>
      </c>
      <c r="U84" s="109">
        <f t="shared" ref="U84:U135" si="221">IF(ISERROR(VLOOKUP($C84,aqua1,5,FALSE)),0,(VLOOKUP($C84,aqua1,5,FALSE)))</f>
        <v>0</v>
      </c>
      <c r="V84" s="109">
        <f t="shared" ref="V84:V135" si="222">IF(ISERROR(VLOOKUP($C84,aqua2,5,FALSE)),0,(VLOOKUP($C84,aqua2,5,FALSE)))</f>
        <v>0</v>
      </c>
      <c r="W84" s="109">
        <f t="shared" ref="W84:W135" si="223">IF(ISERROR(VLOOKUP($C84,aqua3,5,FALSE)),0,(VLOOKUP($C84,aqua3,5,FALSE)))</f>
        <v>0</v>
      </c>
      <c r="X84" s="109">
        <f t="shared" ref="X84:X135" si="224">IF(ISERROR(VLOOKUP($C84,aqua4,5,FALSE)),0,(VLOOKUP($C84,aqua4,5,FALSE)))</f>
        <v>0</v>
      </c>
      <c r="Y84" s="71">
        <f t="shared" ref="Y84:Y135" si="225">IF(ISERROR(VLOOKUP($C84,_dua1,5,FALSE)),0,(VLOOKUP($C84,_dua1,5,FALSE)))</f>
        <v>0</v>
      </c>
      <c r="Z84" s="71">
        <f t="shared" ref="Z84:Z135" si="226">IF(ISERROR(VLOOKUP($C84,_dua2,5,FALSE)),0,(VLOOKUP($C84,_dua2,5,FALSE)))</f>
        <v>0</v>
      </c>
      <c r="AA84" s="71">
        <f t="shared" ref="AA84:AA135" si="227">IF(ISERROR(VLOOKUP($C84,_dua3,5,FALSE)),0,(VLOOKUP($C84,_dua3,5,FALSE)))</f>
        <v>0</v>
      </c>
      <c r="AB84" s="71">
        <f t="shared" ref="AB84:AB135" si="228">IF(ISERROR(VLOOKUP($C84,_dua4,5,FALSE)),0,(VLOOKUP($C84,_dua4,5,FALSE)))</f>
        <v>0</v>
      </c>
      <c r="AC84" s="82">
        <f t="shared" ref="AC84" si="229">LARGE(H84:T84,5)</f>
        <v>0</v>
      </c>
      <c r="AD84" s="82">
        <f t="shared" ref="AD84" si="230">LARGE(U84:X84,1)</f>
        <v>0</v>
      </c>
      <c r="AE84" s="82">
        <f t="shared" ref="AE84" si="231">LARGE(Y84:AB84,1)</f>
        <v>0</v>
      </c>
      <c r="AF84" s="84">
        <f t="shared" ref="AF84" si="232">LARGE(H84:T84,1)</f>
        <v>9525.8620689655181</v>
      </c>
      <c r="AG84" s="84">
        <f t="shared" ref="AG84" si="233">LARGE(H84:T84,2)</f>
        <v>9057.3012939001837</v>
      </c>
      <c r="AH84" s="84">
        <f t="shared" ref="AH84:AH85" si="234">LARGE(H84:T84,4)</f>
        <v>0</v>
      </c>
      <c r="AI84" s="84">
        <f t="shared" ref="AI84" si="235">LARGE(H84:T84,3)</f>
        <v>0</v>
      </c>
      <c r="AJ84" s="6">
        <f t="shared" ref="AJ84:AJ135" si="236">LARGE(AC84:AE84,1)</f>
        <v>0</v>
      </c>
      <c r="AK84" s="1">
        <f t="shared" ref="AK84" si="237">SUM(AF84:AJ84)</f>
        <v>18583.1633628657</v>
      </c>
    </row>
    <row r="85" spans="1:37" ht="12.75" customHeight="1" x14ac:dyDescent="0.2">
      <c r="A85" s="26">
        <v>4.6800000000000001E-3</v>
      </c>
      <c r="B85" s="5">
        <f t="shared" si="205"/>
        <v>17264.65630685931</v>
      </c>
      <c r="C85" s="164" t="s">
        <v>340</v>
      </c>
      <c r="D85" s="74" t="s">
        <v>268</v>
      </c>
      <c r="E85" s="74" t="s">
        <v>70</v>
      </c>
      <c r="F85" s="25">
        <f t="shared" ref="F85" si="238">COUNTIF(H85:AB85,"&gt;1")</f>
        <v>2</v>
      </c>
      <c r="G85" s="25">
        <f t="shared" ref="G85" si="239">COUNTIF(AF85:AJ85,"&gt;1")</f>
        <v>2</v>
      </c>
      <c r="H85" s="7">
        <f t="shared" si="208"/>
        <v>0</v>
      </c>
      <c r="I85" s="7">
        <f t="shared" si="209"/>
        <v>0</v>
      </c>
      <c r="J85" s="7">
        <f t="shared" si="210"/>
        <v>0</v>
      </c>
      <c r="K85" s="7">
        <f t="shared" si="211"/>
        <v>0</v>
      </c>
      <c r="L85" s="7">
        <f t="shared" si="212"/>
        <v>0</v>
      </c>
      <c r="M85" s="7">
        <f t="shared" si="213"/>
        <v>0</v>
      </c>
      <c r="N85" s="7">
        <f t="shared" si="214"/>
        <v>0</v>
      </c>
      <c r="O85" s="7">
        <f t="shared" si="215"/>
        <v>8459.620180318434</v>
      </c>
      <c r="P85" s="7">
        <f t="shared" si="216"/>
        <v>0</v>
      </c>
      <c r="Q85" s="7">
        <f t="shared" si="217"/>
        <v>0</v>
      </c>
      <c r="R85" s="7">
        <f t="shared" si="218"/>
        <v>0</v>
      </c>
      <c r="S85" s="7">
        <f t="shared" si="219"/>
        <v>0</v>
      </c>
      <c r="T85" s="7">
        <f t="shared" si="220"/>
        <v>0</v>
      </c>
      <c r="U85" s="109">
        <f t="shared" si="221"/>
        <v>0</v>
      </c>
      <c r="V85" s="109">
        <f t="shared" si="222"/>
        <v>0</v>
      </c>
      <c r="W85" s="109">
        <f t="shared" si="223"/>
        <v>0</v>
      </c>
      <c r="X85" s="109">
        <f t="shared" si="224"/>
        <v>0</v>
      </c>
      <c r="Y85" s="71">
        <f t="shared" si="225"/>
        <v>0</v>
      </c>
      <c r="Z85" s="71">
        <f t="shared" si="226"/>
        <v>8805.0314465408792</v>
      </c>
      <c r="AA85" s="71">
        <f t="shared" si="227"/>
        <v>0</v>
      </c>
      <c r="AB85" s="71">
        <f t="shared" si="228"/>
        <v>0</v>
      </c>
      <c r="AC85" s="82">
        <f t="shared" ref="AC85" si="240">LARGE(H85:T85,5)</f>
        <v>0</v>
      </c>
      <c r="AD85" s="82">
        <f t="shared" ref="AD85" si="241">LARGE(U85:X85,1)</f>
        <v>0</v>
      </c>
      <c r="AE85" s="82">
        <f t="shared" ref="AE85" si="242">LARGE(Y85:AB85,1)</f>
        <v>8805.0314465408792</v>
      </c>
      <c r="AF85" s="84">
        <f t="shared" ref="AF85" si="243">LARGE(H85:T85,1)</f>
        <v>8459.620180318434</v>
      </c>
      <c r="AG85" s="84">
        <f t="shared" ref="AG85" si="244">LARGE(H85:T85,2)</f>
        <v>0</v>
      </c>
      <c r="AH85" s="84">
        <f t="shared" si="234"/>
        <v>0</v>
      </c>
      <c r="AI85" s="84">
        <f t="shared" ref="AI85" si="245">LARGE(H85:T85,3)</f>
        <v>0</v>
      </c>
      <c r="AJ85" s="6">
        <f t="shared" si="236"/>
        <v>8805.0314465408792</v>
      </c>
      <c r="AK85" s="1">
        <f t="shared" ref="AK85" si="246">SUM(AF85:AJ85)</f>
        <v>17264.651626859311</v>
      </c>
    </row>
    <row r="86" spans="1:37" ht="12.75" customHeight="1" x14ac:dyDescent="0.2">
      <c r="A86" s="26">
        <v>4.7299999999999998E-3</v>
      </c>
      <c r="B86" s="5">
        <f t="shared" ref="B86:B135" si="247">AK86+A86</f>
        <v>19940.716192450593</v>
      </c>
      <c r="C86" s="164" t="s">
        <v>364</v>
      </c>
      <c r="D86" s="74" t="s">
        <v>365</v>
      </c>
      <c r="E86" s="74" t="s">
        <v>70</v>
      </c>
      <c r="F86" s="25">
        <f t="shared" ref="F86" si="248">COUNTIF(H86:AB86,"&gt;1")</f>
        <v>2</v>
      </c>
      <c r="G86" s="25">
        <f t="shared" ref="G86" si="249">COUNTIF(AF86:AJ86,"&gt;1")</f>
        <v>2</v>
      </c>
      <c r="H86" s="7">
        <f t="shared" si="208"/>
        <v>0</v>
      </c>
      <c r="I86" s="7">
        <f t="shared" si="209"/>
        <v>0</v>
      </c>
      <c r="J86" s="7">
        <f t="shared" si="210"/>
        <v>0</v>
      </c>
      <c r="K86" s="7">
        <f t="shared" si="211"/>
        <v>0</v>
      </c>
      <c r="L86" s="7">
        <f t="shared" si="212"/>
        <v>0</v>
      </c>
      <c r="M86" s="7">
        <f t="shared" si="213"/>
        <v>0</v>
      </c>
      <c r="N86" s="7">
        <f t="shared" si="214"/>
        <v>0</v>
      </c>
      <c r="O86" s="7">
        <f t="shared" si="215"/>
        <v>0</v>
      </c>
      <c r="P86" s="7">
        <f t="shared" si="216"/>
        <v>9940.7114624505903</v>
      </c>
      <c r="Q86" s="7">
        <f t="shared" si="217"/>
        <v>0</v>
      </c>
      <c r="R86" s="7">
        <f t="shared" si="218"/>
        <v>0</v>
      </c>
      <c r="S86" s="7">
        <f t="shared" si="219"/>
        <v>0</v>
      </c>
      <c r="T86" s="7">
        <f t="shared" si="220"/>
        <v>0</v>
      </c>
      <c r="U86" s="109">
        <f t="shared" si="221"/>
        <v>0</v>
      </c>
      <c r="V86" s="109">
        <f t="shared" si="222"/>
        <v>0</v>
      </c>
      <c r="W86" s="109">
        <f t="shared" si="223"/>
        <v>0</v>
      </c>
      <c r="X86" s="109">
        <f t="shared" si="224"/>
        <v>0</v>
      </c>
      <c r="Y86" s="71">
        <f t="shared" si="225"/>
        <v>0</v>
      </c>
      <c r="Z86" s="71">
        <f t="shared" si="226"/>
        <v>10000</v>
      </c>
      <c r="AA86" s="71">
        <f t="shared" si="227"/>
        <v>0</v>
      </c>
      <c r="AB86" s="71">
        <f t="shared" si="228"/>
        <v>0</v>
      </c>
      <c r="AC86" s="82">
        <f t="shared" ref="AC86" si="250">LARGE(H86:T86,5)</f>
        <v>0</v>
      </c>
      <c r="AD86" s="82">
        <f t="shared" ref="AD86" si="251">LARGE(U86:X86,1)</f>
        <v>0</v>
      </c>
      <c r="AE86" s="82">
        <f t="shared" ref="AE86" si="252">LARGE(Y86:AB86,1)</f>
        <v>10000</v>
      </c>
      <c r="AF86" s="84">
        <f t="shared" ref="AF86" si="253">LARGE(H86:T86,1)</f>
        <v>9940.7114624505903</v>
      </c>
      <c r="AG86" s="84">
        <f t="shared" ref="AG86" si="254">LARGE(H86:T86,2)</f>
        <v>0</v>
      </c>
      <c r="AH86" s="84">
        <f t="shared" ref="AH86:AH135" si="255">LARGE(H86:T86,4)</f>
        <v>0</v>
      </c>
      <c r="AI86" s="84">
        <f t="shared" ref="AI86" si="256">LARGE(H86:T86,3)</f>
        <v>0</v>
      </c>
      <c r="AJ86" s="6">
        <f t="shared" si="236"/>
        <v>10000</v>
      </c>
      <c r="AK86" s="1">
        <f t="shared" ref="AK86" si="257">SUM(AF86:AJ86)</f>
        <v>19940.711462450592</v>
      </c>
    </row>
    <row r="87" spans="1:37" ht="12.75" customHeight="1" x14ac:dyDescent="0.2">
      <c r="A87" s="26">
        <v>4.7799999999999995E-3</v>
      </c>
      <c r="B87" s="5">
        <f t="shared" si="247"/>
        <v>8702.4269253287184</v>
      </c>
      <c r="C87" s="164" t="s">
        <v>373</v>
      </c>
      <c r="D87" s="74" t="s">
        <v>365</v>
      </c>
      <c r="E87" s="74" t="s">
        <v>70</v>
      </c>
      <c r="F87" s="25">
        <f t="shared" ref="F87:F129" si="258">COUNTIF(H87:AB87,"&gt;1")</f>
        <v>1</v>
      </c>
      <c r="G87" s="25">
        <f t="shared" ref="G87:G129" si="259">COUNTIF(AF87:AJ87,"&gt;1")</f>
        <v>1</v>
      </c>
      <c r="H87" s="7">
        <f t="shared" si="208"/>
        <v>0</v>
      </c>
      <c r="I87" s="7">
        <f t="shared" si="209"/>
        <v>0</v>
      </c>
      <c r="J87" s="7">
        <f t="shared" si="210"/>
        <v>0</v>
      </c>
      <c r="K87" s="7">
        <f t="shared" si="211"/>
        <v>0</v>
      </c>
      <c r="L87" s="7">
        <f t="shared" si="212"/>
        <v>0</v>
      </c>
      <c r="M87" s="7">
        <f t="shared" si="213"/>
        <v>0</v>
      </c>
      <c r="N87" s="7">
        <f t="shared" si="214"/>
        <v>0</v>
      </c>
      <c r="O87" s="7">
        <f t="shared" si="215"/>
        <v>0</v>
      </c>
      <c r="P87" s="7">
        <f t="shared" si="216"/>
        <v>8702.4221453287191</v>
      </c>
      <c r="Q87" s="7">
        <f t="shared" si="217"/>
        <v>0</v>
      </c>
      <c r="R87" s="7">
        <f t="shared" si="218"/>
        <v>0</v>
      </c>
      <c r="S87" s="7">
        <f t="shared" si="219"/>
        <v>0</v>
      </c>
      <c r="T87" s="7">
        <f t="shared" si="220"/>
        <v>0</v>
      </c>
      <c r="U87" s="109">
        <f t="shared" si="221"/>
        <v>0</v>
      </c>
      <c r="V87" s="109">
        <f t="shared" si="222"/>
        <v>0</v>
      </c>
      <c r="W87" s="109">
        <f t="shared" si="223"/>
        <v>0</v>
      </c>
      <c r="X87" s="109">
        <f t="shared" si="224"/>
        <v>0</v>
      </c>
      <c r="Y87" s="71">
        <f t="shared" si="225"/>
        <v>0</v>
      </c>
      <c r="Z87" s="71">
        <f t="shared" si="226"/>
        <v>0</v>
      </c>
      <c r="AA87" s="71">
        <f t="shared" si="227"/>
        <v>0</v>
      </c>
      <c r="AB87" s="71">
        <f t="shared" si="228"/>
        <v>0</v>
      </c>
      <c r="AC87" s="82">
        <f t="shared" ref="AC87:AC129" si="260">LARGE(H87:T87,5)</f>
        <v>0</v>
      </c>
      <c r="AD87" s="82">
        <f t="shared" ref="AD87:AD129" si="261">LARGE(U87:X87,1)</f>
        <v>0</v>
      </c>
      <c r="AE87" s="82">
        <f t="shared" ref="AE87:AE129" si="262">LARGE(Y87:AB87,1)</f>
        <v>0</v>
      </c>
      <c r="AF87" s="84">
        <f t="shared" ref="AF87:AF129" si="263">LARGE(H87:T87,1)</f>
        <v>8702.4221453287191</v>
      </c>
      <c r="AG87" s="84">
        <f t="shared" ref="AG87:AG129" si="264">LARGE(H87:T87,2)</f>
        <v>0</v>
      </c>
      <c r="AH87" s="84">
        <f t="shared" si="255"/>
        <v>0</v>
      </c>
      <c r="AI87" s="84">
        <f t="shared" ref="AI87:AI129" si="265">LARGE(H87:T87,3)</f>
        <v>0</v>
      </c>
      <c r="AJ87" s="6">
        <f t="shared" si="236"/>
        <v>0</v>
      </c>
      <c r="AK87" s="1">
        <f t="shared" ref="AK87:AK129" si="266">SUM(AF87:AJ87)</f>
        <v>8702.4221453287191</v>
      </c>
    </row>
    <row r="88" spans="1:37" ht="12.75" customHeight="1" x14ac:dyDescent="0.2">
      <c r="A88" s="26">
        <v>4.81E-3</v>
      </c>
      <c r="B88" s="5">
        <f t="shared" si="247"/>
        <v>4.81E-3</v>
      </c>
      <c r="C88" s="74"/>
      <c r="D88" s="74"/>
      <c r="E88" s="74" t="s">
        <v>70</v>
      </c>
      <c r="F88" s="25">
        <f t="shared" si="258"/>
        <v>0</v>
      </c>
      <c r="G88" s="25">
        <f t="shared" si="259"/>
        <v>0</v>
      </c>
      <c r="H88" s="7">
        <f t="shared" si="208"/>
        <v>0</v>
      </c>
      <c r="I88" s="7">
        <f t="shared" si="209"/>
        <v>0</v>
      </c>
      <c r="J88" s="7">
        <f t="shared" si="210"/>
        <v>0</v>
      </c>
      <c r="K88" s="7">
        <f t="shared" si="211"/>
        <v>0</v>
      </c>
      <c r="L88" s="7">
        <f t="shared" si="212"/>
        <v>0</v>
      </c>
      <c r="M88" s="7">
        <f t="shared" si="213"/>
        <v>0</v>
      </c>
      <c r="N88" s="7">
        <f t="shared" si="214"/>
        <v>0</v>
      </c>
      <c r="O88" s="7">
        <f t="shared" si="215"/>
        <v>0</v>
      </c>
      <c r="P88" s="7">
        <f t="shared" si="216"/>
        <v>0</v>
      </c>
      <c r="Q88" s="7">
        <f t="shared" si="217"/>
        <v>0</v>
      </c>
      <c r="R88" s="7">
        <f t="shared" si="218"/>
        <v>0</v>
      </c>
      <c r="S88" s="7">
        <f t="shared" si="219"/>
        <v>0</v>
      </c>
      <c r="T88" s="7">
        <f t="shared" si="220"/>
        <v>0</v>
      </c>
      <c r="U88" s="109">
        <f t="shared" si="221"/>
        <v>0</v>
      </c>
      <c r="V88" s="109">
        <f t="shared" si="222"/>
        <v>0</v>
      </c>
      <c r="W88" s="109">
        <f t="shared" si="223"/>
        <v>0</v>
      </c>
      <c r="X88" s="109">
        <f t="shared" si="224"/>
        <v>0</v>
      </c>
      <c r="Y88" s="71">
        <f t="shared" si="225"/>
        <v>0</v>
      </c>
      <c r="Z88" s="71">
        <f t="shared" si="226"/>
        <v>0</v>
      </c>
      <c r="AA88" s="71">
        <f t="shared" si="227"/>
        <v>0</v>
      </c>
      <c r="AB88" s="71">
        <f t="shared" si="228"/>
        <v>0</v>
      </c>
      <c r="AC88" s="82">
        <f t="shared" si="260"/>
        <v>0</v>
      </c>
      <c r="AD88" s="82">
        <f t="shared" si="261"/>
        <v>0</v>
      </c>
      <c r="AE88" s="82">
        <f t="shared" si="262"/>
        <v>0</v>
      </c>
      <c r="AF88" s="84">
        <f t="shared" si="263"/>
        <v>0</v>
      </c>
      <c r="AG88" s="84">
        <f t="shared" si="264"/>
        <v>0</v>
      </c>
      <c r="AH88" s="84">
        <f t="shared" si="255"/>
        <v>0</v>
      </c>
      <c r="AI88" s="84">
        <f t="shared" si="265"/>
        <v>0</v>
      </c>
      <c r="AJ88" s="6">
        <f t="shared" si="236"/>
        <v>0</v>
      </c>
      <c r="AK88" s="1">
        <f t="shared" si="266"/>
        <v>0</v>
      </c>
    </row>
    <row r="89" spans="1:37" ht="12.75" customHeight="1" x14ac:dyDescent="0.2">
      <c r="A89" s="26">
        <v>4.8199999999999996E-3</v>
      </c>
      <c r="B89" s="5">
        <f t="shared" si="247"/>
        <v>4.8199999999999996E-3</v>
      </c>
      <c r="C89" s="74"/>
      <c r="D89" s="74"/>
      <c r="E89" s="74" t="s">
        <v>70</v>
      </c>
      <c r="F89" s="25">
        <f t="shared" si="258"/>
        <v>0</v>
      </c>
      <c r="G89" s="25">
        <f t="shared" si="259"/>
        <v>0</v>
      </c>
      <c r="H89" s="7">
        <f t="shared" si="208"/>
        <v>0</v>
      </c>
      <c r="I89" s="7">
        <f t="shared" si="209"/>
        <v>0</v>
      </c>
      <c r="J89" s="7">
        <f t="shared" si="210"/>
        <v>0</v>
      </c>
      <c r="K89" s="7">
        <f t="shared" si="211"/>
        <v>0</v>
      </c>
      <c r="L89" s="7">
        <f t="shared" si="212"/>
        <v>0</v>
      </c>
      <c r="M89" s="7">
        <f t="shared" si="213"/>
        <v>0</v>
      </c>
      <c r="N89" s="7">
        <f t="shared" si="214"/>
        <v>0</v>
      </c>
      <c r="O89" s="7">
        <f t="shared" si="215"/>
        <v>0</v>
      </c>
      <c r="P89" s="7">
        <f t="shared" si="216"/>
        <v>0</v>
      </c>
      <c r="Q89" s="7">
        <f t="shared" si="217"/>
        <v>0</v>
      </c>
      <c r="R89" s="7">
        <f t="shared" si="218"/>
        <v>0</v>
      </c>
      <c r="S89" s="7">
        <f t="shared" si="219"/>
        <v>0</v>
      </c>
      <c r="T89" s="7">
        <f t="shared" si="220"/>
        <v>0</v>
      </c>
      <c r="U89" s="109">
        <f t="shared" si="221"/>
        <v>0</v>
      </c>
      <c r="V89" s="109">
        <f t="shared" si="222"/>
        <v>0</v>
      </c>
      <c r="W89" s="109">
        <f t="shared" si="223"/>
        <v>0</v>
      </c>
      <c r="X89" s="109">
        <f t="shared" si="224"/>
        <v>0</v>
      </c>
      <c r="Y89" s="71">
        <f t="shared" si="225"/>
        <v>0</v>
      </c>
      <c r="Z89" s="71">
        <f t="shared" si="226"/>
        <v>0</v>
      </c>
      <c r="AA89" s="71">
        <f t="shared" si="227"/>
        <v>0</v>
      </c>
      <c r="AB89" s="71">
        <f t="shared" si="228"/>
        <v>0</v>
      </c>
      <c r="AC89" s="82">
        <f t="shared" si="260"/>
        <v>0</v>
      </c>
      <c r="AD89" s="82">
        <f t="shared" si="261"/>
        <v>0</v>
      </c>
      <c r="AE89" s="82">
        <f t="shared" si="262"/>
        <v>0</v>
      </c>
      <c r="AF89" s="84">
        <f t="shared" si="263"/>
        <v>0</v>
      </c>
      <c r="AG89" s="84">
        <f t="shared" si="264"/>
        <v>0</v>
      </c>
      <c r="AH89" s="84">
        <f t="shared" si="255"/>
        <v>0</v>
      </c>
      <c r="AI89" s="84">
        <f t="shared" si="265"/>
        <v>0</v>
      </c>
      <c r="AJ89" s="6">
        <f t="shared" si="236"/>
        <v>0</v>
      </c>
      <c r="AK89" s="1">
        <f t="shared" si="266"/>
        <v>0</v>
      </c>
    </row>
    <row r="90" spans="1:37" ht="12.75" customHeight="1" x14ac:dyDescent="0.2">
      <c r="A90" s="26">
        <v>4.8300000000000001E-3</v>
      </c>
      <c r="B90" s="5">
        <f t="shared" si="247"/>
        <v>4.8300000000000001E-3</v>
      </c>
      <c r="C90" s="74"/>
      <c r="D90" s="74"/>
      <c r="E90" s="74" t="s">
        <v>70</v>
      </c>
      <c r="F90" s="25">
        <f t="shared" si="258"/>
        <v>0</v>
      </c>
      <c r="G90" s="25">
        <f t="shared" si="259"/>
        <v>0</v>
      </c>
      <c r="H90" s="7">
        <f t="shared" si="208"/>
        <v>0</v>
      </c>
      <c r="I90" s="7">
        <f t="shared" si="209"/>
        <v>0</v>
      </c>
      <c r="J90" s="7">
        <f t="shared" si="210"/>
        <v>0</v>
      </c>
      <c r="K90" s="7">
        <f t="shared" si="211"/>
        <v>0</v>
      </c>
      <c r="L90" s="7">
        <f t="shared" si="212"/>
        <v>0</v>
      </c>
      <c r="M90" s="7">
        <f t="shared" si="213"/>
        <v>0</v>
      </c>
      <c r="N90" s="7">
        <f t="shared" si="214"/>
        <v>0</v>
      </c>
      <c r="O90" s="7">
        <f t="shared" si="215"/>
        <v>0</v>
      </c>
      <c r="P90" s="7">
        <f t="shared" si="216"/>
        <v>0</v>
      </c>
      <c r="Q90" s="7">
        <f t="shared" si="217"/>
        <v>0</v>
      </c>
      <c r="R90" s="7">
        <f t="shared" si="218"/>
        <v>0</v>
      </c>
      <c r="S90" s="7">
        <f t="shared" si="219"/>
        <v>0</v>
      </c>
      <c r="T90" s="7">
        <f t="shared" si="220"/>
        <v>0</v>
      </c>
      <c r="U90" s="109">
        <f t="shared" si="221"/>
        <v>0</v>
      </c>
      <c r="V90" s="109">
        <f t="shared" si="222"/>
        <v>0</v>
      </c>
      <c r="W90" s="109">
        <f t="shared" si="223"/>
        <v>0</v>
      </c>
      <c r="X90" s="109">
        <f t="shared" si="224"/>
        <v>0</v>
      </c>
      <c r="Y90" s="71">
        <f t="shared" si="225"/>
        <v>0</v>
      </c>
      <c r="Z90" s="71">
        <f t="shared" si="226"/>
        <v>0</v>
      </c>
      <c r="AA90" s="71">
        <f t="shared" si="227"/>
        <v>0</v>
      </c>
      <c r="AB90" s="71">
        <f t="shared" si="228"/>
        <v>0</v>
      </c>
      <c r="AC90" s="82">
        <f t="shared" si="260"/>
        <v>0</v>
      </c>
      <c r="AD90" s="82">
        <f t="shared" si="261"/>
        <v>0</v>
      </c>
      <c r="AE90" s="82">
        <f t="shared" si="262"/>
        <v>0</v>
      </c>
      <c r="AF90" s="84">
        <f t="shared" si="263"/>
        <v>0</v>
      </c>
      <c r="AG90" s="84">
        <f t="shared" si="264"/>
        <v>0</v>
      </c>
      <c r="AH90" s="84">
        <f t="shared" si="255"/>
        <v>0</v>
      </c>
      <c r="AI90" s="84">
        <f t="shared" si="265"/>
        <v>0</v>
      </c>
      <c r="AJ90" s="6">
        <f t="shared" si="236"/>
        <v>0</v>
      </c>
      <c r="AK90" s="1">
        <f t="shared" si="266"/>
        <v>0</v>
      </c>
    </row>
    <row r="91" spans="1:37" ht="12.75" customHeight="1" x14ac:dyDescent="0.2">
      <c r="A91" s="26">
        <v>4.8399999999999997E-3</v>
      </c>
      <c r="B91" s="5">
        <f t="shared" si="247"/>
        <v>4.8399999999999997E-3</v>
      </c>
      <c r="C91" s="74"/>
      <c r="D91" s="74"/>
      <c r="E91" s="74" t="s">
        <v>70</v>
      </c>
      <c r="F91" s="25">
        <f t="shared" si="258"/>
        <v>0</v>
      </c>
      <c r="G91" s="25">
        <f t="shared" si="259"/>
        <v>0</v>
      </c>
      <c r="H91" s="7">
        <f t="shared" si="208"/>
        <v>0</v>
      </c>
      <c r="I91" s="7">
        <f t="shared" si="209"/>
        <v>0</v>
      </c>
      <c r="J91" s="7">
        <f t="shared" si="210"/>
        <v>0</v>
      </c>
      <c r="K91" s="7">
        <f t="shared" si="211"/>
        <v>0</v>
      </c>
      <c r="L91" s="7">
        <f t="shared" si="212"/>
        <v>0</v>
      </c>
      <c r="M91" s="7">
        <f t="shared" si="213"/>
        <v>0</v>
      </c>
      <c r="N91" s="7">
        <f t="shared" si="214"/>
        <v>0</v>
      </c>
      <c r="O91" s="7">
        <f t="shared" si="215"/>
        <v>0</v>
      </c>
      <c r="P91" s="7">
        <f t="shared" si="216"/>
        <v>0</v>
      </c>
      <c r="Q91" s="7">
        <f t="shared" si="217"/>
        <v>0</v>
      </c>
      <c r="R91" s="7">
        <f t="shared" si="218"/>
        <v>0</v>
      </c>
      <c r="S91" s="7">
        <f t="shared" si="219"/>
        <v>0</v>
      </c>
      <c r="T91" s="7">
        <f t="shared" si="220"/>
        <v>0</v>
      </c>
      <c r="U91" s="109">
        <f t="shared" si="221"/>
        <v>0</v>
      </c>
      <c r="V91" s="109">
        <f t="shared" si="222"/>
        <v>0</v>
      </c>
      <c r="W91" s="109">
        <f t="shared" si="223"/>
        <v>0</v>
      </c>
      <c r="X91" s="109">
        <f t="shared" si="224"/>
        <v>0</v>
      </c>
      <c r="Y91" s="71">
        <f t="shared" si="225"/>
        <v>0</v>
      </c>
      <c r="Z91" s="71">
        <f t="shared" si="226"/>
        <v>0</v>
      </c>
      <c r="AA91" s="71">
        <f t="shared" si="227"/>
        <v>0</v>
      </c>
      <c r="AB91" s="71">
        <f t="shared" si="228"/>
        <v>0</v>
      </c>
      <c r="AC91" s="82">
        <f t="shared" si="260"/>
        <v>0</v>
      </c>
      <c r="AD91" s="82">
        <f t="shared" si="261"/>
        <v>0</v>
      </c>
      <c r="AE91" s="82">
        <f t="shared" si="262"/>
        <v>0</v>
      </c>
      <c r="AF91" s="84">
        <f t="shared" si="263"/>
        <v>0</v>
      </c>
      <c r="AG91" s="84">
        <f t="shared" si="264"/>
        <v>0</v>
      </c>
      <c r="AH91" s="84">
        <f t="shared" si="255"/>
        <v>0</v>
      </c>
      <c r="AI91" s="84">
        <f t="shared" si="265"/>
        <v>0</v>
      </c>
      <c r="AJ91" s="6">
        <f t="shared" si="236"/>
        <v>0</v>
      </c>
      <c r="AK91" s="1">
        <f t="shared" si="266"/>
        <v>0</v>
      </c>
    </row>
    <row r="92" spans="1:37" ht="12.75" customHeight="1" x14ac:dyDescent="0.2">
      <c r="A92" s="26">
        <v>4.8500000000000001E-3</v>
      </c>
      <c r="B92" s="5">
        <f t="shared" si="247"/>
        <v>4.8500000000000001E-3</v>
      </c>
      <c r="C92" s="74"/>
      <c r="D92" s="74"/>
      <c r="E92" s="74" t="s">
        <v>70</v>
      </c>
      <c r="F92" s="25">
        <f t="shared" si="258"/>
        <v>0</v>
      </c>
      <c r="G92" s="25">
        <f t="shared" si="259"/>
        <v>0</v>
      </c>
      <c r="H92" s="7">
        <f t="shared" si="208"/>
        <v>0</v>
      </c>
      <c r="I92" s="7">
        <f t="shared" si="209"/>
        <v>0</v>
      </c>
      <c r="J92" s="7">
        <f t="shared" si="210"/>
        <v>0</v>
      </c>
      <c r="K92" s="7">
        <f t="shared" si="211"/>
        <v>0</v>
      </c>
      <c r="L92" s="7">
        <f t="shared" si="212"/>
        <v>0</v>
      </c>
      <c r="M92" s="7">
        <f t="shared" si="213"/>
        <v>0</v>
      </c>
      <c r="N92" s="7">
        <f t="shared" si="214"/>
        <v>0</v>
      </c>
      <c r="O92" s="7">
        <f t="shared" si="215"/>
        <v>0</v>
      </c>
      <c r="P92" s="7">
        <f t="shared" si="216"/>
        <v>0</v>
      </c>
      <c r="Q92" s="7">
        <f t="shared" si="217"/>
        <v>0</v>
      </c>
      <c r="R92" s="7">
        <f t="shared" si="218"/>
        <v>0</v>
      </c>
      <c r="S92" s="7">
        <f t="shared" si="219"/>
        <v>0</v>
      </c>
      <c r="T92" s="7">
        <f t="shared" si="220"/>
        <v>0</v>
      </c>
      <c r="U92" s="109">
        <f t="shared" si="221"/>
        <v>0</v>
      </c>
      <c r="V92" s="109">
        <f t="shared" si="222"/>
        <v>0</v>
      </c>
      <c r="W92" s="109">
        <f t="shared" si="223"/>
        <v>0</v>
      </c>
      <c r="X92" s="109">
        <f t="shared" si="224"/>
        <v>0</v>
      </c>
      <c r="Y92" s="71">
        <f t="shared" si="225"/>
        <v>0</v>
      </c>
      <c r="Z92" s="71">
        <f t="shared" si="226"/>
        <v>0</v>
      </c>
      <c r="AA92" s="71">
        <f t="shared" si="227"/>
        <v>0</v>
      </c>
      <c r="AB92" s="71">
        <f t="shared" si="228"/>
        <v>0</v>
      </c>
      <c r="AC92" s="82">
        <f t="shared" si="260"/>
        <v>0</v>
      </c>
      <c r="AD92" s="82">
        <f t="shared" si="261"/>
        <v>0</v>
      </c>
      <c r="AE92" s="82">
        <f t="shared" si="262"/>
        <v>0</v>
      </c>
      <c r="AF92" s="84">
        <f t="shared" si="263"/>
        <v>0</v>
      </c>
      <c r="AG92" s="84">
        <f t="shared" si="264"/>
        <v>0</v>
      </c>
      <c r="AH92" s="84">
        <f t="shared" si="255"/>
        <v>0</v>
      </c>
      <c r="AI92" s="84">
        <f t="shared" si="265"/>
        <v>0</v>
      </c>
      <c r="AJ92" s="6">
        <f t="shared" si="236"/>
        <v>0</v>
      </c>
      <c r="AK92" s="1">
        <f t="shared" si="266"/>
        <v>0</v>
      </c>
    </row>
    <row r="93" spans="1:37" ht="12.75" customHeight="1" x14ac:dyDescent="0.2">
      <c r="A93" s="26">
        <v>4.8599999999999997E-3</v>
      </c>
      <c r="B93" s="5">
        <f t="shared" si="247"/>
        <v>4.8599999999999997E-3</v>
      </c>
      <c r="C93" s="74"/>
      <c r="D93" s="74"/>
      <c r="E93" s="74" t="s">
        <v>70</v>
      </c>
      <c r="F93" s="25">
        <f t="shared" si="258"/>
        <v>0</v>
      </c>
      <c r="G93" s="25">
        <f t="shared" si="259"/>
        <v>0</v>
      </c>
      <c r="H93" s="7">
        <f t="shared" si="208"/>
        <v>0</v>
      </c>
      <c r="I93" s="7">
        <f t="shared" si="209"/>
        <v>0</v>
      </c>
      <c r="J93" s="7">
        <f t="shared" si="210"/>
        <v>0</v>
      </c>
      <c r="K93" s="7">
        <f t="shared" si="211"/>
        <v>0</v>
      </c>
      <c r="L93" s="7">
        <f t="shared" si="212"/>
        <v>0</v>
      </c>
      <c r="M93" s="7">
        <f t="shared" si="213"/>
        <v>0</v>
      </c>
      <c r="N93" s="7">
        <f t="shared" si="214"/>
        <v>0</v>
      </c>
      <c r="O93" s="7">
        <f t="shared" si="215"/>
        <v>0</v>
      </c>
      <c r="P93" s="7">
        <f t="shared" si="216"/>
        <v>0</v>
      </c>
      <c r="Q93" s="7">
        <f t="shared" si="217"/>
        <v>0</v>
      </c>
      <c r="R93" s="7">
        <f t="shared" si="218"/>
        <v>0</v>
      </c>
      <c r="S93" s="7">
        <f t="shared" si="219"/>
        <v>0</v>
      </c>
      <c r="T93" s="7">
        <f t="shared" si="220"/>
        <v>0</v>
      </c>
      <c r="U93" s="109">
        <f t="shared" si="221"/>
        <v>0</v>
      </c>
      <c r="V93" s="109">
        <f t="shared" si="222"/>
        <v>0</v>
      </c>
      <c r="W93" s="109">
        <f t="shared" si="223"/>
        <v>0</v>
      </c>
      <c r="X93" s="109">
        <f t="shared" si="224"/>
        <v>0</v>
      </c>
      <c r="Y93" s="71">
        <f t="shared" si="225"/>
        <v>0</v>
      </c>
      <c r="Z93" s="71">
        <f t="shared" si="226"/>
        <v>0</v>
      </c>
      <c r="AA93" s="71">
        <f t="shared" si="227"/>
        <v>0</v>
      </c>
      <c r="AB93" s="71">
        <f t="shared" si="228"/>
        <v>0</v>
      </c>
      <c r="AC93" s="82">
        <f t="shared" si="260"/>
        <v>0</v>
      </c>
      <c r="AD93" s="82">
        <f t="shared" si="261"/>
        <v>0</v>
      </c>
      <c r="AE93" s="82">
        <f t="shared" si="262"/>
        <v>0</v>
      </c>
      <c r="AF93" s="84">
        <f t="shared" si="263"/>
        <v>0</v>
      </c>
      <c r="AG93" s="84">
        <f t="shared" si="264"/>
        <v>0</v>
      </c>
      <c r="AH93" s="84">
        <f t="shared" si="255"/>
        <v>0</v>
      </c>
      <c r="AI93" s="84">
        <f t="shared" si="265"/>
        <v>0</v>
      </c>
      <c r="AJ93" s="6">
        <f t="shared" si="236"/>
        <v>0</v>
      </c>
      <c r="AK93" s="1">
        <f t="shared" si="266"/>
        <v>0</v>
      </c>
    </row>
    <row r="94" spans="1:37" ht="12.75" customHeight="1" x14ac:dyDescent="0.2">
      <c r="A94" s="26">
        <v>4.81E-3</v>
      </c>
      <c r="B94" s="5">
        <f t="shared" si="247"/>
        <v>4.81E-3</v>
      </c>
      <c r="C94" s="74"/>
      <c r="D94" s="74"/>
      <c r="E94" s="74" t="s">
        <v>70</v>
      </c>
      <c r="F94" s="25">
        <f t="shared" si="258"/>
        <v>0</v>
      </c>
      <c r="G94" s="25">
        <f t="shared" si="259"/>
        <v>0</v>
      </c>
      <c r="H94" s="7">
        <f t="shared" si="208"/>
        <v>0</v>
      </c>
      <c r="I94" s="7">
        <f t="shared" si="209"/>
        <v>0</v>
      </c>
      <c r="J94" s="7">
        <f t="shared" si="210"/>
        <v>0</v>
      </c>
      <c r="K94" s="7">
        <f t="shared" si="211"/>
        <v>0</v>
      </c>
      <c r="L94" s="7">
        <f t="shared" si="212"/>
        <v>0</v>
      </c>
      <c r="M94" s="7">
        <f t="shared" si="213"/>
        <v>0</v>
      </c>
      <c r="N94" s="7">
        <f t="shared" si="214"/>
        <v>0</v>
      </c>
      <c r="O94" s="7">
        <f t="shared" si="215"/>
        <v>0</v>
      </c>
      <c r="P94" s="7">
        <f t="shared" si="216"/>
        <v>0</v>
      </c>
      <c r="Q94" s="7">
        <f t="shared" si="217"/>
        <v>0</v>
      </c>
      <c r="R94" s="7">
        <f t="shared" si="218"/>
        <v>0</v>
      </c>
      <c r="S94" s="7">
        <f t="shared" si="219"/>
        <v>0</v>
      </c>
      <c r="T94" s="7">
        <f t="shared" si="220"/>
        <v>0</v>
      </c>
      <c r="U94" s="109">
        <f t="shared" si="221"/>
        <v>0</v>
      </c>
      <c r="V94" s="109">
        <f t="shared" si="222"/>
        <v>0</v>
      </c>
      <c r="W94" s="109">
        <f t="shared" si="223"/>
        <v>0</v>
      </c>
      <c r="X94" s="109">
        <f t="shared" si="224"/>
        <v>0</v>
      </c>
      <c r="Y94" s="71">
        <f t="shared" si="225"/>
        <v>0</v>
      </c>
      <c r="Z94" s="71">
        <f t="shared" si="226"/>
        <v>0</v>
      </c>
      <c r="AA94" s="71">
        <f t="shared" si="227"/>
        <v>0</v>
      </c>
      <c r="AB94" s="71">
        <f t="shared" si="228"/>
        <v>0</v>
      </c>
      <c r="AC94" s="82">
        <f t="shared" si="260"/>
        <v>0</v>
      </c>
      <c r="AD94" s="82">
        <f t="shared" si="261"/>
        <v>0</v>
      </c>
      <c r="AE94" s="82">
        <f t="shared" si="262"/>
        <v>0</v>
      </c>
      <c r="AF94" s="84">
        <f t="shared" si="263"/>
        <v>0</v>
      </c>
      <c r="AG94" s="84">
        <f t="shared" si="264"/>
        <v>0</v>
      </c>
      <c r="AH94" s="84">
        <f t="shared" si="255"/>
        <v>0</v>
      </c>
      <c r="AI94" s="84">
        <f t="shared" si="265"/>
        <v>0</v>
      </c>
      <c r="AJ94" s="6">
        <f t="shared" si="236"/>
        <v>0</v>
      </c>
      <c r="AK94" s="1">
        <f t="shared" si="266"/>
        <v>0</v>
      </c>
    </row>
    <row r="95" spans="1:37" ht="12.75" customHeight="1" x14ac:dyDescent="0.2">
      <c r="A95" s="26">
        <v>4.8199999999999996E-3</v>
      </c>
      <c r="B95" s="5">
        <f t="shared" si="247"/>
        <v>4.8199999999999996E-3</v>
      </c>
      <c r="C95" s="74"/>
      <c r="D95" s="74"/>
      <c r="E95" s="74" t="s">
        <v>70</v>
      </c>
      <c r="F95" s="25">
        <f t="shared" si="258"/>
        <v>0</v>
      </c>
      <c r="G95" s="25">
        <f t="shared" si="259"/>
        <v>0</v>
      </c>
      <c r="H95" s="7">
        <f t="shared" si="208"/>
        <v>0</v>
      </c>
      <c r="I95" s="7">
        <f t="shared" si="209"/>
        <v>0</v>
      </c>
      <c r="J95" s="7">
        <f t="shared" si="210"/>
        <v>0</v>
      </c>
      <c r="K95" s="7">
        <f t="shared" si="211"/>
        <v>0</v>
      </c>
      <c r="L95" s="7">
        <f t="shared" si="212"/>
        <v>0</v>
      </c>
      <c r="M95" s="7">
        <f t="shared" si="213"/>
        <v>0</v>
      </c>
      <c r="N95" s="7">
        <f t="shared" si="214"/>
        <v>0</v>
      </c>
      <c r="O95" s="7">
        <f t="shared" si="215"/>
        <v>0</v>
      </c>
      <c r="P95" s="7">
        <f t="shared" si="216"/>
        <v>0</v>
      </c>
      <c r="Q95" s="7">
        <f t="shared" si="217"/>
        <v>0</v>
      </c>
      <c r="R95" s="7">
        <f t="shared" si="218"/>
        <v>0</v>
      </c>
      <c r="S95" s="7">
        <f t="shared" si="219"/>
        <v>0</v>
      </c>
      <c r="T95" s="7">
        <f t="shared" si="220"/>
        <v>0</v>
      </c>
      <c r="U95" s="109">
        <f t="shared" si="221"/>
        <v>0</v>
      </c>
      <c r="V95" s="109">
        <f t="shared" si="222"/>
        <v>0</v>
      </c>
      <c r="W95" s="109">
        <f t="shared" si="223"/>
        <v>0</v>
      </c>
      <c r="X95" s="109">
        <f t="shared" si="224"/>
        <v>0</v>
      </c>
      <c r="Y95" s="71">
        <f t="shared" si="225"/>
        <v>0</v>
      </c>
      <c r="Z95" s="71">
        <f t="shared" si="226"/>
        <v>0</v>
      </c>
      <c r="AA95" s="71">
        <f t="shared" si="227"/>
        <v>0</v>
      </c>
      <c r="AB95" s="71">
        <f t="shared" si="228"/>
        <v>0</v>
      </c>
      <c r="AC95" s="82">
        <f t="shared" si="260"/>
        <v>0</v>
      </c>
      <c r="AD95" s="82">
        <f t="shared" si="261"/>
        <v>0</v>
      </c>
      <c r="AE95" s="82">
        <f t="shared" si="262"/>
        <v>0</v>
      </c>
      <c r="AF95" s="84">
        <f t="shared" si="263"/>
        <v>0</v>
      </c>
      <c r="AG95" s="84">
        <f t="shared" si="264"/>
        <v>0</v>
      </c>
      <c r="AH95" s="84">
        <f t="shared" si="255"/>
        <v>0</v>
      </c>
      <c r="AI95" s="84">
        <f t="shared" si="265"/>
        <v>0</v>
      </c>
      <c r="AJ95" s="6">
        <f t="shared" si="236"/>
        <v>0</v>
      </c>
      <c r="AK95" s="1">
        <f t="shared" si="266"/>
        <v>0</v>
      </c>
    </row>
    <row r="96" spans="1:37" ht="12.75" customHeight="1" x14ac:dyDescent="0.2">
      <c r="A96" s="26">
        <v>4.8300000000000001E-3</v>
      </c>
      <c r="B96" s="5">
        <f t="shared" si="247"/>
        <v>4.8300000000000001E-3</v>
      </c>
      <c r="C96" s="74"/>
      <c r="D96" s="74"/>
      <c r="E96" s="74" t="s">
        <v>70</v>
      </c>
      <c r="F96" s="25">
        <f t="shared" si="258"/>
        <v>0</v>
      </c>
      <c r="G96" s="25">
        <f t="shared" si="259"/>
        <v>0</v>
      </c>
      <c r="H96" s="7">
        <f t="shared" si="208"/>
        <v>0</v>
      </c>
      <c r="I96" s="7">
        <f t="shared" si="209"/>
        <v>0</v>
      </c>
      <c r="J96" s="7">
        <f t="shared" si="210"/>
        <v>0</v>
      </c>
      <c r="K96" s="7">
        <f t="shared" si="211"/>
        <v>0</v>
      </c>
      <c r="L96" s="7">
        <f t="shared" si="212"/>
        <v>0</v>
      </c>
      <c r="M96" s="7">
        <f t="shared" si="213"/>
        <v>0</v>
      </c>
      <c r="N96" s="7">
        <f t="shared" si="214"/>
        <v>0</v>
      </c>
      <c r="O96" s="7">
        <f t="shared" si="215"/>
        <v>0</v>
      </c>
      <c r="P96" s="7">
        <f t="shared" si="216"/>
        <v>0</v>
      </c>
      <c r="Q96" s="7">
        <f t="shared" si="217"/>
        <v>0</v>
      </c>
      <c r="R96" s="7">
        <f t="shared" si="218"/>
        <v>0</v>
      </c>
      <c r="S96" s="7">
        <f t="shared" si="219"/>
        <v>0</v>
      </c>
      <c r="T96" s="7">
        <f t="shared" si="220"/>
        <v>0</v>
      </c>
      <c r="U96" s="109">
        <f t="shared" si="221"/>
        <v>0</v>
      </c>
      <c r="V96" s="109">
        <f t="shared" si="222"/>
        <v>0</v>
      </c>
      <c r="W96" s="109">
        <f t="shared" si="223"/>
        <v>0</v>
      </c>
      <c r="X96" s="109">
        <f t="shared" si="224"/>
        <v>0</v>
      </c>
      <c r="Y96" s="71">
        <f t="shared" si="225"/>
        <v>0</v>
      </c>
      <c r="Z96" s="71">
        <f t="shared" si="226"/>
        <v>0</v>
      </c>
      <c r="AA96" s="71">
        <f t="shared" si="227"/>
        <v>0</v>
      </c>
      <c r="AB96" s="71">
        <f t="shared" si="228"/>
        <v>0</v>
      </c>
      <c r="AC96" s="82">
        <f t="shared" si="260"/>
        <v>0</v>
      </c>
      <c r="AD96" s="82">
        <f t="shared" si="261"/>
        <v>0</v>
      </c>
      <c r="AE96" s="82">
        <f t="shared" si="262"/>
        <v>0</v>
      </c>
      <c r="AF96" s="84">
        <f t="shared" si="263"/>
        <v>0</v>
      </c>
      <c r="AG96" s="84">
        <f t="shared" si="264"/>
        <v>0</v>
      </c>
      <c r="AH96" s="84">
        <f t="shared" si="255"/>
        <v>0</v>
      </c>
      <c r="AI96" s="84">
        <f t="shared" si="265"/>
        <v>0</v>
      </c>
      <c r="AJ96" s="6">
        <f t="shared" si="236"/>
        <v>0</v>
      </c>
      <c r="AK96" s="1">
        <f t="shared" si="266"/>
        <v>0</v>
      </c>
    </row>
    <row r="97" spans="1:37" ht="12.75" customHeight="1" x14ac:dyDescent="0.2">
      <c r="A97" s="26">
        <v>4.8399999999999997E-3</v>
      </c>
      <c r="B97" s="5">
        <f t="shared" si="247"/>
        <v>4.8399999999999997E-3</v>
      </c>
      <c r="C97" s="74"/>
      <c r="D97" s="74"/>
      <c r="E97" s="74" t="s">
        <v>70</v>
      </c>
      <c r="F97" s="25">
        <f t="shared" si="258"/>
        <v>0</v>
      </c>
      <c r="G97" s="25">
        <f t="shared" si="259"/>
        <v>0</v>
      </c>
      <c r="H97" s="7">
        <f t="shared" si="208"/>
        <v>0</v>
      </c>
      <c r="I97" s="7">
        <f t="shared" si="209"/>
        <v>0</v>
      </c>
      <c r="J97" s="7">
        <f t="shared" si="210"/>
        <v>0</v>
      </c>
      <c r="K97" s="7">
        <f t="shared" si="211"/>
        <v>0</v>
      </c>
      <c r="L97" s="7">
        <f t="shared" si="212"/>
        <v>0</v>
      </c>
      <c r="M97" s="7">
        <f t="shared" si="213"/>
        <v>0</v>
      </c>
      <c r="N97" s="7">
        <f t="shared" si="214"/>
        <v>0</v>
      </c>
      <c r="O97" s="7">
        <f t="shared" si="215"/>
        <v>0</v>
      </c>
      <c r="P97" s="7">
        <f t="shared" si="216"/>
        <v>0</v>
      </c>
      <c r="Q97" s="7">
        <f t="shared" si="217"/>
        <v>0</v>
      </c>
      <c r="R97" s="7">
        <f t="shared" si="218"/>
        <v>0</v>
      </c>
      <c r="S97" s="7">
        <f t="shared" si="219"/>
        <v>0</v>
      </c>
      <c r="T97" s="7">
        <f t="shared" si="220"/>
        <v>0</v>
      </c>
      <c r="U97" s="109">
        <f t="shared" si="221"/>
        <v>0</v>
      </c>
      <c r="V97" s="109">
        <f t="shared" si="222"/>
        <v>0</v>
      </c>
      <c r="W97" s="109">
        <f t="shared" si="223"/>
        <v>0</v>
      </c>
      <c r="X97" s="109">
        <f t="shared" si="224"/>
        <v>0</v>
      </c>
      <c r="Y97" s="71">
        <f t="shared" si="225"/>
        <v>0</v>
      </c>
      <c r="Z97" s="71">
        <f t="shared" si="226"/>
        <v>0</v>
      </c>
      <c r="AA97" s="71">
        <f t="shared" si="227"/>
        <v>0</v>
      </c>
      <c r="AB97" s="71">
        <f t="shared" si="228"/>
        <v>0</v>
      </c>
      <c r="AC97" s="82">
        <f t="shared" si="260"/>
        <v>0</v>
      </c>
      <c r="AD97" s="82">
        <f t="shared" si="261"/>
        <v>0</v>
      </c>
      <c r="AE97" s="82">
        <f t="shared" si="262"/>
        <v>0</v>
      </c>
      <c r="AF97" s="84">
        <f t="shared" si="263"/>
        <v>0</v>
      </c>
      <c r="AG97" s="84">
        <f t="shared" si="264"/>
        <v>0</v>
      </c>
      <c r="AH97" s="84">
        <f t="shared" si="255"/>
        <v>0</v>
      </c>
      <c r="AI97" s="84">
        <f t="shared" si="265"/>
        <v>0</v>
      </c>
      <c r="AJ97" s="6">
        <f t="shared" si="236"/>
        <v>0</v>
      </c>
      <c r="AK97" s="1">
        <f t="shared" si="266"/>
        <v>0</v>
      </c>
    </row>
    <row r="98" spans="1:37" ht="12.75" customHeight="1" x14ac:dyDescent="0.2">
      <c r="A98" s="26">
        <v>4.8500000000000001E-3</v>
      </c>
      <c r="B98" s="5">
        <f t="shared" si="247"/>
        <v>4.8500000000000001E-3</v>
      </c>
      <c r="C98" s="74"/>
      <c r="D98" s="74"/>
      <c r="E98" s="74" t="s">
        <v>70</v>
      </c>
      <c r="F98" s="25">
        <f t="shared" si="258"/>
        <v>0</v>
      </c>
      <c r="G98" s="25">
        <f t="shared" si="259"/>
        <v>0</v>
      </c>
      <c r="H98" s="7">
        <f t="shared" si="208"/>
        <v>0</v>
      </c>
      <c r="I98" s="7">
        <f t="shared" si="209"/>
        <v>0</v>
      </c>
      <c r="J98" s="7">
        <f t="shared" si="210"/>
        <v>0</v>
      </c>
      <c r="K98" s="7">
        <f t="shared" si="211"/>
        <v>0</v>
      </c>
      <c r="L98" s="7">
        <f t="shared" si="212"/>
        <v>0</v>
      </c>
      <c r="M98" s="7">
        <f t="shared" si="213"/>
        <v>0</v>
      </c>
      <c r="N98" s="7">
        <f t="shared" si="214"/>
        <v>0</v>
      </c>
      <c r="O98" s="7">
        <f t="shared" si="215"/>
        <v>0</v>
      </c>
      <c r="P98" s="7">
        <f t="shared" si="216"/>
        <v>0</v>
      </c>
      <c r="Q98" s="7">
        <f t="shared" si="217"/>
        <v>0</v>
      </c>
      <c r="R98" s="7">
        <f t="shared" si="218"/>
        <v>0</v>
      </c>
      <c r="S98" s="7">
        <f t="shared" si="219"/>
        <v>0</v>
      </c>
      <c r="T98" s="7">
        <f t="shared" si="220"/>
        <v>0</v>
      </c>
      <c r="U98" s="109">
        <f t="shared" si="221"/>
        <v>0</v>
      </c>
      <c r="V98" s="109">
        <f t="shared" si="222"/>
        <v>0</v>
      </c>
      <c r="W98" s="109">
        <f t="shared" si="223"/>
        <v>0</v>
      </c>
      <c r="X98" s="109">
        <f t="shared" si="224"/>
        <v>0</v>
      </c>
      <c r="Y98" s="71">
        <f t="shared" si="225"/>
        <v>0</v>
      </c>
      <c r="Z98" s="71">
        <f t="shared" si="226"/>
        <v>0</v>
      </c>
      <c r="AA98" s="71">
        <f t="shared" si="227"/>
        <v>0</v>
      </c>
      <c r="AB98" s="71">
        <f t="shared" si="228"/>
        <v>0</v>
      </c>
      <c r="AC98" s="82">
        <f t="shared" si="260"/>
        <v>0</v>
      </c>
      <c r="AD98" s="82">
        <f t="shared" si="261"/>
        <v>0</v>
      </c>
      <c r="AE98" s="82">
        <f t="shared" si="262"/>
        <v>0</v>
      </c>
      <c r="AF98" s="84">
        <f t="shared" si="263"/>
        <v>0</v>
      </c>
      <c r="AG98" s="84">
        <f t="shared" si="264"/>
        <v>0</v>
      </c>
      <c r="AH98" s="84">
        <f t="shared" si="255"/>
        <v>0</v>
      </c>
      <c r="AI98" s="84">
        <f t="shared" si="265"/>
        <v>0</v>
      </c>
      <c r="AJ98" s="6">
        <f t="shared" si="236"/>
        <v>0</v>
      </c>
      <c r="AK98" s="1">
        <f t="shared" si="266"/>
        <v>0</v>
      </c>
    </row>
    <row r="99" spans="1:37" ht="12.75" customHeight="1" x14ac:dyDescent="0.2">
      <c r="A99" s="26">
        <v>4.8599999999999997E-3</v>
      </c>
      <c r="B99" s="5">
        <f t="shared" si="247"/>
        <v>4.8599999999999997E-3</v>
      </c>
      <c r="C99" s="74"/>
      <c r="D99" s="74"/>
      <c r="E99" s="74" t="s">
        <v>70</v>
      </c>
      <c r="F99" s="25">
        <f t="shared" si="258"/>
        <v>0</v>
      </c>
      <c r="G99" s="25">
        <f t="shared" si="259"/>
        <v>0</v>
      </c>
      <c r="H99" s="7">
        <f t="shared" si="208"/>
        <v>0</v>
      </c>
      <c r="I99" s="7">
        <f t="shared" si="209"/>
        <v>0</v>
      </c>
      <c r="J99" s="7">
        <f t="shared" si="210"/>
        <v>0</v>
      </c>
      <c r="K99" s="7">
        <f t="shared" si="211"/>
        <v>0</v>
      </c>
      <c r="L99" s="7">
        <f t="shared" si="212"/>
        <v>0</v>
      </c>
      <c r="M99" s="7">
        <f t="shared" si="213"/>
        <v>0</v>
      </c>
      <c r="N99" s="7">
        <f t="shared" si="214"/>
        <v>0</v>
      </c>
      <c r="O99" s="7">
        <f t="shared" si="215"/>
        <v>0</v>
      </c>
      <c r="P99" s="7">
        <f t="shared" si="216"/>
        <v>0</v>
      </c>
      <c r="Q99" s="7">
        <f t="shared" si="217"/>
        <v>0</v>
      </c>
      <c r="R99" s="7">
        <f t="shared" si="218"/>
        <v>0</v>
      </c>
      <c r="S99" s="7">
        <f t="shared" si="219"/>
        <v>0</v>
      </c>
      <c r="T99" s="7">
        <f t="shared" si="220"/>
        <v>0</v>
      </c>
      <c r="U99" s="109">
        <f t="shared" si="221"/>
        <v>0</v>
      </c>
      <c r="V99" s="109">
        <f t="shared" si="222"/>
        <v>0</v>
      </c>
      <c r="W99" s="109">
        <f t="shared" si="223"/>
        <v>0</v>
      </c>
      <c r="X99" s="109">
        <f t="shared" si="224"/>
        <v>0</v>
      </c>
      <c r="Y99" s="71">
        <f t="shared" si="225"/>
        <v>0</v>
      </c>
      <c r="Z99" s="71">
        <f t="shared" si="226"/>
        <v>0</v>
      </c>
      <c r="AA99" s="71">
        <f t="shared" si="227"/>
        <v>0</v>
      </c>
      <c r="AB99" s="71">
        <f t="shared" si="228"/>
        <v>0</v>
      </c>
      <c r="AC99" s="82">
        <f t="shared" si="260"/>
        <v>0</v>
      </c>
      <c r="AD99" s="82">
        <f t="shared" si="261"/>
        <v>0</v>
      </c>
      <c r="AE99" s="82">
        <f t="shared" si="262"/>
        <v>0</v>
      </c>
      <c r="AF99" s="84">
        <f t="shared" si="263"/>
        <v>0</v>
      </c>
      <c r="AG99" s="84">
        <f t="shared" si="264"/>
        <v>0</v>
      </c>
      <c r="AH99" s="84">
        <f t="shared" si="255"/>
        <v>0</v>
      </c>
      <c r="AI99" s="84">
        <f t="shared" si="265"/>
        <v>0</v>
      </c>
      <c r="AJ99" s="6">
        <f t="shared" si="236"/>
        <v>0</v>
      </c>
      <c r="AK99" s="1">
        <f t="shared" si="266"/>
        <v>0</v>
      </c>
    </row>
    <row r="100" spans="1:37" ht="12.75" customHeight="1" x14ac:dyDescent="0.2">
      <c r="A100" s="26">
        <v>4.81E-3</v>
      </c>
      <c r="B100" s="5">
        <f t="shared" ref="B100:B111" si="267">AK100+A100</f>
        <v>4.81E-3</v>
      </c>
      <c r="C100" s="74"/>
      <c r="D100" s="74"/>
      <c r="E100" s="74" t="s">
        <v>70</v>
      </c>
      <c r="F100" s="25">
        <f t="shared" ref="F100:F111" si="268">COUNTIF(H100:AB100,"&gt;1")</f>
        <v>0</v>
      </c>
      <c r="G100" s="25">
        <f t="shared" ref="G100:G111" si="269">COUNTIF(AF100:AJ100,"&gt;1")</f>
        <v>0</v>
      </c>
      <c r="H100" s="7">
        <f t="shared" si="208"/>
        <v>0</v>
      </c>
      <c r="I100" s="7">
        <f t="shared" si="209"/>
        <v>0</v>
      </c>
      <c r="J100" s="7">
        <f t="shared" si="210"/>
        <v>0</v>
      </c>
      <c r="K100" s="7">
        <f t="shared" si="211"/>
        <v>0</v>
      </c>
      <c r="L100" s="7">
        <f t="shared" si="212"/>
        <v>0</v>
      </c>
      <c r="M100" s="7">
        <f t="shared" si="213"/>
        <v>0</v>
      </c>
      <c r="N100" s="7">
        <f t="shared" si="214"/>
        <v>0</v>
      </c>
      <c r="O100" s="7">
        <f t="shared" si="215"/>
        <v>0</v>
      </c>
      <c r="P100" s="7">
        <f t="shared" si="216"/>
        <v>0</v>
      </c>
      <c r="Q100" s="7">
        <f t="shared" si="217"/>
        <v>0</v>
      </c>
      <c r="R100" s="7">
        <f t="shared" si="218"/>
        <v>0</v>
      </c>
      <c r="S100" s="7">
        <f t="shared" si="219"/>
        <v>0</v>
      </c>
      <c r="T100" s="7">
        <f t="shared" si="220"/>
        <v>0</v>
      </c>
      <c r="U100" s="109">
        <f t="shared" si="221"/>
        <v>0</v>
      </c>
      <c r="V100" s="109">
        <f t="shared" si="222"/>
        <v>0</v>
      </c>
      <c r="W100" s="109">
        <f t="shared" si="223"/>
        <v>0</v>
      </c>
      <c r="X100" s="109">
        <f t="shared" si="224"/>
        <v>0</v>
      </c>
      <c r="Y100" s="71">
        <f t="shared" si="225"/>
        <v>0</v>
      </c>
      <c r="Z100" s="71">
        <f t="shared" si="226"/>
        <v>0</v>
      </c>
      <c r="AA100" s="71">
        <f t="shared" si="227"/>
        <v>0</v>
      </c>
      <c r="AB100" s="71">
        <f t="shared" si="228"/>
        <v>0</v>
      </c>
      <c r="AC100" s="82">
        <f t="shared" ref="AC100:AC111" si="270">LARGE(H100:T100,5)</f>
        <v>0</v>
      </c>
      <c r="AD100" s="82">
        <f t="shared" ref="AD100:AD111" si="271">LARGE(U100:X100,1)</f>
        <v>0</v>
      </c>
      <c r="AE100" s="82">
        <f t="shared" ref="AE100:AE111" si="272">LARGE(Y100:AB100,1)</f>
        <v>0</v>
      </c>
      <c r="AF100" s="84">
        <f t="shared" ref="AF100:AF111" si="273">LARGE(H100:T100,1)</f>
        <v>0</v>
      </c>
      <c r="AG100" s="84">
        <f t="shared" ref="AG100:AG111" si="274">LARGE(H100:T100,2)</f>
        <v>0</v>
      </c>
      <c r="AH100" s="84">
        <f t="shared" ref="AH100:AH111" si="275">LARGE(H100:T100,4)</f>
        <v>0</v>
      </c>
      <c r="AI100" s="84">
        <f t="shared" ref="AI100:AI111" si="276">LARGE(H100:T100,3)</f>
        <v>0</v>
      </c>
      <c r="AJ100" s="6">
        <f t="shared" ref="AJ100:AJ111" si="277">LARGE(AC100:AE100,1)</f>
        <v>0</v>
      </c>
      <c r="AK100" s="1">
        <f t="shared" ref="AK100:AK111" si="278">SUM(AF100:AJ100)</f>
        <v>0</v>
      </c>
    </row>
    <row r="101" spans="1:37" ht="12.75" customHeight="1" x14ac:dyDescent="0.2">
      <c r="A101" s="26">
        <v>4.8199999999999996E-3</v>
      </c>
      <c r="B101" s="5">
        <f t="shared" si="267"/>
        <v>4.8199999999999996E-3</v>
      </c>
      <c r="C101" s="74"/>
      <c r="D101" s="74"/>
      <c r="E101" s="74" t="s">
        <v>70</v>
      </c>
      <c r="F101" s="25">
        <f t="shared" si="268"/>
        <v>0</v>
      </c>
      <c r="G101" s="25">
        <f t="shared" si="269"/>
        <v>0</v>
      </c>
      <c r="H101" s="7">
        <f t="shared" si="208"/>
        <v>0</v>
      </c>
      <c r="I101" s="7">
        <f t="shared" si="209"/>
        <v>0</v>
      </c>
      <c r="J101" s="7">
        <f t="shared" si="210"/>
        <v>0</v>
      </c>
      <c r="K101" s="7">
        <f t="shared" si="211"/>
        <v>0</v>
      </c>
      <c r="L101" s="7">
        <f t="shared" si="212"/>
        <v>0</v>
      </c>
      <c r="M101" s="7">
        <f t="shared" si="213"/>
        <v>0</v>
      </c>
      <c r="N101" s="7">
        <f t="shared" si="214"/>
        <v>0</v>
      </c>
      <c r="O101" s="7">
        <f t="shared" si="215"/>
        <v>0</v>
      </c>
      <c r="P101" s="7">
        <f t="shared" si="216"/>
        <v>0</v>
      </c>
      <c r="Q101" s="7">
        <f t="shared" si="217"/>
        <v>0</v>
      </c>
      <c r="R101" s="7">
        <f t="shared" si="218"/>
        <v>0</v>
      </c>
      <c r="S101" s="7">
        <f t="shared" si="219"/>
        <v>0</v>
      </c>
      <c r="T101" s="7">
        <f t="shared" si="220"/>
        <v>0</v>
      </c>
      <c r="U101" s="109">
        <f t="shared" si="221"/>
        <v>0</v>
      </c>
      <c r="V101" s="109">
        <f t="shared" si="222"/>
        <v>0</v>
      </c>
      <c r="W101" s="109">
        <f t="shared" si="223"/>
        <v>0</v>
      </c>
      <c r="X101" s="109">
        <f t="shared" si="224"/>
        <v>0</v>
      </c>
      <c r="Y101" s="71">
        <f t="shared" si="225"/>
        <v>0</v>
      </c>
      <c r="Z101" s="71">
        <f t="shared" si="226"/>
        <v>0</v>
      </c>
      <c r="AA101" s="71">
        <f t="shared" si="227"/>
        <v>0</v>
      </c>
      <c r="AB101" s="71">
        <f t="shared" si="228"/>
        <v>0</v>
      </c>
      <c r="AC101" s="82">
        <f t="shared" si="270"/>
        <v>0</v>
      </c>
      <c r="AD101" s="82">
        <f t="shared" si="271"/>
        <v>0</v>
      </c>
      <c r="AE101" s="82">
        <f t="shared" si="272"/>
        <v>0</v>
      </c>
      <c r="AF101" s="84">
        <f t="shared" si="273"/>
        <v>0</v>
      </c>
      <c r="AG101" s="84">
        <f t="shared" si="274"/>
        <v>0</v>
      </c>
      <c r="AH101" s="84">
        <f t="shared" si="275"/>
        <v>0</v>
      </c>
      <c r="AI101" s="84">
        <f t="shared" si="276"/>
        <v>0</v>
      </c>
      <c r="AJ101" s="6">
        <f t="shared" si="277"/>
        <v>0</v>
      </c>
      <c r="AK101" s="1">
        <f t="shared" si="278"/>
        <v>0</v>
      </c>
    </row>
    <row r="102" spans="1:37" ht="12.75" customHeight="1" x14ac:dyDescent="0.2">
      <c r="A102" s="26">
        <v>4.8300000000000001E-3</v>
      </c>
      <c r="B102" s="5">
        <f t="shared" si="267"/>
        <v>4.8300000000000001E-3</v>
      </c>
      <c r="C102" s="74"/>
      <c r="D102" s="74"/>
      <c r="E102" s="74" t="s">
        <v>70</v>
      </c>
      <c r="F102" s="25">
        <f t="shared" si="268"/>
        <v>0</v>
      </c>
      <c r="G102" s="25">
        <f t="shared" si="269"/>
        <v>0</v>
      </c>
      <c r="H102" s="7">
        <f t="shared" si="208"/>
        <v>0</v>
      </c>
      <c r="I102" s="7">
        <f t="shared" si="209"/>
        <v>0</v>
      </c>
      <c r="J102" s="7">
        <f t="shared" si="210"/>
        <v>0</v>
      </c>
      <c r="K102" s="7">
        <f t="shared" si="211"/>
        <v>0</v>
      </c>
      <c r="L102" s="7">
        <f t="shared" si="212"/>
        <v>0</v>
      </c>
      <c r="M102" s="7">
        <f t="shared" si="213"/>
        <v>0</v>
      </c>
      <c r="N102" s="7">
        <f t="shared" si="214"/>
        <v>0</v>
      </c>
      <c r="O102" s="7">
        <f t="shared" si="215"/>
        <v>0</v>
      </c>
      <c r="P102" s="7">
        <f t="shared" si="216"/>
        <v>0</v>
      </c>
      <c r="Q102" s="7">
        <f t="shared" si="217"/>
        <v>0</v>
      </c>
      <c r="R102" s="7">
        <f t="shared" si="218"/>
        <v>0</v>
      </c>
      <c r="S102" s="7">
        <f t="shared" si="219"/>
        <v>0</v>
      </c>
      <c r="T102" s="7">
        <f t="shared" si="220"/>
        <v>0</v>
      </c>
      <c r="U102" s="109">
        <f t="shared" si="221"/>
        <v>0</v>
      </c>
      <c r="V102" s="109">
        <f t="shared" si="222"/>
        <v>0</v>
      </c>
      <c r="W102" s="109">
        <f t="shared" si="223"/>
        <v>0</v>
      </c>
      <c r="X102" s="109">
        <f t="shared" si="224"/>
        <v>0</v>
      </c>
      <c r="Y102" s="71">
        <f t="shared" si="225"/>
        <v>0</v>
      </c>
      <c r="Z102" s="71">
        <f t="shared" si="226"/>
        <v>0</v>
      </c>
      <c r="AA102" s="71">
        <f t="shared" si="227"/>
        <v>0</v>
      </c>
      <c r="AB102" s="71">
        <f t="shared" si="228"/>
        <v>0</v>
      </c>
      <c r="AC102" s="82">
        <f t="shared" si="270"/>
        <v>0</v>
      </c>
      <c r="AD102" s="82">
        <f t="shared" si="271"/>
        <v>0</v>
      </c>
      <c r="AE102" s="82">
        <f t="shared" si="272"/>
        <v>0</v>
      </c>
      <c r="AF102" s="84">
        <f t="shared" si="273"/>
        <v>0</v>
      </c>
      <c r="AG102" s="84">
        <f t="shared" si="274"/>
        <v>0</v>
      </c>
      <c r="AH102" s="84">
        <f t="shared" si="275"/>
        <v>0</v>
      </c>
      <c r="AI102" s="84">
        <f t="shared" si="276"/>
        <v>0</v>
      </c>
      <c r="AJ102" s="6">
        <f t="shared" si="277"/>
        <v>0</v>
      </c>
      <c r="AK102" s="1">
        <f t="shared" si="278"/>
        <v>0</v>
      </c>
    </row>
    <row r="103" spans="1:37" ht="12.75" customHeight="1" x14ac:dyDescent="0.2">
      <c r="A103" s="26">
        <v>4.8399999999999997E-3</v>
      </c>
      <c r="B103" s="5">
        <f t="shared" si="267"/>
        <v>4.8399999999999997E-3</v>
      </c>
      <c r="C103" s="74"/>
      <c r="D103" s="74"/>
      <c r="E103" s="74" t="s">
        <v>70</v>
      </c>
      <c r="F103" s="25">
        <f t="shared" si="268"/>
        <v>0</v>
      </c>
      <c r="G103" s="25">
        <f t="shared" si="269"/>
        <v>0</v>
      </c>
      <c r="H103" s="7">
        <f t="shared" si="208"/>
        <v>0</v>
      </c>
      <c r="I103" s="7">
        <f t="shared" si="209"/>
        <v>0</v>
      </c>
      <c r="J103" s="7">
        <f t="shared" si="210"/>
        <v>0</v>
      </c>
      <c r="K103" s="7">
        <f t="shared" si="211"/>
        <v>0</v>
      </c>
      <c r="L103" s="7">
        <f t="shared" si="212"/>
        <v>0</v>
      </c>
      <c r="M103" s="7">
        <f t="shared" si="213"/>
        <v>0</v>
      </c>
      <c r="N103" s="7">
        <f t="shared" si="214"/>
        <v>0</v>
      </c>
      <c r="O103" s="7">
        <f t="shared" si="215"/>
        <v>0</v>
      </c>
      <c r="P103" s="7">
        <f t="shared" si="216"/>
        <v>0</v>
      </c>
      <c r="Q103" s="7">
        <f t="shared" si="217"/>
        <v>0</v>
      </c>
      <c r="R103" s="7">
        <f t="shared" si="218"/>
        <v>0</v>
      </c>
      <c r="S103" s="7">
        <f t="shared" si="219"/>
        <v>0</v>
      </c>
      <c r="T103" s="7">
        <f t="shared" si="220"/>
        <v>0</v>
      </c>
      <c r="U103" s="109">
        <f t="shared" si="221"/>
        <v>0</v>
      </c>
      <c r="V103" s="109">
        <f t="shared" si="222"/>
        <v>0</v>
      </c>
      <c r="W103" s="109">
        <f t="shared" si="223"/>
        <v>0</v>
      </c>
      <c r="X103" s="109">
        <f t="shared" si="224"/>
        <v>0</v>
      </c>
      <c r="Y103" s="71">
        <f t="shared" si="225"/>
        <v>0</v>
      </c>
      <c r="Z103" s="71">
        <f t="shared" si="226"/>
        <v>0</v>
      </c>
      <c r="AA103" s="71">
        <f t="shared" si="227"/>
        <v>0</v>
      </c>
      <c r="AB103" s="71">
        <f t="shared" si="228"/>
        <v>0</v>
      </c>
      <c r="AC103" s="82">
        <f t="shared" si="270"/>
        <v>0</v>
      </c>
      <c r="AD103" s="82">
        <f t="shared" si="271"/>
        <v>0</v>
      </c>
      <c r="AE103" s="82">
        <f t="shared" si="272"/>
        <v>0</v>
      </c>
      <c r="AF103" s="84">
        <f t="shared" si="273"/>
        <v>0</v>
      </c>
      <c r="AG103" s="84">
        <f t="shared" si="274"/>
        <v>0</v>
      </c>
      <c r="AH103" s="84">
        <f t="shared" si="275"/>
        <v>0</v>
      </c>
      <c r="AI103" s="84">
        <f t="shared" si="276"/>
        <v>0</v>
      </c>
      <c r="AJ103" s="6">
        <f t="shared" si="277"/>
        <v>0</v>
      </c>
      <c r="AK103" s="1">
        <f t="shared" si="278"/>
        <v>0</v>
      </c>
    </row>
    <row r="104" spans="1:37" ht="12.75" customHeight="1" x14ac:dyDescent="0.2">
      <c r="A104" s="26">
        <v>4.8500000000000001E-3</v>
      </c>
      <c r="B104" s="5">
        <f t="shared" si="267"/>
        <v>4.8500000000000001E-3</v>
      </c>
      <c r="C104" s="74"/>
      <c r="D104" s="74"/>
      <c r="E104" s="74" t="s">
        <v>70</v>
      </c>
      <c r="F104" s="25">
        <f t="shared" si="268"/>
        <v>0</v>
      </c>
      <c r="G104" s="25">
        <f t="shared" si="269"/>
        <v>0</v>
      </c>
      <c r="H104" s="7">
        <f t="shared" si="208"/>
        <v>0</v>
      </c>
      <c r="I104" s="7">
        <f t="shared" si="209"/>
        <v>0</v>
      </c>
      <c r="J104" s="7">
        <f t="shared" si="210"/>
        <v>0</v>
      </c>
      <c r="K104" s="7">
        <f t="shared" si="211"/>
        <v>0</v>
      </c>
      <c r="L104" s="7">
        <f t="shared" si="212"/>
        <v>0</v>
      </c>
      <c r="M104" s="7">
        <f t="shared" si="213"/>
        <v>0</v>
      </c>
      <c r="N104" s="7">
        <f t="shared" si="214"/>
        <v>0</v>
      </c>
      <c r="O104" s="7">
        <f t="shared" si="215"/>
        <v>0</v>
      </c>
      <c r="P104" s="7">
        <f t="shared" si="216"/>
        <v>0</v>
      </c>
      <c r="Q104" s="7">
        <f t="shared" si="217"/>
        <v>0</v>
      </c>
      <c r="R104" s="7">
        <f t="shared" si="218"/>
        <v>0</v>
      </c>
      <c r="S104" s="7">
        <f t="shared" si="219"/>
        <v>0</v>
      </c>
      <c r="T104" s="7">
        <f t="shared" si="220"/>
        <v>0</v>
      </c>
      <c r="U104" s="109">
        <f t="shared" si="221"/>
        <v>0</v>
      </c>
      <c r="V104" s="109">
        <f t="shared" si="222"/>
        <v>0</v>
      </c>
      <c r="W104" s="109">
        <f t="shared" si="223"/>
        <v>0</v>
      </c>
      <c r="X104" s="109">
        <f t="shared" si="224"/>
        <v>0</v>
      </c>
      <c r="Y104" s="71">
        <f t="shared" si="225"/>
        <v>0</v>
      </c>
      <c r="Z104" s="71">
        <f t="shared" si="226"/>
        <v>0</v>
      </c>
      <c r="AA104" s="71">
        <f t="shared" si="227"/>
        <v>0</v>
      </c>
      <c r="AB104" s="71">
        <f t="shared" si="228"/>
        <v>0</v>
      </c>
      <c r="AC104" s="82">
        <f t="shared" si="270"/>
        <v>0</v>
      </c>
      <c r="AD104" s="82">
        <f t="shared" si="271"/>
        <v>0</v>
      </c>
      <c r="AE104" s="82">
        <f t="shared" si="272"/>
        <v>0</v>
      </c>
      <c r="AF104" s="84">
        <f t="shared" si="273"/>
        <v>0</v>
      </c>
      <c r="AG104" s="84">
        <f t="shared" si="274"/>
        <v>0</v>
      </c>
      <c r="AH104" s="84">
        <f t="shared" si="275"/>
        <v>0</v>
      </c>
      <c r="AI104" s="84">
        <f t="shared" si="276"/>
        <v>0</v>
      </c>
      <c r="AJ104" s="6">
        <f t="shared" si="277"/>
        <v>0</v>
      </c>
      <c r="AK104" s="1">
        <f t="shared" si="278"/>
        <v>0</v>
      </c>
    </row>
    <row r="105" spans="1:37" ht="12.75" customHeight="1" x14ac:dyDescent="0.2">
      <c r="A105" s="26">
        <v>4.8599999999999997E-3</v>
      </c>
      <c r="B105" s="5">
        <f t="shared" si="267"/>
        <v>4.8599999999999997E-3</v>
      </c>
      <c r="C105" s="74"/>
      <c r="D105" s="74"/>
      <c r="E105" s="74" t="s">
        <v>70</v>
      </c>
      <c r="F105" s="25">
        <f t="shared" si="268"/>
        <v>0</v>
      </c>
      <c r="G105" s="25">
        <f t="shared" si="269"/>
        <v>0</v>
      </c>
      <c r="H105" s="7">
        <f t="shared" si="208"/>
        <v>0</v>
      </c>
      <c r="I105" s="7">
        <f t="shared" si="209"/>
        <v>0</v>
      </c>
      <c r="J105" s="7">
        <f t="shared" si="210"/>
        <v>0</v>
      </c>
      <c r="K105" s="7">
        <f t="shared" si="211"/>
        <v>0</v>
      </c>
      <c r="L105" s="7">
        <f t="shared" si="212"/>
        <v>0</v>
      </c>
      <c r="M105" s="7">
        <f t="shared" si="213"/>
        <v>0</v>
      </c>
      <c r="N105" s="7">
        <f t="shared" si="214"/>
        <v>0</v>
      </c>
      <c r="O105" s="7">
        <f t="shared" si="215"/>
        <v>0</v>
      </c>
      <c r="P105" s="7">
        <f t="shared" si="216"/>
        <v>0</v>
      </c>
      <c r="Q105" s="7">
        <f t="shared" si="217"/>
        <v>0</v>
      </c>
      <c r="R105" s="7">
        <f t="shared" si="218"/>
        <v>0</v>
      </c>
      <c r="S105" s="7">
        <f t="shared" si="219"/>
        <v>0</v>
      </c>
      <c r="T105" s="7">
        <f t="shared" si="220"/>
        <v>0</v>
      </c>
      <c r="U105" s="109">
        <f t="shared" si="221"/>
        <v>0</v>
      </c>
      <c r="V105" s="109">
        <f t="shared" si="222"/>
        <v>0</v>
      </c>
      <c r="W105" s="109">
        <f t="shared" si="223"/>
        <v>0</v>
      </c>
      <c r="X105" s="109">
        <f t="shared" si="224"/>
        <v>0</v>
      </c>
      <c r="Y105" s="71">
        <f t="shared" si="225"/>
        <v>0</v>
      </c>
      <c r="Z105" s="71">
        <f t="shared" si="226"/>
        <v>0</v>
      </c>
      <c r="AA105" s="71">
        <f t="shared" si="227"/>
        <v>0</v>
      </c>
      <c r="AB105" s="71">
        <f t="shared" si="228"/>
        <v>0</v>
      </c>
      <c r="AC105" s="82">
        <f t="shared" si="270"/>
        <v>0</v>
      </c>
      <c r="AD105" s="82">
        <f t="shared" si="271"/>
        <v>0</v>
      </c>
      <c r="AE105" s="82">
        <f t="shared" si="272"/>
        <v>0</v>
      </c>
      <c r="AF105" s="84">
        <f t="shared" si="273"/>
        <v>0</v>
      </c>
      <c r="AG105" s="84">
        <f t="shared" si="274"/>
        <v>0</v>
      </c>
      <c r="AH105" s="84">
        <f t="shared" si="275"/>
        <v>0</v>
      </c>
      <c r="AI105" s="84">
        <f t="shared" si="276"/>
        <v>0</v>
      </c>
      <c r="AJ105" s="6">
        <f t="shared" si="277"/>
        <v>0</v>
      </c>
      <c r="AK105" s="1">
        <f t="shared" si="278"/>
        <v>0</v>
      </c>
    </row>
    <row r="106" spans="1:37" ht="12.75" customHeight="1" x14ac:dyDescent="0.2">
      <c r="A106" s="26">
        <v>4.81E-3</v>
      </c>
      <c r="B106" s="5">
        <f t="shared" si="267"/>
        <v>4.81E-3</v>
      </c>
      <c r="C106" s="74"/>
      <c r="D106" s="74"/>
      <c r="E106" s="74" t="s">
        <v>70</v>
      </c>
      <c r="F106" s="25">
        <f t="shared" si="268"/>
        <v>0</v>
      </c>
      <c r="G106" s="25">
        <f t="shared" si="269"/>
        <v>0</v>
      </c>
      <c r="H106" s="7">
        <f t="shared" si="208"/>
        <v>0</v>
      </c>
      <c r="I106" s="7">
        <f t="shared" si="209"/>
        <v>0</v>
      </c>
      <c r="J106" s="7">
        <f t="shared" si="210"/>
        <v>0</v>
      </c>
      <c r="K106" s="7">
        <f t="shared" si="211"/>
        <v>0</v>
      </c>
      <c r="L106" s="7">
        <f t="shared" si="212"/>
        <v>0</v>
      </c>
      <c r="M106" s="7">
        <f t="shared" si="213"/>
        <v>0</v>
      </c>
      <c r="N106" s="7">
        <f t="shared" si="214"/>
        <v>0</v>
      </c>
      <c r="O106" s="7">
        <f t="shared" si="215"/>
        <v>0</v>
      </c>
      <c r="P106" s="7">
        <f t="shared" si="216"/>
        <v>0</v>
      </c>
      <c r="Q106" s="7">
        <f t="shared" si="217"/>
        <v>0</v>
      </c>
      <c r="R106" s="7">
        <f t="shared" si="218"/>
        <v>0</v>
      </c>
      <c r="S106" s="7">
        <f t="shared" si="219"/>
        <v>0</v>
      </c>
      <c r="T106" s="7">
        <f t="shared" si="220"/>
        <v>0</v>
      </c>
      <c r="U106" s="109">
        <f t="shared" si="221"/>
        <v>0</v>
      </c>
      <c r="V106" s="109">
        <f t="shared" si="222"/>
        <v>0</v>
      </c>
      <c r="W106" s="109">
        <f t="shared" si="223"/>
        <v>0</v>
      </c>
      <c r="X106" s="109">
        <f t="shared" si="224"/>
        <v>0</v>
      </c>
      <c r="Y106" s="71">
        <f t="shared" si="225"/>
        <v>0</v>
      </c>
      <c r="Z106" s="71">
        <f t="shared" si="226"/>
        <v>0</v>
      </c>
      <c r="AA106" s="71">
        <f t="shared" si="227"/>
        <v>0</v>
      </c>
      <c r="AB106" s="71">
        <f t="shared" si="228"/>
        <v>0</v>
      </c>
      <c r="AC106" s="82">
        <f t="shared" si="270"/>
        <v>0</v>
      </c>
      <c r="AD106" s="82">
        <f t="shared" si="271"/>
        <v>0</v>
      </c>
      <c r="AE106" s="82">
        <f t="shared" si="272"/>
        <v>0</v>
      </c>
      <c r="AF106" s="84">
        <f t="shared" si="273"/>
        <v>0</v>
      </c>
      <c r="AG106" s="84">
        <f t="shared" si="274"/>
        <v>0</v>
      </c>
      <c r="AH106" s="84">
        <f t="shared" si="275"/>
        <v>0</v>
      </c>
      <c r="AI106" s="84">
        <f t="shared" si="276"/>
        <v>0</v>
      </c>
      <c r="AJ106" s="6">
        <f t="shared" si="277"/>
        <v>0</v>
      </c>
      <c r="AK106" s="1">
        <f t="shared" si="278"/>
        <v>0</v>
      </c>
    </row>
    <row r="107" spans="1:37" ht="12.75" customHeight="1" x14ac:dyDescent="0.2">
      <c r="A107" s="26">
        <v>4.8199999999999996E-3</v>
      </c>
      <c r="B107" s="5">
        <f t="shared" si="267"/>
        <v>4.8199999999999996E-3</v>
      </c>
      <c r="C107" s="74"/>
      <c r="D107" s="74"/>
      <c r="E107" s="74" t="s">
        <v>70</v>
      </c>
      <c r="F107" s="25">
        <f t="shared" si="268"/>
        <v>0</v>
      </c>
      <c r="G107" s="25">
        <f t="shared" si="269"/>
        <v>0</v>
      </c>
      <c r="H107" s="7">
        <f t="shared" si="208"/>
        <v>0</v>
      </c>
      <c r="I107" s="7">
        <f t="shared" si="209"/>
        <v>0</v>
      </c>
      <c r="J107" s="7">
        <f t="shared" si="210"/>
        <v>0</v>
      </c>
      <c r="K107" s="7">
        <f t="shared" si="211"/>
        <v>0</v>
      </c>
      <c r="L107" s="7">
        <f t="shared" si="212"/>
        <v>0</v>
      </c>
      <c r="M107" s="7">
        <f t="shared" si="213"/>
        <v>0</v>
      </c>
      <c r="N107" s="7">
        <f t="shared" si="214"/>
        <v>0</v>
      </c>
      <c r="O107" s="7">
        <f t="shared" si="215"/>
        <v>0</v>
      </c>
      <c r="P107" s="7">
        <f t="shared" si="216"/>
        <v>0</v>
      </c>
      <c r="Q107" s="7">
        <f t="shared" si="217"/>
        <v>0</v>
      </c>
      <c r="R107" s="7">
        <f t="shared" si="218"/>
        <v>0</v>
      </c>
      <c r="S107" s="7">
        <f t="shared" si="219"/>
        <v>0</v>
      </c>
      <c r="T107" s="7">
        <f t="shared" si="220"/>
        <v>0</v>
      </c>
      <c r="U107" s="109">
        <f t="shared" si="221"/>
        <v>0</v>
      </c>
      <c r="V107" s="109">
        <f t="shared" si="222"/>
        <v>0</v>
      </c>
      <c r="W107" s="109">
        <f t="shared" si="223"/>
        <v>0</v>
      </c>
      <c r="X107" s="109">
        <f t="shared" si="224"/>
        <v>0</v>
      </c>
      <c r="Y107" s="71">
        <f t="shared" si="225"/>
        <v>0</v>
      </c>
      <c r="Z107" s="71">
        <f t="shared" si="226"/>
        <v>0</v>
      </c>
      <c r="AA107" s="71">
        <f t="shared" si="227"/>
        <v>0</v>
      </c>
      <c r="AB107" s="71">
        <f t="shared" si="228"/>
        <v>0</v>
      </c>
      <c r="AC107" s="82">
        <f t="shared" si="270"/>
        <v>0</v>
      </c>
      <c r="AD107" s="82">
        <f t="shared" si="271"/>
        <v>0</v>
      </c>
      <c r="AE107" s="82">
        <f t="shared" si="272"/>
        <v>0</v>
      </c>
      <c r="AF107" s="84">
        <f t="shared" si="273"/>
        <v>0</v>
      </c>
      <c r="AG107" s="84">
        <f t="shared" si="274"/>
        <v>0</v>
      </c>
      <c r="AH107" s="84">
        <f t="shared" si="275"/>
        <v>0</v>
      </c>
      <c r="AI107" s="84">
        <f t="shared" si="276"/>
        <v>0</v>
      </c>
      <c r="AJ107" s="6">
        <f t="shared" si="277"/>
        <v>0</v>
      </c>
      <c r="AK107" s="1">
        <f t="shared" si="278"/>
        <v>0</v>
      </c>
    </row>
    <row r="108" spans="1:37" ht="12.75" customHeight="1" x14ac:dyDescent="0.2">
      <c r="A108" s="26">
        <v>4.8300000000000001E-3</v>
      </c>
      <c r="B108" s="5">
        <f t="shared" si="267"/>
        <v>4.8300000000000001E-3</v>
      </c>
      <c r="C108" s="74"/>
      <c r="D108" s="74"/>
      <c r="E108" s="74" t="s">
        <v>70</v>
      </c>
      <c r="F108" s="25">
        <f t="shared" si="268"/>
        <v>0</v>
      </c>
      <c r="G108" s="25">
        <f t="shared" si="269"/>
        <v>0</v>
      </c>
      <c r="H108" s="7">
        <f t="shared" si="208"/>
        <v>0</v>
      </c>
      <c r="I108" s="7">
        <f t="shared" si="209"/>
        <v>0</v>
      </c>
      <c r="J108" s="7">
        <f t="shared" si="210"/>
        <v>0</v>
      </c>
      <c r="K108" s="7">
        <f t="shared" si="211"/>
        <v>0</v>
      </c>
      <c r="L108" s="7">
        <f t="shared" si="212"/>
        <v>0</v>
      </c>
      <c r="M108" s="7">
        <f t="shared" si="213"/>
        <v>0</v>
      </c>
      <c r="N108" s="7">
        <f t="shared" si="214"/>
        <v>0</v>
      </c>
      <c r="O108" s="7">
        <f t="shared" si="215"/>
        <v>0</v>
      </c>
      <c r="P108" s="7">
        <f t="shared" si="216"/>
        <v>0</v>
      </c>
      <c r="Q108" s="7">
        <f t="shared" si="217"/>
        <v>0</v>
      </c>
      <c r="R108" s="7">
        <f t="shared" si="218"/>
        <v>0</v>
      </c>
      <c r="S108" s="7">
        <f t="shared" si="219"/>
        <v>0</v>
      </c>
      <c r="T108" s="7">
        <f t="shared" si="220"/>
        <v>0</v>
      </c>
      <c r="U108" s="109">
        <f t="shared" si="221"/>
        <v>0</v>
      </c>
      <c r="V108" s="109">
        <f t="shared" si="222"/>
        <v>0</v>
      </c>
      <c r="W108" s="109">
        <f t="shared" si="223"/>
        <v>0</v>
      </c>
      <c r="X108" s="109">
        <f t="shared" si="224"/>
        <v>0</v>
      </c>
      <c r="Y108" s="71">
        <f t="shared" si="225"/>
        <v>0</v>
      </c>
      <c r="Z108" s="71">
        <f t="shared" si="226"/>
        <v>0</v>
      </c>
      <c r="AA108" s="71">
        <f t="shared" si="227"/>
        <v>0</v>
      </c>
      <c r="AB108" s="71">
        <f t="shared" si="228"/>
        <v>0</v>
      </c>
      <c r="AC108" s="82">
        <f t="shared" si="270"/>
        <v>0</v>
      </c>
      <c r="AD108" s="82">
        <f t="shared" si="271"/>
        <v>0</v>
      </c>
      <c r="AE108" s="82">
        <f t="shared" si="272"/>
        <v>0</v>
      </c>
      <c r="AF108" s="84">
        <f t="shared" si="273"/>
        <v>0</v>
      </c>
      <c r="AG108" s="84">
        <f t="shared" si="274"/>
        <v>0</v>
      </c>
      <c r="AH108" s="84">
        <f t="shared" si="275"/>
        <v>0</v>
      </c>
      <c r="AI108" s="84">
        <f t="shared" si="276"/>
        <v>0</v>
      </c>
      <c r="AJ108" s="6">
        <f t="shared" si="277"/>
        <v>0</v>
      </c>
      <c r="AK108" s="1">
        <f t="shared" si="278"/>
        <v>0</v>
      </c>
    </row>
    <row r="109" spans="1:37" ht="12.75" customHeight="1" x14ac:dyDescent="0.2">
      <c r="A109" s="26">
        <v>4.8399999999999997E-3</v>
      </c>
      <c r="B109" s="5">
        <f t="shared" si="267"/>
        <v>4.8399999999999997E-3</v>
      </c>
      <c r="C109" s="74"/>
      <c r="D109" s="74"/>
      <c r="E109" s="74" t="s">
        <v>70</v>
      </c>
      <c r="F109" s="25">
        <f t="shared" si="268"/>
        <v>0</v>
      </c>
      <c r="G109" s="25">
        <f t="shared" si="269"/>
        <v>0</v>
      </c>
      <c r="H109" s="7">
        <f t="shared" si="208"/>
        <v>0</v>
      </c>
      <c r="I109" s="7">
        <f t="shared" si="209"/>
        <v>0</v>
      </c>
      <c r="J109" s="7">
        <f t="shared" si="210"/>
        <v>0</v>
      </c>
      <c r="K109" s="7">
        <f t="shared" si="211"/>
        <v>0</v>
      </c>
      <c r="L109" s="7">
        <f t="shared" si="212"/>
        <v>0</v>
      </c>
      <c r="M109" s="7">
        <f t="shared" si="213"/>
        <v>0</v>
      </c>
      <c r="N109" s="7">
        <f t="shared" si="214"/>
        <v>0</v>
      </c>
      <c r="O109" s="7">
        <f t="shared" si="215"/>
        <v>0</v>
      </c>
      <c r="P109" s="7">
        <f t="shared" si="216"/>
        <v>0</v>
      </c>
      <c r="Q109" s="7">
        <f t="shared" si="217"/>
        <v>0</v>
      </c>
      <c r="R109" s="7">
        <f t="shared" si="218"/>
        <v>0</v>
      </c>
      <c r="S109" s="7">
        <f t="shared" si="219"/>
        <v>0</v>
      </c>
      <c r="T109" s="7">
        <f t="shared" si="220"/>
        <v>0</v>
      </c>
      <c r="U109" s="109">
        <f t="shared" si="221"/>
        <v>0</v>
      </c>
      <c r="V109" s="109">
        <f t="shared" si="222"/>
        <v>0</v>
      </c>
      <c r="W109" s="109">
        <f t="shared" si="223"/>
        <v>0</v>
      </c>
      <c r="X109" s="109">
        <f t="shared" si="224"/>
        <v>0</v>
      </c>
      <c r="Y109" s="71">
        <f t="shared" si="225"/>
        <v>0</v>
      </c>
      <c r="Z109" s="71">
        <f t="shared" si="226"/>
        <v>0</v>
      </c>
      <c r="AA109" s="71">
        <f t="shared" si="227"/>
        <v>0</v>
      </c>
      <c r="AB109" s="71">
        <f t="shared" si="228"/>
        <v>0</v>
      </c>
      <c r="AC109" s="82">
        <f t="shared" si="270"/>
        <v>0</v>
      </c>
      <c r="AD109" s="82">
        <f t="shared" si="271"/>
        <v>0</v>
      </c>
      <c r="AE109" s="82">
        <f t="shared" si="272"/>
        <v>0</v>
      </c>
      <c r="AF109" s="84">
        <f t="shared" si="273"/>
        <v>0</v>
      </c>
      <c r="AG109" s="84">
        <f t="shared" si="274"/>
        <v>0</v>
      </c>
      <c r="AH109" s="84">
        <f t="shared" si="275"/>
        <v>0</v>
      </c>
      <c r="AI109" s="84">
        <f t="shared" si="276"/>
        <v>0</v>
      </c>
      <c r="AJ109" s="6">
        <f t="shared" si="277"/>
        <v>0</v>
      </c>
      <c r="AK109" s="1">
        <f t="shared" si="278"/>
        <v>0</v>
      </c>
    </row>
    <row r="110" spans="1:37" ht="12.75" customHeight="1" x14ac:dyDescent="0.2">
      <c r="A110" s="26">
        <v>4.8500000000000001E-3</v>
      </c>
      <c r="B110" s="5">
        <f t="shared" si="267"/>
        <v>4.8500000000000001E-3</v>
      </c>
      <c r="C110" s="74"/>
      <c r="D110" s="74"/>
      <c r="E110" s="74" t="s">
        <v>70</v>
      </c>
      <c r="F110" s="25">
        <f t="shared" si="268"/>
        <v>0</v>
      </c>
      <c r="G110" s="25">
        <f t="shared" si="269"/>
        <v>0</v>
      </c>
      <c r="H110" s="7">
        <f t="shared" si="208"/>
        <v>0</v>
      </c>
      <c r="I110" s="7">
        <f t="shared" si="209"/>
        <v>0</v>
      </c>
      <c r="J110" s="7">
        <f t="shared" si="210"/>
        <v>0</v>
      </c>
      <c r="K110" s="7">
        <f t="shared" si="211"/>
        <v>0</v>
      </c>
      <c r="L110" s="7">
        <f t="shared" si="212"/>
        <v>0</v>
      </c>
      <c r="M110" s="7">
        <f t="shared" si="213"/>
        <v>0</v>
      </c>
      <c r="N110" s="7">
        <f t="shared" si="214"/>
        <v>0</v>
      </c>
      <c r="O110" s="7">
        <f t="shared" si="215"/>
        <v>0</v>
      </c>
      <c r="P110" s="7">
        <f t="shared" si="216"/>
        <v>0</v>
      </c>
      <c r="Q110" s="7">
        <f t="shared" si="217"/>
        <v>0</v>
      </c>
      <c r="R110" s="7">
        <f t="shared" si="218"/>
        <v>0</v>
      </c>
      <c r="S110" s="7">
        <f t="shared" si="219"/>
        <v>0</v>
      </c>
      <c r="T110" s="7">
        <f t="shared" si="220"/>
        <v>0</v>
      </c>
      <c r="U110" s="109">
        <f t="shared" si="221"/>
        <v>0</v>
      </c>
      <c r="V110" s="109">
        <f t="shared" si="222"/>
        <v>0</v>
      </c>
      <c r="W110" s="109">
        <f t="shared" si="223"/>
        <v>0</v>
      </c>
      <c r="X110" s="109">
        <f t="shared" si="224"/>
        <v>0</v>
      </c>
      <c r="Y110" s="71">
        <f t="shared" si="225"/>
        <v>0</v>
      </c>
      <c r="Z110" s="71">
        <f t="shared" si="226"/>
        <v>0</v>
      </c>
      <c r="AA110" s="71">
        <f t="shared" si="227"/>
        <v>0</v>
      </c>
      <c r="AB110" s="71">
        <f t="shared" si="228"/>
        <v>0</v>
      </c>
      <c r="AC110" s="82">
        <f t="shared" si="270"/>
        <v>0</v>
      </c>
      <c r="AD110" s="82">
        <f t="shared" si="271"/>
        <v>0</v>
      </c>
      <c r="AE110" s="82">
        <f t="shared" si="272"/>
        <v>0</v>
      </c>
      <c r="AF110" s="84">
        <f t="shared" si="273"/>
        <v>0</v>
      </c>
      <c r="AG110" s="84">
        <f t="shared" si="274"/>
        <v>0</v>
      </c>
      <c r="AH110" s="84">
        <f t="shared" si="275"/>
        <v>0</v>
      </c>
      <c r="AI110" s="84">
        <f t="shared" si="276"/>
        <v>0</v>
      </c>
      <c r="AJ110" s="6">
        <f t="shared" si="277"/>
        <v>0</v>
      </c>
      <c r="AK110" s="1">
        <f t="shared" si="278"/>
        <v>0</v>
      </c>
    </row>
    <row r="111" spans="1:37" ht="12.75" customHeight="1" x14ac:dyDescent="0.2">
      <c r="A111" s="26">
        <v>4.8599999999999997E-3</v>
      </c>
      <c r="B111" s="5">
        <f t="shared" si="267"/>
        <v>4.8599999999999997E-3</v>
      </c>
      <c r="C111" s="74"/>
      <c r="D111" s="74"/>
      <c r="E111" s="74" t="s">
        <v>70</v>
      </c>
      <c r="F111" s="25">
        <f t="shared" si="268"/>
        <v>0</v>
      </c>
      <c r="G111" s="25">
        <f t="shared" si="269"/>
        <v>0</v>
      </c>
      <c r="H111" s="7">
        <f t="shared" si="208"/>
        <v>0</v>
      </c>
      <c r="I111" s="7">
        <f t="shared" si="209"/>
        <v>0</v>
      </c>
      <c r="J111" s="7">
        <f t="shared" si="210"/>
        <v>0</v>
      </c>
      <c r="K111" s="7">
        <f t="shared" si="211"/>
        <v>0</v>
      </c>
      <c r="L111" s="7">
        <f t="shared" si="212"/>
        <v>0</v>
      </c>
      <c r="M111" s="7">
        <f t="shared" si="213"/>
        <v>0</v>
      </c>
      <c r="N111" s="7">
        <f t="shared" si="214"/>
        <v>0</v>
      </c>
      <c r="O111" s="7">
        <f t="shared" si="215"/>
        <v>0</v>
      </c>
      <c r="P111" s="7">
        <f t="shared" si="216"/>
        <v>0</v>
      </c>
      <c r="Q111" s="7">
        <f t="shared" si="217"/>
        <v>0</v>
      </c>
      <c r="R111" s="7">
        <f t="shared" si="218"/>
        <v>0</v>
      </c>
      <c r="S111" s="7">
        <f t="shared" si="219"/>
        <v>0</v>
      </c>
      <c r="T111" s="7">
        <f t="shared" si="220"/>
        <v>0</v>
      </c>
      <c r="U111" s="109">
        <f t="shared" si="221"/>
        <v>0</v>
      </c>
      <c r="V111" s="109">
        <f t="shared" si="222"/>
        <v>0</v>
      </c>
      <c r="W111" s="109">
        <f t="shared" si="223"/>
        <v>0</v>
      </c>
      <c r="X111" s="109">
        <f t="shared" si="224"/>
        <v>0</v>
      </c>
      <c r="Y111" s="71">
        <f t="shared" si="225"/>
        <v>0</v>
      </c>
      <c r="Z111" s="71">
        <f t="shared" si="226"/>
        <v>0</v>
      </c>
      <c r="AA111" s="71">
        <f t="shared" si="227"/>
        <v>0</v>
      </c>
      <c r="AB111" s="71">
        <f t="shared" si="228"/>
        <v>0</v>
      </c>
      <c r="AC111" s="82">
        <f t="shared" si="270"/>
        <v>0</v>
      </c>
      <c r="AD111" s="82">
        <f t="shared" si="271"/>
        <v>0</v>
      </c>
      <c r="AE111" s="82">
        <f t="shared" si="272"/>
        <v>0</v>
      </c>
      <c r="AF111" s="84">
        <f t="shared" si="273"/>
        <v>0</v>
      </c>
      <c r="AG111" s="84">
        <f t="shared" si="274"/>
        <v>0</v>
      </c>
      <c r="AH111" s="84">
        <f t="shared" si="275"/>
        <v>0</v>
      </c>
      <c r="AI111" s="84">
        <f t="shared" si="276"/>
        <v>0</v>
      </c>
      <c r="AJ111" s="6">
        <f t="shared" si="277"/>
        <v>0</v>
      </c>
      <c r="AK111" s="1">
        <f t="shared" si="278"/>
        <v>0</v>
      </c>
    </row>
    <row r="112" spans="1:37" ht="12.75" customHeight="1" x14ac:dyDescent="0.2">
      <c r="A112" s="26">
        <v>4.81E-3</v>
      </c>
      <c r="B112" s="5">
        <f t="shared" ref="B112:B123" si="279">AK112+A112</f>
        <v>4.81E-3</v>
      </c>
      <c r="C112" s="74"/>
      <c r="D112" s="74"/>
      <c r="E112" s="74" t="s">
        <v>70</v>
      </c>
      <c r="F112" s="25">
        <f t="shared" ref="F112:F123" si="280">COUNTIF(H112:AB112,"&gt;1")</f>
        <v>0</v>
      </c>
      <c r="G112" s="25">
        <f t="shared" ref="G112:G123" si="281">COUNTIF(AF112:AJ112,"&gt;1")</f>
        <v>0</v>
      </c>
      <c r="H112" s="7">
        <f t="shared" si="208"/>
        <v>0</v>
      </c>
      <c r="I112" s="7">
        <f t="shared" si="209"/>
        <v>0</v>
      </c>
      <c r="J112" s="7">
        <f t="shared" si="210"/>
        <v>0</v>
      </c>
      <c r="K112" s="7">
        <f t="shared" si="211"/>
        <v>0</v>
      </c>
      <c r="L112" s="7">
        <f t="shared" si="212"/>
        <v>0</v>
      </c>
      <c r="M112" s="7">
        <f t="shared" si="213"/>
        <v>0</v>
      </c>
      <c r="N112" s="7">
        <f t="shared" si="214"/>
        <v>0</v>
      </c>
      <c r="O112" s="7">
        <f t="shared" si="215"/>
        <v>0</v>
      </c>
      <c r="P112" s="7">
        <f t="shared" si="216"/>
        <v>0</v>
      </c>
      <c r="Q112" s="7">
        <f t="shared" si="217"/>
        <v>0</v>
      </c>
      <c r="R112" s="7">
        <f t="shared" si="218"/>
        <v>0</v>
      </c>
      <c r="S112" s="7">
        <f t="shared" si="219"/>
        <v>0</v>
      </c>
      <c r="T112" s="7">
        <f t="shared" si="220"/>
        <v>0</v>
      </c>
      <c r="U112" s="109">
        <f t="shared" si="221"/>
        <v>0</v>
      </c>
      <c r="V112" s="109">
        <f t="shared" si="222"/>
        <v>0</v>
      </c>
      <c r="W112" s="109">
        <f t="shared" si="223"/>
        <v>0</v>
      </c>
      <c r="X112" s="109">
        <f t="shared" si="224"/>
        <v>0</v>
      </c>
      <c r="Y112" s="71">
        <f t="shared" si="225"/>
        <v>0</v>
      </c>
      <c r="Z112" s="71">
        <f t="shared" si="226"/>
        <v>0</v>
      </c>
      <c r="AA112" s="71">
        <f t="shared" si="227"/>
        <v>0</v>
      </c>
      <c r="AB112" s="71">
        <f t="shared" si="228"/>
        <v>0</v>
      </c>
      <c r="AC112" s="82">
        <f t="shared" ref="AC112:AC123" si="282">LARGE(H112:T112,5)</f>
        <v>0</v>
      </c>
      <c r="AD112" s="82">
        <f t="shared" ref="AD112:AD123" si="283">LARGE(U112:X112,1)</f>
        <v>0</v>
      </c>
      <c r="AE112" s="82">
        <f t="shared" ref="AE112:AE123" si="284">LARGE(Y112:AB112,1)</f>
        <v>0</v>
      </c>
      <c r="AF112" s="84">
        <f t="shared" ref="AF112:AF123" si="285">LARGE(H112:T112,1)</f>
        <v>0</v>
      </c>
      <c r="AG112" s="84">
        <f t="shared" ref="AG112:AG123" si="286">LARGE(H112:T112,2)</f>
        <v>0</v>
      </c>
      <c r="AH112" s="84">
        <f t="shared" ref="AH112:AH123" si="287">LARGE(H112:T112,4)</f>
        <v>0</v>
      </c>
      <c r="AI112" s="84">
        <f t="shared" ref="AI112:AI123" si="288">LARGE(H112:T112,3)</f>
        <v>0</v>
      </c>
      <c r="AJ112" s="6">
        <f t="shared" ref="AJ112:AJ123" si="289">LARGE(AC112:AE112,1)</f>
        <v>0</v>
      </c>
      <c r="AK112" s="1">
        <f t="shared" ref="AK112:AK123" si="290">SUM(AF112:AJ112)</f>
        <v>0</v>
      </c>
    </row>
    <row r="113" spans="1:37" ht="12.75" customHeight="1" x14ac:dyDescent="0.2">
      <c r="A113" s="26">
        <v>4.8199999999999996E-3</v>
      </c>
      <c r="B113" s="5">
        <f t="shared" si="279"/>
        <v>4.8199999999999996E-3</v>
      </c>
      <c r="C113" s="74"/>
      <c r="D113" s="74"/>
      <c r="E113" s="74" t="s">
        <v>70</v>
      </c>
      <c r="F113" s="25">
        <f t="shared" si="280"/>
        <v>0</v>
      </c>
      <c r="G113" s="25">
        <f t="shared" si="281"/>
        <v>0</v>
      </c>
      <c r="H113" s="7">
        <f t="shared" si="208"/>
        <v>0</v>
      </c>
      <c r="I113" s="7">
        <f t="shared" si="209"/>
        <v>0</v>
      </c>
      <c r="J113" s="7">
        <f t="shared" si="210"/>
        <v>0</v>
      </c>
      <c r="K113" s="7">
        <f t="shared" si="211"/>
        <v>0</v>
      </c>
      <c r="L113" s="7">
        <f t="shared" si="212"/>
        <v>0</v>
      </c>
      <c r="M113" s="7">
        <f t="shared" si="213"/>
        <v>0</v>
      </c>
      <c r="N113" s="7">
        <f t="shared" si="214"/>
        <v>0</v>
      </c>
      <c r="O113" s="7">
        <f t="shared" si="215"/>
        <v>0</v>
      </c>
      <c r="P113" s="7">
        <f t="shared" si="216"/>
        <v>0</v>
      </c>
      <c r="Q113" s="7">
        <f t="shared" si="217"/>
        <v>0</v>
      </c>
      <c r="R113" s="7">
        <f t="shared" si="218"/>
        <v>0</v>
      </c>
      <c r="S113" s="7">
        <f t="shared" si="219"/>
        <v>0</v>
      </c>
      <c r="T113" s="7">
        <f t="shared" si="220"/>
        <v>0</v>
      </c>
      <c r="U113" s="109">
        <f t="shared" si="221"/>
        <v>0</v>
      </c>
      <c r="V113" s="109">
        <f t="shared" si="222"/>
        <v>0</v>
      </c>
      <c r="W113" s="109">
        <f t="shared" si="223"/>
        <v>0</v>
      </c>
      <c r="X113" s="109">
        <f t="shared" si="224"/>
        <v>0</v>
      </c>
      <c r="Y113" s="71">
        <f t="shared" si="225"/>
        <v>0</v>
      </c>
      <c r="Z113" s="71">
        <f t="shared" si="226"/>
        <v>0</v>
      </c>
      <c r="AA113" s="71">
        <f t="shared" si="227"/>
        <v>0</v>
      </c>
      <c r="AB113" s="71">
        <f t="shared" si="228"/>
        <v>0</v>
      </c>
      <c r="AC113" s="82">
        <f t="shared" si="282"/>
        <v>0</v>
      </c>
      <c r="AD113" s="82">
        <f t="shared" si="283"/>
        <v>0</v>
      </c>
      <c r="AE113" s="82">
        <f t="shared" si="284"/>
        <v>0</v>
      </c>
      <c r="AF113" s="84">
        <f t="shared" si="285"/>
        <v>0</v>
      </c>
      <c r="AG113" s="84">
        <f t="shared" si="286"/>
        <v>0</v>
      </c>
      <c r="AH113" s="84">
        <f t="shared" si="287"/>
        <v>0</v>
      </c>
      <c r="AI113" s="84">
        <f t="shared" si="288"/>
        <v>0</v>
      </c>
      <c r="AJ113" s="6">
        <f t="shared" si="289"/>
        <v>0</v>
      </c>
      <c r="AK113" s="1">
        <f t="shared" si="290"/>
        <v>0</v>
      </c>
    </row>
    <row r="114" spans="1:37" ht="12.75" customHeight="1" x14ac:dyDescent="0.2">
      <c r="A114" s="26">
        <v>4.8300000000000001E-3</v>
      </c>
      <c r="B114" s="5">
        <f t="shared" si="279"/>
        <v>4.8300000000000001E-3</v>
      </c>
      <c r="C114" s="74"/>
      <c r="D114" s="74"/>
      <c r="E114" s="74" t="s">
        <v>70</v>
      </c>
      <c r="F114" s="25">
        <f t="shared" si="280"/>
        <v>0</v>
      </c>
      <c r="G114" s="25">
        <f t="shared" si="281"/>
        <v>0</v>
      </c>
      <c r="H114" s="7">
        <f t="shared" si="208"/>
        <v>0</v>
      </c>
      <c r="I114" s="7">
        <f t="shared" si="209"/>
        <v>0</v>
      </c>
      <c r="J114" s="7">
        <f t="shared" si="210"/>
        <v>0</v>
      </c>
      <c r="K114" s="7">
        <f t="shared" si="211"/>
        <v>0</v>
      </c>
      <c r="L114" s="7">
        <f t="shared" si="212"/>
        <v>0</v>
      </c>
      <c r="M114" s="7">
        <f t="shared" si="213"/>
        <v>0</v>
      </c>
      <c r="N114" s="7">
        <f t="shared" si="214"/>
        <v>0</v>
      </c>
      <c r="O114" s="7">
        <f t="shared" si="215"/>
        <v>0</v>
      </c>
      <c r="P114" s="7">
        <f t="shared" si="216"/>
        <v>0</v>
      </c>
      <c r="Q114" s="7">
        <f t="shared" si="217"/>
        <v>0</v>
      </c>
      <c r="R114" s="7">
        <f t="shared" si="218"/>
        <v>0</v>
      </c>
      <c r="S114" s="7">
        <f t="shared" si="219"/>
        <v>0</v>
      </c>
      <c r="T114" s="7">
        <f t="shared" si="220"/>
        <v>0</v>
      </c>
      <c r="U114" s="109">
        <f t="shared" si="221"/>
        <v>0</v>
      </c>
      <c r="V114" s="109">
        <f t="shared" si="222"/>
        <v>0</v>
      </c>
      <c r="W114" s="109">
        <f t="shared" si="223"/>
        <v>0</v>
      </c>
      <c r="X114" s="109">
        <f t="shared" si="224"/>
        <v>0</v>
      </c>
      <c r="Y114" s="71">
        <f t="shared" si="225"/>
        <v>0</v>
      </c>
      <c r="Z114" s="71">
        <f t="shared" si="226"/>
        <v>0</v>
      </c>
      <c r="AA114" s="71">
        <f t="shared" si="227"/>
        <v>0</v>
      </c>
      <c r="AB114" s="71">
        <f t="shared" si="228"/>
        <v>0</v>
      </c>
      <c r="AC114" s="82">
        <f t="shared" si="282"/>
        <v>0</v>
      </c>
      <c r="AD114" s="82">
        <f t="shared" si="283"/>
        <v>0</v>
      </c>
      <c r="AE114" s="82">
        <f t="shared" si="284"/>
        <v>0</v>
      </c>
      <c r="AF114" s="84">
        <f t="shared" si="285"/>
        <v>0</v>
      </c>
      <c r="AG114" s="84">
        <f t="shared" si="286"/>
        <v>0</v>
      </c>
      <c r="AH114" s="84">
        <f t="shared" si="287"/>
        <v>0</v>
      </c>
      <c r="AI114" s="84">
        <f t="shared" si="288"/>
        <v>0</v>
      </c>
      <c r="AJ114" s="6">
        <f t="shared" si="289"/>
        <v>0</v>
      </c>
      <c r="AK114" s="1">
        <f t="shared" si="290"/>
        <v>0</v>
      </c>
    </row>
    <row r="115" spans="1:37" ht="12.75" customHeight="1" x14ac:dyDescent="0.2">
      <c r="A115" s="26">
        <v>4.8399999999999997E-3</v>
      </c>
      <c r="B115" s="5">
        <f t="shared" si="279"/>
        <v>4.8399999999999997E-3</v>
      </c>
      <c r="C115" s="74"/>
      <c r="D115" s="74"/>
      <c r="E115" s="74" t="s">
        <v>70</v>
      </c>
      <c r="F115" s="25">
        <f t="shared" si="280"/>
        <v>0</v>
      </c>
      <c r="G115" s="25">
        <f t="shared" si="281"/>
        <v>0</v>
      </c>
      <c r="H115" s="7">
        <f t="shared" si="208"/>
        <v>0</v>
      </c>
      <c r="I115" s="7">
        <f t="shared" si="209"/>
        <v>0</v>
      </c>
      <c r="J115" s="7">
        <f t="shared" si="210"/>
        <v>0</v>
      </c>
      <c r="K115" s="7">
        <f t="shared" si="211"/>
        <v>0</v>
      </c>
      <c r="L115" s="7">
        <f t="shared" si="212"/>
        <v>0</v>
      </c>
      <c r="M115" s="7">
        <f t="shared" si="213"/>
        <v>0</v>
      </c>
      <c r="N115" s="7">
        <f t="shared" si="214"/>
        <v>0</v>
      </c>
      <c r="O115" s="7">
        <f t="shared" si="215"/>
        <v>0</v>
      </c>
      <c r="P115" s="7">
        <f t="shared" si="216"/>
        <v>0</v>
      </c>
      <c r="Q115" s="7">
        <f t="shared" si="217"/>
        <v>0</v>
      </c>
      <c r="R115" s="7">
        <f t="shared" si="218"/>
        <v>0</v>
      </c>
      <c r="S115" s="7">
        <f t="shared" si="219"/>
        <v>0</v>
      </c>
      <c r="T115" s="7">
        <f t="shared" si="220"/>
        <v>0</v>
      </c>
      <c r="U115" s="109">
        <f t="shared" si="221"/>
        <v>0</v>
      </c>
      <c r="V115" s="109">
        <f t="shared" si="222"/>
        <v>0</v>
      </c>
      <c r="W115" s="109">
        <f t="shared" si="223"/>
        <v>0</v>
      </c>
      <c r="X115" s="109">
        <f t="shared" si="224"/>
        <v>0</v>
      </c>
      <c r="Y115" s="71">
        <f t="shared" si="225"/>
        <v>0</v>
      </c>
      <c r="Z115" s="71">
        <f t="shared" si="226"/>
        <v>0</v>
      </c>
      <c r="AA115" s="71">
        <f t="shared" si="227"/>
        <v>0</v>
      </c>
      <c r="AB115" s="71">
        <f t="shared" si="228"/>
        <v>0</v>
      </c>
      <c r="AC115" s="82">
        <f t="shared" si="282"/>
        <v>0</v>
      </c>
      <c r="AD115" s="82">
        <f t="shared" si="283"/>
        <v>0</v>
      </c>
      <c r="AE115" s="82">
        <f t="shared" si="284"/>
        <v>0</v>
      </c>
      <c r="AF115" s="84">
        <f t="shared" si="285"/>
        <v>0</v>
      </c>
      <c r="AG115" s="84">
        <f t="shared" si="286"/>
        <v>0</v>
      </c>
      <c r="AH115" s="84">
        <f t="shared" si="287"/>
        <v>0</v>
      </c>
      <c r="AI115" s="84">
        <f t="shared" si="288"/>
        <v>0</v>
      </c>
      <c r="AJ115" s="6">
        <f t="shared" si="289"/>
        <v>0</v>
      </c>
      <c r="AK115" s="1">
        <f t="shared" si="290"/>
        <v>0</v>
      </c>
    </row>
    <row r="116" spans="1:37" ht="12.75" customHeight="1" x14ac:dyDescent="0.2">
      <c r="A116" s="26">
        <v>4.8500000000000001E-3</v>
      </c>
      <c r="B116" s="5">
        <f t="shared" si="279"/>
        <v>4.8500000000000001E-3</v>
      </c>
      <c r="C116" s="74"/>
      <c r="D116" s="74"/>
      <c r="E116" s="74" t="s">
        <v>70</v>
      </c>
      <c r="F116" s="25">
        <f t="shared" si="280"/>
        <v>0</v>
      </c>
      <c r="G116" s="25">
        <f t="shared" si="281"/>
        <v>0</v>
      </c>
      <c r="H116" s="7">
        <f t="shared" si="208"/>
        <v>0</v>
      </c>
      <c r="I116" s="7">
        <f t="shared" si="209"/>
        <v>0</v>
      </c>
      <c r="J116" s="7">
        <f t="shared" si="210"/>
        <v>0</v>
      </c>
      <c r="K116" s="7">
        <f t="shared" si="211"/>
        <v>0</v>
      </c>
      <c r="L116" s="7">
        <f t="shared" si="212"/>
        <v>0</v>
      </c>
      <c r="M116" s="7">
        <f t="shared" si="213"/>
        <v>0</v>
      </c>
      <c r="N116" s="7">
        <f t="shared" si="214"/>
        <v>0</v>
      </c>
      <c r="O116" s="7">
        <f t="shared" si="215"/>
        <v>0</v>
      </c>
      <c r="P116" s="7">
        <f t="shared" si="216"/>
        <v>0</v>
      </c>
      <c r="Q116" s="7">
        <f t="shared" si="217"/>
        <v>0</v>
      </c>
      <c r="R116" s="7">
        <f t="shared" si="218"/>
        <v>0</v>
      </c>
      <c r="S116" s="7">
        <f t="shared" si="219"/>
        <v>0</v>
      </c>
      <c r="T116" s="7">
        <f t="shared" si="220"/>
        <v>0</v>
      </c>
      <c r="U116" s="109">
        <f t="shared" si="221"/>
        <v>0</v>
      </c>
      <c r="V116" s="109">
        <f t="shared" si="222"/>
        <v>0</v>
      </c>
      <c r="W116" s="109">
        <f t="shared" si="223"/>
        <v>0</v>
      </c>
      <c r="X116" s="109">
        <f t="shared" si="224"/>
        <v>0</v>
      </c>
      <c r="Y116" s="71">
        <f t="shared" si="225"/>
        <v>0</v>
      </c>
      <c r="Z116" s="71">
        <f t="shared" si="226"/>
        <v>0</v>
      </c>
      <c r="AA116" s="71">
        <f t="shared" si="227"/>
        <v>0</v>
      </c>
      <c r="AB116" s="71">
        <f t="shared" si="228"/>
        <v>0</v>
      </c>
      <c r="AC116" s="82">
        <f t="shared" si="282"/>
        <v>0</v>
      </c>
      <c r="AD116" s="82">
        <f t="shared" si="283"/>
        <v>0</v>
      </c>
      <c r="AE116" s="82">
        <f t="shared" si="284"/>
        <v>0</v>
      </c>
      <c r="AF116" s="84">
        <f t="shared" si="285"/>
        <v>0</v>
      </c>
      <c r="AG116" s="84">
        <f t="shared" si="286"/>
        <v>0</v>
      </c>
      <c r="AH116" s="84">
        <f t="shared" si="287"/>
        <v>0</v>
      </c>
      <c r="AI116" s="84">
        <f t="shared" si="288"/>
        <v>0</v>
      </c>
      <c r="AJ116" s="6">
        <f t="shared" si="289"/>
        <v>0</v>
      </c>
      <c r="AK116" s="1">
        <f t="shared" si="290"/>
        <v>0</v>
      </c>
    </row>
    <row r="117" spans="1:37" ht="12.75" customHeight="1" x14ac:dyDescent="0.2">
      <c r="A117" s="26">
        <v>4.8599999999999997E-3</v>
      </c>
      <c r="B117" s="5">
        <f t="shared" si="279"/>
        <v>4.8599999999999997E-3</v>
      </c>
      <c r="C117" s="74"/>
      <c r="D117" s="74"/>
      <c r="E117" s="74" t="s">
        <v>70</v>
      </c>
      <c r="F117" s="25">
        <f t="shared" si="280"/>
        <v>0</v>
      </c>
      <c r="G117" s="25">
        <f t="shared" si="281"/>
        <v>0</v>
      </c>
      <c r="H117" s="7">
        <f t="shared" si="208"/>
        <v>0</v>
      </c>
      <c r="I117" s="7">
        <f t="shared" si="209"/>
        <v>0</v>
      </c>
      <c r="J117" s="7">
        <f t="shared" si="210"/>
        <v>0</v>
      </c>
      <c r="K117" s="7">
        <f t="shared" si="211"/>
        <v>0</v>
      </c>
      <c r="L117" s="7">
        <f t="shared" si="212"/>
        <v>0</v>
      </c>
      <c r="M117" s="7">
        <f t="shared" si="213"/>
        <v>0</v>
      </c>
      <c r="N117" s="7">
        <f t="shared" si="214"/>
        <v>0</v>
      </c>
      <c r="O117" s="7">
        <f t="shared" si="215"/>
        <v>0</v>
      </c>
      <c r="P117" s="7">
        <f t="shared" si="216"/>
        <v>0</v>
      </c>
      <c r="Q117" s="7">
        <f t="shared" si="217"/>
        <v>0</v>
      </c>
      <c r="R117" s="7">
        <f t="shared" si="218"/>
        <v>0</v>
      </c>
      <c r="S117" s="7">
        <f t="shared" si="219"/>
        <v>0</v>
      </c>
      <c r="T117" s="7">
        <f t="shared" si="220"/>
        <v>0</v>
      </c>
      <c r="U117" s="109">
        <f t="shared" si="221"/>
        <v>0</v>
      </c>
      <c r="V117" s="109">
        <f t="shared" si="222"/>
        <v>0</v>
      </c>
      <c r="W117" s="109">
        <f t="shared" si="223"/>
        <v>0</v>
      </c>
      <c r="X117" s="109">
        <f t="shared" si="224"/>
        <v>0</v>
      </c>
      <c r="Y117" s="71">
        <f t="shared" si="225"/>
        <v>0</v>
      </c>
      <c r="Z117" s="71">
        <f t="shared" si="226"/>
        <v>0</v>
      </c>
      <c r="AA117" s="71">
        <f t="shared" si="227"/>
        <v>0</v>
      </c>
      <c r="AB117" s="71">
        <f t="shared" si="228"/>
        <v>0</v>
      </c>
      <c r="AC117" s="82">
        <f t="shared" si="282"/>
        <v>0</v>
      </c>
      <c r="AD117" s="82">
        <f t="shared" si="283"/>
        <v>0</v>
      </c>
      <c r="AE117" s="82">
        <f t="shared" si="284"/>
        <v>0</v>
      </c>
      <c r="AF117" s="84">
        <f t="shared" si="285"/>
        <v>0</v>
      </c>
      <c r="AG117" s="84">
        <f t="shared" si="286"/>
        <v>0</v>
      </c>
      <c r="AH117" s="84">
        <f t="shared" si="287"/>
        <v>0</v>
      </c>
      <c r="AI117" s="84">
        <f t="shared" si="288"/>
        <v>0</v>
      </c>
      <c r="AJ117" s="6">
        <f t="shared" si="289"/>
        <v>0</v>
      </c>
      <c r="AK117" s="1">
        <f t="shared" si="290"/>
        <v>0</v>
      </c>
    </row>
    <row r="118" spans="1:37" ht="12.75" customHeight="1" x14ac:dyDescent="0.2">
      <c r="A118" s="26">
        <v>4.81E-3</v>
      </c>
      <c r="B118" s="5">
        <f t="shared" si="279"/>
        <v>4.81E-3</v>
      </c>
      <c r="C118" s="74"/>
      <c r="D118" s="74"/>
      <c r="E118" s="74" t="s">
        <v>70</v>
      </c>
      <c r="F118" s="25">
        <f t="shared" si="280"/>
        <v>0</v>
      </c>
      <c r="G118" s="25">
        <f t="shared" si="281"/>
        <v>0</v>
      </c>
      <c r="H118" s="7">
        <f t="shared" si="208"/>
        <v>0</v>
      </c>
      <c r="I118" s="7">
        <f t="shared" si="209"/>
        <v>0</v>
      </c>
      <c r="J118" s="7">
        <f t="shared" si="210"/>
        <v>0</v>
      </c>
      <c r="K118" s="7">
        <f t="shared" si="211"/>
        <v>0</v>
      </c>
      <c r="L118" s="7">
        <f t="shared" si="212"/>
        <v>0</v>
      </c>
      <c r="M118" s="7">
        <f t="shared" si="213"/>
        <v>0</v>
      </c>
      <c r="N118" s="7">
        <f t="shared" si="214"/>
        <v>0</v>
      </c>
      <c r="O118" s="7">
        <f t="shared" si="215"/>
        <v>0</v>
      </c>
      <c r="P118" s="7">
        <f t="shared" si="216"/>
        <v>0</v>
      </c>
      <c r="Q118" s="7">
        <f t="shared" si="217"/>
        <v>0</v>
      </c>
      <c r="R118" s="7">
        <f t="shared" si="218"/>
        <v>0</v>
      </c>
      <c r="S118" s="7">
        <f t="shared" si="219"/>
        <v>0</v>
      </c>
      <c r="T118" s="7">
        <f t="shared" si="220"/>
        <v>0</v>
      </c>
      <c r="U118" s="109">
        <f t="shared" si="221"/>
        <v>0</v>
      </c>
      <c r="V118" s="109">
        <f t="shared" si="222"/>
        <v>0</v>
      </c>
      <c r="W118" s="109">
        <f t="shared" si="223"/>
        <v>0</v>
      </c>
      <c r="X118" s="109">
        <f t="shared" si="224"/>
        <v>0</v>
      </c>
      <c r="Y118" s="71">
        <f t="shared" si="225"/>
        <v>0</v>
      </c>
      <c r="Z118" s="71">
        <f t="shared" si="226"/>
        <v>0</v>
      </c>
      <c r="AA118" s="71">
        <f t="shared" si="227"/>
        <v>0</v>
      </c>
      <c r="AB118" s="71">
        <f t="shared" si="228"/>
        <v>0</v>
      </c>
      <c r="AC118" s="82">
        <f t="shared" si="282"/>
        <v>0</v>
      </c>
      <c r="AD118" s="82">
        <f t="shared" si="283"/>
        <v>0</v>
      </c>
      <c r="AE118" s="82">
        <f t="shared" si="284"/>
        <v>0</v>
      </c>
      <c r="AF118" s="84">
        <f t="shared" si="285"/>
        <v>0</v>
      </c>
      <c r="AG118" s="84">
        <f t="shared" si="286"/>
        <v>0</v>
      </c>
      <c r="AH118" s="84">
        <f t="shared" si="287"/>
        <v>0</v>
      </c>
      <c r="AI118" s="84">
        <f t="shared" si="288"/>
        <v>0</v>
      </c>
      <c r="AJ118" s="6">
        <f t="shared" si="289"/>
        <v>0</v>
      </c>
      <c r="AK118" s="1">
        <f t="shared" si="290"/>
        <v>0</v>
      </c>
    </row>
    <row r="119" spans="1:37" ht="12.75" customHeight="1" x14ac:dyDescent="0.2">
      <c r="A119" s="26">
        <v>4.8199999999999996E-3</v>
      </c>
      <c r="B119" s="5">
        <f t="shared" si="279"/>
        <v>4.8199999999999996E-3</v>
      </c>
      <c r="C119" s="74"/>
      <c r="D119" s="74"/>
      <c r="E119" s="74" t="s">
        <v>70</v>
      </c>
      <c r="F119" s="25">
        <f t="shared" si="280"/>
        <v>0</v>
      </c>
      <c r="G119" s="25">
        <f t="shared" si="281"/>
        <v>0</v>
      </c>
      <c r="H119" s="7">
        <f t="shared" si="208"/>
        <v>0</v>
      </c>
      <c r="I119" s="7">
        <f t="shared" si="209"/>
        <v>0</v>
      </c>
      <c r="J119" s="7">
        <f t="shared" si="210"/>
        <v>0</v>
      </c>
      <c r="K119" s="7">
        <f t="shared" si="211"/>
        <v>0</v>
      </c>
      <c r="L119" s="7">
        <f t="shared" si="212"/>
        <v>0</v>
      </c>
      <c r="M119" s="7">
        <f t="shared" si="213"/>
        <v>0</v>
      </c>
      <c r="N119" s="7">
        <f t="shared" si="214"/>
        <v>0</v>
      </c>
      <c r="O119" s="7">
        <f t="shared" si="215"/>
        <v>0</v>
      </c>
      <c r="P119" s="7">
        <f t="shared" si="216"/>
        <v>0</v>
      </c>
      <c r="Q119" s="7">
        <f t="shared" si="217"/>
        <v>0</v>
      </c>
      <c r="R119" s="7">
        <f t="shared" si="218"/>
        <v>0</v>
      </c>
      <c r="S119" s="7">
        <f t="shared" si="219"/>
        <v>0</v>
      </c>
      <c r="T119" s="7">
        <f t="shared" si="220"/>
        <v>0</v>
      </c>
      <c r="U119" s="109">
        <f t="shared" si="221"/>
        <v>0</v>
      </c>
      <c r="V119" s="109">
        <f t="shared" si="222"/>
        <v>0</v>
      </c>
      <c r="W119" s="109">
        <f t="shared" si="223"/>
        <v>0</v>
      </c>
      <c r="X119" s="109">
        <f t="shared" si="224"/>
        <v>0</v>
      </c>
      <c r="Y119" s="71">
        <f t="shared" si="225"/>
        <v>0</v>
      </c>
      <c r="Z119" s="71">
        <f t="shared" si="226"/>
        <v>0</v>
      </c>
      <c r="AA119" s="71">
        <f t="shared" si="227"/>
        <v>0</v>
      </c>
      <c r="AB119" s="71">
        <f t="shared" si="228"/>
        <v>0</v>
      </c>
      <c r="AC119" s="82">
        <f t="shared" si="282"/>
        <v>0</v>
      </c>
      <c r="AD119" s="82">
        <f t="shared" si="283"/>
        <v>0</v>
      </c>
      <c r="AE119" s="82">
        <f t="shared" si="284"/>
        <v>0</v>
      </c>
      <c r="AF119" s="84">
        <f t="shared" si="285"/>
        <v>0</v>
      </c>
      <c r="AG119" s="84">
        <f t="shared" si="286"/>
        <v>0</v>
      </c>
      <c r="AH119" s="84">
        <f t="shared" si="287"/>
        <v>0</v>
      </c>
      <c r="AI119" s="84">
        <f t="shared" si="288"/>
        <v>0</v>
      </c>
      <c r="AJ119" s="6">
        <f t="shared" si="289"/>
        <v>0</v>
      </c>
      <c r="AK119" s="1">
        <f t="shared" si="290"/>
        <v>0</v>
      </c>
    </row>
    <row r="120" spans="1:37" ht="12.75" customHeight="1" x14ac:dyDescent="0.2">
      <c r="A120" s="26">
        <v>4.8300000000000001E-3</v>
      </c>
      <c r="B120" s="5">
        <f t="shared" si="279"/>
        <v>4.8300000000000001E-3</v>
      </c>
      <c r="C120" s="74"/>
      <c r="D120" s="74"/>
      <c r="E120" s="74" t="s">
        <v>70</v>
      </c>
      <c r="F120" s="25">
        <f t="shared" si="280"/>
        <v>0</v>
      </c>
      <c r="G120" s="25">
        <f t="shared" si="281"/>
        <v>0</v>
      </c>
      <c r="H120" s="7">
        <f t="shared" si="208"/>
        <v>0</v>
      </c>
      <c r="I120" s="7">
        <f t="shared" si="209"/>
        <v>0</v>
      </c>
      <c r="J120" s="7">
        <f t="shared" si="210"/>
        <v>0</v>
      </c>
      <c r="K120" s="7">
        <f t="shared" si="211"/>
        <v>0</v>
      </c>
      <c r="L120" s="7">
        <f t="shared" si="212"/>
        <v>0</v>
      </c>
      <c r="M120" s="7">
        <f t="shared" si="213"/>
        <v>0</v>
      </c>
      <c r="N120" s="7">
        <f t="shared" si="214"/>
        <v>0</v>
      </c>
      <c r="O120" s="7">
        <f t="shared" si="215"/>
        <v>0</v>
      </c>
      <c r="P120" s="7">
        <f t="shared" si="216"/>
        <v>0</v>
      </c>
      <c r="Q120" s="7">
        <f t="shared" si="217"/>
        <v>0</v>
      </c>
      <c r="R120" s="7">
        <f t="shared" si="218"/>
        <v>0</v>
      </c>
      <c r="S120" s="7">
        <f t="shared" si="219"/>
        <v>0</v>
      </c>
      <c r="T120" s="7">
        <f t="shared" si="220"/>
        <v>0</v>
      </c>
      <c r="U120" s="109">
        <f t="shared" si="221"/>
        <v>0</v>
      </c>
      <c r="V120" s="109">
        <f t="shared" si="222"/>
        <v>0</v>
      </c>
      <c r="W120" s="109">
        <f t="shared" si="223"/>
        <v>0</v>
      </c>
      <c r="X120" s="109">
        <f t="shared" si="224"/>
        <v>0</v>
      </c>
      <c r="Y120" s="71">
        <f t="shared" si="225"/>
        <v>0</v>
      </c>
      <c r="Z120" s="71">
        <f t="shared" si="226"/>
        <v>0</v>
      </c>
      <c r="AA120" s="71">
        <f t="shared" si="227"/>
        <v>0</v>
      </c>
      <c r="AB120" s="71">
        <f t="shared" si="228"/>
        <v>0</v>
      </c>
      <c r="AC120" s="82">
        <f t="shared" si="282"/>
        <v>0</v>
      </c>
      <c r="AD120" s="82">
        <f t="shared" si="283"/>
        <v>0</v>
      </c>
      <c r="AE120" s="82">
        <f t="shared" si="284"/>
        <v>0</v>
      </c>
      <c r="AF120" s="84">
        <f t="shared" si="285"/>
        <v>0</v>
      </c>
      <c r="AG120" s="84">
        <f t="shared" si="286"/>
        <v>0</v>
      </c>
      <c r="AH120" s="84">
        <f t="shared" si="287"/>
        <v>0</v>
      </c>
      <c r="AI120" s="84">
        <f t="shared" si="288"/>
        <v>0</v>
      </c>
      <c r="AJ120" s="6">
        <f t="shared" si="289"/>
        <v>0</v>
      </c>
      <c r="AK120" s="1">
        <f t="shared" si="290"/>
        <v>0</v>
      </c>
    </row>
    <row r="121" spans="1:37" ht="12.75" customHeight="1" x14ac:dyDescent="0.2">
      <c r="A121" s="26">
        <v>4.8399999999999997E-3</v>
      </c>
      <c r="B121" s="5">
        <f t="shared" si="279"/>
        <v>4.8399999999999997E-3</v>
      </c>
      <c r="C121" s="74"/>
      <c r="D121" s="74"/>
      <c r="E121" s="74" t="s">
        <v>70</v>
      </c>
      <c r="F121" s="25">
        <f t="shared" si="280"/>
        <v>0</v>
      </c>
      <c r="G121" s="25">
        <f t="shared" si="281"/>
        <v>0</v>
      </c>
      <c r="H121" s="7">
        <f t="shared" si="208"/>
        <v>0</v>
      </c>
      <c r="I121" s="7">
        <f t="shared" si="209"/>
        <v>0</v>
      </c>
      <c r="J121" s="7">
        <f t="shared" si="210"/>
        <v>0</v>
      </c>
      <c r="K121" s="7">
        <f t="shared" si="211"/>
        <v>0</v>
      </c>
      <c r="L121" s="7">
        <f t="shared" si="212"/>
        <v>0</v>
      </c>
      <c r="M121" s="7">
        <f t="shared" si="213"/>
        <v>0</v>
      </c>
      <c r="N121" s="7">
        <f t="shared" si="214"/>
        <v>0</v>
      </c>
      <c r="O121" s="7">
        <f t="shared" si="215"/>
        <v>0</v>
      </c>
      <c r="P121" s="7">
        <f t="shared" si="216"/>
        <v>0</v>
      </c>
      <c r="Q121" s="7">
        <f t="shared" si="217"/>
        <v>0</v>
      </c>
      <c r="R121" s="7">
        <f t="shared" si="218"/>
        <v>0</v>
      </c>
      <c r="S121" s="7">
        <f t="shared" si="219"/>
        <v>0</v>
      </c>
      <c r="T121" s="7">
        <f t="shared" si="220"/>
        <v>0</v>
      </c>
      <c r="U121" s="109">
        <f t="shared" si="221"/>
        <v>0</v>
      </c>
      <c r="V121" s="109">
        <f t="shared" si="222"/>
        <v>0</v>
      </c>
      <c r="W121" s="109">
        <f t="shared" si="223"/>
        <v>0</v>
      </c>
      <c r="X121" s="109">
        <f t="shared" si="224"/>
        <v>0</v>
      </c>
      <c r="Y121" s="71">
        <f t="shared" si="225"/>
        <v>0</v>
      </c>
      <c r="Z121" s="71">
        <f t="shared" si="226"/>
        <v>0</v>
      </c>
      <c r="AA121" s="71">
        <f t="shared" si="227"/>
        <v>0</v>
      </c>
      <c r="AB121" s="71">
        <f t="shared" si="228"/>
        <v>0</v>
      </c>
      <c r="AC121" s="82">
        <f t="shared" si="282"/>
        <v>0</v>
      </c>
      <c r="AD121" s="82">
        <f t="shared" si="283"/>
        <v>0</v>
      </c>
      <c r="AE121" s="82">
        <f t="shared" si="284"/>
        <v>0</v>
      </c>
      <c r="AF121" s="84">
        <f t="shared" si="285"/>
        <v>0</v>
      </c>
      <c r="AG121" s="84">
        <f t="shared" si="286"/>
        <v>0</v>
      </c>
      <c r="AH121" s="84">
        <f t="shared" si="287"/>
        <v>0</v>
      </c>
      <c r="AI121" s="84">
        <f t="shared" si="288"/>
        <v>0</v>
      </c>
      <c r="AJ121" s="6">
        <f t="shared" si="289"/>
        <v>0</v>
      </c>
      <c r="AK121" s="1">
        <f t="shared" si="290"/>
        <v>0</v>
      </c>
    </row>
    <row r="122" spans="1:37" ht="12.75" customHeight="1" x14ac:dyDescent="0.2">
      <c r="A122" s="26">
        <v>4.8500000000000001E-3</v>
      </c>
      <c r="B122" s="5">
        <f t="shared" si="279"/>
        <v>4.8500000000000001E-3</v>
      </c>
      <c r="C122" s="74"/>
      <c r="D122" s="74"/>
      <c r="E122" s="74" t="s">
        <v>70</v>
      </c>
      <c r="F122" s="25">
        <f t="shared" si="280"/>
        <v>0</v>
      </c>
      <c r="G122" s="25">
        <f t="shared" si="281"/>
        <v>0</v>
      </c>
      <c r="H122" s="7">
        <f t="shared" si="208"/>
        <v>0</v>
      </c>
      <c r="I122" s="7">
        <f t="shared" si="209"/>
        <v>0</v>
      </c>
      <c r="J122" s="7">
        <f t="shared" si="210"/>
        <v>0</v>
      </c>
      <c r="K122" s="7">
        <f t="shared" si="211"/>
        <v>0</v>
      </c>
      <c r="L122" s="7">
        <f t="shared" si="212"/>
        <v>0</v>
      </c>
      <c r="M122" s="7">
        <f t="shared" si="213"/>
        <v>0</v>
      </c>
      <c r="N122" s="7">
        <f t="shared" si="214"/>
        <v>0</v>
      </c>
      <c r="O122" s="7">
        <f t="shared" si="215"/>
        <v>0</v>
      </c>
      <c r="P122" s="7">
        <f t="shared" si="216"/>
        <v>0</v>
      </c>
      <c r="Q122" s="7">
        <f t="shared" si="217"/>
        <v>0</v>
      </c>
      <c r="R122" s="7">
        <f t="shared" si="218"/>
        <v>0</v>
      </c>
      <c r="S122" s="7">
        <f t="shared" si="219"/>
        <v>0</v>
      </c>
      <c r="T122" s="7">
        <f t="shared" si="220"/>
        <v>0</v>
      </c>
      <c r="U122" s="109">
        <f t="shared" si="221"/>
        <v>0</v>
      </c>
      <c r="V122" s="109">
        <f t="shared" si="222"/>
        <v>0</v>
      </c>
      <c r="W122" s="109">
        <f t="shared" si="223"/>
        <v>0</v>
      </c>
      <c r="X122" s="109">
        <f t="shared" si="224"/>
        <v>0</v>
      </c>
      <c r="Y122" s="71">
        <f t="shared" si="225"/>
        <v>0</v>
      </c>
      <c r="Z122" s="71">
        <f t="shared" si="226"/>
        <v>0</v>
      </c>
      <c r="AA122" s="71">
        <f t="shared" si="227"/>
        <v>0</v>
      </c>
      <c r="AB122" s="71">
        <f t="shared" si="228"/>
        <v>0</v>
      </c>
      <c r="AC122" s="82">
        <f t="shared" si="282"/>
        <v>0</v>
      </c>
      <c r="AD122" s="82">
        <f t="shared" si="283"/>
        <v>0</v>
      </c>
      <c r="AE122" s="82">
        <f t="shared" si="284"/>
        <v>0</v>
      </c>
      <c r="AF122" s="84">
        <f t="shared" si="285"/>
        <v>0</v>
      </c>
      <c r="AG122" s="84">
        <f t="shared" si="286"/>
        <v>0</v>
      </c>
      <c r="AH122" s="84">
        <f t="shared" si="287"/>
        <v>0</v>
      </c>
      <c r="AI122" s="84">
        <f t="shared" si="288"/>
        <v>0</v>
      </c>
      <c r="AJ122" s="6">
        <f t="shared" si="289"/>
        <v>0</v>
      </c>
      <c r="AK122" s="1">
        <f t="shared" si="290"/>
        <v>0</v>
      </c>
    </row>
    <row r="123" spans="1:37" ht="12.75" customHeight="1" x14ac:dyDescent="0.2">
      <c r="A123" s="26">
        <v>4.8599999999999997E-3</v>
      </c>
      <c r="B123" s="5">
        <f t="shared" si="279"/>
        <v>4.8599999999999997E-3</v>
      </c>
      <c r="C123" s="74"/>
      <c r="D123" s="74"/>
      <c r="E123" s="74" t="s">
        <v>70</v>
      </c>
      <c r="F123" s="25">
        <f t="shared" si="280"/>
        <v>0</v>
      </c>
      <c r="G123" s="25">
        <f t="shared" si="281"/>
        <v>0</v>
      </c>
      <c r="H123" s="7">
        <f t="shared" si="208"/>
        <v>0</v>
      </c>
      <c r="I123" s="7">
        <f t="shared" si="209"/>
        <v>0</v>
      </c>
      <c r="J123" s="7">
        <f t="shared" si="210"/>
        <v>0</v>
      </c>
      <c r="K123" s="7">
        <f t="shared" si="211"/>
        <v>0</v>
      </c>
      <c r="L123" s="7">
        <f t="shared" si="212"/>
        <v>0</v>
      </c>
      <c r="M123" s="7">
        <f t="shared" si="213"/>
        <v>0</v>
      </c>
      <c r="N123" s="7">
        <f t="shared" si="214"/>
        <v>0</v>
      </c>
      <c r="O123" s="7">
        <f t="shared" si="215"/>
        <v>0</v>
      </c>
      <c r="P123" s="7">
        <f t="shared" si="216"/>
        <v>0</v>
      </c>
      <c r="Q123" s="7">
        <f t="shared" si="217"/>
        <v>0</v>
      </c>
      <c r="R123" s="7">
        <f t="shared" si="218"/>
        <v>0</v>
      </c>
      <c r="S123" s="7">
        <f t="shared" si="219"/>
        <v>0</v>
      </c>
      <c r="T123" s="7">
        <f t="shared" si="220"/>
        <v>0</v>
      </c>
      <c r="U123" s="109">
        <f t="shared" si="221"/>
        <v>0</v>
      </c>
      <c r="V123" s="109">
        <f t="shared" si="222"/>
        <v>0</v>
      </c>
      <c r="W123" s="109">
        <f t="shared" si="223"/>
        <v>0</v>
      </c>
      <c r="X123" s="109">
        <f t="shared" si="224"/>
        <v>0</v>
      </c>
      <c r="Y123" s="71">
        <f t="shared" si="225"/>
        <v>0</v>
      </c>
      <c r="Z123" s="71">
        <f t="shared" si="226"/>
        <v>0</v>
      </c>
      <c r="AA123" s="71">
        <f t="shared" si="227"/>
        <v>0</v>
      </c>
      <c r="AB123" s="71">
        <f t="shared" si="228"/>
        <v>0</v>
      </c>
      <c r="AC123" s="82">
        <f t="shared" si="282"/>
        <v>0</v>
      </c>
      <c r="AD123" s="82">
        <f t="shared" si="283"/>
        <v>0</v>
      </c>
      <c r="AE123" s="82">
        <f t="shared" si="284"/>
        <v>0</v>
      </c>
      <c r="AF123" s="84">
        <f t="shared" si="285"/>
        <v>0</v>
      </c>
      <c r="AG123" s="84">
        <f t="shared" si="286"/>
        <v>0</v>
      </c>
      <c r="AH123" s="84">
        <f t="shared" si="287"/>
        <v>0</v>
      </c>
      <c r="AI123" s="84">
        <f t="shared" si="288"/>
        <v>0</v>
      </c>
      <c r="AJ123" s="6">
        <f t="shared" si="289"/>
        <v>0</v>
      </c>
      <c r="AK123" s="1">
        <f t="shared" si="290"/>
        <v>0</v>
      </c>
    </row>
    <row r="124" spans="1:37" ht="12.75" customHeight="1" x14ac:dyDescent="0.2">
      <c r="A124" s="26">
        <v>4.81E-3</v>
      </c>
      <c r="B124" s="5">
        <f t="shared" si="247"/>
        <v>4.81E-3</v>
      </c>
      <c r="C124" s="74"/>
      <c r="D124" s="74"/>
      <c r="E124" s="74" t="s">
        <v>70</v>
      </c>
      <c r="F124" s="25">
        <f t="shared" si="258"/>
        <v>0</v>
      </c>
      <c r="G124" s="25">
        <f t="shared" si="259"/>
        <v>0</v>
      </c>
      <c r="H124" s="7">
        <f t="shared" si="208"/>
        <v>0</v>
      </c>
      <c r="I124" s="7">
        <f t="shared" si="209"/>
        <v>0</v>
      </c>
      <c r="J124" s="7">
        <f t="shared" si="210"/>
        <v>0</v>
      </c>
      <c r="K124" s="7">
        <f t="shared" si="211"/>
        <v>0</v>
      </c>
      <c r="L124" s="7">
        <f t="shared" si="212"/>
        <v>0</v>
      </c>
      <c r="M124" s="7">
        <f t="shared" si="213"/>
        <v>0</v>
      </c>
      <c r="N124" s="7">
        <f t="shared" si="214"/>
        <v>0</v>
      </c>
      <c r="O124" s="7">
        <f t="shared" si="215"/>
        <v>0</v>
      </c>
      <c r="P124" s="7">
        <f t="shared" si="216"/>
        <v>0</v>
      </c>
      <c r="Q124" s="7">
        <f t="shared" si="217"/>
        <v>0</v>
      </c>
      <c r="R124" s="7">
        <f t="shared" si="218"/>
        <v>0</v>
      </c>
      <c r="S124" s="7">
        <f t="shared" si="219"/>
        <v>0</v>
      </c>
      <c r="T124" s="7">
        <f t="shared" si="220"/>
        <v>0</v>
      </c>
      <c r="U124" s="109">
        <f t="shared" si="221"/>
        <v>0</v>
      </c>
      <c r="V124" s="109">
        <f t="shared" si="222"/>
        <v>0</v>
      </c>
      <c r="W124" s="109">
        <f t="shared" si="223"/>
        <v>0</v>
      </c>
      <c r="X124" s="109">
        <f t="shared" si="224"/>
        <v>0</v>
      </c>
      <c r="Y124" s="71">
        <f t="shared" si="225"/>
        <v>0</v>
      </c>
      <c r="Z124" s="71">
        <f t="shared" si="226"/>
        <v>0</v>
      </c>
      <c r="AA124" s="71">
        <f t="shared" si="227"/>
        <v>0</v>
      </c>
      <c r="AB124" s="71">
        <f t="shared" si="228"/>
        <v>0</v>
      </c>
      <c r="AC124" s="82">
        <f t="shared" si="260"/>
        <v>0</v>
      </c>
      <c r="AD124" s="82">
        <f t="shared" si="261"/>
        <v>0</v>
      </c>
      <c r="AE124" s="82">
        <f t="shared" si="262"/>
        <v>0</v>
      </c>
      <c r="AF124" s="84">
        <f t="shared" si="263"/>
        <v>0</v>
      </c>
      <c r="AG124" s="84">
        <f t="shared" si="264"/>
        <v>0</v>
      </c>
      <c r="AH124" s="84">
        <f t="shared" si="255"/>
        <v>0</v>
      </c>
      <c r="AI124" s="84">
        <f t="shared" si="265"/>
        <v>0</v>
      </c>
      <c r="AJ124" s="6">
        <f t="shared" si="236"/>
        <v>0</v>
      </c>
      <c r="AK124" s="1">
        <f t="shared" si="266"/>
        <v>0</v>
      </c>
    </row>
    <row r="125" spans="1:37" ht="12.75" customHeight="1" x14ac:dyDescent="0.2">
      <c r="A125" s="26">
        <v>4.8199999999999996E-3</v>
      </c>
      <c r="B125" s="5">
        <f t="shared" si="247"/>
        <v>4.8199999999999996E-3</v>
      </c>
      <c r="C125" s="74"/>
      <c r="D125" s="74"/>
      <c r="E125" s="74" t="s">
        <v>70</v>
      </c>
      <c r="F125" s="25">
        <f t="shared" si="258"/>
        <v>0</v>
      </c>
      <c r="G125" s="25">
        <f t="shared" si="259"/>
        <v>0</v>
      </c>
      <c r="H125" s="7">
        <f t="shared" si="208"/>
        <v>0</v>
      </c>
      <c r="I125" s="7">
        <f t="shared" si="209"/>
        <v>0</v>
      </c>
      <c r="J125" s="7">
        <f t="shared" si="210"/>
        <v>0</v>
      </c>
      <c r="K125" s="7">
        <f t="shared" si="211"/>
        <v>0</v>
      </c>
      <c r="L125" s="7">
        <f t="shared" si="212"/>
        <v>0</v>
      </c>
      <c r="M125" s="7">
        <f t="shared" si="213"/>
        <v>0</v>
      </c>
      <c r="N125" s="7">
        <f t="shared" si="214"/>
        <v>0</v>
      </c>
      <c r="O125" s="7">
        <f t="shared" si="215"/>
        <v>0</v>
      </c>
      <c r="P125" s="7">
        <f t="shared" si="216"/>
        <v>0</v>
      </c>
      <c r="Q125" s="7">
        <f t="shared" si="217"/>
        <v>0</v>
      </c>
      <c r="R125" s="7">
        <f t="shared" si="218"/>
        <v>0</v>
      </c>
      <c r="S125" s="7">
        <f t="shared" si="219"/>
        <v>0</v>
      </c>
      <c r="T125" s="7">
        <f t="shared" si="220"/>
        <v>0</v>
      </c>
      <c r="U125" s="109">
        <f t="shared" si="221"/>
        <v>0</v>
      </c>
      <c r="V125" s="109">
        <f t="shared" si="222"/>
        <v>0</v>
      </c>
      <c r="W125" s="109">
        <f t="shared" si="223"/>
        <v>0</v>
      </c>
      <c r="X125" s="109">
        <f t="shared" si="224"/>
        <v>0</v>
      </c>
      <c r="Y125" s="71">
        <f t="shared" si="225"/>
        <v>0</v>
      </c>
      <c r="Z125" s="71">
        <f t="shared" si="226"/>
        <v>0</v>
      </c>
      <c r="AA125" s="71">
        <f t="shared" si="227"/>
        <v>0</v>
      </c>
      <c r="AB125" s="71">
        <f t="shared" si="228"/>
        <v>0</v>
      </c>
      <c r="AC125" s="82">
        <f t="shared" si="260"/>
        <v>0</v>
      </c>
      <c r="AD125" s="82">
        <f t="shared" si="261"/>
        <v>0</v>
      </c>
      <c r="AE125" s="82">
        <f t="shared" si="262"/>
        <v>0</v>
      </c>
      <c r="AF125" s="84">
        <f t="shared" si="263"/>
        <v>0</v>
      </c>
      <c r="AG125" s="84">
        <f t="shared" si="264"/>
        <v>0</v>
      </c>
      <c r="AH125" s="84">
        <f t="shared" si="255"/>
        <v>0</v>
      </c>
      <c r="AI125" s="84">
        <f t="shared" si="265"/>
        <v>0</v>
      </c>
      <c r="AJ125" s="6">
        <f t="shared" si="236"/>
        <v>0</v>
      </c>
      <c r="AK125" s="1">
        <f t="shared" si="266"/>
        <v>0</v>
      </c>
    </row>
    <row r="126" spans="1:37" ht="12.75" customHeight="1" x14ac:dyDescent="0.2">
      <c r="A126" s="26">
        <v>4.8300000000000001E-3</v>
      </c>
      <c r="B126" s="5">
        <f t="shared" si="247"/>
        <v>4.8300000000000001E-3</v>
      </c>
      <c r="C126" s="74"/>
      <c r="D126" s="74"/>
      <c r="E126" s="74" t="s">
        <v>70</v>
      </c>
      <c r="F126" s="25">
        <f t="shared" si="258"/>
        <v>0</v>
      </c>
      <c r="G126" s="25">
        <f t="shared" si="259"/>
        <v>0</v>
      </c>
      <c r="H126" s="7">
        <f t="shared" si="208"/>
        <v>0</v>
      </c>
      <c r="I126" s="7">
        <f t="shared" si="209"/>
        <v>0</v>
      </c>
      <c r="J126" s="7">
        <f t="shared" si="210"/>
        <v>0</v>
      </c>
      <c r="K126" s="7">
        <f t="shared" si="211"/>
        <v>0</v>
      </c>
      <c r="L126" s="7">
        <f t="shared" si="212"/>
        <v>0</v>
      </c>
      <c r="M126" s="7">
        <f t="shared" si="213"/>
        <v>0</v>
      </c>
      <c r="N126" s="7">
        <f t="shared" si="214"/>
        <v>0</v>
      </c>
      <c r="O126" s="7">
        <f t="shared" si="215"/>
        <v>0</v>
      </c>
      <c r="P126" s="7">
        <f t="shared" si="216"/>
        <v>0</v>
      </c>
      <c r="Q126" s="7">
        <f t="shared" si="217"/>
        <v>0</v>
      </c>
      <c r="R126" s="7">
        <f t="shared" si="218"/>
        <v>0</v>
      </c>
      <c r="S126" s="7">
        <f t="shared" si="219"/>
        <v>0</v>
      </c>
      <c r="T126" s="7">
        <f t="shared" si="220"/>
        <v>0</v>
      </c>
      <c r="U126" s="109">
        <f t="shared" si="221"/>
        <v>0</v>
      </c>
      <c r="V126" s="109">
        <f t="shared" si="222"/>
        <v>0</v>
      </c>
      <c r="W126" s="109">
        <f t="shared" si="223"/>
        <v>0</v>
      </c>
      <c r="X126" s="109">
        <f t="shared" si="224"/>
        <v>0</v>
      </c>
      <c r="Y126" s="71">
        <f t="shared" si="225"/>
        <v>0</v>
      </c>
      <c r="Z126" s="71">
        <f t="shared" si="226"/>
        <v>0</v>
      </c>
      <c r="AA126" s="71">
        <f t="shared" si="227"/>
        <v>0</v>
      </c>
      <c r="AB126" s="71">
        <f t="shared" si="228"/>
        <v>0</v>
      </c>
      <c r="AC126" s="82">
        <f t="shared" si="260"/>
        <v>0</v>
      </c>
      <c r="AD126" s="82">
        <f t="shared" si="261"/>
        <v>0</v>
      </c>
      <c r="AE126" s="82">
        <f t="shared" si="262"/>
        <v>0</v>
      </c>
      <c r="AF126" s="84">
        <f t="shared" si="263"/>
        <v>0</v>
      </c>
      <c r="AG126" s="84">
        <f t="shared" si="264"/>
        <v>0</v>
      </c>
      <c r="AH126" s="84">
        <f t="shared" si="255"/>
        <v>0</v>
      </c>
      <c r="AI126" s="84">
        <f t="shared" si="265"/>
        <v>0</v>
      </c>
      <c r="AJ126" s="6">
        <f t="shared" si="236"/>
        <v>0</v>
      </c>
      <c r="AK126" s="1">
        <f t="shared" si="266"/>
        <v>0</v>
      </c>
    </row>
    <row r="127" spans="1:37" ht="12.75" customHeight="1" x14ac:dyDescent="0.2">
      <c r="A127" s="26">
        <v>4.8399999999999997E-3</v>
      </c>
      <c r="B127" s="5">
        <f t="shared" si="247"/>
        <v>4.8399999999999997E-3</v>
      </c>
      <c r="C127" s="74"/>
      <c r="D127" s="74"/>
      <c r="E127" s="74" t="s">
        <v>70</v>
      </c>
      <c r="F127" s="25">
        <f t="shared" si="258"/>
        <v>0</v>
      </c>
      <c r="G127" s="25">
        <f t="shared" si="259"/>
        <v>0</v>
      </c>
      <c r="H127" s="7">
        <f t="shared" si="208"/>
        <v>0</v>
      </c>
      <c r="I127" s="7">
        <f t="shared" si="209"/>
        <v>0</v>
      </c>
      <c r="J127" s="7">
        <f t="shared" si="210"/>
        <v>0</v>
      </c>
      <c r="K127" s="7">
        <f t="shared" si="211"/>
        <v>0</v>
      </c>
      <c r="L127" s="7">
        <f t="shared" si="212"/>
        <v>0</v>
      </c>
      <c r="M127" s="7">
        <f t="shared" si="213"/>
        <v>0</v>
      </c>
      <c r="N127" s="7">
        <f t="shared" si="214"/>
        <v>0</v>
      </c>
      <c r="O127" s="7">
        <f t="shared" si="215"/>
        <v>0</v>
      </c>
      <c r="P127" s="7">
        <f t="shared" si="216"/>
        <v>0</v>
      </c>
      <c r="Q127" s="7">
        <f t="shared" si="217"/>
        <v>0</v>
      </c>
      <c r="R127" s="7">
        <f t="shared" si="218"/>
        <v>0</v>
      </c>
      <c r="S127" s="7">
        <f t="shared" si="219"/>
        <v>0</v>
      </c>
      <c r="T127" s="7">
        <f t="shared" si="220"/>
        <v>0</v>
      </c>
      <c r="U127" s="109">
        <f t="shared" si="221"/>
        <v>0</v>
      </c>
      <c r="V127" s="109">
        <f t="shared" si="222"/>
        <v>0</v>
      </c>
      <c r="W127" s="109">
        <f t="shared" si="223"/>
        <v>0</v>
      </c>
      <c r="X127" s="109">
        <f t="shared" si="224"/>
        <v>0</v>
      </c>
      <c r="Y127" s="71">
        <f t="shared" si="225"/>
        <v>0</v>
      </c>
      <c r="Z127" s="71">
        <f t="shared" si="226"/>
        <v>0</v>
      </c>
      <c r="AA127" s="71">
        <f t="shared" si="227"/>
        <v>0</v>
      </c>
      <c r="AB127" s="71">
        <f t="shared" si="228"/>
        <v>0</v>
      </c>
      <c r="AC127" s="82">
        <f t="shared" si="260"/>
        <v>0</v>
      </c>
      <c r="AD127" s="82">
        <f t="shared" si="261"/>
        <v>0</v>
      </c>
      <c r="AE127" s="82">
        <f t="shared" si="262"/>
        <v>0</v>
      </c>
      <c r="AF127" s="84">
        <f t="shared" si="263"/>
        <v>0</v>
      </c>
      <c r="AG127" s="84">
        <f t="shared" si="264"/>
        <v>0</v>
      </c>
      <c r="AH127" s="84">
        <f t="shared" si="255"/>
        <v>0</v>
      </c>
      <c r="AI127" s="84">
        <f t="shared" si="265"/>
        <v>0</v>
      </c>
      <c r="AJ127" s="6">
        <f t="shared" si="236"/>
        <v>0</v>
      </c>
      <c r="AK127" s="1">
        <f t="shared" si="266"/>
        <v>0</v>
      </c>
    </row>
    <row r="128" spans="1:37" ht="12.75" customHeight="1" x14ac:dyDescent="0.2">
      <c r="A128" s="26">
        <v>4.8500000000000001E-3</v>
      </c>
      <c r="B128" s="5">
        <f t="shared" si="247"/>
        <v>4.8500000000000001E-3</v>
      </c>
      <c r="C128" s="74"/>
      <c r="D128" s="74"/>
      <c r="E128" s="74" t="s">
        <v>70</v>
      </c>
      <c r="F128" s="25">
        <f t="shared" si="258"/>
        <v>0</v>
      </c>
      <c r="G128" s="25">
        <f t="shared" si="259"/>
        <v>0</v>
      </c>
      <c r="H128" s="7">
        <f t="shared" si="208"/>
        <v>0</v>
      </c>
      <c r="I128" s="7">
        <f t="shared" si="209"/>
        <v>0</v>
      </c>
      <c r="J128" s="7">
        <f t="shared" si="210"/>
        <v>0</v>
      </c>
      <c r="K128" s="7">
        <f t="shared" si="211"/>
        <v>0</v>
      </c>
      <c r="L128" s="7">
        <f t="shared" si="212"/>
        <v>0</v>
      </c>
      <c r="M128" s="7">
        <f t="shared" si="213"/>
        <v>0</v>
      </c>
      <c r="N128" s="7">
        <f t="shared" si="214"/>
        <v>0</v>
      </c>
      <c r="O128" s="7">
        <f t="shared" si="215"/>
        <v>0</v>
      </c>
      <c r="P128" s="7">
        <f t="shared" si="216"/>
        <v>0</v>
      </c>
      <c r="Q128" s="7">
        <f t="shared" si="217"/>
        <v>0</v>
      </c>
      <c r="R128" s="7">
        <f t="shared" si="218"/>
        <v>0</v>
      </c>
      <c r="S128" s="7">
        <f t="shared" si="219"/>
        <v>0</v>
      </c>
      <c r="T128" s="7">
        <f t="shared" si="220"/>
        <v>0</v>
      </c>
      <c r="U128" s="109">
        <f t="shared" si="221"/>
        <v>0</v>
      </c>
      <c r="V128" s="109">
        <f t="shared" si="222"/>
        <v>0</v>
      </c>
      <c r="W128" s="109">
        <f t="shared" si="223"/>
        <v>0</v>
      </c>
      <c r="X128" s="109">
        <f t="shared" si="224"/>
        <v>0</v>
      </c>
      <c r="Y128" s="71">
        <f t="shared" si="225"/>
        <v>0</v>
      </c>
      <c r="Z128" s="71">
        <f t="shared" si="226"/>
        <v>0</v>
      </c>
      <c r="AA128" s="71">
        <f t="shared" si="227"/>
        <v>0</v>
      </c>
      <c r="AB128" s="71">
        <f t="shared" si="228"/>
        <v>0</v>
      </c>
      <c r="AC128" s="82">
        <f t="shared" si="260"/>
        <v>0</v>
      </c>
      <c r="AD128" s="82">
        <f t="shared" si="261"/>
        <v>0</v>
      </c>
      <c r="AE128" s="82">
        <f t="shared" si="262"/>
        <v>0</v>
      </c>
      <c r="AF128" s="84">
        <f t="shared" si="263"/>
        <v>0</v>
      </c>
      <c r="AG128" s="84">
        <f t="shared" si="264"/>
        <v>0</v>
      </c>
      <c r="AH128" s="84">
        <f t="shared" si="255"/>
        <v>0</v>
      </c>
      <c r="AI128" s="84">
        <f t="shared" si="265"/>
        <v>0</v>
      </c>
      <c r="AJ128" s="6">
        <f t="shared" si="236"/>
        <v>0</v>
      </c>
      <c r="AK128" s="1">
        <f t="shared" si="266"/>
        <v>0</v>
      </c>
    </row>
    <row r="129" spans="1:37" ht="12.75" customHeight="1" x14ac:dyDescent="0.2">
      <c r="A129" s="26">
        <v>4.8599999999999997E-3</v>
      </c>
      <c r="B129" s="5">
        <f t="shared" ref="B129" si="291">AK129+A129</f>
        <v>4.8599999999999997E-3</v>
      </c>
      <c r="C129" s="74"/>
      <c r="D129" s="74"/>
      <c r="E129" s="74" t="s">
        <v>70</v>
      </c>
      <c r="F129" s="25">
        <f t="shared" si="258"/>
        <v>0</v>
      </c>
      <c r="G129" s="25">
        <f t="shared" si="259"/>
        <v>0</v>
      </c>
      <c r="H129" s="7">
        <f t="shared" si="208"/>
        <v>0</v>
      </c>
      <c r="I129" s="7">
        <f t="shared" si="209"/>
        <v>0</v>
      </c>
      <c r="J129" s="7">
        <f t="shared" si="210"/>
        <v>0</v>
      </c>
      <c r="K129" s="7">
        <f t="shared" si="211"/>
        <v>0</v>
      </c>
      <c r="L129" s="7">
        <f t="shared" si="212"/>
        <v>0</v>
      </c>
      <c r="M129" s="7">
        <f t="shared" si="213"/>
        <v>0</v>
      </c>
      <c r="N129" s="7">
        <f t="shared" si="214"/>
        <v>0</v>
      </c>
      <c r="O129" s="7">
        <f t="shared" si="215"/>
        <v>0</v>
      </c>
      <c r="P129" s="7">
        <f t="shared" si="216"/>
        <v>0</v>
      </c>
      <c r="Q129" s="7">
        <f t="shared" si="217"/>
        <v>0</v>
      </c>
      <c r="R129" s="7">
        <f t="shared" si="218"/>
        <v>0</v>
      </c>
      <c r="S129" s="7">
        <f t="shared" si="219"/>
        <v>0</v>
      </c>
      <c r="T129" s="7">
        <f t="shared" si="220"/>
        <v>0</v>
      </c>
      <c r="U129" s="109">
        <f t="shared" si="221"/>
        <v>0</v>
      </c>
      <c r="V129" s="109">
        <f t="shared" si="222"/>
        <v>0</v>
      </c>
      <c r="W129" s="109">
        <f t="shared" si="223"/>
        <v>0</v>
      </c>
      <c r="X129" s="109">
        <f t="shared" si="224"/>
        <v>0</v>
      </c>
      <c r="Y129" s="71">
        <f t="shared" si="225"/>
        <v>0</v>
      </c>
      <c r="Z129" s="71">
        <f t="shared" si="226"/>
        <v>0</v>
      </c>
      <c r="AA129" s="71">
        <f t="shared" si="227"/>
        <v>0</v>
      </c>
      <c r="AB129" s="71">
        <f t="shared" si="228"/>
        <v>0</v>
      </c>
      <c r="AC129" s="82">
        <f t="shared" si="260"/>
        <v>0</v>
      </c>
      <c r="AD129" s="82">
        <f t="shared" si="261"/>
        <v>0</v>
      </c>
      <c r="AE129" s="82">
        <f t="shared" si="262"/>
        <v>0</v>
      </c>
      <c r="AF129" s="84">
        <f t="shared" si="263"/>
        <v>0</v>
      </c>
      <c r="AG129" s="84">
        <f t="shared" si="264"/>
        <v>0</v>
      </c>
      <c r="AH129" s="84">
        <f t="shared" ref="AH129" si="292">LARGE(H129:T129,4)</f>
        <v>0</v>
      </c>
      <c r="AI129" s="84">
        <f t="shared" si="265"/>
        <v>0</v>
      </c>
      <c r="AJ129" s="6">
        <f t="shared" ref="AJ129" si="293">LARGE(AC129:AE129,1)</f>
        <v>0</v>
      </c>
      <c r="AK129" s="1">
        <f t="shared" si="266"/>
        <v>0</v>
      </c>
    </row>
    <row r="130" spans="1:37" ht="12.75" customHeight="1" x14ac:dyDescent="0.2">
      <c r="A130" s="26">
        <v>4.81E-3</v>
      </c>
      <c r="B130" s="5">
        <f t="shared" ref="B130:B134" si="294">AK130+A130</f>
        <v>4.81E-3</v>
      </c>
      <c r="C130" s="74"/>
      <c r="D130" s="74"/>
      <c r="E130" s="74" t="s">
        <v>70</v>
      </c>
      <c r="F130" s="25">
        <f t="shared" ref="F130:F134" si="295">COUNTIF(H130:AB130,"&gt;1")</f>
        <v>0</v>
      </c>
      <c r="G130" s="25">
        <f t="shared" ref="G130:G134" si="296">COUNTIF(AF130:AJ130,"&gt;1")</f>
        <v>0</v>
      </c>
      <c r="H130" s="7">
        <f t="shared" si="208"/>
        <v>0</v>
      </c>
      <c r="I130" s="7">
        <f t="shared" si="209"/>
        <v>0</v>
      </c>
      <c r="J130" s="7">
        <f t="shared" si="210"/>
        <v>0</v>
      </c>
      <c r="K130" s="7">
        <f t="shared" si="211"/>
        <v>0</v>
      </c>
      <c r="L130" s="7">
        <f t="shared" si="212"/>
        <v>0</v>
      </c>
      <c r="M130" s="7">
        <f t="shared" si="213"/>
        <v>0</v>
      </c>
      <c r="N130" s="7">
        <f t="shared" si="214"/>
        <v>0</v>
      </c>
      <c r="O130" s="7">
        <f t="shared" si="215"/>
        <v>0</v>
      </c>
      <c r="P130" s="7">
        <f t="shared" si="216"/>
        <v>0</v>
      </c>
      <c r="Q130" s="7">
        <f t="shared" si="217"/>
        <v>0</v>
      </c>
      <c r="R130" s="7">
        <f t="shared" si="218"/>
        <v>0</v>
      </c>
      <c r="S130" s="7">
        <f t="shared" si="219"/>
        <v>0</v>
      </c>
      <c r="T130" s="7">
        <f t="shared" si="220"/>
        <v>0</v>
      </c>
      <c r="U130" s="109">
        <f t="shared" si="221"/>
        <v>0</v>
      </c>
      <c r="V130" s="109">
        <f t="shared" si="222"/>
        <v>0</v>
      </c>
      <c r="W130" s="109">
        <f t="shared" si="223"/>
        <v>0</v>
      </c>
      <c r="X130" s="109">
        <f t="shared" si="224"/>
        <v>0</v>
      </c>
      <c r="Y130" s="71">
        <f t="shared" si="225"/>
        <v>0</v>
      </c>
      <c r="Z130" s="71">
        <f t="shared" si="226"/>
        <v>0</v>
      </c>
      <c r="AA130" s="71">
        <f t="shared" si="227"/>
        <v>0</v>
      </c>
      <c r="AB130" s="71">
        <f t="shared" si="228"/>
        <v>0</v>
      </c>
      <c r="AC130" s="82">
        <f t="shared" ref="AC130:AC134" si="297">LARGE(H130:T130,5)</f>
        <v>0</v>
      </c>
      <c r="AD130" s="82">
        <f t="shared" ref="AD130:AD134" si="298">LARGE(U130:X130,1)</f>
        <v>0</v>
      </c>
      <c r="AE130" s="82">
        <f t="shared" ref="AE130:AE134" si="299">LARGE(Y130:AB130,1)</f>
        <v>0</v>
      </c>
      <c r="AF130" s="84">
        <f t="shared" ref="AF130:AF134" si="300">LARGE(H130:T130,1)</f>
        <v>0</v>
      </c>
      <c r="AG130" s="84">
        <f t="shared" ref="AG130:AG134" si="301">LARGE(H130:T130,2)</f>
        <v>0</v>
      </c>
      <c r="AH130" s="84">
        <f t="shared" ref="AH130:AH134" si="302">LARGE(H130:T130,4)</f>
        <v>0</v>
      </c>
      <c r="AI130" s="84">
        <f t="shared" ref="AI130:AI134" si="303">LARGE(H130:T130,3)</f>
        <v>0</v>
      </c>
      <c r="AJ130" s="6">
        <f t="shared" ref="AJ130:AJ134" si="304">LARGE(AC130:AE130,1)</f>
        <v>0</v>
      </c>
      <c r="AK130" s="1">
        <f t="shared" ref="AK130:AK134" si="305">SUM(AF130:AJ130)</f>
        <v>0</v>
      </c>
    </row>
    <row r="131" spans="1:37" ht="12.75" customHeight="1" x14ac:dyDescent="0.2">
      <c r="A131" s="26">
        <v>4.8199999999999996E-3</v>
      </c>
      <c r="B131" s="5">
        <f t="shared" si="294"/>
        <v>4.8199999999999996E-3</v>
      </c>
      <c r="C131" s="74"/>
      <c r="D131" s="74"/>
      <c r="E131" s="74" t="s">
        <v>70</v>
      </c>
      <c r="F131" s="25">
        <f t="shared" si="295"/>
        <v>0</v>
      </c>
      <c r="G131" s="25">
        <f t="shared" si="296"/>
        <v>0</v>
      </c>
      <c r="H131" s="7">
        <f t="shared" si="208"/>
        <v>0</v>
      </c>
      <c r="I131" s="7">
        <f t="shared" si="209"/>
        <v>0</v>
      </c>
      <c r="J131" s="7">
        <f t="shared" si="210"/>
        <v>0</v>
      </c>
      <c r="K131" s="7">
        <f t="shared" si="211"/>
        <v>0</v>
      </c>
      <c r="L131" s="7">
        <f t="shared" si="212"/>
        <v>0</v>
      </c>
      <c r="M131" s="7">
        <f t="shared" si="213"/>
        <v>0</v>
      </c>
      <c r="N131" s="7">
        <f t="shared" si="214"/>
        <v>0</v>
      </c>
      <c r="O131" s="7">
        <f t="shared" si="215"/>
        <v>0</v>
      </c>
      <c r="P131" s="7">
        <f t="shared" si="216"/>
        <v>0</v>
      </c>
      <c r="Q131" s="7">
        <f t="shared" si="217"/>
        <v>0</v>
      </c>
      <c r="R131" s="7">
        <f t="shared" si="218"/>
        <v>0</v>
      </c>
      <c r="S131" s="7">
        <f t="shared" si="219"/>
        <v>0</v>
      </c>
      <c r="T131" s="7">
        <f t="shared" si="220"/>
        <v>0</v>
      </c>
      <c r="U131" s="109">
        <f t="shared" si="221"/>
        <v>0</v>
      </c>
      <c r="V131" s="109">
        <f t="shared" si="222"/>
        <v>0</v>
      </c>
      <c r="W131" s="109">
        <f t="shared" si="223"/>
        <v>0</v>
      </c>
      <c r="X131" s="109">
        <f t="shared" si="224"/>
        <v>0</v>
      </c>
      <c r="Y131" s="71">
        <f t="shared" si="225"/>
        <v>0</v>
      </c>
      <c r="Z131" s="71">
        <f t="shared" si="226"/>
        <v>0</v>
      </c>
      <c r="AA131" s="71">
        <f t="shared" si="227"/>
        <v>0</v>
      </c>
      <c r="AB131" s="71">
        <f t="shared" si="228"/>
        <v>0</v>
      </c>
      <c r="AC131" s="82">
        <f t="shared" si="297"/>
        <v>0</v>
      </c>
      <c r="AD131" s="82">
        <f t="shared" si="298"/>
        <v>0</v>
      </c>
      <c r="AE131" s="82">
        <f t="shared" si="299"/>
        <v>0</v>
      </c>
      <c r="AF131" s="84">
        <f t="shared" si="300"/>
        <v>0</v>
      </c>
      <c r="AG131" s="84">
        <f t="shared" si="301"/>
        <v>0</v>
      </c>
      <c r="AH131" s="84">
        <f t="shared" si="302"/>
        <v>0</v>
      </c>
      <c r="AI131" s="84">
        <f t="shared" si="303"/>
        <v>0</v>
      </c>
      <c r="AJ131" s="6">
        <f t="shared" si="304"/>
        <v>0</v>
      </c>
      <c r="AK131" s="1">
        <f t="shared" si="305"/>
        <v>0</v>
      </c>
    </row>
    <row r="132" spans="1:37" ht="12.75" customHeight="1" x14ac:dyDescent="0.2">
      <c r="A132" s="26">
        <v>4.8300000000000001E-3</v>
      </c>
      <c r="B132" s="5">
        <f t="shared" si="294"/>
        <v>4.8300000000000001E-3</v>
      </c>
      <c r="C132" s="74"/>
      <c r="D132" s="74"/>
      <c r="E132" s="74" t="s">
        <v>70</v>
      </c>
      <c r="F132" s="25">
        <f t="shared" si="295"/>
        <v>0</v>
      </c>
      <c r="G132" s="25">
        <f t="shared" si="296"/>
        <v>0</v>
      </c>
      <c r="H132" s="7">
        <f t="shared" si="208"/>
        <v>0</v>
      </c>
      <c r="I132" s="7">
        <f t="shared" si="209"/>
        <v>0</v>
      </c>
      <c r="J132" s="7">
        <f t="shared" si="210"/>
        <v>0</v>
      </c>
      <c r="K132" s="7">
        <f t="shared" si="211"/>
        <v>0</v>
      </c>
      <c r="L132" s="7">
        <f t="shared" si="212"/>
        <v>0</v>
      </c>
      <c r="M132" s="7">
        <f t="shared" si="213"/>
        <v>0</v>
      </c>
      <c r="N132" s="7">
        <f t="shared" si="214"/>
        <v>0</v>
      </c>
      <c r="O132" s="7">
        <f t="shared" si="215"/>
        <v>0</v>
      </c>
      <c r="P132" s="7">
        <f t="shared" si="216"/>
        <v>0</v>
      </c>
      <c r="Q132" s="7">
        <f t="shared" si="217"/>
        <v>0</v>
      </c>
      <c r="R132" s="7">
        <f t="shared" si="218"/>
        <v>0</v>
      </c>
      <c r="S132" s="7">
        <f t="shared" si="219"/>
        <v>0</v>
      </c>
      <c r="T132" s="7">
        <f t="shared" si="220"/>
        <v>0</v>
      </c>
      <c r="U132" s="109">
        <f t="shared" si="221"/>
        <v>0</v>
      </c>
      <c r="V132" s="109">
        <f t="shared" si="222"/>
        <v>0</v>
      </c>
      <c r="W132" s="109">
        <f t="shared" si="223"/>
        <v>0</v>
      </c>
      <c r="X132" s="109">
        <f t="shared" si="224"/>
        <v>0</v>
      </c>
      <c r="Y132" s="71">
        <f t="shared" si="225"/>
        <v>0</v>
      </c>
      <c r="Z132" s="71">
        <f t="shared" si="226"/>
        <v>0</v>
      </c>
      <c r="AA132" s="71">
        <f t="shared" si="227"/>
        <v>0</v>
      </c>
      <c r="AB132" s="71">
        <f t="shared" si="228"/>
        <v>0</v>
      </c>
      <c r="AC132" s="82">
        <f t="shared" si="297"/>
        <v>0</v>
      </c>
      <c r="AD132" s="82">
        <f t="shared" si="298"/>
        <v>0</v>
      </c>
      <c r="AE132" s="82">
        <f t="shared" si="299"/>
        <v>0</v>
      </c>
      <c r="AF132" s="84">
        <f t="shared" si="300"/>
        <v>0</v>
      </c>
      <c r="AG132" s="84">
        <f t="shared" si="301"/>
        <v>0</v>
      </c>
      <c r="AH132" s="84">
        <f t="shared" si="302"/>
        <v>0</v>
      </c>
      <c r="AI132" s="84">
        <f t="shared" si="303"/>
        <v>0</v>
      </c>
      <c r="AJ132" s="6">
        <f t="shared" si="304"/>
        <v>0</v>
      </c>
      <c r="AK132" s="1">
        <f t="shared" si="305"/>
        <v>0</v>
      </c>
    </row>
    <row r="133" spans="1:37" ht="12.75" customHeight="1" x14ac:dyDescent="0.2">
      <c r="A133" s="26">
        <v>4.8399999999999997E-3</v>
      </c>
      <c r="B133" s="5">
        <f t="shared" si="294"/>
        <v>4.8399999999999997E-3</v>
      </c>
      <c r="C133" s="74"/>
      <c r="D133" s="74"/>
      <c r="E133" s="74" t="s">
        <v>70</v>
      </c>
      <c r="F133" s="25">
        <f t="shared" si="295"/>
        <v>0</v>
      </c>
      <c r="G133" s="25">
        <f t="shared" si="296"/>
        <v>0</v>
      </c>
      <c r="H133" s="7">
        <f t="shared" si="208"/>
        <v>0</v>
      </c>
      <c r="I133" s="7">
        <f t="shared" si="209"/>
        <v>0</v>
      </c>
      <c r="J133" s="7">
        <f t="shared" si="210"/>
        <v>0</v>
      </c>
      <c r="K133" s="7">
        <f t="shared" si="211"/>
        <v>0</v>
      </c>
      <c r="L133" s="7">
        <f t="shared" si="212"/>
        <v>0</v>
      </c>
      <c r="M133" s="7">
        <f t="shared" si="213"/>
        <v>0</v>
      </c>
      <c r="N133" s="7">
        <f t="shared" si="214"/>
        <v>0</v>
      </c>
      <c r="O133" s="7">
        <f t="shared" si="215"/>
        <v>0</v>
      </c>
      <c r="P133" s="7">
        <f t="shared" si="216"/>
        <v>0</v>
      </c>
      <c r="Q133" s="7">
        <f t="shared" si="217"/>
        <v>0</v>
      </c>
      <c r="R133" s="7">
        <f t="shared" si="218"/>
        <v>0</v>
      </c>
      <c r="S133" s="7">
        <f t="shared" si="219"/>
        <v>0</v>
      </c>
      <c r="T133" s="7">
        <f t="shared" si="220"/>
        <v>0</v>
      </c>
      <c r="U133" s="109">
        <f t="shared" si="221"/>
        <v>0</v>
      </c>
      <c r="V133" s="109">
        <f t="shared" si="222"/>
        <v>0</v>
      </c>
      <c r="W133" s="109">
        <f t="shared" si="223"/>
        <v>0</v>
      </c>
      <c r="X133" s="109">
        <f t="shared" si="224"/>
        <v>0</v>
      </c>
      <c r="Y133" s="71">
        <f t="shared" si="225"/>
        <v>0</v>
      </c>
      <c r="Z133" s="71">
        <f t="shared" si="226"/>
        <v>0</v>
      </c>
      <c r="AA133" s="71">
        <f t="shared" si="227"/>
        <v>0</v>
      </c>
      <c r="AB133" s="71">
        <f t="shared" si="228"/>
        <v>0</v>
      </c>
      <c r="AC133" s="82">
        <f t="shared" si="297"/>
        <v>0</v>
      </c>
      <c r="AD133" s="82">
        <f t="shared" si="298"/>
        <v>0</v>
      </c>
      <c r="AE133" s="82">
        <f t="shared" si="299"/>
        <v>0</v>
      </c>
      <c r="AF133" s="84">
        <f t="shared" si="300"/>
        <v>0</v>
      </c>
      <c r="AG133" s="84">
        <f t="shared" si="301"/>
        <v>0</v>
      </c>
      <c r="AH133" s="84">
        <f t="shared" si="302"/>
        <v>0</v>
      </c>
      <c r="AI133" s="84">
        <f t="shared" si="303"/>
        <v>0</v>
      </c>
      <c r="AJ133" s="6">
        <f t="shared" si="304"/>
        <v>0</v>
      </c>
      <c r="AK133" s="1">
        <f t="shared" si="305"/>
        <v>0</v>
      </c>
    </row>
    <row r="134" spans="1:37" ht="12.75" customHeight="1" x14ac:dyDescent="0.2">
      <c r="A134" s="26">
        <v>4.8500000000000001E-3</v>
      </c>
      <c r="B134" s="5">
        <f t="shared" si="294"/>
        <v>4.8500000000000001E-3</v>
      </c>
      <c r="C134" s="74"/>
      <c r="D134" s="74"/>
      <c r="E134" s="74" t="s">
        <v>70</v>
      </c>
      <c r="F134" s="25">
        <f t="shared" si="295"/>
        <v>0</v>
      </c>
      <c r="G134" s="25">
        <f t="shared" si="296"/>
        <v>0</v>
      </c>
      <c r="H134" s="7">
        <f t="shared" si="208"/>
        <v>0</v>
      </c>
      <c r="I134" s="7">
        <f t="shared" si="209"/>
        <v>0</v>
      </c>
      <c r="J134" s="7">
        <f t="shared" si="210"/>
        <v>0</v>
      </c>
      <c r="K134" s="7">
        <f t="shared" si="211"/>
        <v>0</v>
      </c>
      <c r="L134" s="7">
        <f t="shared" si="212"/>
        <v>0</v>
      </c>
      <c r="M134" s="7">
        <f t="shared" si="213"/>
        <v>0</v>
      </c>
      <c r="N134" s="7">
        <f t="shared" si="214"/>
        <v>0</v>
      </c>
      <c r="O134" s="7">
        <f t="shared" si="215"/>
        <v>0</v>
      </c>
      <c r="P134" s="7">
        <f t="shared" si="216"/>
        <v>0</v>
      </c>
      <c r="Q134" s="7">
        <f t="shared" si="217"/>
        <v>0</v>
      </c>
      <c r="R134" s="7">
        <f t="shared" si="218"/>
        <v>0</v>
      </c>
      <c r="S134" s="7">
        <f t="shared" si="219"/>
        <v>0</v>
      </c>
      <c r="T134" s="7">
        <f t="shared" si="220"/>
        <v>0</v>
      </c>
      <c r="U134" s="109">
        <f t="shared" si="221"/>
        <v>0</v>
      </c>
      <c r="V134" s="109">
        <f t="shared" si="222"/>
        <v>0</v>
      </c>
      <c r="W134" s="109">
        <f t="shared" si="223"/>
        <v>0</v>
      </c>
      <c r="X134" s="109">
        <f t="shared" si="224"/>
        <v>0</v>
      </c>
      <c r="Y134" s="71">
        <f t="shared" si="225"/>
        <v>0</v>
      </c>
      <c r="Z134" s="71">
        <f t="shared" si="226"/>
        <v>0</v>
      </c>
      <c r="AA134" s="71">
        <f t="shared" si="227"/>
        <v>0</v>
      </c>
      <c r="AB134" s="71">
        <f t="shared" si="228"/>
        <v>0</v>
      </c>
      <c r="AC134" s="82">
        <f t="shared" si="297"/>
        <v>0</v>
      </c>
      <c r="AD134" s="82">
        <f t="shared" si="298"/>
        <v>0</v>
      </c>
      <c r="AE134" s="82">
        <f t="shared" si="299"/>
        <v>0</v>
      </c>
      <c r="AF134" s="84">
        <f t="shared" si="300"/>
        <v>0</v>
      </c>
      <c r="AG134" s="84">
        <f t="shared" si="301"/>
        <v>0</v>
      </c>
      <c r="AH134" s="84">
        <f t="shared" si="302"/>
        <v>0</v>
      </c>
      <c r="AI134" s="84">
        <f t="shared" si="303"/>
        <v>0</v>
      </c>
      <c r="AJ134" s="6">
        <f t="shared" si="304"/>
        <v>0</v>
      </c>
      <c r="AK134" s="1">
        <f t="shared" si="305"/>
        <v>0</v>
      </c>
    </row>
    <row r="135" spans="1:37" ht="12.75" customHeight="1" x14ac:dyDescent="0.2">
      <c r="A135" s="26">
        <v>4.8599999999999997E-3</v>
      </c>
      <c r="B135" s="5">
        <f t="shared" si="247"/>
        <v>4.8599999999999997E-3</v>
      </c>
      <c r="C135" s="74"/>
      <c r="D135" s="74"/>
      <c r="E135" s="74" t="s">
        <v>70</v>
      </c>
      <c r="F135" s="25">
        <f t="shared" ref="F135" si="306">COUNTIF(H135:AB135,"&gt;1")</f>
        <v>0</v>
      </c>
      <c r="G135" s="25">
        <f t="shared" ref="G135" si="307">COUNTIF(AF135:AJ135,"&gt;1")</f>
        <v>0</v>
      </c>
      <c r="H135" s="7">
        <f t="shared" si="208"/>
        <v>0</v>
      </c>
      <c r="I135" s="7">
        <f t="shared" si="209"/>
        <v>0</v>
      </c>
      <c r="J135" s="7">
        <f t="shared" si="210"/>
        <v>0</v>
      </c>
      <c r="K135" s="7">
        <f t="shared" si="211"/>
        <v>0</v>
      </c>
      <c r="L135" s="7">
        <f t="shared" si="212"/>
        <v>0</v>
      </c>
      <c r="M135" s="7">
        <f t="shared" si="213"/>
        <v>0</v>
      </c>
      <c r="N135" s="7">
        <f t="shared" si="214"/>
        <v>0</v>
      </c>
      <c r="O135" s="7">
        <f t="shared" si="215"/>
        <v>0</v>
      </c>
      <c r="P135" s="7">
        <f t="shared" si="216"/>
        <v>0</v>
      </c>
      <c r="Q135" s="7">
        <f t="shared" si="217"/>
        <v>0</v>
      </c>
      <c r="R135" s="7">
        <f t="shared" si="218"/>
        <v>0</v>
      </c>
      <c r="S135" s="7">
        <f t="shared" si="219"/>
        <v>0</v>
      </c>
      <c r="T135" s="7">
        <f t="shared" si="220"/>
        <v>0</v>
      </c>
      <c r="U135" s="109">
        <f t="shared" si="221"/>
        <v>0</v>
      </c>
      <c r="V135" s="109">
        <f t="shared" si="222"/>
        <v>0</v>
      </c>
      <c r="W135" s="109">
        <f t="shared" si="223"/>
        <v>0</v>
      </c>
      <c r="X135" s="109">
        <f t="shared" si="224"/>
        <v>0</v>
      </c>
      <c r="Y135" s="71">
        <f t="shared" si="225"/>
        <v>0</v>
      </c>
      <c r="Z135" s="71">
        <f t="shared" si="226"/>
        <v>0</v>
      </c>
      <c r="AA135" s="71">
        <f t="shared" si="227"/>
        <v>0</v>
      </c>
      <c r="AB135" s="71">
        <f t="shared" si="228"/>
        <v>0</v>
      </c>
      <c r="AC135" s="82">
        <f t="shared" ref="AC135" si="308">LARGE(H135:T135,5)</f>
        <v>0</v>
      </c>
      <c r="AD135" s="82">
        <f t="shared" ref="AD135" si="309">LARGE(U135:X135,1)</f>
        <v>0</v>
      </c>
      <c r="AE135" s="82">
        <f t="shared" ref="AE135" si="310">LARGE(Y135:AB135,1)</f>
        <v>0</v>
      </c>
      <c r="AF135" s="84">
        <f t="shared" ref="AF135" si="311">LARGE(H135:T135,1)</f>
        <v>0</v>
      </c>
      <c r="AG135" s="84">
        <f t="shared" ref="AG135" si="312">LARGE(H135:T135,2)</f>
        <v>0</v>
      </c>
      <c r="AH135" s="84">
        <f t="shared" si="255"/>
        <v>0</v>
      </c>
      <c r="AI135" s="84">
        <f t="shared" ref="AI135" si="313">LARGE(H135:T135,3)</f>
        <v>0</v>
      </c>
      <c r="AJ135" s="6">
        <f t="shared" si="236"/>
        <v>0</v>
      </c>
      <c r="AK135" s="1">
        <f t="shared" ref="AK135" si="314">SUM(AF135:AJ135)</f>
        <v>0</v>
      </c>
    </row>
    <row r="136" spans="1:37" s="24" customFormat="1" ht="12.75" customHeight="1" x14ac:dyDescent="0.2">
      <c r="A136" s="99"/>
      <c r="C136" s="24" t="s">
        <v>3</v>
      </c>
      <c r="U136" s="108"/>
      <c r="V136" s="108"/>
      <c r="W136" s="108"/>
      <c r="X136" s="108"/>
    </row>
    <row r="137" spans="1:37" ht="12.75" customHeight="1" x14ac:dyDescent="0.2">
      <c r="C137" s="73" t="s">
        <v>70</v>
      </c>
    </row>
    <row r="138" spans="1:37" ht="12.75" customHeight="1" x14ac:dyDescent="0.2">
      <c r="C138" s="73" t="s">
        <v>71</v>
      </c>
    </row>
    <row r="139" spans="1:37" ht="12.75" customHeight="1" x14ac:dyDescent="0.2">
      <c r="C139" s="73" t="s">
        <v>8</v>
      </c>
      <c r="D139" s="73" t="s">
        <v>69</v>
      </c>
      <c r="E139" s="73" t="s">
        <v>69</v>
      </c>
    </row>
    <row r="140" spans="1:37" ht="12.75" customHeight="1" x14ac:dyDescent="0.2">
      <c r="C140" s="73" t="s">
        <v>68</v>
      </c>
      <c r="D140" s="73" t="s">
        <v>69</v>
      </c>
      <c r="E140" s="73" t="s">
        <v>69</v>
      </c>
    </row>
    <row r="141" spans="1:37" ht="12.75" customHeight="1" x14ac:dyDescent="0.2"/>
    <row r="142" spans="1:37" ht="12.75" customHeight="1" x14ac:dyDescent="0.2"/>
    <row r="143" spans="1:37" ht="12.75" customHeight="1" x14ac:dyDescent="0.2"/>
    <row r="144" spans="1:37" ht="12.75" customHeight="1" x14ac:dyDescent="0.2"/>
    <row r="145" ht="12.75" customHeight="1" x14ac:dyDescent="0.2"/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5"/>
  <sheetViews>
    <sheetView workbookViewId="0">
      <selection activeCell="B11" sqref="B11:B16"/>
    </sheetView>
  </sheetViews>
  <sheetFormatPr defaultRowHeight="12.75" x14ac:dyDescent="0.2"/>
  <cols>
    <col min="1" max="1" width="1.42578125" customWidth="1"/>
    <col min="2" max="2" width="19.85546875" style="30" customWidth="1"/>
    <col min="3" max="3" width="7.140625" style="57" bestFit="1" customWidth="1"/>
    <col min="4" max="4" width="25.85546875" style="57" customWidth="1"/>
    <col min="5" max="5" width="8.28515625" style="31" customWidth="1"/>
    <col min="6" max="6" width="8.5703125" style="32" bestFit="1" customWidth="1"/>
  </cols>
  <sheetData>
    <row r="2" spans="2:7" ht="15.75" x14ac:dyDescent="0.25">
      <c r="B2" s="48" t="str">
        <f>Races!C6</f>
        <v>Bedford Autodrome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53" t="s">
        <v>67</v>
      </c>
      <c r="C4" s="151" t="s">
        <v>70</v>
      </c>
      <c r="D4" s="151"/>
      <c r="E4" s="154">
        <v>1.03125E-2</v>
      </c>
      <c r="F4" s="147"/>
      <c r="G4" t="str">
        <f>IF((ISERROR((VLOOKUP(B4,Calculation!C$2:C$314,1,FALSE)))),"not entered","")</f>
        <v/>
      </c>
    </row>
    <row r="5" spans="2:7" x14ac:dyDescent="0.2">
      <c r="B5" s="148" t="s">
        <v>67</v>
      </c>
      <c r="C5" s="152" t="s">
        <v>71</v>
      </c>
      <c r="D5" s="152"/>
      <c r="E5" s="155">
        <v>1.0324074074074074E-2</v>
      </c>
      <c r="F5" s="149"/>
      <c r="G5" t="str">
        <f>IF((ISERROR((VLOOKUP(B5,Calculation!C$2:C$314,1,FALSE)))),"not entered","")</f>
        <v/>
      </c>
    </row>
    <row r="6" spans="2:7" x14ac:dyDescent="0.2">
      <c r="B6" s="148" t="s">
        <v>97</v>
      </c>
      <c r="C6" s="150" t="s">
        <v>70</v>
      </c>
      <c r="D6" s="150" t="s">
        <v>98</v>
      </c>
      <c r="E6" s="155" t="s">
        <v>99</v>
      </c>
      <c r="F6" s="149">
        <v>10000</v>
      </c>
      <c r="G6" t="str">
        <f>IF((ISERROR((VLOOKUP(B6,Calculation!C$2:C$314,1,FALSE)))),"not entered","")</f>
        <v/>
      </c>
    </row>
    <row r="7" spans="2:7" x14ac:dyDescent="0.2">
      <c r="B7" s="148" t="s">
        <v>100</v>
      </c>
      <c r="C7" s="150" t="s">
        <v>70</v>
      </c>
      <c r="D7" s="150" t="s">
        <v>101</v>
      </c>
      <c r="E7" s="155" t="s">
        <v>102</v>
      </c>
      <c r="F7" s="149">
        <v>9176.1071060762097</v>
      </c>
      <c r="G7" t="str">
        <f>IF((ISERROR((VLOOKUP(B7,Calculation!C$2:C$314,1,FALSE)))),"not entered","")</f>
        <v/>
      </c>
    </row>
    <row r="8" spans="2:7" x14ac:dyDescent="0.2">
      <c r="B8" s="148" t="s">
        <v>103</v>
      </c>
      <c r="C8" s="150" t="s">
        <v>70</v>
      </c>
      <c r="D8" s="150" t="s">
        <v>104</v>
      </c>
      <c r="E8" s="155" t="s">
        <v>105</v>
      </c>
      <c r="F8" s="149">
        <v>8999.9999999999982</v>
      </c>
      <c r="G8" t="str">
        <f>IF((ISERROR((VLOOKUP(B8,Calculation!C$2:C$314,1,FALSE)))),"not entered","")</f>
        <v>not entered</v>
      </c>
    </row>
    <row r="9" spans="2:7" x14ac:dyDescent="0.2">
      <c r="B9" s="148" t="s">
        <v>106</v>
      </c>
      <c r="C9" s="150" t="s">
        <v>70</v>
      </c>
      <c r="D9" s="150" t="s">
        <v>107</v>
      </c>
      <c r="E9" s="155" t="s">
        <v>108</v>
      </c>
      <c r="F9" s="149">
        <v>8181.8181818181829</v>
      </c>
      <c r="G9" t="str">
        <f>IF((ISERROR((VLOOKUP(B9,Calculation!C$2:C$314,1,FALSE)))),"not entered","")</f>
        <v>not entered</v>
      </c>
    </row>
    <row r="10" spans="2:7" x14ac:dyDescent="0.2">
      <c r="B10" s="148" t="s">
        <v>109</v>
      </c>
      <c r="C10" s="150" t="s">
        <v>70</v>
      </c>
      <c r="D10" s="150" t="s">
        <v>110</v>
      </c>
      <c r="E10" s="155" t="s">
        <v>111</v>
      </c>
      <c r="F10" s="149">
        <v>8034.2651036970237</v>
      </c>
      <c r="G10" t="str">
        <f>IF((ISERROR((VLOOKUP(B10,Calculation!C$2:C$314,1,FALSE)))),"not entered","")</f>
        <v>not entered</v>
      </c>
    </row>
    <row r="11" spans="2:7" x14ac:dyDescent="0.2">
      <c r="B11" s="148" t="s">
        <v>112</v>
      </c>
      <c r="C11" s="150" t="s">
        <v>71</v>
      </c>
      <c r="D11" s="150" t="s">
        <v>104</v>
      </c>
      <c r="E11" s="155" t="s">
        <v>113</v>
      </c>
      <c r="F11" s="149">
        <v>10000</v>
      </c>
      <c r="G11" t="str">
        <f>IF((ISERROR((VLOOKUP(B11,Calculation!C$2:C$314,1,FALSE)))),"not entered","")</f>
        <v>not entered</v>
      </c>
    </row>
    <row r="12" spans="2:7" x14ac:dyDescent="0.2">
      <c r="B12" s="148" t="s">
        <v>114</v>
      </c>
      <c r="C12" s="150" t="s">
        <v>71</v>
      </c>
      <c r="D12" s="150" t="s">
        <v>115</v>
      </c>
      <c r="E12" s="155" t="s">
        <v>116</v>
      </c>
      <c r="F12" s="149">
        <v>9988.8017917133257</v>
      </c>
      <c r="G12" t="str">
        <f>IF((ISERROR((VLOOKUP(B12,Calculation!C$2:C$314,1,FALSE)))),"not entered","")</f>
        <v/>
      </c>
    </row>
    <row r="13" spans="2:7" x14ac:dyDescent="0.2">
      <c r="B13" s="148" t="s">
        <v>117</v>
      </c>
      <c r="C13" s="150" t="s">
        <v>71</v>
      </c>
      <c r="D13" s="150" t="s">
        <v>118</v>
      </c>
      <c r="E13" s="155" t="s">
        <v>119</v>
      </c>
      <c r="F13" s="149">
        <v>9632.8293736501091</v>
      </c>
      <c r="G13" t="str">
        <f>IF((ISERROR((VLOOKUP(B13,Calculation!C$2:C$314,1,FALSE)))),"not entered","")</f>
        <v>not entered</v>
      </c>
    </row>
    <row r="14" spans="2:7" x14ac:dyDescent="0.2">
      <c r="B14" s="148" t="s">
        <v>120</v>
      </c>
      <c r="C14" s="150" t="s">
        <v>71</v>
      </c>
      <c r="D14" s="150" t="s">
        <v>104</v>
      </c>
      <c r="E14" s="155" t="s">
        <v>121</v>
      </c>
      <c r="F14" s="149">
        <v>9176.9547325102903</v>
      </c>
      <c r="G14" t="str">
        <f>IF((ISERROR((VLOOKUP(B14,Calculation!C$2:C$314,1,FALSE)))),"not entered","")</f>
        <v>not entered</v>
      </c>
    </row>
    <row r="15" spans="2:7" x14ac:dyDescent="0.2">
      <c r="B15" s="165" t="s">
        <v>150</v>
      </c>
      <c r="C15" s="150" t="s">
        <v>71</v>
      </c>
      <c r="D15" s="150" t="s">
        <v>101</v>
      </c>
      <c r="E15" s="155" t="s">
        <v>122</v>
      </c>
      <c r="F15" s="149">
        <v>8236.3804247460757</v>
      </c>
      <c r="G15" t="str">
        <f>IF((ISERROR((VLOOKUP(B15,Calculation!C$2:C$314,1,FALSE)))),"not entered","")</f>
        <v/>
      </c>
    </row>
    <row r="16" spans="2:7" x14ac:dyDescent="0.2">
      <c r="B16" s="148" t="s">
        <v>123</v>
      </c>
      <c r="C16" s="150" t="s">
        <v>71</v>
      </c>
      <c r="D16" s="150" t="s">
        <v>124</v>
      </c>
      <c r="E16" s="155" t="s">
        <v>125</v>
      </c>
      <c r="F16" s="149">
        <v>8079.7101449275369</v>
      </c>
      <c r="G16" t="str">
        <f>IF((ISERROR((VLOOKUP(B16,Calculation!C$2:C$314,1,FALSE)))),"not entered","")</f>
        <v>not entered</v>
      </c>
    </row>
    <row r="17" spans="2:7" x14ac:dyDescent="0.2">
      <c r="B17" s="34" t="s">
        <v>8</v>
      </c>
      <c r="C17" s="56" t="str">
        <f t="shared" ref="C17:C61" si="0">VLOOKUP(B17,name,3,FALSE)</f>
        <v xml:space="preserve"> </v>
      </c>
      <c r="D17" s="56" t="str">
        <f t="shared" ref="D17:D61" si="1">VLOOKUP(B17,name,2,FALSE)</f>
        <v xml:space="preserve"> </v>
      </c>
      <c r="E17" s="102">
        <v>1.1574074074074073E-5</v>
      </c>
      <c r="F17" s="35" t="e">
        <f t="shared" ref="F17:F61" si="2">(VLOOKUP(C17,C$4:E$5,3,FALSE))/(E17/10000)</f>
        <v>#N/A</v>
      </c>
      <c r="G17" t="str">
        <f>IF((ISERROR((VLOOKUP(B17,Calculation!C$2:C$314,1,FALSE)))),"not entered","")</f>
        <v/>
      </c>
    </row>
    <row r="18" spans="2:7" x14ac:dyDescent="0.2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02">
        <v>1.1574074074074073E-5</v>
      </c>
      <c r="F18" s="35" t="e">
        <f t="shared" si="2"/>
        <v>#N/A</v>
      </c>
      <c r="G18" t="str">
        <f>IF((ISERROR((VLOOKUP(B18,Calculation!C$2:C$314,1,FALSE)))),"not entered","")</f>
        <v/>
      </c>
    </row>
    <row r="19" spans="2:7" x14ac:dyDescent="0.2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02">
        <v>1.1574074074074073E-5</v>
      </c>
      <c r="F19" s="35" t="e">
        <f t="shared" si="2"/>
        <v>#N/A</v>
      </c>
      <c r="G19" t="str">
        <f>IF((ISERROR((VLOOKUP(B19,Calculation!C$2:C$314,1,FALSE)))),"not entered","")</f>
        <v/>
      </c>
    </row>
    <row r="20" spans="2:7" x14ac:dyDescent="0.2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02">
        <v>1.1574074074074073E-5</v>
      </c>
      <c r="F20" s="35" t="e">
        <f t="shared" si="2"/>
        <v>#N/A</v>
      </c>
      <c r="G20" t="str">
        <f>IF((ISERROR((VLOOKUP(B20,Calculation!C$2:C$314,1,FALSE)))),"not entered","")</f>
        <v/>
      </c>
    </row>
    <row r="21" spans="2:7" x14ac:dyDescent="0.2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02">
        <v>1.1574074074074073E-5</v>
      </c>
      <c r="F21" s="35" t="e">
        <f t="shared" si="2"/>
        <v>#N/A</v>
      </c>
      <c r="G21" t="str">
        <f>IF((ISERROR((VLOOKUP(B21,Calculation!C$2:C$314,1,FALSE)))),"not entered","")</f>
        <v/>
      </c>
    </row>
    <row r="22" spans="2:7" x14ac:dyDescent="0.2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02">
        <v>1.1574074074074073E-5</v>
      </c>
      <c r="F22" s="35" t="e">
        <f t="shared" si="2"/>
        <v>#N/A</v>
      </c>
      <c r="G22" t="str">
        <f>IF((ISERROR((VLOOKUP(B22,Calculation!C$2:C$314,1,FALSE)))),"not entered","")</f>
        <v/>
      </c>
    </row>
    <row r="23" spans="2:7" x14ac:dyDescent="0.2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02">
        <v>1.1574074074074073E-5</v>
      </c>
      <c r="F23" s="35" t="e">
        <f t="shared" si="2"/>
        <v>#N/A</v>
      </c>
      <c r="G23" t="str">
        <f>IF((ISERROR((VLOOKUP(B23,Calculation!C$2:C$314,1,FALSE)))),"not entered","")</f>
        <v/>
      </c>
    </row>
    <row r="24" spans="2:7" x14ac:dyDescent="0.2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02">
        <v>1.1574074074074073E-5</v>
      </c>
      <c r="F24" s="35" t="e">
        <f t="shared" si="2"/>
        <v>#N/A</v>
      </c>
      <c r="G24" t="str">
        <f>IF((ISERROR((VLOOKUP(B24,Calculation!C$2:C$314,1,FALSE)))),"not entered","")</f>
        <v/>
      </c>
    </row>
    <row r="25" spans="2:7" x14ac:dyDescent="0.2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02">
        <v>1.1574074074074073E-5</v>
      </c>
      <c r="F25" s="35" t="e">
        <f t="shared" si="2"/>
        <v>#N/A</v>
      </c>
      <c r="G25" t="str">
        <f>IF((ISERROR((VLOOKUP(B25,Calculation!C$2:C$314,1,FALSE)))),"not entered","")</f>
        <v/>
      </c>
    </row>
    <row r="26" spans="2:7" x14ac:dyDescent="0.2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02">
        <v>1.1574074074074073E-5</v>
      </c>
      <c r="F26" s="35" t="e">
        <f t="shared" si="2"/>
        <v>#N/A</v>
      </c>
      <c r="G26" t="str">
        <f>IF((ISERROR((VLOOKUP(B26,Calculation!C$2:C$314,1,FALSE)))),"not entered","")</f>
        <v/>
      </c>
    </row>
    <row r="27" spans="2:7" x14ac:dyDescent="0.2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02">
        <v>1.1574074074074073E-5</v>
      </c>
      <c r="F27" s="35" t="e">
        <f t="shared" si="2"/>
        <v>#N/A</v>
      </c>
      <c r="G27" t="str">
        <f>IF((ISERROR((VLOOKUP(B27,Calculation!C$2:C$314,1,FALSE)))),"not entered","")</f>
        <v/>
      </c>
    </row>
    <row r="28" spans="2:7" x14ac:dyDescent="0.2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02">
        <v>1.1574074074074073E-5</v>
      </c>
      <c r="F28" s="35" t="e">
        <f t="shared" si="2"/>
        <v>#N/A</v>
      </c>
      <c r="G28" t="str">
        <f>IF((ISERROR((VLOOKUP(B28,Calculation!C$2:C$314,1,FALSE)))),"not entered","")</f>
        <v/>
      </c>
    </row>
    <row r="29" spans="2:7" x14ac:dyDescent="0.2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02">
        <v>1.1574074074074073E-5</v>
      </c>
      <c r="F29" s="35" t="e">
        <f t="shared" si="2"/>
        <v>#N/A</v>
      </c>
      <c r="G29" t="str">
        <f>IF((ISERROR((VLOOKUP(B29,Calculation!C$2:C$314,1,FALSE)))),"not entered","")</f>
        <v/>
      </c>
    </row>
    <row r="30" spans="2:7" x14ac:dyDescent="0.2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02">
        <v>1.1574074074074073E-5</v>
      </c>
      <c r="F30" s="35" t="e">
        <f t="shared" si="2"/>
        <v>#N/A</v>
      </c>
      <c r="G30" t="str">
        <f>IF((ISERROR((VLOOKUP(B30,Calculation!C$2:C$314,1,FALSE)))),"not entered","")</f>
        <v/>
      </c>
    </row>
    <row r="31" spans="2:7" x14ac:dyDescent="0.2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02">
        <v>1.1574074074074073E-5</v>
      </c>
      <c r="F31" s="35" t="e">
        <f t="shared" si="2"/>
        <v>#N/A</v>
      </c>
      <c r="G31" t="str">
        <f>IF((ISERROR((VLOOKUP(B31,Calculation!C$2:C$314,1,FALSE)))),"not entered","")</f>
        <v/>
      </c>
    </row>
    <row r="32" spans="2:7" x14ac:dyDescent="0.2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02">
        <v>1.1574074074074073E-5</v>
      </c>
      <c r="F32" s="35" t="e">
        <f t="shared" si="2"/>
        <v>#N/A</v>
      </c>
      <c r="G32" t="str">
        <f>IF((ISERROR((VLOOKUP(B32,Calculation!C$2:C$314,1,FALSE)))),"not entered","")</f>
        <v/>
      </c>
    </row>
    <row r="33" spans="2:7" x14ac:dyDescent="0.2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02">
        <v>1.1574074074074073E-5</v>
      </c>
      <c r="F33" s="35" t="e">
        <f t="shared" si="2"/>
        <v>#N/A</v>
      </c>
      <c r="G33" t="str">
        <f>IF((ISERROR((VLOOKUP(B33,Calculation!C$2:C$314,1,FALSE)))),"not entered","")</f>
        <v/>
      </c>
    </row>
    <row r="34" spans="2:7" x14ac:dyDescent="0.2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02">
        <v>1.1574074074074073E-5</v>
      </c>
      <c r="F34" s="35" t="e">
        <f t="shared" si="2"/>
        <v>#N/A</v>
      </c>
      <c r="G34" t="str">
        <f>IF((ISERROR((VLOOKUP(B34,Calculation!C$2:C$314,1,FALSE)))),"not entered","")</f>
        <v/>
      </c>
    </row>
    <row r="35" spans="2:7" x14ac:dyDescent="0.2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02">
        <v>1.1574074074074073E-5</v>
      </c>
      <c r="F35" s="35" t="e">
        <f t="shared" si="2"/>
        <v>#N/A</v>
      </c>
      <c r="G35" t="str">
        <f>IF((ISERROR((VLOOKUP(B35,Calculation!C$2:C$314,1,FALSE)))),"not entered","")</f>
        <v/>
      </c>
    </row>
    <row r="36" spans="2:7" x14ac:dyDescent="0.2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02">
        <v>1.1574074074074073E-5</v>
      </c>
      <c r="F36" s="35" t="e">
        <f t="shared" si="2"/>
        <v>#N/A</v>
      </c>
      <c r="G36" t="str">
        <f>IF((ISERROR((VLOOKUP(B36,Calculation!C$2:C$314,1,FALSE)))),"not entered","")</f>
        <v/>
      </c>
    </row>
    <row r="37" spans="2:7" x14ac:dyDescent="0.2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02">
        <v>1.1574074074074073E-5</v>
      </c>
      <c r="F37" s="35" t="e">
        <f t="shared" si="2"/>
        <v>#N/A</v>
      </c>
      <c r="G37" t="str">
        <f>IF((ISERROR((VLOOKUP(B37,Calculation!C$2:C$314,1,FALSE)))),"not entered","")</f>
        <v/>
      </c>
    </row>
    <row r="38" spans="2:7" x14ac:dyDescent="0.2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02">
        <v>1.1574074074074073E-5</v>
      </c>
      <c r="F38" s="35" t="e">
        <f t="shared" si="2"/>
        <v>#N/A</v>
      </c>
      <c r="G38" t="str">
        <f>IF((ISERROR((VLOOKUP(B38,Calculation!C$2:C$314,1,FALSE)))),"not entered","")</f>
        <v/>
      </c>
    </row>
    <row r="39" spans="2:7" x14ac:dyDescent="0.2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02">
        <v>1.1574074074074073E-5</v>
      </c>
      <c r="F39" s="35" t="e">
        <f t="shared" si="2"/>
        <v>#N/A</v>
      </c>
      <c r="G39" t="str">
        <f>IF((ISERROR((VLOOKUP(B39,Calculation!C$2:C$314,1,FALSE)))),"not entered","")</f>
        <v/>
      </c>
    </row>
    <row r="40" spans="2:7" x14ac:dyDescent="0.2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02">
        <v>1.1574074074074073E-5</v>
      </c>
      <c r="F40" s="35" t="e">
        <f t="shared" si="2"/>
        <v>#N/A</v>
      </c>
      <c r="G40" t="str">
        <f>IF((ISERROR((VLOOKUP(B40,Calculation!C$2:C$314,1,FALSE)))),"not entered","")</f>
        <v/>
      </c>
    </row>
    <row r="41" spans="2:7" x14ac:dyDescent="0.2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02">
        <v>1.1574074074074073E-5</v>
      </c>
      <c r="F41" s="35" t="e">
        <f t="shared" si="2"/>
        <v>#N/A</v>
      </c>
      <c r="G41" t="str">
        <f>IF((ISERROR((VLOOKUP(B41,Calculation!C$2:C$314,1,FALSE)))),"not entered","")</f>
        <v/>
      </c>
    </row>
    <row r="42" spans="2:7" x14ac:dyDescent="0.2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02">
        <v>1.1574074074074073E-5</v>
      </c>
      <c r="F42" s="35" t="e">
        <f t="shared" si="2"/>
        <v>#N/A</v>
      </c>
      <c r="G42" t="str">
        <f>IF((ISERROR((VLOOKUP(B42,Calculation!C$2:C$314,1,FALSE)))),"not entered","")</f>
        <v/>
      </c>
    </row>
    <row r="43" spans="2:7" x14ac:dyDescent="0.2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02">
        <v>1.1574074074074073E-5</v>
      </c>
      <c r="F43" s="35" t="e">
        <f t="shared" si="2"/>
        <v>#N/A</v>
      </c>
      <c r="G43" t="str">
        <f>IF((ISERROR((VLOOKUP(B43,Calculation!C$2:C$314,1,FALSE)))),"not entered","")</f>
        <v/>
      </c>
    </row>
    <row r="44" spans="2:7" x14ac:dyDescent="0.2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02">
        <v>1.1574074074074073E-5</v>
      </c>
      <c r="F44" s="35" t="e">
        <f t="shared" si="2"/>
        <v>#N/A</v>
      </c>
      <c r="G44" t="str">
        <f>IF((ISERROR((VLOOKUP(B44,Calculation!C$2:C$314,1,FALSE)))),"not entered","")</f>
        <v/>
      </c>
    </row>
    <row r="45" spans="2:7" x14ac:dyDescent="0.2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02">
        <v>1.1574074074074073E-5</v>
      </c>
      <c r="F45" s="35" t="e">
        <f t="shared" si="2"/>
        <v>#N/A</v>
      </c>
      <c r="G45" t="str">
        <f>IF((ISERROR((VLOOKUP(B45,Calculation!C$2:C$314,1,FALSE)))),"not entered","")</f>
        <v/>
      </c>
    </row>
    <row r="46" spans="2:7" x14ac:dyDescent="0.2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02">
        <v>1.1574074074074073E-5</v>
      </c>
      <c r="F46" s="35" t="e">
        <f t="shared" si="2"/>
        <v>#N/A</v>
      </c>
      <c r="G46" t="str">
        <f>IF((ISERROR((VLOOKUP(B46,Calculation!C$2:C$314,1,FALSE)))),"not entered","")</f>
        <v/>
      </c>
    </row>
    <row r="47" spans="2:7" x14ac:dyDescent="0.2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02">
        <v>1.1574074074074073E-5</v>
      </c>
      <c r="F47" s="35" t="e">
        <f t="shared" si="2"/>
        <v>#N/A</v>
      </c>
      <c r="G47" t="str">
        <f>IF((ISERROR((VLOOKUP(B47,Calculation!C$2:C$314,1,FALSE)))),"not entered","")</f>
        <v/>
      </c>
    </row>
    <row r="48" spans="2:7" x14ac:dyDescent="0.2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02">
        <v>1.1574074074074073E-5</v>
      </c>
      <c r="F48" s="35" t="e">
        <f t="shared" si="2"/>
        <v>#N/A</v>
      </c>
      <c r="G48" t="str">
        <f>IF((ISERROR((VLOOKUP(B48,Calculation!C$2:C$314,1,FALSE)))),"not entered","")</f>
        <v/>
      </c>
    </row>
    <row r="49" spans="2:7" x14ac:dyDescent="0.2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02">
        <v>1.1574074074074073E-5</v>
      </c>
      <c r="F49" s="35" t="e">
        <f t="shared" si="2"/>
        <v>#N/A</v>
      </c>
      <c r="G49" t="str">
        <f>IF((ISERROR((VLOOKUP(B49,Calculation!C$2:C$314,1,FALSE)))),"not entered","")</f>
        <v/>
      </c>
    </row>
    <row r="50" spans="2:7" x14ac:dyDescent="0.2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02">
        <v>1.1574074074074073E-5</v>
      </c>
      <c r="F50" s="35" t="e">
        <f t="shared" si="2"/>
        <v>#N/A</v>
      </c>
      <c r="G50" t="str">
        <f>IF((ISERROR((VLOOKUP(B50,Calculation!C$2:C$314,1,FALSE)))),"not entered","")</f>
        <v/>
      </c>
    </row>
    <row r="51" spans="2:7" x14ac:dyDescent="0.2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02">
        <v>1.1574074074074073E-5</v>
      </c>
      <c r="F51" s="35" t="e">
        <f t="shared" si="2"/>
        <v>#N/A</v>
      </c>
      <c r="G51" t="str">
        <f>IF((ISERROR((VLOOKUP(B51,Calculation!C$2:C$314,1,FALSE)))),"not entered","")</f>
        <v/>
      </c>
    </row>
    <row r="52" spans="2:7" x14ac:dyDescent="0.2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02">
        <v>1.1574074074074073E-5</v>
      </c>
      <c r="F52" s="35" t="e">
        <f t="shared" si="2"/>
        <v>#N/A</v>
      </c>
      <c r="G52" t="str">
        <f>IF((ISERROR((VLOOKUP(B52,Calculation!C$2:C$314,1,FALSE)))),"not entered","")</f>
        <v/>
      </c>
    </row>
    <row r="53" spans="2:7" x14ac:dyDescent="0.2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02">
        <v>1.1574074074074073E-5</v>
      </c>
      <c r="F53" s="35" t="e">
        <f t="shared" si="2"/>
        <v>#N/A</v>
      </c>
      <c r="G53" t="str">
        <f>IF((ISERROR((VLOOKUP(B53,Calculation!C$2:C$314,1,FALSE)))),"not entered","")</f>
        <v/>
      </c>
    </row>
    <row r="54" spans="2:7" x14ac:dyDescent="0.2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02">
        <v>1.1574074074074073E-5</v>
      </c>
      <c r="F54" s="35" t="e">
        <f t="shared" si="2"/>
        <v>#N/A</v>
      </c>
      <c r="G54" t="str">
        <f>IF((ISERROR((VLOOKUP(B54,Calculation!C$2:C$314,1,FALSE)))),"not entered","")</f>
        <v/>
      </c>
    </row>
    <row r="55" spans="2:7" x14ac:dyDescent="0.2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02">
        <v>1.1574074074074073E-5</v>
      </c>
      <c r="F55" s="35" t="e">
        <f t="shared" si="2"/>
        <v>#N/A</v>
      </c>
      <c r="G55" t="str">
        <f>IF((ISERROR((VLOOKUP(B55,Calculation!C$2:C$314,1,FALSE)))),"not entered","")</f>
        <v/>
      </c>
    </row>
    <row r="56" spans="2:7" x14ac:dyDescent="0.2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02">
        <v>1.1574074074074073E-5</v>
      </c>
      <c r="F56" s="35" t="e">
        <f t="shared" si="2"/>
        <v>#N/A</v>
      </c>
      <c r="G56" t="str">
        <f>IF((ISERROR((VLOOKUP(B56,Calculation!C$2:C$314,1,FALSE)))),"not entered","")</f>
        <v/>
      </c>
    </row>
    <row r="57" spans="2:7" x14ac:dyDescent="0.2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02">
        <v>1.1574074074074073E-5</v>
      </c>
      <c r="F57" s="35" t="e">
        <f t="shared" si="2"/>
        <v>#N/A</v>
      </c>
      <c r="G57" t="str">
        <f>IF((ISERROR((VLOOKUP(B57,Calculation!C$2:C$314,1,FALSE)))),"not entered","")</f>
        <v/>
      </c>
    </row>
    <row r="58" spans="2:7" x14ac:dyDescent="0.2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02">
        <v>1.1574074074074073E-5</v>
      </c>
      <c r="F58" s="35" t="e">
        <f t="shared" si="2"/>
        <v>#N/A</v>
      </c>
      <c r="G58" t="str">
        <f>IF((ISERROR((VLOOKUP(B58,Calculation!C$2:C$314,1,FALSE)))),"not entered","")</f>
        <v/>
      </c>
    </row>
    <row r="59" spans="2:7" x14ac:dyDescent="0.2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02">
        <v>1.1574074074074073E-5</v>
      </c>
      <c r="F59" s="35" t="e">
        <f t="shared" si="2"/>
        <v>#N/A</v>
      </c>
      <c r="G59" t="str">
        <f>IF((ISERROR((VLOOKUP(B59,Calculation!C$2:C$314,1,FALSE)))),"not entered","")</f>
        <v/>
      </c>
    </row>
    <row r="60" spans="2:7" x14ac:dyDescent="0.2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02">
        <v>1.1574074074074073E-5</v>
      </c>
      <c r="F60" s="35" t="e">
        <f t="shared" si="2"/>
        <v>#N/A</v>
      </c>
      <c r="G60" t="str">
        <f>IF((ISERROR((VLOOKUP(B60,Calculation!C$2:C$314,1,FALSE)))),"not entered","")</f>
        <v/>
      </c>
    </row>
    <row r="61" spans="2:7" x14ac:dyDescent="0.2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02">
        <v>1.1574074074074073E-5</v>
      </c>
      <c r="F61" s="35" t="e">
        <f t="shared" si="2"/>
        <v>#N/A</v>
      </c>
      <c r="G61" t="str">
        <f>IF((ISERROR((VLOOKUP(B61,Calculation!C$2:C$314,1,FALSE)))),"not entered","")</f>
        <v/>
      </c>
    </row>
    <row r="62" spans="2:7" x14ac:dyDescent="0.2">
      <c r="B62" s="34" t="s">
        <v>8</v>
      </c>
      <c r="C62" s="56" t="str">
        <f t="shared" ref="C62:C113" si="3">VLOOKUP(B62,name,3,FALSE)</f>
        <v xml:space="preserve"> </v>
      </c>
      <c r="D62" s="56" t="str">
        <f t="shared" ref="D62:D113" si="4">VLOOKUP(B62,name,2,FALSE)</f>
        <v xml:space="preserve"> </v>
      </c>
      <c r="E62" s="102">
        <v>1.1574074074074073E-5</v>
      </c>
      <c r="F62" s="35" t="e">
        <f t="shared" ref="F62:F81" si="5">(VLOOKUP(C62,C$4:E$5,3,FALSE))/(E62/10000)</f>
        <v>#N/A</v>
      </c>
      <c r="G62" t="str">
        <f>IF((ISERROR((VLOOKUP(B62,Calculation!C$2:C$314,1,FALSE)))),"not entered","")</f>
        <v/>
      </c>
    </row>
    <row r="63" spans="2:7" x14ac:dyDescent="0.2">
      <c r="B63" s="34" t="s">
        <v>8</v>
      </c>
      <c r="C63" s="56" t="str">
        <f t="shared" si="3"/>
        <v xml:space="preserve"> </v>
      </c>
      <c r="D63" s="56" t="str">
        <f t="shared" si="4"/>
        <v xml:space="preserve"> </v>
      </c>
      <c r="E63" s="102">
        <v>1.1574074074074073E-5</v>
      </c>
      <c r="F63" s="35" t="e">
        <f t="shared" si="5"/>
        <v>#N/A</v>
      </c>
      <c r="G63" t="str">
        <f>IF((ISERROR((VLOOKUP(B63,Calculation!C$2:C$314,1,FALSE)))),"not entered","")</f>
        <v/>
      </c>
    </row>
    <row r="64" spans="2:7" x14ac:dyDescent="0.2">
      <c r="B64" s="34" t="s">
        <v>8</v>
      </c>
      <c r="C64" s="56" t="str">
        <f t="shared" si="3"/>
        <v xml:space="preserve"> </v>
      </c>
      <c r="D64" s="56" t="str">
        <f t="shared" si="4"/>
        <v xml:space="preserve"> </v>
      </c>
      <c r="E64" s="102">
        <v>1.1574074074074073E-5</v>
      </c>
      <c r="F64" s="35" t="e">
        <f t="shared" si="5"/>
        <v>#N/A</v>
      </c>
      <c r="G64" t="str">
        <f>IF((ISERROR((VLOOKUP(B64,Calculation!C$2:C$314,1,FALSE)))),"not entered","")</f>
        <v/>
      </c>
    </row>
    <row r="65" spans="2:7" x14ac:dyDescent="0.2">
      <c r="B65" s="34" t="s">
        <v>8</v>
      </c>
      <c r="C65" s="56" t="str">
        <f t="shared" si="3"/>
        <v xml:space="preserve"> </v>
      </c>
      <c r="D65" s="56" t="str">
        <f t="shared" si="4"/>
        <v xml:space="preserve"> </v>
      </c>
      <c r="E65" s="102">
        <v>1.1574074074074073E-5</v>
      </c>
      <c r="F65" s="35" t="e">
        <f t="shared" si="5"/>
        <v>#N/A</v>
      </c>
      <c r="G65" t="str">
        <f>IF((ISERROR((VLOOKUP(B65,Calculation!C$2:C$314,1,FALSE)))),"not entered","")</f>
        <v/>
      </c>
    </row>
    <row r="66" spans="2:7" x14ac:dyDescent="0.2">
      <c r="B66" s="34" t="s">
        <v>8</v>
      </c>
      <c r="C66" s="56" t="str">
        <f t="shared" si="3"/>
        <v xml:space="preserve"> </v>
      </c>
      <c r="D66" s="56" t="str">
        <f t="shared" si="4"/>
        <v xml:space="preserve"> </v>
      </c>
      <c r="E66" s="102">
        <v>1.1574074074074073E-5</v>
      </c>
      <c r="F66" s="35" t="e">
        <f t="shared" si="5"/>
        <v>#N/A</v>
      </c>
      <c r="G66" t="str">
        <f>IF((ISERROR((VLOOKUP(B66,Calculation!C$2:C$314,1,FALSE)))),"not entered","")</f>
        <v/>
      </c>
    </row>
    <row r="67" spans="2:7" x14ac:dyDescent="0.2">
      <c r="B67" s="34" t="s">
        <v>8</v>
      </c>
      <c r="C67" s="56" t="str">
        <f t="shared" si="3"/>
        <v xml:space="preserve"> </v>
      </c>
      <c r="D67" s="56" t="str">
        <f t="shared" si="4"/>
        <v xml:space="preserve"> </v>
      </c>
      <c r="E67" s="102">
        <v>1.1574074074074073E-5</v>
      </c>
      <c r="F67" s="35" t="e">
        <f t="shared" si="5"/>
        <v>#N/A</v>
      </c>
      <c r="G67" t="str">
        <f>IF((ISERROR((VLOOKUP(B67,Calculation!C$2:C$314,1,FALSE)))),"not entered","")</f>
        <v/>
      </c>
    </row>
    <row r="68" spans="2:7" x14ac:dyDescent="0.2">
      <c r="B68" s="34" t="s">
        <v>8</v>
      </c>
      <c r="C68" s="56" t="str">
        <f t="shared" si="3"/>
        <v xml:space="preserve"> </v>
      </c>
      <c r="D68" s="56" t="str">
        <f t="shared" si="4"/>
        <v xml:space="preserve"> </v>
      </c>
      <c r="E68" s="102">
        <v>1.1574074074074073E-5</v>
      </c>
      <c r="F68" s="35" t="e">
        <f t="shared" si="5"/>
        <v>#N/A</v>
      </c>
      <c r="G68" t="str">
        <f>IF((ISERROR((VLOOKUP(B68,Calculation!C$2:C$314,1,FALSE)))),"not entered","")</f>
        <v/>
      </c>
    </row>
    <row r="69" spans="2:7" x14ac:dyDescent="0.2">
      <c r="B69" s="34" t="s">
        <v>8</v>
      </c>
      <c r="C69" s="56" t="str">
        <f t="shared" si="3"/>
        <v xml:space="preserve"> </v>
      </c>
      <c r="D69" s="56" t="str">
        <f t="shared" si="4"/>
        <v xml:space="preserve"> </v>
      </c>
      <c r="E69" s="102">
        <v>1.1574074074074073E-5</v>
      </c>
      <c r="F69" s="35" t="e">
        <f t="shared" si="5"/>
        <v>#N/A</v>
      </c>
      <c r="G69" t="str">
        <f>IF((ISERROR((VLOOKUP(B69,Calculation!C$2:C$314,1,FALSE)))),"not entered","")</f>
        <v/>
      </c>
    </row>
    <row r="70" spans="2:7" x14ac:dyDescent="0.2">
      <c r="B70" s="34" t="s">
        <v>8</v>
      </c>
      <c r="C70" s="56" t="str">
        <f t="shared" si="3"/>
        <v xml:space="preserve"> </v>
      </c>
      <c r="D70" s="56" t="str">
        <f t="shared" si="4"/>
        <v xml:space="preserve"> </v>
      </c>
      <c r="E70" s="102">
        <v>1.1574074074074073E-5</v>
      </c>
      <c r="F70" s="35" t="e">
        <f t="shared" si="5"/>
        <v>#N/A</v>
      </c>
      <c r="G70" t="str">
        <f>IF((ISERROR((VLOOKUP(B70,Calculation!C$2:C$314,1,FALSE)))),"not entered","")</f>
        <v/>
      </c>
    </row>
    <row r="71" spans="2:7" x14ac:dyDescent="0.2">
      <c r="B71" s="34" t="s">
        <v>8</v>
      </c>
      <c r="C71" s="56" t="str">
        <f t="shared" si="3"/>
        <v xml:space="preserve"> </v>
      </c>
      <c r="D71" s="56" t="str">
        <f t="shared" si="4"/>
        <v xml:space="preserve"> </v>
      </c>
      <c r="E71" s="102">
        <v>1.1574074074074073E-5</v>
      </c>
      <c r="F71" s="35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34" t="s">
        <v>8</v>
      </c>
      <c r="C72" s="56" t="str">
        <f t="shared" si="3"/>
        <v xml:space="preserve"> </v>
      </c>
      <c r="D72" s="56" t="str">
        <f t="shared" si="4"/>
        <v xml:space="preserve"> </v>
      </c>
      <c r="E72" s="102">
        <v>1.1574074074074073E-5</v>
      </c>
      <c r="F72" s="35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34" t="s">
        <v>8</v>
      </c>
      <c r="C73" s="56" t="str">
        <f t="shared" si="3"/>
        <v xml:space="preserve"> </v>
      </c>
      <c r="D73" s="56" t="str">
        <f t="shared" si="4"/>
        <v xml:space="preserve"> </v>
      </c>
      <c r="E73" s="102">
        <v>1.1574074074074073E-5</v>
      </c>
      <c r="F73" s="35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34" t="s">
        <v>8</v>
      </c>
      <c r="C74" s="56" t="str">
        <f t="shared" si="3"/>
        <v xml:space="preserve"> </v>
      </c>
      <c r="D74" s="56" t="str">
        <f t="shared" si="4"/>
        <v xml:space="preserve"> </v>
      </c>
      <c r="E74" s="102">
        <v>1.1574074074074073E-5</v>
      </c>
      <c r="F74" s="35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34" t="s">
        <v>8</v>
      </c>
      <c r="C75" s="56" t="str">
        <f t="shared" si="3"/>
        <v xml:space="preserve"> </v>
      </c>
      <c r="D75" s="56" t="str">
        <f t="shared" si="4"/>
        <v xml:space="preserve"> </v>
      </c>
      <c r="E75" s="102">
        <v>1.1574074074074073E-5</v>
      </c>
      <c r="F75" s="35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34" t="s">
        <v>8</v>
      </c>
      <c r="C76" s="56" t="str">
        <f t="shared" si="3"/>
        <v xml:space="preserve"> </v>
      </c>
      <c r="D76" s="56" t="str">
        <f t="shared" si="4"/>
        <v xml:space="preserve"> </v>
      </c>
      <c r="E76" s="102">
        <v>1.1574074074074073E-5</v>
      </c>
      <c r="F76" s="35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34" t="s">
        <v>8</v>
      </c>
      <c r="C77" s="56" t="str">
        <f t="shared" si="3"/>
        <v xml:space="preserve"> </v>
      </c>
      <c r="D77" s="56" t="str">
        <f t="shared" si="4"/>
        <v xml:space="preserve"> </v>
      </c>
      <c r="E77" s="102">
        <v>1.1574074074074073E-5</v>
      </c>
      <c r="F77" s="35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34" t="s">
        <v>8</v>
      </c>
      <c r="C78" s="56" t="str">
        <f t="shared" si="3"/>
        <v xml:space="preserve"> </v>
      </c>
      <c r="D78" s="56" t="str">
        <f t="shared" si="4"/>
        <v xml:space="preserve"> </v>
      </c>
      <c r="E78" s="102">
        <v>1.1574074074074073E-5</v>
      </c>
      <c r="F78" s="35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34" t="s">
        <v>8</v>
      </c>
      <c r="C79" s="56" t="str">
        <f t="shared" si="3"/>
        <v xml:space="preserve"> </v>
      </c>
      <c r="D79" s="56" t="str">
        <f t="shared" si="4"/>
        <v xml:space="preserve"> </v>
      </c>
      <c r="E79" s="102">
        <v>1.1574074074074073E-5</v>
      </c>
      <c r="F79" s="35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34" t="s">
        <v>8</v>
      </c>
      <c r="C80" s="56" t="str">
        <f t="shared" si="3"/>
        <v xml:space="preserve"> </v>
      </c>
      <c r="D80" s="56" t="str">
        <f t="shared" si="4"/>
        <v xml:space="preserve"> </v>
      </c>
      <c r="E80" s="102">
        <v>1.1574074074074073E-5</v>
      </c>
      <c r="F80" s="35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34" t="s">
        <v>8</v>
      </c>
      <c r="C81" s="56" t="str">
        <f t="shared" si="3"/>
        <v xml:space="preserve"> </v>
      </c>
      <c r="D81" s="56" t="str">
        <f t="shared" si="4"/>
        <v xml:space="preserve"> </v>
      </c>
      <c r="E81" s="102">
        <v>1.1574074074074073E-5</v>
      </c>
      <c r="F81" s="35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34" t="s">
        <v>8</v>
      </c>
      <c r="C82" s="56" t="str">
        <f t="shared" si="3"/>
        <v xml:space="preserve"> </v>
      </c>
      <c r="D82" s="56" t="str">
        <f t="shared" si="4"/>
        <v xml:space="preserve"> </v>
      </c>
      <c r="E82" s="102">
        <v>1.1574074074074073E-5</v>
      </c>
      <c r="F82" s="35" t="e">
        <f t="shared" ref="F82:F113" si="6">(VLOOKUP(C82,C$4:E$5,3,FALSE))/(E82/10000)</f>
        <v>#N/A</v>
      </c>
      <c r="G82" t="str">
        <f>IF((ISERROR((VLOOKUP(B82,Calculation!C$2:C$314,1,FALSE)))),"not entered","")</f>
        <v/>
      </c>
    </row>
    <row r="83" spans="2:7" x14ac:dyDescent="0.2">
      <c r="B83" s="34" t="s">
        <v>8</v>
      </c>
      <c r="C83" s="56" t="str">
        <f t="shared" si="3"/>
        <v xml:space="preserve"> </v>
      </c>
      <c r="D83" s="56" t="str">
        <f t="shared" si="4"/>
        <v xml:space="preserve"> </v>
      </c>
      <c r="E83" s="102">
        <v>1.1574074074074073E-5</v>
      </c>
      <c r="F83" s="35" t="e">
        <f t="shared" si="6"/>
        <v>#N/A</v>
      </c>
      <c r="G83" t="str">
        <f>IF((ISERROR((VLOOKUP(B83,Calculation!C$2:C$314,1,FALSE)))),"not entered","")</f>
        <v/>
      </c>
    </row>
    <row r="84" spans="2:7" x14ac:dyDescent="0.2">
      <c r="B84" s="34" t="s">
        <v>8</v>
      </c>
      <c r="C84" s="56" t="str">
        <f t="shared" si="3"/>
        <v xml:space="preserve"> </v>
      </c>
      <c r="D84" s="56" t="str">
        <f t="shared" si="4"/>
        <v xml:space="preserve"> </v>
      </c>
      <c r="E84" s="102">
        <v>1.1574074074074073E-5</v>
      </c>
      <c r="F84" s="35" t="e">
        <f t="shared" si="6"/>
        <v>#N/A</v>
      </c>
      <c r="G84" t="str">
        <f>IF((ISERROR((VLOOKUP(B84,Calculation!C$2:C$314,1,FALSE)))),"not entered","")</f>
        <v/>
      </c>
    </row>
    <row r="85" spans="2:7" x14ac:dyDescent="0.2">
      <c r="B85" s="34" t="s">
        <v>8</v>
      </c>
      <c r="C85" s="56" t="str">
        <f t="shared" si="3"/>
        <v xml:space="preserve"> </v>
      </c>
      <c r="D85" s="56" t="str">
        <f t="shared" si="4"/>
        <v xml:space="preserve"> </v>
      </c>
      <c r="E85" s="102">
        <v>1.1574074074074073E-5</v>
      </c>
      <c r="F85" s="35" t="e">
        <f t="shared" si="6"/>
        <v>#N/A</v>
      </c>
      <c r="G85" t="str">
        <f>IF((ISERROR((VLOOKUP(B85,Calculation!C$2:C$314,1,FALSE)))),"not entered","")</f>
        <v/>
      </c>
    </row>
    <row r="86" spans="2:7" x14ac:dyDescent="0.2">
      <c r="B86" s="34" t="s">
        <v>8</v>
      </c>
      <c r="C86" s="56" t="str">
        <f t="shared" si="3"/>
        <v xml:space="preserve"> </v>
      </c>
      <c r="D86" s="56" t="str">
        <f t="shared" si="4"/>
        <v xml:space="preserve"> </v>
      </c>
      <c r="E86" s="102">
        <v>1.1574074074074073E-5</v>
      </c>
      <c r="F86" s="35" t="e">
        <f t="shared" si="6"/>
        <v>#N/A</v>
      </c>
      <c r="G86" t="str">
        <f>IF((ISERROR((VLOOKUP(B86,Calculation!C$2:C$314,1,FALSE)))),"not entered","")</f>
        <v/>
      </c>
    </row>
    <row r="87" spans="2:7" x14ac:dyDescent="0.2">
      <c r="B87" s="34" t="s">
        <v>8</v>
      </c>
      <c r="C87" s="56" t="str">
        <f t="shared" si="3"/>
        <v xml:space="preserve"> </v>
      </c>
      <c r="D87" s="56" t="str">
        <f t="shared" si="4"/>
        <v xml:space="preserve"> </v>
      </c>
      <c r="E87" s="102">
        <v>1.1574074074074073E-5</v>
      </c>
      <c r="F87" s="35" t="e">
        <f t="shared" si="6"/>
        <v>#N/A</v>
      </c>
      <c r="G87" t="str">
        <f>IF((ISERROR((VLOOKUP(B87,Calculation!C$2:C$314,1,FALSE)))),"not entered","")</f>
        <v/>
      </c>
    </row>
    <row r="88" spans="2:7" x14ac:dyDescent="0.2">
      <c r="B88" s="34" t="s">
        <v>8</v>
      </c>
      <c r="C88" s="56" t="str">
        <f t="shared" si="3"/>
        <v xml:space="preserve"> </v>
      </c>
      <c r="D88" s="56" t="str">
        <f t="shared" si="4"/>
        <v xml:space="preserve"> </v>
      </c>
      <c r="E88" s="102">
        <v>1.1574074074074073E-5</v>
      </c>
      <c r="F88" s="35" t="e">
        <f t="shared" si="6"/>
        <v>#N/A</v>
      </c>
      <c r="G88" t="str">
        <f>IF((ISERROR((VLOOKUP(B88,Calculation!C$2:C$314,1,FALSE)))),"not entered","")</f>
        <v/>
      </c>
    </row>
    <row r="89" spans="2:7" x14ac:dyDescent="0.2">
      <c r="B89" s="34" t="s">
        <v>8</v>
      </c>
      <c r="C89" s="56" t="str">
        <f t="shared" si="3"/>
        <v xml:space="preserve"> </v>
      </c>
      <c r="D89" s="56" t="str">
        <f t="shared" si="4"/>
        <v xml:space="preserve"> </v>
      </c>
      <c r="E89" s="102">
        <v>1.1574074074074073E-5</v>
      </c>
      <c r="F89" s="35" t="e">
        <f t="shared" si="6"/>
        <v>#N/A</v>
      </c>
      <c r="G89" t="str">
        <f>IF((ISERROR((VLOOKUP(B89,Calculation!C$2:C$314,1,FALSE)))),"not entered","")</f>
        <v/>
      </c>
    </row>
    <row r="90" spans="2:7" x14ac:dyDescent="0.2">
      <c r="B90" s="34" t="s">
        <v>8</v>
      </c>
      <c r="C90" s="56" t="str">
        <f t="shared" si="3"/>
        <v xml:space="preserve"> </v>
      </c>
      <c r="D90" s="56" t="str">
        <f t="shared" si="4"/>
        <v xml:space="preserve"> </v>
      </c>
      <c r="E90" s="102">
        <v>1.1574074074074073E-5</v>
      </c>
      <c r="F90" s="35" t="e">
        <f t="shared" si="6"/>
        <v>#N/A</v>
      </c>
      <c r="G90" t="str">
        <f>IF((ISERROR((VLOOKUP(B90,Calculation!C$2:C$314,1,FALSE)))),"not entered","")</f>
        <v/>
      </c>
    </row>
    <row r="91" spans="2:7" x14ac:dyDescent="0.2">
      <c r="B91" s="34" t="s">
        <v>8</v>
      </c>
      <c r="C91" s="56" t="str">
        <f t="shared" si="3"/>
        <v xml:space="preserve"> </v>
      </c>
      <c r="D91" s="56" t="str">
        <f t="shared" si="4"/>
        <v xml:space="preserve"> </v>
      </c>
      <c r="E91" s="102">
        <v>1.1574074074074073E-5</v>
      </c>
      <c r="F91" s="35" t="e">
        <f t="shared" si="6"/>
        <v>#N/A</v>
      </c>
      <c r="G91" t="str">
        <f>IF((ISERROR((VLOOKUP(B91,Calculation!C$2:C$314,1,FALSE)))),"not entered","")</f>
        <v/>
      </c>
    </row>
    <row r="92" spans="2:7" x14ac:dyDescent="0.2">
      <c r="B92" s="34" t="s">
        <v>8</v>
      </c>
      <c r="C92" s="56" t="str">
        <f t="shared" si="3"/>
        <v xml:space="preserve"> </v>
      </c>
      <c r="D92" s="56" t="str">
        <f t="shared" si="4"/>
        <v xml:space="preserve"> </v>
      </c>
      <c r="E92" s="102">
        <v>1.1574074074074073E-5</v>
      </c>
      <c r="F92" s="35" t="e">
        <f t="shared" si="6"/>
        <v>#N/A</v>
      </c>
      <c r="G92" t="str">
        <f>IF((ISERROR((VLOOKUP(B92,Calculation!C$2:C$314,1,FALSE)))),"not entered","")</f>
        <v/>
      </c>
    </row>
    <row r="93" spans="2:7" x14ac:dyDescent="0.2">
      <c r="B93" s="34" t="s">
        <v>8</v>
      </c>
      <c r="C93" s="56" t="str">
        <f t="shared" si="3"/>
        <v xml:space="preserve"> </v>
      </c>
      <c r="D93" s="56" t="str">
        <f t="shared" si="4"/>
        <v xml:space="preserve"> </v>
      </c>
      <c r="E93" s="102">
        <v>1.1574074074074073E-5</v>
      </c>
      <c r="F93" s="35" t="e">
        <f t="shared" si="6"/>
        <v>#N/A</v>
      </c>
      <c r="G93" t="str">
        <f>IF((ISERROR((VLOOKUP(B93,Calculation!C$2:C$314,1,FALSE)))),"not entered","")</f>
        <v/>
      </c>
    </row>
    <row r="94" spans="2:7" x14ac:dyDescent="0.2">
      <c r="B94" s="34" t="s">
        <v>8</v>
      </c>
      <c r="C94" s="56" t="str">
        <f t="shared" si="3"/>
        <v xml:space="preserve"> </v>
      </c>
      <c r="D94" s="56" t="str">
        <f t="shared" si="4"/>
        <v xml:space="preserve"> </v>
      </c>
      <c r="E94" s="102">
        <v>1.1574074074074073E-5</v>
      </c>
      <c r="F94" s="35" t="e">
        <f t="shared" si="6"/>
        <v>#N/A</v>
      </c>
      <c r="G94" t="str">
        <f>IF((ISERROR((VLOOKUP(B94,Calculation!C$2:C$314,1,FALSE)))),"not entered","")</f>
        <v/>
      </c>
    </row>
    <row r="95" spans="2:7" x14ac:dyDescent="0.2">
      <c r="B95" s="34" t="s">
        <v>8</v>
      </c>
      <c r="C95" s="56" t="str">
        <f t="shared" si="3"/>
        <v xml:space="preserve"> </v>
      </c>
      <c r="D95" s="56" t="str">
        <f t="shared" si="4"/>
        <v xml:space="preserve"> </v>
      </c>
      <c r="E95" s="102">
        <v>1.1574074074074073E-5</v>
      </c>
      <c r="F95" s="35" t="e">
        <f t="shared" si="6"/>
        <v>#N/A</v>
      </c>
      <c r="G95" t="str">
        <f>IF((ISERROR((VLOOKUP(B95,Calculation!C$2:C$314,1,FALSE)))),"not entered","")</f>
        <v/>
      </c>
    </row>
    <row r="96" spans="2:7" x14ac:dyDescent="0.2">
      <c r="B96" s="34" t="s">
        <v>8</v>
      </c>
      <c r="C96" s="56" t="str">
        <f t="shared" si="3"/>
        <v xml:space="preserve"> </v>
      </c>
      <c r="D96" s="56" t="str">
        <f t="shared" si="4"/>
        <v xml:space="preserve"> </v>
      </c>
      <c r="E96" s="102">
        <v>1.1574074074074073E-5</v>
      </c>
      <c r="F96" s="35" t="e">
        <f t="shared" si="6"/>
        <v>#N/A</v>
      </c>
      <c r="G96" t="str">
        <f>IF((ISERROR((VLOOKUP(B96,Calculation!C$2:C$314,1,FALSE)))),"not entered","")</f>
        <v/>
      </c>
    </row>
    <row r="97" spans="2:7" x14ac:dyDescent="0.2">
      <c r="B97" s="34" t="s">
        <v>8</v>
      </c>
      <c r="C97" s="56" t="str">
        <f t="shared" si="3"/>
        <v xml:space="preserve"> </v>
      </c>
      <c r="D97" s="56" t="str">
        <f t="shared" si="4"/>
        <v xml:space="preserve"> </v>
      </c>
      <c r="E97" s="102">
        <v>1.1574074074074073E-5</v>
      </c>
      <c r="F97" s="35" t="e">
        <f t="shared" si="6"/>
        <v>#N/A</v>
      </c>
      <c r="G97" t="str">
        <f>IF((ISERROR((VLOOKUP(B97,Calculation!C$2:C$314,1,FALSE)))),"not entered","")</f>
        <v/>
      </c>
    </row>
    <row r="98" spans="2:7" x14ac:dyDescent="0.2">
      <c r="B98" s="34" t="s">
        <v>8</v>
      </c>
      <c r="C98" s="56" t="str">
        <f t="shared" si="3"/>
        <v xml:space="preserve"> </v>
      </c>
      <c r="D98" s="56" t="str">
        <f t="shared" si="4"/>
        <v xml:space="preserve"> </v>
      </c>
      <c r="E98" s="102">
        <v>1.1574074074074073E-5</v>
      </c>
      <c r="F98" s="35" t="e">
        <f t="shared" si="6"/>
        <v>#N/A</v>
      </c>
      <c r="G98" t="str">
        <f>IF((ISERROR((VLOOKUP(B98,Calculation!C$2:C$314,1,FALSE)))),"not entered","")</f>
        <v/>
      </c>
    </row>
    <row r="99" spans="2:7" x14ac:dyDescent="0.2">
      <c r="B99" s="34" t="s">
        <v>8</v>
      </c>
      <c r="C99" s="56" t="str">
        <f t="shared" si="3"/>
        <v xml:space="preserve"> </v>
      </c>
      <c r="D99" s="56" t="str">
        <f t="shared" si="4"/>
        <v xml:space="preserve"> </v>
      </c>
      <c r="E99" s="102">
        <v>1.1574074074074073E-5</v>
      </c>
      <c r="F99" s="35" t="e">
        <f t="shared" si="6"/>
        <v>#N/A</v>
      </c>
      <c r="G99" t="str">
        <f>IF((ISERROR((VLOOKUP(B99,Calculation!C$2:C$314,1,FALSE)))),"not entered","")</f>
        <v/>
      </c>
    </row>
    <row r="100" spans="2:7" x14ac:dyDescent="0.2">
      <c r="B100" s="34" t="s">
        <v>8</v>
      </c>
      <c r="C100" s="56" t="str">
        <f t="shared" si="3"/>
        <v xml:space="preserve"> </v>
      </c>
      <c r="D100" s="56" t="str">
        <f t="shared" si="4"/>
        <v xml:space="preserve"> </v>
      </c>
      <c r="E100" s="102">
        <v>1.1574074074074073E-5</v>
      </c>
      <c r="F100" s="35" t="e">
        <f t="shared" si="6"/>
        <v>#N/A</v>
      </c>
      <c r="G100" t="str">
        <f>IF((ISERROR((VLOOKUP(B100,Calculation!C$2:C$314,1,FALSE)))),"not entered","")</f>
        <v/>
      </c>
    </row>
    <row r="101" spans="2:7" x14ac:dyDescent="0.2">
      <c r="B101" s="34" t="s">
        <v>8</v>
      </c>
      <c r="C101" s="56" t="str">
        <f t="shared" si="3"/>
        <v xml:space="preserve"> </v>
      </c>
      <c r="D101" s="56" t="str">
        <f t="shared" si="4"/>
        <v xml:space="preserve"> </v>
      </c>
      <c r="E101" s="102">
        <v>1.1574074074074073E-5</v>
      </c>
      <c r="F101" s="35" t="e">
        <f t="shared" si="6"/>
        <v>#N/A</v>
      </c>
      <c r="G101" t="str">
        <f>IF((ISERROR((VLOOKUP(B101,Calculation!C$2:C$314,1,FALSE)))),"not entered","")</f>
        <v/>
      </c>
    </row>
    <row r="102" spans="2:7" x14ac:dyDescent="0.2">
      <c r="B102" s="34" t="s">
        <v>8</v>
      </c>
      <c r="C102" s="56" t="str">
        <f t="shared" si="3"/>
        <v xml:space="preserve"> </v>
      </c>
      <c r="D102" s="56" t="str">
        <f t="shared" si="4"/>
        <v xml:space="preserve"> </v>
      </c>
      <c r="E102" s="102">
        <v>1.1574074074074073E-5</v>
      </c>
      <c r="F102" s="35" t="e">
        <f t="shared" si="6"/>
        <v>#N/A</v>
      </c>
      <c r="G102" t="str">
        <f>IF((ISERROR((VLOOKUP(B102,Calculation!C$2:C$314,1,FALSE)))),"not entered","")</f>
        <v/>
      </c>
    </row>
    <row r="103" spans="2:7" x14ac:dyDescent="0.2">
      <c r="B103" s="34" t="s">
        <v>8</v>
      </c>
      <c r="C103" s="56" t="str">
        <f t="shared" si="3"/>
        <v xml:space="preserve"> </v>
      </c>
      <c r="D103" s="56" t="str">
        <f t="shared" si="4"/>
        <v xml:space="preserve"> </v>
      </c>
      <c r="E103" s="102">
        <v>1.1574074074074073E-5</v>
      </c>
      <c r="F103" s="35" t="e">
        <f t="shared" si="6"/>
        <v>#N/A</v>
      </c>
      <c r="G103" t="str">
        <f>IF((ISERROR((VLOOKUP(B103,Calculation!C$2:C$314,1,FALSE)))),"not entered","")</f>
        <v/>
      </c>
    </row>
    <row r="104" spans="2:7" x14ac:dyDescent="0.2">
      <c r="B104" s="34" t="s">
        <v>8</v>
      </c>
      <c r="C104" s="56" t="str">
        <f t="shared" si="3"/>
        <v xml:space="preserve"> </v>
      </c>
      <c r="D104" s="56" t="str">
        <f t="shared" si="4"/>
        <v xml:space="preserve"> </v>
      </c>
      <c r="E104" s="102">
        <v>1.1574074074074073E-5</v>
      </c>
      <c r="F104" s="35" t="e">
        <f t="shared" si="6"/>
        <v>#N/A</v>
      </c>
      <c r="G104" t="str">
        <f>IF((ISERROR((VLOOKUP(B104,Calculation!C$2:C$314,1,FALSE)))),"not entered","")</f>
        <v/>
      </c>
    </row>
    <row r="105" spans="2:7" x14ac:dyDescent="0.2">
      <c r="B105" s="34" t="s">
        <v>8</v>
      </c>
      <c r="C105" s="56" t="str">
        <f t="shared" si="3"/>
        <v xml:space="preserve"> </v>
      </c>
      <c r="D105" s="56" t="str">
        <f t="shared" si="4"/>
        <v xml:space="preserve"> </v>
      </c>
      <c r="E105" s="102">
        <v>1.1574074074074073E-5</v>
      </c>
      <c r="F105" s="35" t="e">
        <f t="shared" si="6"/>
        <v>#N/A</v>
      </c>
      <c r="G105" t="str">
        <f>IF((ISERROR((VLOOKUP(B105,Calculation!C$2:C$314,1,FALSE)))),"not entered","")</f>
        <v/>
      </c>
    </row>
    <row r="106" spans="2:7" x14ac:dyDescent="0.2">
      <c r="B106" s="34" t="s">
        <v>8</v>
      </c>
      <c r="C106" s="56" t="str">
        <f t="shared" si="3"/>
        <v xml:space="preserve"> </v>
      </c>
      <c r="D106" s="56" t="str">
        <f t="shared" si="4"/>
        <v xml:space="preserve"> </v>
      </c>
      <c r="E106" s="102">
        <v>1.1574074074074073E-5</v>
      </c>
      <c r="F106" s="35" t="e">
        <f t="shared" si="6"/>
        <v>#N/A</v>
      </c>
      <c r="G106" t="str">
        <f>IF((ISERROR((VLOOKUP(B106,Calculation!C$2:C$314,1,FALSE)))),"not entered","")</f>
        <v/>
      </c>
    </row>
    <row r="107" spans="2:7" x14ac:dyDescent="0.2">
      <c r="B107" s="34" t="s">
        <v>8</v>
      </c>
      <c r="C107" s="56" t="str">
        <f t="shared" si="3"/>
        <v xml:space="preserve"> </v>
      </c>
      <c r="D107" s="56" t="str">
        <f t="shared" si="4"/>
        <v xml:space="preserve"> </v>
      </c>
      <c r="E107" s="102">
        <v>1.1574074074074073E-5</v>
      </c>
      <c r="F107" s="35" t="e">
        <f t="shared" si="6"/>
        <v>#N/A</v>
      </c>
      <c r="G107" t="str">
        <f>IF((ISERROR((VLOOKUP(B107,Calculation!C$2:C$314,1,FALSE)))),"not entered","")</f>
        <v/>
      </c>
    </row>
    <row r="108" spans="2:7" x14ac:dyDescent="0.2">
      <c r="B108" s="34" t="s">
        <v>8</v>
      </c>
      <c r="C108" s="56" t="str">
        <f t="shared" si="3"/>
        <v xml:space="preserve"> </v>
      </c>
      <c r="D108" s="56" t="str">
        <f t="shared" si="4"/>
        <v xml:space="preserve"> </v>
      </c>
      <c r="E108" s="102">
        <v>1.1574074074074073E-5</v>
      </c>
      <c r="F108" s="35" t="e">
        <f t="shared" si="6"/>
        <v>#N/A</v>
      </c>
      <c r="G108" t="str">
        <f>IF((ISERROR((VLOOKUP(B108,Calculation!C$2:C$314,1,FALSE)))),"not entered","")</f>
        <v/>
      </c>
    </row>
    <row r="109" spans="2:7" x14ac:dyDescent="0.2">
      <c r="B109" s="34" t="s">
        <v>8</v>
      </c>
      <c r="C109" s="56" t="str">
        <f t="shared" si="3"/>
        <v xml:space="preserve"> </v>
      </c>
      <c r="D109" s="56" t="str">
        <f t="shared" si="4"/>
        <v xml:space="preserve"> </v>
      </c>
      <c r="E109" s="102">
        <v>1.1574074074074073E-5</v>
      </c>
      <c r="F109" s="35" t="e">
        <f t="shared" si="6"/>
        <v>#N/A</v>
      </c>
      <c r="G109" t="str">
        <f>IF((ISERROR((VLOOKUP(B109,Calculation!C$2:C$314,1,FALSE)))),"not entered","")</f>
        <v/>
      </c>
    </row>
    <row r="110" spans="2:7" x14ac:dyDescent="0.2">
      <c r="B110" s="34" t="s">
        <v>8</v>
      </c>
      <c r="C110" s="56" t="str">
        <f t="shared" si="3"/>
        <v xml:space="preserve"> </v>
      </c>
      <c r="D110" s="56" t="str">
        <f t="shared" si="4"/>
        <v xml:space="preserve"> </v>
      </c>
      <c r="E110" s="102">
        <v>1.1574074074074073E-5</v>
      </c>
      <c r="F110" s="35" t="e">
        <f t="shared" si="6"/>
        <v>#N/A</v>
      </c>
      <c r="G110" t="str">
        <f>IF((ISERROR((VLOOKUP(B110,Calculation!C$2:C$314,1,FALSE)))),"not entered","")</f>
        <v/>
      </c>
    </row>
    <row r="111" spans="2:7" x14ac:dyDescent="0.2">
      <c r="B111" s="34" t="s">
        <v>8</v>
      </c>
      <c r="C111" s="56" t="str">
        <f t="shared" si="3"/>
        <v xml:space="preserve"> </v>
      </c>
      <c r="D111" s="56" t="str">
        <f t="shared" si="4"/>
        <v xml:space="preserve"> </v>
      </c>
      <c r="E111" s="102">
        <v>1.1574074074074073E-5</v>
      </c>
      <c r="F111" s="35" t="e">
        <f t="shared" si="6"/>
        <v>#N/A</v>
      </c>
      <c r="G111" t="str">
        <f>IF((ISERROR((VLOOKUP(B111,Calculation!C$2:C$314,1,FALSE)))),"not entered","")</f>
        <v/>
      </c>
    </row>
    <row r="112" spans="2:7" x14ac:dyDescent="0.2">
      <c r="B112" s="34" t="s">
        <v>8</v>
      </c>
      <c r="C112" s="56" t="str">
        <f t="shared" si="3"/>
        <v xml:space="preserve"> </v>
      </c>
      <c r="D112" s="56" t="str">
        <f t="shared" si="4"/>
        <v xml:space="preserve"> </v>
      </c>
      <c r="E112" s="102">
        <v>1.1574074074074073E-5</v>
      </c>
      <c r="F112" s="35" t="e">
        <f t="shared" si="6"/>
        <v>#N/A</v>
      </c>
      <c r="G112" t="str">
        <f>IF((ISERROR((VLOOKUP(B112,Calculation!C$2:C$314,1,FALSE)))),"not entered","")</f>
        <v/>
      </c>
    </row>
    <row r="113" spans="2:7" x14ac:dyDescent="0.2">
      <c r="B113" s="34" t="s">
        <v>8</v>
      </c>
      <c r="C113" s="56" t="str">
        <f t="shared" si="3"/>
        <v xml:space="preserve"> </v>
      </c>
      <c r="D113" s="56" t="str">
        <f t="shared" si="4"/>
        <v xml:space="preserve"> </v>
      </c>
      <c r="E113" s="102">
        <v>1.1574074074074073E-5</v>
      </c>
      <c r="F113" s="35" t="e">
        <f t="shared" si="6"/>
        <v>#N/A</v>
      </c>
      <c r="G113" t="str">
        <f>IF((ISERROR((VLOOKUP(B113,Calculation!C$2:C$314,1,FALSE)))),"not entered","")</f>
        <v/>
      </c>
    </row>
    <row r="114" spans="2:7" x14ac:dyDescent="0.2">
      <c r="B114" s="34" t="s">
        <v>8</v>
      </c>
      <c r="C114" s="56" t="str">
        <f t="shared" ref="C114:C177" si="7">VLOOKUP(B114,name,3,FALSE)</f>
        <v xml:space="preserve"> </v>
      </c>
      <c r="D114" s="56" t="str">
        <f t="shared" ref="D114:D177" si="8">VLOOKUP(B114,name,2,FALSE)</f>
        <v xml:space="preserve"> </v>
      </c>
      <c r="E114" s="102">
        <v>1.1574074074074073E-5</v>
      </c>
      <c r="F114" s="35" t="e">
        <f t="shared" ref="F114:F145" si="9">(VLOOKUP(C114,C$4:E$5,3,FALSE))/(E114/10000)</f>
        <v>#N/A</v>
      </c>
      <c r="G114" t="str">
        <f>IF((ISERROR((VLOOKUP(B114,Calculation!C$2:C$314,1,FALSE)))),"not entered","")</f>
        <v/>
      </c>
    </row>
    <row r="115" spans="2:7" x14ac:dyDescent="0.2">
      <c r="B115" s="34" t="s">
        <v>8</v>
      </c>
      <c r="C115" s="56" t="str">
        <f t="shared" si="7"/>
        <v xml:space="preserve"> </v>
      </c>
      <c r="D115" s="56" t="str">
        <f t="shared" si="8"/>
        <v xml:space="preserve"> </v>
      </c>
      <c r="E115" s="102">
        <v>1.1574074074074073E-5</v>
      </c>
      <c r="F115" s="35" t="e">
        <f t="shared" si="9"/>
        <v>#N/A</v>
      </c>
      <c r="G115" t="str">
        <f>IF((ISERROR((VLOOKUP(B115,Calculation!C$2:C$314,1,FALSE)))),"not entered","")</f>
        <v/>
      </c>
    </row>
    <row r="116" spans="2:7" x14ac:dyDescent="0.2">
      <c r="B116" s="34" t="s">
        <v>8</v>
      </c>
      <c r="C116" s="56" t="str">
        <f t="shared" si="7"/>
        <v xml:space="preserve"> </v>
      </c>
      <c r="D116" s="56" t="str">
        <f t="shared" si="8"/>
        <v xml:space="preserve"> </v>
      </c>
      <c r="E116" s="102">
        <v>1.1574074074074073E-5</v>
      </c>
      <c r="F116" s="35" t="e">
        <f t="shared" si="9"/>
        <v>#N/A</v>
      </c>
      <c r="G116" t="str">
        <f>IF((ISERROR((VLOOKUP(B116,Calculation!C$2:C$314,1,FALSE)))),"not entered","")</f>
        <v/>
      </c>
    </row>
    <row r="117" spans="2:7" x14ac:dyDescent="0.2">
      <c r="B117" s="34" t="s">
        <v>8</v>
      </c>
      <c r="C117" s="56" t="str">
        <f t="shared" si="7"/>
        <v xml:space="preserve"> </v>
      </c>
      <c r="D117" s="56" t="str">
        <f t="shared" si="8"/>
        <v xml:space="preserve"> </v>
      </c>
      <c r="E117" s="102">
        <v>1.1574074074074073E-5</v>
      </c>
      <c r="F117" s="35" t="e">
        <f t="shared" si="9"/>
        <v>#N/A</v>
      </c>
      <c r="G117" t="str">
        <f>IF((ISERROR((VLOOKUP(B117,Calculation!C$2:C$314,1,FALSE)))),"not entered","")</f>
        <v/>
      </c>
    </row>
    <row r="118" spans="2:7" x14ac:dyDescent="0.2">
      <c r="B118" s="34" t="s">
        <v>8</v>
      </c>
      <c r="C118" s="56" t="str">
        <f t="shared" si="7"/>
        <v xml:space="preserve"> </v>
      </c>
      <c r="D118" s="56" t="str">
        <f t="shared" si="8"/>
        <v xml:space="preserve"> </v>
      </c>
      <c r="E118" s="102">
        <v>1.1574074074074073E-5</v>
      </c>
      <c r="F118" s="35" t="e">
        <f t="shared" si="9"/>
        <v>#N/A</v>
      </c>
      <c r="G118" t="str">
        <f>IF((ISERROR((VLOOKUP(B118,Calculation!C$2:C$314,1,FALSE)))),"not entered","")</f>
        <v/>
      </c>
    </row>
    <row r="119" spans="2:7" x14ac:dyDescent="0.2">
      <c r="B119" s="34" t="s">
        <v>8</v>
      </c>
      <c r="C119" s="56" t="str">
        <f t="shared" si="7"/>
        <v xml:space="preserve"> </v>
      </c>
      <c r="D119" s="56" t="str">
        <f t="shared" si="8"/>
        <v xml:space="preserve"> </v>
      </c>
      <c r="E119" s="102">
        <v>1.1574074074074073E-5</v>
      </c>
      <c r="F119" s="35" t="e">
        <f t="shared" si="9"/>
        <v>#N/A</v>
      </c>
      <c r="G119" t="str">
        <f>IF((ISERROR((VLOOKUP(B119,Calculation!C$2:C$314,1,FALSE)))),"not entered","")</f>
        <v/>
      </c>
    </row>
    <row r="120" spans="2:7" x14ac:dyDescent="0.2">
      <c r="B120" s="34" t="s">
        <v>8</v>
      </c>
      <c r="C120" s="56" t="str">
        <f t="shared" si="7"/>
        <v xml:space="preserve"> </v>
      </c>
      <c r="D120" s="56" t="str">
        <f t="shared" si="8"/>
        <v xml:space="preserve"> </v>
      </c>
      <c r="E120" s="102">
        <v>1.1574074074074073E-5</v>
      </c>
      <c r="F120" s="35" t="e">
        <f t="shared" si="9"/>
        <v>#N/A</v>
      </c>
      <c r="G120" t="str">
        <f>IF((ISERROR((VLOOKUP(B120,Calculation!C$2:C$314,1,FALSE)))),"not entered","")</f>
        <v/>
      </c>
    </row>
    <row r="121" spans="2:7" x14ac:dyDescent="0.2">
      <c r="B121" s="34" t="s">
        <v>8</v>
      </c>
      <c r="C121" s="56" t="str">
        <f t="shared" si="7"/>
        <v xml:space="preserve"> </v>
      </c>
      <c r="D121" s="56" t="str">
        <f t="shared" si="8"/>
        <v xml:space="preserve"> </v>
      </c>
      <c r="E121" s="102">
        <v>1.1574074074074073E-5</v>
      </c>
      <c r="F121" s="35" t="e">
        <f t="shared" si="9"/>
        <v>#N/A</v>
      </c>
      <c r="G121" t="str">
        <f>IF((ISERROR((VLOOKUP(B121,Calculation!C$2:C$314,1,FALSE)))),"not entered","")</f>
        <v/>
      </c>
    </row>
    <row r="122" spans="2:7" x14ac:dyDescent="0.2">
      <c r="B122" s="34" t="s">
        <v>8</v>
      </c>
      <c r="C122" s="56" t="str">
        <f t="shared" si="7"/>
        <v xml:space="preserve"> </v>
      </c>
      <c r="D122" s="56" t="str">
        <f t="shared" si="8"/>
        <v xml:space="preserve"> </v>
      </c>
      <c r="E122" s="102">
        <v>1.1574074074074073E-5</v>
      </c>
      <c r="F122" s="35" t="e">
        <f t="shared" si="9"/>
        <v>#N/A</v>
      </c>
      <c r="G122" t="str">
        <f>IF((ISERROR((VLOOKUP(B122,Calculation!C$2:C$314,1,FALSE)))),"not entered","")</f>
        <v/>
      </c>
    </row>
    <row r="123" spans="2:7" x14ac:dyDescent="0.2">
      <c r="B123" s="34" t="s">
        <v>8</v>
      </c>
      <c r="C123" s="56" t="str">
        <f t="shared" si="7"/>
        <v xml:space="preserve"> </v>
      </c>
      <c r="D123" s="56" t="str">
        <f t="shared" si="8"/>
        <v xml:space="preserve"> </v>
      </c>
      <c r="E123" s="102">
        <v>1.1574074074074073E-5</v>
      </c>
      <c r="F123" s="35" t="e">
        <f t="shared" si="9"/>
        <v>#N/A</v>
      </c>
      <c r="G123" t="str">
        <f>IF((ISERROR((VLOOKUP(B123,Calculation!C$2:C$314,1,FALSE)))),"not entered","")</f>
        <v/>
      </c>
    </row>
    <row r="124" spans="2:7" x14ac:dyDescent="0.2">
      <c r="B124" s="34" t="s">
        <v>8</v>
      </c>
      <c r="C124" s="56" t="str">
        <f t="shared" si="7"/>
        <v xml:space="preserve"> </v>
      </c>
      <c r="D124" s="56" t="str">
        <f t="shared" si="8"/>
        <v xml:space="preserve"> </v>
      </c>
      <c r="E124" s="102">
        <v>1.1574074074074073E-5</v>
      </c>
      <c r="F124" s="35" t="e">
        <f t="shared" si="9"/>
        <v>#N/A</v>
      </c>
      <c r="G124" t="str">
        <f>IF((ISERROR((VLOOKUP(B124,Calculation!C$2:C$314,1,FALSE)))),"not entered","")</f>
        <v/>
      </c>
    </row>
    <row r="125" spans="2:7" x14ac:dyDescent="0.2">
      <c r="B125" s="34" t="s">
        <v>8</v>
      </c>
      <c r="C125" s="56" t="str">
        <f t="shared" si="7"/>
        <v xml:space="preserve"> </v>
      </c>
      <c r="D125" s="56" t="str">
        <f t="shared" si="8"/>
        <v xml:space="preserve"> </v>
      </c>
      <c r="E125" s="102">
        <v>1.1574074074074073E-5</v>
      </c>
      <c r="F125" s="35" t="e">
        <f t="shared" si="9"/>
        <v>#N/A</v>
      </c>
      <c r="G125" t="str">
        <f>IF((ISERROR((VLOOKUP(B125,Calculation!C$2:C$314,1,FALSE)))),"not entered","")</f>
        <v/>
      </c>
    </row>
    <row r="126" spans="2:7" x14ac:dyDescent="0.2">
      <c r="B126" s="34" t="s">
        <v>8</v>
      </c>
      <c r="C126" s="56" t="str">
        <f t="shared" si="7"/>
        <v xml:space="preserve"> </v>
      </c>
      <c r="D126" s="56" t="str">
        <f t="shared" si="8"/>
        <v xml:space="preserve"> </v>
      </c>
      <c r="E126" s="102">
        <v>1.1574074074074073E-5</v>
      </c>
      <c r="F126" s="35" t="e">
        <f t="shared" si="9"/>
        <v>#N/A</v>
      </c>
      <c r="G126" t="str">
        <f>IF((ISERROR((VLOOKUP(B126,Calculation!C$2:C$314,1,FALSE)))),"not entered","")</f>
        <v/>
      </c>
    </row>
    <row r="127" spans="2:7" x14ac:dyDescent="0.2">
      <c r="B127" s="34" t="s">
        <v>8</v>
      </c>
      <c r="C127" s="56" t="str">
        <f t="shared" si="7"/>
        <v xml:space="preserve"> </v>
      </c>
      <c r="D127" s="56" t="str">
        <f t="shared" si="8"/>
        <v xml:space="preserve"> </v>
      </c>
      <c r="E127" s="102">
        <v>1.1574074074074073E-5</v>
      </c>
      <c r="F127" s="35" t="e">
        <f t="shared" si="9"/>
        <v>#N/A</v>
      </c>
      <c r="G127" t="str">
        <f>IF((ISERROR((VLOOKUP(B127,Calculation!C$2:C$314,1,FALSE)))),"not entered","")</f>
        <v/>
      </c>
    </row>
    <row r="128" spans="2:7" x14ac:dyDescent="0.2">
      <c r="B128" s="34" t="s">
        <v>8</v>
      </c>
      <c r="C128" s="56" t="str">
        <f t="shared" si="7"/>
        <v xml:space="preserve"> </v>
      </c>
      <c r="D128" s="56" t="str">
        <f t="shared" si="8"/>
        <v xml:space="preserve"> </v>
      </c>
      <c r="E128" s="102">
        <v>1.1574074074074073E-5</v>
      </c>
      <c r="F128" s="35" t="e">
        <f t="shared" si="9"/>
        <v>#N/A</v>
      </c>
      <c r="G128" t="str">
        <f>IF((ISERROR((VLOOKUP(B128,Calculation!C$2:C$314,1,FALSE)))),"not entered","")</f>
        <v/>
      </c>
    </row>
    <row r="129" spans="2:7" x14ac:dyDescent="0.2">
      <c r="B129" s="34" t="s">
        <v>8</v>
      </c>
      <c r="C129" s="56" t="str">
        <f t="shared" si="7"/>
        <v xml:space="preserve"> </v>
      </c>
      <c r="D129" s="56" t="str">
        <f t="shared" si="8"/>
        <v xml:space="preserve"> </v>
      </c>
      <c r="E129" s="102">
        <v>1.1574074074074073E-5</v>
      </c>
      <c r="F129" s="35" t="e">
        <f t="shared" si="9"/>
        <v>#N/A</v>
      </c>
      <c r="G129" t="str">
        <f>IF((ISERROR((VLOOKUP(B129,Calculation!C$2:C$314,1,FALSE)))),"not entered","")</f>
        <v/>
      </c>
    </row>
    <row r="130" spans="2:7" x14ac:dyDescent="0.2">
      <c r="B130" s="34" t="s">
        <v>8</v>
      </c>
      <c r="C130" s="56" t="str">
        <f t="shared" si="7"/>
        <v xml:space="preserve"> </v>
      </c>
      <c r="D130" s="56" t="str">
        <f t="shared" si="8"/>
        <v xml:space="preserve"> </v>
      </c>
      <c r="E130" s="102">
        <v>1.1574074074074073E-5</v>
      </c>
      <c r="F130" s="35" t="e">
        <f t="shared" si="9"/>
        <v>#N/A</v>
      </c>
      <c r="G130" t="str">
        <f>IF((ISERROR((VLOOKUP(B130,Calculation!C$2:C$314,1,FALSE)))),"not entered","")</f>
        <v/>
      </c>
    </row>
    <row r="131" spans="2:7" x14ac:dyDescent="0.2">
      <c r="B131" s="34" t="s">
        <v>8</v>
      </c>
      <c r="C131" s="56" t="str">
        <f t="shared" si="7"/>
        <v xml:space="preserve"> </v>
      </c>
      <c r="D131" s="56" t="str">
        <f t="shared" si="8"/>
        <v xml:space="preserve"> </v>
      </c>
      <c r="E131" s="102">
        <v>1.1574074074074073E-5</v>
      </c>
      <c r="F131" s="35" t="e">
        <f t="shared" si="9"/>
        <v>#N/A</v>
      </c>
      <c r="G131" t="str">
        <f>IF((ISERROR((VLOOKUP(B131,Calculation!C$2:C$314,1,FALSE)))),"not entered","")</f>
        <v/>
      </c>
    </row>
    <row r="132" spans="2:7" x14ac:dyDescent="0.2">
      <c r="B132" s="34" t="s">
        <v>8</v>
      </c>
      <c r="C132" s="56" t="str">
        <f t="shared" si="7"/>
        <v xml:space="preserve"> </v>
      </c>
      <c r="D132" s="56" t="str">
        <f t="shared" si="8"/>
        <v xml:space="preserve"> </v>
      </c>
      <c r="E132" s="102">
        <v>1.1574074074074073E-5</v>
      </c>
      <c r="F132" s="35" t="e">
        <f t="shared" si="9"/>
        <v>#N/A</v>
      </c>
      <c r="G132" t="str">
        <f>IF((ISERROR((VLOOKUP(B132,Calculation!C$2:C$314,1,FALSE)))),"not entered","")</f>
        <v/>
      </c>
    </row>
    <row r="133" spans="2:7" x14ac:dyDescent="0.2">
      <c r="B133" s="34" t="s">
        <v>8</v>
      </c>
      <c r="C133" s="56" t="str">
        <f t="shared" si="7"/>
        <v xml:space="preserve"> </v>
      </c>
      <c r="D133" s="56" t="str">
        <f t="shared" si="8"/>
        <v xml:space="preserve"> </v>
      </c>
      <c r="E133" s="102">
        <v>1.1574074074074073E-5</v>
      </c>
      <c r="F133" s="35" t="e">
        <f t="shared" si="9"/>
        <v>#N/A</v>
      </c>
      <c r="G133" t="str">
        <f>IF((ISERROR((VLOOKUP(B133,Calculation!C$2:C$314,1,FALSE)))),"not entered","")</f>
        <v/>
      </c>
    </row>
    <row r="134" spans="2:7" x14ac:dyDescent="0.2">
      <c r="B134" s="34" t="s">
        <v>8</v>
      </c>
      <c r="C134" s="56" t="str">
        <f t="shared" si="7"/>
        <v xml:space="preserve"> </v>
      </c>
      <c r="D134" s="56" t="str">
        <f t="shared" si="8"/>
        <v xml:space="preserve"> </v>
      </c>
      <c r="E134" s="102">
        <v>1.1574074074074073E-5</v>
      </c>
      <c r="F134" s="35" t="e">
        <f t="shared" si="9"/>
        <v>#N/A</v>
      </c>
      <c r="G134" t="str">
        <f>IF((ISERROR((VLOOKUP(B134,Calculation!C$2:C$314,1,FALSE)))),"not entered","")</f>
        <v/>
      </c>
    </row>
    <row r="135" spans="2:7" x14ac:dyDescent="0.2">
      <c r="B135" s="34" t="s">
        <v>8</v>
      </c>
      <c r="C135" s="56" t="str">
        <f t="shared" si="7"/>
        <v xml:space="preserve"> </v>
      </c>
      <c r="D135" s="56" t="str">
        <f t="shared" si="8"/>
        <v xml:space="preserve"> </v>
      </c>
      <c r="E135" s="102">
        <v>1.1574074074074073E-5</v>
      </c>
      <c r="F135" s="35" t="e">
        <f t="shared" si="9"/>
        <v>#N/A</v>
      </c>
      <c r="G135" t="str">
        <f>IF((ISERROR((VLOOKUP(B135,Calculation!C$2:C$314,1,FALSE)))),"not entered","")</f>
        <v/>
      </c>
    </row>
    <row r="136" spans="2:7" x14ac:dyDescent="0.2">
      <c r="B136" s="34" t="s">
        <v>8</v>
      </c>
      <c r="C136" s="56" t="str">
        <f t="shared" si="7"/>
        <v xml:space="preserve"> </v>
      </c>
      <c r="D136" s="56" t="str">
        <f t="shared" si="8"/>
        <v xml:space="preserve"> </v>
      </c>
      <c r="E136" s="102">
        <v>1.1574074074074073E-5</v>
      </c>
      <c r="F136" s="35" t="e">
        <f t="shared" si="9"/>
        <v>#N/A</v>
      </c>
      <c r="G136" t="str">
        <f>IF((ISERROR((VLOOKUP(B136,Calculation!C$2:C$314,1,FALSE)))),"not entered","")</f>
        <v/>
      </c>
    </row>
    <row r="137" spans="2:7" x14ac:dyDescent="0.2">
      <c r="B137" s="34" t="s">
        <v>8</v>
      </c>
      <c r="C137" s="56" t="str">
        <f t="shared" si="7"/>
        <v xml:space="preserve"> </v>
      </c>
      <c r="D137" s="56" t="str">
        <f t="shared" si="8"/>
        <v xml:space="preserve"> </v>
      </c>
      <c r="E137" s="102">
        <v>1.1574074074074073E-5</v>
      </c>
      <c r="F137" s="35" t="e">
        <f t="shared" si="9"/>
        <v>#N/A</v>
      </c>
      <c r="G137" t="str">
        <f>IF((ISERROR((VLOOKUP(B137,Calculation!C$2:C$314,1,FALSE)))),"not entered","")</f>
        <v/>
      </c>
    </row>
    <row r="138" spans="2:7" x14ac:dyDescent="0.2">
      <c r="B138" s="34" t="s">
        <v>8</v>
      </c>
      <c r="C138" s="56" t="str">
        <f t="shared" si="7"/>
        <v xml:space="preserve"> </v>
      </c>
      <c r="D138" s="56" t="str">
        <f t="shared" si="8"/>
        <v xml:space="preserve"> </v>
      </c>
      <c r="E138" s="102">
        <v>1.1574074074074073E-5</v>
      </c>
      <c r="F138" s="35" t="e">
        <f t="shared" si="9"/>
        <v>#N/A</v>
      </c>
      <c r="G138" t="str">
        <f>IF((ISERROR((VLOOKUP(B138,Calculation!C$2:C$314,1,FALSE)))),"not entered","")</f>
        <v/>
      </c>
    </row>
    <row r="139" spans="2:7" x14ac:dyDescent="0.2">
      <c r="B139" s="34" t="s">
        <v>8</v>
      </c>
      <c r="C139" s="56" t="str">
        <f t="shared" si="7"/>
        <v xml:space="preserve"> </v>
      </c>
      <c r="D139" s="56" t="str">
        <f t="shared" si="8"/>
        <v xml:space="preserve"> </v>
      </c>
      <c r="E139" s="102">
        <v>1.1574074074074073E-5</v>
      </c>
      <c r="F139" s="35" t="e">
        <f t="shared" si="9"/>
        <v>#N/A</v>
      </c>
      <c r="G139" t="str">
        <f>IF((ISERROR((VLOOKUP(B139,Calculation!C$2:C$314,1,FALSE)))),"not entered","")</f>
        <v/>
      </c>
    </row>
    <row r="140" spans="2:7" x14ac:dyDescent="0.2">
      <c r="B140" s="34" t="s">
        <v>8</v>
      </c>
      <c r="C140" s="56" t="str">
        <f t="shared" si="7"/>
        <v xml:space="preserve"> </v>
      </c>
      <c r="D140" s="56" t="str">
        <f t="shared" si="8"/>
        <v xml:space="preserve"> </v>
      </c>
      <c r="E140" s="102">
        <v>1.1574074074074073E-5</v>
      </c>
      <c r="F140" s="35" t="e">
        <f t="shared" si="9"/>
        <v>#N/A</v>
      </c>
      <c r="G140" t="str">
        <f>IF((ISERROR((VLOOKUP(B140,Calculation!C$2:C$314,1,FALSE)))),"not entered","")</f>
        <v/>
      </c>
    </row>
    <row r="141" spans="2:7" x14ac:dyDescent="0.2">
      <c r="B141" s="34" t="s">
        <v>8</v>
      </c>
      <c r="C141" s="56" t="str">
        <f t="shared" si="7"/>
        <v xml:space="preserve"> </v>
      </c>
      <c r="D141" s="56" t="str">
        <f t="shared" si="8"/>
        <v xml:space="preserve"> </v>
      </c>
      <c r="E141" s="102">
        <v>1.1574074074074073E-5</v>
      </c>
      <c r="F141" s="35" t="e">
        <f t="shared" si="9"/>
        <v>#N/A</v>
      </c>
      <c r="G141" t="str">
        <f>IF((ISERROR((VLOOKUP(B141,Calculation!C$2:C$314,1,FALSE)))),"not entered","")</f>
        <v/>
      </c>
    </row>
    <row r="142" spans="2:7" x14ac:dyDescent="0.2">
      <c r="B142" s="34" t="s">
        <v>8</v>
      </c>
      <c r="C142" s="56" t="str">
        <f t="shared" si="7"/>
        <v xml:space="preserve"> </v>
      </c>
      <c r="D142" s="56" t="str">
        <f t="shared" si="8"/>
        <v xml:space="preserve"> </v>
      </c>
      <c r="E142" s="102">
        <v>1.1574074074074073E-5</v>
      </c>
      <c r="F142" s="35" t="e">
        <f t="shared" si="9"/>
        <v>#N/A</v>
      </c>
      <c r="G142" t="str">
        <f>IF((ISERROR((VLOOKUP(B142,Calculation!C$2:C$314,1,FALSE)))),"not entered","")</f>
        <v/>
      </c>
    </row>
    <row r="143" spans="2:7" x14ac:dyDescent="0.2">
      <c r="B143" s="34" t="s">
        <v>8</v>
      </c>
      <c r="C143" s="56" t="str">
        <f t="shared" si="7"/>
        <v xml:space="preserve"> </v>
      </c>
      <c r="D143" s="56" t="str">
        <f t="shared" si="8"/>
        <v xml:space="preserve"> </v>
      </c>
      <c r="E143" s="102">
        <v>1.1574074074074073E-5</v>
      </c>
      <c r="F143" s="35" t="e">
        <f t="shared" si="9"/>
        <v>#N/A</v>
      </c>
      <c r="G143" t="str">
        <f>IF((ISERROR((VLOOKUP(B143,Calculation!C$2:C$314,1,FALSE)))),"not entered","")</f>
        <v/>
      </c>
    </row>
    <row r="144" spans="2:7" x14ac:dyDescent="0.2">
      <c r="B144" s="34" t="s">
        <v>8</v>
      </c>
      <c r="C144" s="56" t="str">
        <f t="shared" si="7"/>
        <v xml:space="preserve"> </v>
      </c>
      <c r="D144" s="56" t="str">
        <f t="shared" si="8"/>
        <v xml:space="preserve"> </v>
      </c>
      <c r="E144" s="102">
        <v>1.1574074074074073E-5</v>
      </c>
      <c r="F144" s="35" t="e">
        <f t="shared" si="9"/>
        <v>#N/A</v>
      </c>
      <c r="G144" t="str">
        <f>IF((ISERROR((VLOOKUP(B144,Calculation!C$2:C$314,1,FALSE)))),"not entered","")</f>
        <v/>
      </c>
    </row>
    <row r="145" spans="2:7" x14ac:dyDescent="0.2">
      <c r="B145" s="34" t="s">
        <v>8</v>
      </c>
      <c r="C145" s="56" t="str">
        <f t="shared" si="7"/>
        <v xml:space="preserve"> </v>
      </c>
      <c r="D145" s="56" t="str">
        <f t="shared" si="8"/>
        <v xml:space="preserve"> </v>
      </c>
      <c r="E145" s="102">
        <v>1.1574074074074073E-5</v>
      </c>
      <c r="F145" s="35" t="e">
        <f t="shared" si="9"/>
        <v>#N/A</v>
      </c>
      <c r="G145" t="str">
        <f>IF((ISERROR((VLOOKUP(B145,Calculation!C$2:C$314,1,FALSE)))),"not entered","")</f>
        <v/>
      </c>
    </row>
    <row r="146" spans="2:7" x14ac:dyDescent="0.2">
      <c r="B146" s="34" t="s">
        <v>8</v>
      </c>
      <c r="C146" s="56" t="str">
        <f t="shared" si="7"/>
        <v xml:space="preserve"> </v>
      </c>
      <c r="D146" s="56" t="str">
        <f t="shared" si="8"/>
        <v xml:space="preserve"> </v>
      </c>
      <c r="E146" s="102">
        <v>1.1574074074074073E-5</v>
      </c>
      <c r="F146" s="35" t="e">
        <f t="shared" ref="F146:F177" si="10">(VLOOKUP(C146,C$4:E$5,3,FALSE))/(E146/10000)</f>
        <v>#N/A</v>
      </c>
      <c r="G146" t="str">
        <f>IF((ISERROR((VLOOKUP(B146,Calculation!C$2:C$314,1,FALSE)))),"not entered","")</f>
        <v/>
      </c>
    </row>
    <row r="147" spans="2:7" x14ac:dyDescent="0.2">
      <c r="B147" s="34" t="s">
        <v>8</v>
      </c>
      <c r="C147" s="56" t="str">
        <f t="shared" si="7"/>
        <v xml:space="preserve"> </v>
      </c>
      <c r="D147" s="56" t="str">
        <f t="shared" si="8"/>
        <v xml:space="preserve"> </v>
      </c>
      <c r="E147" s="102">
        <v>1.1574074074074073E-5</v>
      </c>
      <c r="F147" s="35" t="e">
        <f t="shared" si="10"/>
        <v>#N/A</v>
      </c>
      <c r="G147" t="str">
        <f>IF((ISERROR((VLOOKUP(B147,Calculation!C$2:C$314,1,FALSE)))),"not entered","")</f>
        <v/>
      </c>
    </row>
    <row r="148" spans="2:7" x14ac:dyDescent="0.2">
      <c r="B148" s="34" t="s">
        <v>8</v>
      </c>
      <c r="C148" s="56" t="str">
        <f t="shared" si="7"/>
        <v xml:space="preserve"> </v>
      </c>
      <c r="D148" s="56" t="str">
        <f t="shared" si="8"/>
        <v xml:space="preserve"> </v>
      </c>
      <c r="E148" s="102">
        <v>1.1574074074074073E-5</v>
      </c>
      <c r="F148" s="35" t="e">
        <f t="shared" si="10"/>
        <v>#N/A</v>
      </c>
      <c r="G148" t="str">
        <f>IF((ISERROR((VLOOKUP(B148,Calculation!C$2:C$314,1,FALSE)))),"not entered","")</f>
        <v/>
      </c>
    </row>
    <row r="149" spans="2:7" x14ac:dyDescent="0.2">
      <c r="B149" s="34" t="s">
        <v>8</v>
      </c>
      <c r="C149" s="56" t="str">
        <f t="shared" si="7"/>
        <v xml:space="preserve"> </v>
      </c>
      <c r="D149" s="56" t="str">
        <f t="shared" si="8"/>
        <v xml:space="preserve"> </v>
      </c>
      <c r="E149" s="102">
        <v>1.1574074074074073E-5</v>
      </c>
      <c r="F149" s="35" t="e">
        <f t="shared" si="10"/>
        <v>#N/A</v>
      </c>
      <c r="G149" t="str">
        <f>IF((ISERROR((VLOOKUP(B149,Calculation!C$2:C$314,1,FALSE)))),"not entered","")</f>
        <v/>
      </c>
    </row>
    <row r="150" spans="2:7" x14ac:dyDescent="0.2">
      <c r="B150" s="34" t="s">
        <v>8</v>
      </c>
      <c r="C150" s="56" t="str">
        <f t="shared" si="7"/>
        <v xml:space="preserve"> </v>
      </c>
      <c r="D150" s="56" t="str">
        <f t="shared" si="8"/>
        <v xml:space="preserve"> </v>
      </c>
      <c r="E150" s="102">
        <v>1.1574074074074073E-5</v>
      </c>
      <c r="F150" s="35" t="e">
        <f t="shared" si="10"/>
        <v>#N/A</v>
      </c>
      <c r="G150" t="str">
        <f>IF((ISERROR((VLOOKUP(B150,Calculation!C$2:C$314,1,FALSE)))),"not entered","")</f>
        <v/>
      </c>
    </row>
    <row r="151" spans="2:7" x14ac:dyDescent="0.2">
      <c r="B151" s="34" t="s">
        <v>8</v>
      </c>
      <c r="C151" s="56" t="str">
        <f t="shared" si="7"/>
        <v xml:space="preserve"> </v>
      </c>
      <c r="D151" s="56" t="str">
        <f t="shared" si="8"/>
        <v xml:space="preserve"> </v>
      </c>
      <c r="E151" s="102">
        <v>1.1574074074074073E-5</v>
      </c>
      <c r="F151" s="35" t="e">
        <f t="shared" si="10"/>
        <v>#N/A</v>
      </c>
      <c r="G151" t="str">
        <f>IF((ISERROR((VLOOKUP(B151,Calculation!C$2:C$314,1,FALSE)))),"not entered","")</f>
        <v/>
      </c>
    </row>
    <row r="152" spans="2:7" x14ac:dyDescent="0.2">
      <c r="B152" s="34" t="s">
        <v>8</v>
      </c>
      <c r="C152" s="56" t="str">
        <f t="shared" si="7"/>
        <v xml:space="preserve"> </v>
      </c>
      <c r="D152" s="56" t="str">
        <f t="shared" si="8"/>
        <v xml:space="preserve"> </v>
      </c>
      <c r="E152" s="102">
        <v>1.1574074074074073E-5</v>
      </c>
      <c r="F152" s="35" t="e">
        <f t="shared" si="10"/>
        <v>#N/A</v>
      </c>
      <c r="G152" t="str">
        <f>IF((ISERROR((VLOOKUP(B152,Calculation!C$2:C$314,1,FALSE)))),"not entered","")</f>
        <v/>
      </c>
    </row>
    <row r="153" spans="2:7" x14ac:dyDescent="0.2">
      <c r="B153" s="34" t="s">
        <v>8</v>
      </c>
      <c r="C153" s="56" t="str">
        <f t="shared" si="7"/>
        <v xml:space="preserve"> </v>
      </c>
      <c r="D153" s="56" t="str">
        <f t="shared" si="8"/>
        <v xml:space="preserve"> </v>
      </c>
      <c r="E153" s="102">
        <v>1.1574074074074073E-5</v>
      </c>
      <c r="F153" s="35" t="e">
        <f t="shared" si="10"/>
        <v>#N/A</v>
      </c>
      <c r="G153" t="str">
        <f>IF((ISERROR((VLOOKUP(B153,Calculation!C$2:C$314,1,FALSE)))),"not entered","")</f>
        <v/>
      </c>
    </row>
    <row r="154" spans="2:7" x14ac:dyDescent="0.2">
      <c r="B154" s="34" t="s">
        <v>8</v>
      </c>
      <c r="C154" s="56" t="str">
        <f t="shared" si="7"/>
        <v xml:space="preserve"> </v>
      </c>
      <c r="D154" s="56" t="str">
        <f t="shared" si="8"/>
        <v xml:space="preserve"> </v>
      </c>
      <c r="E154" s="102">
        <v>1.1574074074074073E-5</v>
      </c>
      <c r="F154" s="35" t="e">
        <f t="shared" si="10"/>
        <v>#N/A</v>
      </c>
      <c r="G154" t="str">
        <f>IF((ISERROR((VLOOKUP(B154,Calculation!C$2:C$314,1,FALSE)))),"not entered","")</f>
        <v/>
      </c>
    </row>
    <row r="155" spans="2:7" x14ac:dyDescent="0.2">
      <c r="B155" s="34" t="s">
        <v>8</v>
      </c>
      <c r="C155" s="56" t="str">
        <f t="shared" si="7"/>
        <v xml:space="preserve"> </v>
      </c>
      <c r="D155" s="56" t="str">
        <f t="shared" si="8"/>
        <v xml:space="preserve"> </v>
      </c>
      <c r="E155" s="102">
        <v>1.1574074074074073E-5</v>
      </c>
      <c r="F155" s="35" t="e">
        <f t="shared" si="10"/>
        <v>#N/A</v>
      </c>
      <c r="G155" t="str">
        <f>IF((ISERROR((VLOOKUP(B155,Calculation!C$2:C$314,1,FALSE)))),"not entered","")</f>
        <v/>
      </c>
    </row>
    <row r="156" spans="2:7" x14ac:dyDescent="0.2">
      <c r="B156" s="34" t="s">
        <v>8</v>
      </c>
      <c r="C156" s="56" t="str">
        <f t="shared" si="7"/>
        <v xml:space="preserve"> </v>
      </c>
      <c r="D156" s="56" t="str">
        <f t="shared" si="8"/>
        <v xml:space="preserve"> </v>
      </c>
      <c r="E156" s="102">
        <v>1.1574074074074073E-5</v>
      </c>
      <c r="F156" s="35" t="e">
        <f t="shared" si="10"/>
        <v>#N/A</v>
      </c>
      <c r="G156" t="str">
        <f>IF((ISERROR((VLOOKUP(B156,Calculation!C$2:C$314,1,FALSE)))),"not entered","")</f>
        <v/>
      </c>
    </row>
    <row r="157" spans="2:7" x14ac:dyDescent="0.2">
      <c r="B157" s="34" t="s">
        <v>8</v>
      </c>
      <c r="C157" s="56" t="str">
        <f t="shared" si="7"/>
        <v xml:space="preserve"> </v>
      </c>
      <c r="D157" s="56" t="str">
        <f t="shared" si="8"/>
        <v xml:space="preserve"> </v>
      </c>
      <c r="E157" s="102">
        <v>1.1574074074074073E-5</v>
      </c>
      <c r="F157" s="35" t="e">
        <f t="shared" si="10"/>
        <v>#N/A</v>
      </c>
      <c r="G157" t="str">
        <f>IF((ISERROR((VLOOKUP(B157,Calculation!C$2:C$314,1,FALSE)))),"not entered","")</f>
        <v/>
      </c>
    </row>
    <row r="158" spans="2:7" x14ac:dyDescent="0.2">
      <c r="B158" s="34" t="s">
        <v>8</v>
      </c>
      <c r="C158" s="56" t="str">
        <f t="shared" si="7"/>
        <v xml:space="preserve"> </v>
      </c>
      <c r="D158" s="56" t="str">
        <f t="shared" si="8"/>
        <v xml:space="preserve"> </v>
      </c>
      <c r="E158" s="102">
        <v>1.1574074074074073E-5</v>
      </c>
      <c r="F158" s="35" t="e">
        <f t="shared" si="10"/>
        <v>#N/A</v>
      </c>
      <c r="G158" t="str">
        <f>IF((ISERROR((VLOOKUP(B158,Calculation!C$2:C$314,1,FALSE)))),"not entered","")</f>
        <v/>
      </c>
    </row>
    <row r="159" spans="2:7" x14ac:dyDescent="0.2">
      <c r="B159" s="34" t="s">
        <v>8</v>
      </c>
      <c r="C159" s="56" t="str">
        <f t="shared" si="7"/>
        <v xml:space="preserve"> </v>
      </c>
      <c r="D159" s="56" t="str">
        <f t="shared" si="8"/>
        <v xml:space="preserve"> </v>
      </c>
      <c r="E159" s="102">
        <v>1.1574074074074073E-5</v>
      </c>
      <c r="F159" s="35" t="e">
        <f t="shared" si="10"/>
        <v>#N/A</v>
      </c>
      <c r="G159" t="str">
        <f>IF((ISERROR((VLOOKUP(B159,Calculation!C$2:C$314,1,FALSE)))),"not entered","")</f>
        <v/>
      </c>
    </row>
    <row r="160" spans="2:7" x14ac:dyDescent="0.2">
      <c r="B160" s="34" t="s">
        <v>8</v>
      </c>
      <c r="C160" s="56" t="str">
        <f t="shared" si="7"/>
        <v xml:space="preserve"> </v>
      </c>
      <c r="D160" s="56" t="str">
        <f t="shared" si="8"/>
        <v xml:space="preserve"> </v>
      </c>
      <c r="E160" s="102">
        <v>1.1574074074074073E-5</v>
      </c>
      <c r="F160" s="35" t="e">
        <f t="shared" si="10"/>
        <v>#N/A</v>
      </c>
      <c r="G160" t="str">
        <f>IF((ISERROR((VLOOKUP(B160,Calculation!C$2:C$314,1,FALSE)))),"not entered","")</f>
        <v/>
      </c>
    </row>
    <row r="161" spans="2:7" x14ac:dyDescent="0.2">
      <c r="B161" s="34" t="s">
        <v>8</v>
      </c>
      <c r="C161" s="56" t="str">
        <f t="shared" si="7"/>
        <v xml:space="preserve"> </v>
      </c>
      <c r="D161" s="56" t="str">
        <f t="shared" si="8"/>
        <v xml:space="preserve"> </v>
      </c>
      <c r="E161" s="102">
        <v>1.1574074074074073E-5</v>
      </c>
      <c r="F161" s="35" t="e">
        <f t="shared" si="10"/>
        <v>#N/A</v>
      </c>
      <c r="G161" t="str">
        <f>IF((ISERROR((VLOOKUP(B161,Calculation!C$2:C$314,1,FALSE)))),"not entered","")</f>
        <v/>
      </c>
    </row>
    <row r="162" spans="2:7" x14ac:dyDescent="0.2">
      <c r="B162" s="34" t="s">
        <v>8</v>
      </c>
      <c r="C162" s="56" t="str">
        <f t="shared" si="7"/>
        <v xml:space="preserve"> </v>
      </c>
      <c r="D162" s="56" t="str">
        <f t="shared" si="8"/>
        <v xml:space="preserve"> </v>
      </c>
      <c r="E162" s="102">
        <v>1.1574074074074073E-5</v>
      </c>
      <c r="F162" s="35" t="e">
        <f t="shared" si="10"/>
        <v>#N/A</v>
      </c>
      <c r="G162" t="str">
        <f>IF((ISERROR((VLOOKUP(B162,Calculation!C$2:C$314,1,FALSE)))),"not entered","")</f>
        <v/>
      </c>
    </row>
    <row r="163" spans="2:7" x14ac:dyDescent="0.2">
      <c r="B163" s="34" t="s">
        <v>8</v>
      </c>
      <c r="C163" s="56" t="str">
        <f t="shared" si="7"/>
        <v xml:space="preserve"> </v>
      </c>
      <c r="D163" s="56" t="str">
        <f t="shared" si="8"/>
        <v xml:space="preserve"> </v>
      </c>
      <c r="E163" s="102">
        <v>1.1574074074074073E-5</v>
      </c>
      <c r="F163" s="35" t="e">
        <f t="shared" si="10"/>
        <v>#N/A</v>
      </c>
      <c r="G163" t="str">
        <f>IF((ISERROR((VLOOKUP(B163,Calculation!C$2:C$314,1,FALSE)))),"not entered","")</f>
        <v/>
      </c>
    </row>
    <row r="164" spans="2:7" x14ac:dyDescent="0.2">
      <c r="B164" s="34" t="s">
        <v>8</v>
      </c>
      <c r="C164" s="56" t="str">
        <f t="shared" si="7"/>
        <v xml:space="preserve"> </v>
      </c>
      <c r="D164" s="56" t="str">
        <f t="shared" si="8"/>
        <v xml:space="preserve"> </v>
      </c>
      <c r="E164" s="102">
        <v>1.1574074074074073E-5</v>
      </c>
      <c r="F164" s="35" t="e">
        <f t="shared" si="10"/>
        <v>#N/A</v>
      </c>
      <c r="G164" t="str">
        <f>IF((ISERROR((VLOOKUP(B164,Calculation!C$2:C$314,1,FALSE)))),"not entered","")</f>
        <v/>
      </c>
    </row>
    <row r="165" spans="2:7" x14ac:dyDescent="0.2">
      <c r="B165" s="34" t="s">
        <v>8</v>
      </c>
      <c r="C165" s="56" t="str">
        <f t="shared" si="7"/>
        <v xml:space="preserve"> </v>
      </c>
      <c r="D165" s="56" t="str">
        <f t="shared" si="8"/>
        <v xml:space="preserve"> </v>
      </c>
      <c r="E165" s="102">
        <v>1.1574074074074073E-5</v>
      </c>
      <c r="F165" s="35" t="e">
        <f t="shared" si="10"/>
        <v>#N/A</v>
      </c>
      <c r="G165" t="str">
        <f>IF((ISERROR((VLOOKUP(B165,Calculation!C$2:C$314,1,FALSE)))),"not entered","")</f>
        <v/>
      </c>
    </row>
    <row r="166" spans="2:7" x14ac:dyDescent="0.2">
      <c r="B166" s="34" t="s">
        <v>8</v>
      </c>
      <c r="C166" s="56" t="str">
        <f t="shared" si="7"/>
        <v xml:space="preserve"> </v>
      </c>
      <c r="D166" s="56" t="str">
        <f t="shared" si="8"/>
        <v xml:space="preserve"> </v>
      </c>
      <c r="E166" s="102">
        <v>1.1574074074074073E-5</v>
      </c>
      <c r="F166" s="35" t="e">
        <f t="shared" si="10"/>
        <v>#N/A</v>
      </c>
      <c r="G166" t="str">
        <f>IF((ISERROR((VLOOKUP(B166,Calculation!C$2:C$314,1,FALSE)))),"not entered","")</f>
        <v/>
      </c>
    </row>
    <row r="167" spans="2:7" x14ac:dyDescent="0.2">
      <c r="B167" s="34" t="s">
        <v>8</v>
      </c>
      <c r="C167" s="56" t="str">
        <f t="shared" si="7"/>
        <v xml:space="preserve"> </v>
      </c>
      <c r="D167" s="56" t="str">
        <f t="shared" si="8"/>
        <v xml:space="preserve"> </v>
      </c>
      <c r="E167" s="102">
        <v>1.1574074074074073E-5</v>
      </c>
      <c r="F167" s="35" t="e">
        <f t="shared" si="10"/>
        <v>#N/A</v>
      </c>
      <c r="G167" t="str">
        <f>IF((ISERROR((VLOOKUP(B167,Calculation!C$2:C$314,1,FALSE)))),"not entered","")</f>
        <v/>
      </c>
    </row>
    <row r="168" spans="2:7" x14ac:dyDescent="0.2">
      <c r="B168" s="34" t="s">
        <v>8</v>
      </c>
      <c r="C168" s="56" t="str">
        <f t="shared" si="7"/>
        <v xml:space="preserve"> </v>
      </c>
      <c r="D168" s="56" t="str">
        <f t="shared" si="8"/>
        <v xml:space="preserve"> </v>
      </c>
      <c r="E168" s="102">
        <v>1.1574074074074073E-5</v>
      </c>
      <c r="F168" s="35" t="e">
        <f t="shared" si="10"/>
        <v>#N/A</v>
      </c>
      <c r="G168" t="str">
        <f>IF((ISERROR((VLOOKUP(B168,Calculation!C$2:C$314,1,FALSE)))),"not entered","")</f>
        <v/>
      </c>
    </row>
    <row r="169" spans="2:7" x14ac:dyDescent="0.2">
      <c r="B169" s="34" t="s">
        <v>8</v>
      </c>
      <c r="C169" s="56" t="str">
        <f t="shared" si="7"/>
        <v xml:space="preserve"> </v>
      </c>
      <c r="D169" s="56" t="str">
        <f t="shared" si="8"/>
        <v xml:space="preserve"> </v>
      </c>
      <c r="E169" s="102">
        <v>1.1574074074074073E-5</v>
      </c>
      <c r="F169" s="35" t="e">
        <f t="shared" si="10"/>
        <v>#N/A</v>
      </c>
      <c r="G169" t="str">
        <f>IF((ISERROR((VLOOKUP(B169,Calculation!C$2:C$314,1,FALSE)))),"not entered","")</f>
        <v/>
      </c>
    </row>
    <row r="170" spans="2:7" x14ac:dyDescent="0.2">
      <c r="B170" s="34" t="s">
        <v>8</v>
      </c>
      <c r="C170" s="56" t="str">
        <f t="shared" si="7"/>
        <v xml:space="preserve"> </v>
      </c>
      <c r="D170" s="56" t="str">
        <f t="shared" si="8"/>
        <v xml:space="preserve"> </v>
      </c>
      <c r="E170" s="102">
        <v>1.1574074074074073E-5</v>
      </c>
      <c r="F170" s="35" t="e">
        <f t="shared" si="10"/>
        <v>#N/A</v>
      </c>
      <c r="G170" t="str">
        <f>IF((ISERROR((VLOOKUP(B170,Calculation!C$2:C$314,1,FALSE)))),"not entered","")</f>
        <v/>
      </c>
    </row>
    <row r="171" spans="2:7" x14ac:dyDescent="0.2">
      <c r="B171" s="34" t="s">
        <v>8</v>
      </c>
      <c r="C171" s="56" t="str">
        <f t="shared" si="7"/>
        <v xml:space="preserve"> </v>
      </c>
      <c r="D171" s="56" t="str">
        <f t="shared" si="8"/>
        <v xml:space="preserve"> </v>
      </c>
      <c r="E171" s="102">
        <v>1.1574074074074073E-5</v>
      </c>
      <c r="F171" s="35" t="e">
        <f t="shared" si="10"/>
        <v>#N/A</v>
      </c>
      <c r="G171" t="str">
        <f>IF((ISERROR((VLOOKUP(B171,Calculation!C$2:C$314,1,FALSE)))),"not entered","")</f>
        <v/>
      </c>
    </row>
    <row r="172" spans="2:7" x14ac:dyDescent="0.2">
      <c r="B172" s="34" t="s">
        <v>8</v>
      </c>
      <c r="C172" s="56" t="str">
        <f t="shared" si="7"/>
        <v xml:space="preserve"> </v>
      </c>
      <c r="D172" s="56" t="str">
        <f t="shared" si="8"/>
        <v xml:space="preserve"> </v>
      </c>
      <c r="E172" s="102">
        <v>1.1574074074074073E-5</v>
      </c>
      <c r="F172" s="35" t="e">
        <f t="shared" si="10"/>
        <v>#N/A</v>
      </c>
      <c r="G172" t="str">
        <f>IF((ISERROR((VLOOKUP(B172,Calculation!C$2:C$314,1,FALSE)))),"not entered","")</f>
        <v/>
      </c>
    </row>
    <row r="173" spans="2:7" x14ac:dyDescent="0.2">
      <c r="B173" s="34" t="s">
        <v>8</v>
      </c>
      <c r="C173" s="56" t="str">
        <f t="shared" si="7"/>
        <v xml:space="preserve"> </v>
      </c>
      <c r="D173" s="56" t="str">
        <f t="shared" si="8"/>
        <v xml:space="preserve"> </v>
      </c>
      <c r="E173" s="102">
        <v>1.1574074074074073E-5</v>
      </c>
      <c r="F173" s="35" t="e">
        <f t="shared" si="10"/>
        <v>#N/A</v>
      </c>
      <c r="G173" t="str">
        <f>IF((ISERROR((VLOOKUP(B173,Calculation!C$2:C$314,1,FALSE)))),"not entered","")</f>
        <v/>
      </c>
    </row>
    <row r="174" spans="2:7" x14ac:dyDescent="0.2">
      <c r="B174" s="34" t="s">
        <v>8</v>
      </c>
      <c r="C174" s="56" t="str">
        <f t="shared" si="7"/>
        <v xml:space="preserve"> </v>
      </c>
      <c r="D174" s="56" t="str">
        <f t="shared" si="8"/>
        <v xml:space="preserve"> </v>
      </c>
      <c r="E174" s="102">
        <v>1.1574074074074073E-5</v>
      </c>
      <c r="F174" s="35" t="e">
        <f t="shared" si="10"/>
        <v>#N/A</v>
      </c>
      <c r="G174" t="str">
        <f>IF((ISERROR((VLOOKUP(B174,Calculation!C$2:C$314,1,FALSE)))),"not entered","")</f>
        <v/>
      </c>
    </row>
    <row r="175" spans="2:7" x14ac:dyDescent="0.2">
      <c r="B175" s="34" t="s">
        <v>8</v>
      </c>
      <c r="C175" s="56" t="str">
        <f t="shared" si="7"/>
        <v xml:space="preserve"> </v>
      </c>
      <c r="D175" s="56" t="str">
        <f t="shared" si="8"/>
        <v xml:space="preserve"> </v>
      </c>
      <c r="E175" s="102">
        <v>1.1574074074074073E-5</v>
      </c>
      <c r="F175" s="35" t="e">
        <f t="shared" si="10"/>
        <v>#N/A</v>
      </c>
      <c r="G175" t="str">
        <f>IF((ISERROR((VLOOKUP(B175,Calculation!C$2:C$314,1,FALSE)))),"not entered","")</f>
        <v/>
      </c>
    </row>
    <row r="176" spans="2:7" x14ac:dyDescent="0.2">
      <c r="B176" s="34" t="s">
        <v>8</v>
      </c>
      <c r="C176" s="56" t="str">
        <f t="shared" si="7"/>
        <v xml:space="preserve"> </v>
      </c>
      <c r="D176" s="56" t="str">
        <f t="shared" si="8"/>
        <v xml:space="preserve"> </v>
      </c>
      <c r="E176" s="102">
        <v>1.1574074074074073E-5</v>
      </c>
      <c r="F176" s="35" t="e">
        <f t="shared" si="10"/>
        <v>#N/A</v>
      </c>
      <c r="G176" t="str">
        <f>IF((ISERROR((VLOOKUP(B176,Calculation!C$2:C$314,1,FALSE)))),"not entered","")</f>
        <v/>
      </c>
    </row>
    <row r="177" spans="2:7" x14ac:dyDescent="0.2">
      <c r="B177" s="34" t="s">
        <v>8</v>
      </c>
      <c r="C177" s="56" t="str">
        <f t="shared" si="7"/>
        <v xml:space="preserve"> </v>
      </c>
      <c r="D177" s="56" t="str">
        <f t="shared" si="8"/>
        <v xml:space="preserve"> </v>
      </c>
      <c r="E177" s="102">
        <v>1.1574074074074073E-5</v>
      </c>
      <c r="F177" s="35" t="e">
        <f t="shared" si="10"/>
        <v>#N/A</v>
      </c>
      <c r="G177" t="str">
        <f>IF((ISERROR((VLOOKUP(B177,Calculation!C$2:C$314,1,FALSE)))),"not entered","")</f>
        <v/>
      </c>
    </row>
    <row r="178" spans="2:7" x14ac:dyDescent="0.2">
      <c r="B178" s="34" t="s">
        <v>8</v>
      </c>
      <c r="C178" s="56" t="str">
        <f t="shared" ref="C178:C184" si="11">VLOOKUP(B178,name,3,FALSE)</f>
        <v xml:space="preserve"> </v>
      </c>
      <c r="D178" s="56" t="str">
        <f t="shared" ref="D178:D184" si="12">VLOOKUP(B178,name,2,FALSE)</f>
        <v xml:space="preserve"> </v>
      </c>
      <c r="E178" s="102">
        <v>1.1574074074074073E-5</v>
      </c>
      <c r="F178" s="35" t="e">
        <f t="shared" ref="F178:F184" si="13">(VLOOKUP(C178,C$4:E$5,3,FALSE))/(E178/10000)</f>
        <v>#N/A</v>
      </c>
      <c r="G178" t="str">
        <f>IF((ISERROR((VLOOKUP(B178,Calculation!C$2:C$314,1,FALSE)))),"not entered","")</f>
        <v/>
      </c>
    </row>
    <row r="179" spans="2:7" x14ac:dyDescent="0.2">
      <c r="B179" s="34" t="s">
        <v>8</v>
      </c>
      <c r="C179" s="56" t="str">
        <f t="shared" si="11"/>
        <v xml:space="preserve"> </v>
      </c>
      <c r="D179" s="56" t="str">
        <f t="shared" si="12"/>
        <v xml:space="preserve"> </v>
      </c>
      <c r="E179" s="102">
        <v>1.1574074074074073E-5</v>
      </c>
      <c r="F179" s="35" t="e">
        <f t="shared" si="13"/>
        <v>#N/A</v>
      </c>
      <c r="G179" t="str">
        <f>IF((ISERROR((VLOOKUP(B179,Calculation!C$2:C$314,1,FALSE)))),"not entered","")</f>
        <v/>
      </c>
    </row>
    <row r="180" spans="2:7" x14ac:dyDescent="0.2">
      <c r="B180" s="34" t="s">
        <v>8</v>
      </c>
      <c r="C180" s="56" t="str">
        <f t="shared" si="11"/>
        <v xml:space="preserve"> </v>
      </c>
      <c r="D180" s="56" t="str">
        <f t="shared" si="12"/>
        <v xml:space="preserve"> </v>
      </c>
      <c r="E180" s="102">
        <v>1.1574074074074073E-5</v>
      </c>
      <c r="F180" s="35" t="e">
        <f t="shared" si="13"/>
        <v>#N/A</v>
      </c>
      <c r="G180" t="str">
        <f>IF((ISERROR((VLOOKUP(B180,Calculation!C$2:C$314,1,FALSE)))),"not entered","")</f>
        <v/>
      </c>
    </row>
    <row r="181" spans="2:7" x14ac:dyDescent="0.2">
      <c r="B181" s="34" t="s">
        <v>8</v>
      </c>
      <c r="C181" s="56" t="str">
        <f t="shared" si="11"/>
        <v xml:space="preserve"> </v>
      </c>
      <c r="D181" s="56" t="str">
        <f t="shared" si="12"/>
        <v xml:space="preserve"> </v>
      </c>
      <c r="E181" s="102">
        <v>1.1574074074074073E-5</v>
      </c>
      <c r="F181" s="35" t="e">
        <f t="shared" si="13"/>
        <v>#N/A</v>
      </c>
      <c r="G181" t="str">
        <f>IF((ISERROR((VLOOKUP(B181,Calculation!C$2:C$314,1,FALSE)))),"not entered","")</f>
        <v/>
      </c>
    </row>
    <row r="182" spans="2:7" x14ac:dyDescent="0.2">
      <c r="B182" s="34" t="s">
        <v>8</v>
      </c>
      <c r="C182" s="56" t="str">
        <f t="shared" si="11"/>
        <v xml:space="preserve"> </v>
      </c>
      <c r="D182" s="56" t="str">
        <f t="shared" si="12"/>
        <v xml:space="preserve"> </v>
      </c>
      <c r="E182" s="102">
        <v>1.1574074074074073E-5</v>
      </c>
      <c r="F182" s="35" t="e">
        <f t="shared" si="13"/>
        <v>#N/A</v>
      </c>
      <c r="G182" t="str">
        <f>IF((ISERROR((VLOOKUP(B182,Calculation!C$2:C$314,1,FALSE)))),"not entered","")</f>
        <v/>
      </c>
    </row>
    <row r="183" spans="2:7" x14ac:dyDescent="0.2">
      <c r="B183" s="34" t="s">
        <v>8</v>
      </c>
      <c r="C183" s="56" t="str">
        <f t="shared" si="11"/>
        <v xml:space="preserve"> </v>
      </c>
      <c r="D183" s="56" t="str">
        <f t="shared" si="12"/>
        <v xml:space="preserve"> </v>
      </c>
      <c r="E183" s="102">
        <v>1.1574074074074073E-5</v>
      </c>
      <c r="F183" s="35" t="e">
        <f t="shared" si="13"/>
        <v>#N/A</v>
      </c>
      <c r="G183" t="str">
        <f>IF((ISERROR((VLOOKUP(B183,Calculation!C$2:C$314,1,FALSE)))),"not entered","")</f>
        <v/>
      </c>
    </row>
    <row r="184" spans="2:7" x14ac:dyDescent="0.2">
      <c r="B184" s="34" t="s">
        <v>8</v>
      </c>
      <c r="C184" s="56" t="str">
        <f t="shared" si="11"/>
        <v xml:space="preserve"> </v>
      </c>
      <c r="D184" s="56" t="str">
        <f t="shared" si="12"/>
        <v xml:space="preserve"> </v>
      </c>
      <c r="E184" s="102">
        <v>1.1574074074074073E-5</v>
      </c>
      <c r="F184" s="35" t="e">
        <f t="shared" si="13"/>
        <v>#N/A</v>
      </c>
      <c r="G184" t="str">
        <f>IF((ISERROR((VLOOKUP(B184,Calculation!C$2:C$314,1,FALSE)))),"not entered","")</f>
        <v/>
      </c>
    </row>
    <row r="185" spans="2:7" ht="13.5" thickBot="1" x14ac:dyDescent="0.25">
      <c r="B185" s="36"/>
      <c r="C185" s="61"/>
      <c r="D185" s="61"/>
      <c r="E185" s="37"/>
      <c r="F185" s="38"/>
    </row>
  </sheetData>
  <phoneticPr fontId="3" type="noConversion"/>
  <conditionalFormatting sqref="B1:B5 B62:B65536">
    <cfRule type="cellIs" dxfId="184" priority="10" stopIfTrue="1" operator="equal">
      <formula>"x"</formula>
    </cfRule>
  </conditionalFormatting>
  <conditionalFormatting sqref="G4:G185">
    <cfRule type="cellIs" dxfId="183" priority="11" stopIfTrue="1" operator="equal">
      <formula>#N/A</formula>
    </cfRule>
  </conditionalFormatting>
  <conditionalFormatting sqref="G6">
    <cfRule type="cellIs" dxfId="182" priority="9" stopIfTrue="1" operator="equal">
      <formula>#N/A</formula>
    </cfRule>
  </conditionalFormatting>
  <conditionalFormatting sqref="B6:B28">
    <cfRule type="cellIs" dxfId="181" priority="4" stopIfTrue="1" operator="equal">
      <formula>"x"</formula>
    </cfRule>
  </conditionalFormatting>
  <conditionalFormatting sqref="B29:B58 B60:B61">
    <cfRule type="cellIs" dxfId="180" priority="3" stopIfTrue="1" operator="equal">
      <formula>"x"</formula>
    </cfRule>
  </conditionalFormatting>
  <conditionalFormatting sqref="B59">
    <cfRule type="cellIs" dxfId="179" priority="2" stopIfTrue="1" operator="equal">
      <formula>"x"</formula>
    </cfRule>
  </conditionalFormatting>
  <conditionalFormatting sqref="B6:B61">
    <cfRule type="cellIs" dxfId="178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6" destinationFile="C:\A TEER\Web\TEER League 09\ipswich09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4"/>
  <sheetViews>
    <sheetView workbookViewId="0">
      <selection activeCell="B2" sqref="B2"/>
    </sheetView>
  </sheetViews>
  <sheetFormatPr defaultRowHeight="12.75" x14ac:dyDescent="0.2"/>
  <cols>
    <col min="1" max="1" width="1.42578125" customWidth="1"/>
    <col min="2" max="2" width="19" style="30" bestFit="1" customWidth="1"/>
    <col min="3" max="3" width="9.5703125" style="57" customWidth="1"/>
    <col min="4" max="4" width="22.85546875" style="57" customWidth="1"/>
    <col min="5" max="5" width="8.85546875" style="31" bestFit="1" customWidth="1"/>
    <col min="6" max="6" width="8.7109375" style="32" bestFit="1" customWidth="1"/>
  </cols>
  <sheetData>
    <row r="2" spans="2:7" ht="15.75" x14ac:dyDescent="0.25">
      <c r="B2" s="106" t="str">
        <f>Races!C7</f>
        <v>Clackon off-road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00" t="s">
        <v>67</v>
      </c>
      <c r="C4" s="59" t="s">
        <v>70</v>
      </c>
      <c r="D4" s="59"/>
      <c r="E4" s="101">
        <v>4.8611111111111112E-3</v>
      </c>
      <c r="F4" s="33"/>
      <c r="G4" t="str">
        <f>IF((ISERROR((VLOOKUP(B4,Calculation!C$2:C$314,1,FALSE)))),"not entered","")</f>
        <v/>
      </c>
    </row>
    <row r="5" spans="2:7" x14ac:dyDescent="0.2">
      <c r="B5" s="34" t="s">
        <v>67</v>
      </c>
      <c r="C5" s="60" t="s">
        <v>71</v>
      </c>
      <c r="D5" s="60"/>
      <c r="E5" s="102">
        <v>4.6990740740740743E-3</v>
      </c>
      <c r="F5" s="35"/>
      <c r="G5" t="str">
        <f>IF((ISERROR((VLOOKUP(B5,Calculation!C$2:C$314,1,FALSE)))),"not entered","")</f>
        <v/>
      </c>
    </row>
    <row r="6" spans="2:7" x14ac:dyDescent="0.2">
      <c r="B6" s="148" t="s">
        <v>364</v>
      </c>
      <c r="C6" s="150" t="s">
        <v>70</v>
      </c>
      <c r="D6" s="150" t="s">
        <v>399</v>
      </c>
      <c r="E6" s="102">
        <v>4.8611111111111112E-3</v>
      </c>
      <c r="F6" s="35">
        <f t="shared" ref="F6:F6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48" t="s">
        <v>126</v>
      </c>
      <c r="C7" s="150" t="s">
        <v>70</v>
      </c>
      <c r="D7" s="150" t="s">
        <v>164</v>
      </c>
      <c r="E7" s="102">
        <v>4.9305555555555552E-3</v>
      </c>
      <c r="F7" s="35">
        <f t="shared" si="0"/>
        <v>9859.1549295774657</v>
      </c>
      <c r="G7" t="str">
        <f>IF((ISERROR((VLOOKUP(B7,Calculation!C$2:C$314,1,FALSE)))),"not entered","")</f>
        <v/>
      </c>
    </row>
    <row r="8" spans="2:7" x14ac:dyDescent="0.2">
      <c r="B8" s="148" t="s">
        <v>129</v>
      </c>
      <c r="C8" s="150" t="s">
        <v>70</v>
      </c>
      <c r="D8" s="150" t="s">
        <v>164</v>
      </c>
      <c r="E8" s="102">
        <v>5.0115740740740737E-3</v>
      </c>
      <c r="F8" s="35">
        <f t="shared" si="0"/>
        <v>9699.769053117785</v>
      </c>
      <c r="G8" t="str">
        <f>IF((ISERROR((VLOOKUP(B8,Calculation!C$2:C$314,1,FALSE)))),"not entered","")</f>
        <v/>
      </c>
    </row>
    <row r="9" spans="2:7" x14ac:dyDescent="0.2">
      <c r="B9" s="148" t="s">
        <v>400</v>
      </c>
      <c r="C9" s="150" t="s">
        <v>70</v>
      </c>
      <c r="D9" s="150" t="s">
        <v>401</v>
      </c>
      <c r="E9" s="102">
        <v>5.162037037037037E-3</v>
      </c>
      <c r="F9" s="35">
        <f t="shared" si="0"/>
        <v>9417.0403587443961</v>
      </c>
      <c r="G9" t="str">
        <f>IF((ISERROR((VLOOKUP(B9,Calculation!C$2:C$314,1,FALSE)))),"not entered","")</f>
        <v>not entered</v>
      </c>
    </row>
    <row r="10" spans="2:7" x14ac:dyDescent="0.2">
      <c r="B10" s="148" t="s">
        <v>143</v>
      </c>
      <c r="C10" s="150" t="s">
        <v>70</v>
      </c>
      <c r="D10" s="150" t="s">
        <v>164</v>
      </c>
      <c r="E10" s="102">
        <v>5.2199074074074066E-3</v>
      </c>
      <c r="F10" s="35">
        <f t="shared" si="0"/>
        <v>9312.6385809312651</v>
      </c>
      <c r="G10" t="str">
        <f>IF((ISERROR((VLOOKUP(B10,Calculation!C$2:C$314,1,FALSE)))),"not entered","")</f>
        <v/>
      </c>
    </row>
    <row r="11" spans="2:7" x14ac:dyDescent="0.2">
      <c r="B11" s="148" t="s">
        <v>402</v>
      </c>
      <c r="C11" s="150" t="s">
        <v>70</v>
      </c>
      <c r="D11" s="150" t="s">
        <v>401</v>
      </c>
      <c r="E11" s="102">
        <v>5.2546296296296299E-3</v>
      </c>
      <c r="F11" s="35">
        <f t="shared" si="0"/>
        <v>9251.1013215859039</v>
      </c>
      <c r="G11" t="str">
        <f>IF((ISERROR((VLOOKUP(B11,Calculation!C$2:C$314,1,FALSE)))),"not entered","")</f>
        <v>not entered</v>
      </c>
    </row>
    <row r="12" spans="2:7" x14ac:dyDescent="0.2">
      <c r="B12" s="148" t="s">
        <v>97</v>
      </c>
      <c r="C12" s="150" t="s">
        <v>70</v>
      </c>
      <c r="D12" s="150" t="s">
        <v>403</v>
      </c>
      <c r="E12" s="102">
        <v>5.2546296296296299E-3</v>
      </c>
      <c r="F12" s="35">
        <f t="shared" si="0"/>
        <v>9251.1013215859039</v>
      </c>
      <c r="G12" t="str">
        <f>IF((ISERROR((VLOOKUP(B12,Calculation!C$2:C$314,1,FALSE)))),"not entered","")</f>
        <v/>
      </c>
    </row>
    <row r="13" spans="2:7" x14ac:dyDescent="0.2">
      <c r="B13" s="148" t="s">
        <v>221</v>
      </c>
      <c r="C13" s="150" t="s">
        <v>70</v>
      </c>
      <c r="D13" s="150" t="s">
        <v>101</v>
      </c>
      <c r="E13" s="102">
        <v>5.3240740740740748E-3</v>
      </c>
      <c r="F13" s="35">
        <f t="shared" si="0"/>
        <v>9130.434782608696</v>
      </c>
      <c r="G13" t="str">
        <f>IF((ISERROR((VLOOKUP(B13,Calculation!C$2:C$314,1,FALSE)))),"not entered","")</f>
        <v/>
      </c>
    </row>
    <row r="14" spans="2:7" x14ac:dyDescent="0.2">
      <c r="B14" s="148" t="s">
        <v>343</v>
      </c>
      <c r="C14" s="150" t="s">
        <v>70</v>
      </c>
      <c r="D14" s="150" t="s">
        <v>401</v>
      </c>
      <c r="E14" s="102">
        <v>5.3587962962962964E-3</v>
      </c>
      <c r="F14" s="35">
        <f t="shared" si="0"/>
        <v>9071.2742980561561</v>
      </c>
      <c r="G14" t="str">
        <f>IF((ISERROR((VLOOKUP(B14,Calculation!C$2:C$314,1,FALSE)))),"not entered","")</f>
        <v>not entered</v>
      </c>
    </row>
    <row r="15" spans="2:7" x14ac:dyDescent="0.2">
      <c r="B15" s="148" t="s">
        <v>368</v>
      </c>
      <c r="C15" s="150" t="s">
        <v>70</v>
      </c>
      <c r="D15" s="150" t="s">
        <v>401</v>
      </c>
      <c r="E15" s="102">
        <v>5.4398148148148149E-3</v>
      </c>
      <c r="F15" s="35">
        <f t="shared" si="0"/>
        <v>8936.1702127659573</v>
      </c>
      <c r="G15" t="str">
        <f>IF((ISERROR((VLOOKUP(B15,Calculation!C$2:C$314,1,FALSE)))),"not entered","")</f>
        <v>not entered</v>
      </c>
    </row>
    <row r="16" spans="2:7" x14ac:dyDescent="0.2">
      <c r="B16" s="148" t="s">
        <v>340</v>
      </c>
      <c r="C16" s="150" t="s">
        <v>70</v>
      </c>
      <c r="D16" s="150" t="s">
        <v>164</v>
      </c>
      <c r="E16" s="102">
        <v>5.5208333333333333E-3</v>
      </c>
      <c r="F16" s="35">
        <f t="shared" si="0"/>
        <v>8805.0314465408792</v>
      </c>
      <c r="G16" t="str">
        <f>IF((ISERROR((VLOOKUP(B16,Calculation!C$2:C$314,1,FALSE)))),"not entered","")</f>
        <v/>
      </c>
    </row>
    <row r="17" spans="2:7" x14ac:dyDescent="0.2">
      <c r="B17" s="148" t="s">
        <v>100</v>
      </c>
      <c r="C17" s="150" t="s">
        <v>70</v>
      </c>
      <c r="D17" s="150" t="s">
        <v>101</v>
      </c>
      <c r="E17" s="102">
        <v>5.6597222222222222E-3</v>
      </c>
      <c r="F17" s="35">
        <f t="shared" si="0"/>
        <v>8588.9570552147234</v>
      </c>
      <c r="G17" t="str">
        <f>IF((ISERROR((VLOOKUP(B17,Calculation!C$2:C$314,1,FALSE)))),"not entered","")</f>
        <v/>
      </c>
    </row>
    <row r="18" spans="2:7" x14ac:dyDescent="0.2">
      <c r="B18" s="148" t="s">
        <v>404</v>
      </c>
      <c r="C18" s="150" t="s">
        <v>70</v>
      </c>
      <c r="D18" s="150" t="s">
        <v>401</v>
      </c>
      <c r="E18" s="102">
        <v>6.1921296296296299E-3</v>
      </c>
      <c r="F18" s="35">
        <f t="shared" si="0"/>
        <v>7850.467289719626</v>
      </c>
      <c r="G18" t="str">
        <f>IF((ISERROR((VLOOKUP(B18,Calculation!C$2:C$314,1,FALSE)))),"not entered","")</f>
        <v>not entered</v>
      </c>
    </row>
    <row r="19" spans="2:7" x14ac:dyDescent="0.2">
      <c r="B19" s="148" t="s">
        <v>179</v>
      </c>
      <c r="C19" s="150" t="s">
        <v>71</v>
      </c>
      <c r="D19" s="150" t="s">
        <v>164</v>
      </c>
      <c r="E19" s="102">
        <v>4.6990740740740743E-3</v>
      </c>
      <c r="F19" s="35">
        <f t="shared" si="0"/>
        <v>10000</v>
      </c>
      <c r="G19" t="str">
        <f>IF((ISERROR((VLOOKUP(B19,Calculation!C$2:C$314,1,FALSE)))),"not entered","")</f>
        <v/>
      </c>
    </row>
    <row r="20" spans="2:7" x14ac:dyDescent="0.2">
      <c r="B20" s="148" t="s">
        <v>145</v>
      </c>
      <c r="C20" s="150" t="s">
        <v>71</v>
      </c>
      <c r="D20" s="150" t="s">
        <v>164</v>
      </c>
      <c r="E20" s="102">
        <v>4.7106481481481478E-3</v>
      </c>
      <c r="F20" s="35">
        <f t="shared" si="0"/>
        <v>9975.4299754299755</v>
      </c>
      <c r="G20" t="str">
        <f>IF((ISERROR((VLOOKUP(B20,Calculation!C$2:C$314,1,FALSE)))),"not entered","")</f>
        <v/>
      </c>
    </row>
    <row r="21" spans="2:7" x14ac:dyDescent="0.2">
      <c r="B21" s="148" t="s">
        <v>174</v>
      </c>
      <c r="C21" s="150" t="s">
        <v>71</v>
      </c>
      <c r="D21" s="150" t="s">
        <v>175</v>
      </c>
      <c r="E21" s="102">
        <v>4.9189814814814816E-3</v>
      </c>
      <c r="F21" s="35">
        <f t="shared" si="0"/>
        <v>9552.9411764705892</v>
      </c>
      <c r="G21" t="str">
        <f>IF((ISERROR((VLOOKUP(B21,Calculation!C$2:C$314,1,FALSE)))),"not entered","")</f>
        <v/>
      </c>
    </row>
    <row r="22" spans="2:7" x14ac:dyDescent="0.2">
      <c r="B22" s="148" t="s">
        <v>177</v>
      </c>
      <c r="C22" s="150" t="s">
        <v>71</v>
      </c>
      <c r="D22" s="150" t="s">
        <v>164</v>
      </c>
      <c r="E22" s="102">
        <v>5.0925925925925921E-3</v>
      </c>
      <c r="F22" s="35">
        <f t="shared" si="0"/>
        <v>9227.2727272727298</v>
      </c>
      <c r="G22" t="str">
        <f>IF((ISERROR((VLOOKUP(B22,Calculation!C$2:C$314,1,FALSE)))),"not entered","")</f>
        <v/>
      </c>
    </row>
    <row r="23" spans="2:7" x14ac:dyDescent="0.2">
      <c r="B23" s="148" t="s">
        <v>405</v>
      </c>
      <c r="C23" s="150" t="s">
        <v>71</v>
      </c>
      <c r="D23" s="150" t="s">
        <v>401</v>
      </c>
      <c r="E23" s="102">
        <v>5.1041666666666666E-3</v>
      </c>
      <c r="F23" s="35">
        <f t="shared" si="0"/>
        <v>9206.3492063492085</v>
      </c>
      <c r="G23" t="str">
        <f>IF((ISERROR((VLOOKUP(B23,Calculation!C$2:C$314,1,FALSE)))),"not entered","")</f>
        <v>not entered</v>
      </c>
    </row>
    <row r="24" spans="2:7" x14ac:dyDescent="0.2">
      <c r="B24" s="148" t="s">
        <v>152</v>
      </c>
      <c r="C24" s="150" t="s">
        <v>71</v>
      </c>
      <c r="D24" s="150" t="s">
        <v>164</v>
      </c>
      <c r="E24" s="102">
        <v>5.1967592592592595E-3</v>
      </c>
      <c r="F24" s="35">
        <f t="shared" si="0"/>
        <v>9042.3162583518933</v>
      </c>
      <c r="G24" t="str">
        <f>IF((ISERROR((VLOOKUP(B24,Calculation!C$2:C$314,1,FALSE)))),"not entered","")</f>
        <v/>
      </c>
    </row>
    <row r="25" spans="2:7" x14ac:dyDescent="0.2">
      <c r="B25" s="148" t="s">
        <v>214</v>
      </c>
      <c r="C25" s="150" t="s">
        <v>71</v>
      </c>
      <c r="D25" s="150" t="s">
        <v>164</v>
      </c>
      <c r="E25" s="102">
        <v>5.9722222222222225E-3</v>
      </c>
      <c r="F25" s="35">
        <f t="shared" si="0"/>
        <v>7868.2170542635658</v>
      </c>
      <c r="G25" t="str">
        <f>IF((ISERROR((VLOOKUP(B25,Calculation!C$2:C$314,1,FALSE)))),"not entered","")</f>
        <v/>
      </c>
    </row>
    <row r="26" spans="2:7" x14ac:dyDescent="0.2">
      <c r="B26" s="148" t="s">
        <v>406</v>
      </c>
      <c r="C26" s="150" t="s">
        <v>71</v>
      </c>
      <c r="D26" s="150" t="s">
        <v>101</v>
      </c>
      <c r="E26" s="102">
        <v>6.0185185185185177E-3</v>
      </c>
      <c r="F26" s="35">
        <f t="shared" si="0"/>
        <v>7807.6923076923094</v>
      </c>
      <c r="G26" t="str">
        <f>IF((ISERROR((VLOOKUP(B26,Calculation!C$2:C$314,1,FALSE)))),"not entered","")</f>
        <v/>
      </c>
    </row>
    <row r="27" spans="2:7" x14ac:dyDescent="0.2">
      <c r="B27" s="34" t="s">
        <v>8</v>
      </c>
      <c r="C27" s="56" t="str">
        <f t="shared" ref="C27:C69" si="1">VLOOKUP(B27,name,3,FALSE)</f>
        <v xml:space="preserve"> </v>
      </c>
      <c r="D27" s="56" t="str">
        <f t="shared" ref="D27:D69" si="2">VLOOKUP(B27,name,2,FALSE)</f>
        <v xml:space="preserve"> </v>
      </c>
      <c r="E27" s="102">
        <v>1.1574074074074073E-5</v>
      </c>
      <c r="F27" s="35" t="e">
        <f t="shared" si="0"/>
        <v>#N/A</v>
      </c>
      <c r="G27" t="str">
        <f>IF((ISERROR((VLOOKUP(B27,Calculation!C$2:C$314,1,FALSE)))),"not entered","")</f>
        <v/>
      </c>
    </row>
    <row r="28" spans="2:7" x14ac:dyDescent="0.2">
      <c r="B28" s="34" t="s">
        <v>8</v>
      </c>
      <c r="C28" s="56" t="str">
        <f t="shared" si="1"/>
        <v xml:space="preserve"> </v>
      </c>
      <c r="D28" s="56" t="str">
        <f t="shared" si="2"/>
        <v xml:space="preserve"> </v>
      </c>
      <c r="E28" s="102">
        <v>1.1574074074074073E-5</v>
      </c>
      <c r="F28" s="35" t="e">
        <f t="shared" si="0"/>
        <v>#N/A</v>
      </c>
      <c r="G28" t="str">
        <f>IF((ISERROR((VLOOKUP(B28,Calculation!C$2:C$314,1,FALSE)))),"not entered","")</f>
        <v/>
      </c>
    </row>
    <row r="29" spans="2:7" x14ac:dyDescent="0.2">
      <c r="B29" s="34" t="s">
        <v>8</v>
      </c>
      <c r="C29" s="56" t="str">
        <f t="shared" si="1"/>
        <v xml:space="preserve"> </v>
      </c>
      <c r="D29" s="56" t="str">
        <f t="shared" si="2"/>
        <v xml:space="preserve"> </v>
      </c>
      <c r="E29" s="102">
        <v>1.1574074074074073E-5</v>
      </c>
      <c r="F29" s="35" t="e">
        <f t="shared" si="0"/>
        <v>#N/A</v>
      </c>
      <c r="G29" t="str">
        <f>IF((ISERROR((VLOOKUP(B29,Calculation!C$2:C$314,1,FALSE)))),"not entered","")</f>
        <v/>
      </c>
    </row>
    <row r="30" spans="2:7" x14ac:dyDescent="0.2">
      <c r="B30" s="34" t="s">
        <v>8</v>
      </c>
      <c r="C30" s="56" t="str">
        <f t="shared" si="1"/>
        <v xml:space="preserve"> </v>
      </c>
      <c r="D30" s="56" t="str">
        <f t="shared" si="2"/>
        <v xml:space="preserve"> </v>
      </c>
      <c r="E30" s="102">
        <v>1.1574074074074073E-5</v>
      </c>
      <c r="F30" s="35" t="e">
        <f t="shared" si="0"/>
        <v>#N/A</v>
      </c>
      <c r="G30" t="str">
        <f>IF((ISERROR((VLOOKUP(B30,Calculation!C$2:C$314,1,FALSE)))),"not entered","")</f>
        <v/>
      </c>
    </row>
    <row r="31" spans="2:7" x14ac:dyDescent="0.2">
      <c r="B31" s="34" t="s">
        <v>8</v>
      </c>
      <c r="C31" s="56" t="str">
        <f t="shared" si="1"/>
        <v xml:space="preserve"> </v>
      </c>
      <c r="D31" s="56" t="str">
        <f t="shared" si="2"/>
        <v xml:space="preserve"> </v>
      </c>
      <c r="E31" s="102">
        <v>1.1574074074074073E-5</v>
      </c>
      <c r="F31" s="35" t="e">
        <f t="shared" si="0"/>
        <v>#N/A</v>
      </c>
      <c r="G31" t="str">
        <f>IF((ISERROR((VLOOKUP(B31,Calculation!C$2:C$314,1,FALSE)))),"not entered","")</f>
        <v/>
      </c>
    </row>
    <row r="32" spans="2:7" x14ac:dyDescent="0.2">
      <c r="B32" s="34" t="s">
        <v>8</v>
      </c>
      <c r="C32" s="56" t="str">
        <f t="shared" si="1"/>
        <v xml:space="preserve"> </v>
      </c>
      <c r="D32" s="56" t="str">
        <f t="shared" si="2"/>
        <v xml:space="preserve"> </v>
      </c>
      <c r="E32" s="102">
        <v>1.1574074074074073E-5</v>
      </c>
      <c r="F32" s="35" t="e">
        <f t="shared" si="0"/>
        <v>#N/A</v>
      </c>
      <c r="G32" t="str">
        <f>IF((ISERROR((VLOOKUP(B32,Calculation!C$2:C$314,1,FALSE)))),"not entered","")</f>
        <v/>
      </c>
    </row>
    <row r="33" spans="2:7" x14ac:dyDescent="0.2">
      <c r="B33" s="34" t="s">
        <v>8</v>
      </c>
      <c r="C33" s="56" t="str">
        <f t="shared" si="1"/>
        <v xml:space="preserve"> </v>
      </c>
      <c r="D33" s="56" t="str">
        <f t="shared" si="2"/>
        <v xml:space="preserve"> </v>
      </c>
      <c r="E33" s="102">
        <v>1.1574074074074073E-5</v>
      </c>
      <c r="F33" s="35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34" t="s">
        <v>8</v>
      </c>
      <c r="C34" s="56" t="str">
        <f t="shared" si="1"/>
        <v xml:space="preserve"> </v>
      </c>
      <c r="D34" s="56" t="str">
        <f t="shared" si="2"/>
        <v xml:space="preserve"> </v>
      </c>
      <c r="E34" s="102">
        <v>1.1574074074074073E-5</v>
      </c>
      <c r="F34" s="35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34" t="s">
        <v>8</v>
      </c>
      <c r="C35" s="56" t="str">
        <f t="shared" si="1"/>
        <v xml:space="preserve"> </v>
      </c>
      <c r="D35" s="56" t="str">
        <f t="shared" si="2"/>
        <v xml:space="preserve"> </v>
      </c>
      <c r="E35" s="102">
        <v>1.1574074074074073E-5</v>
      </c>
      <c r="F35" s="35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34" t="s">
        <v>8</v>
      </c>
      <c r="C36" s="56" t="str">
        <f t="shared" si="1"/>
        <v xml:space="preserve"> </v>
      </c>
      <c r="D36" s="56" t="str">
        <f t="shared" si="2"/>
        <v xml:space="preserve"> </v>
      </c>
      <c r="E36" s="102">
        <v>1.1574074074074073E-5</v>
      </c>
      <c r="F36" s="35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34" t="s">
        <v>8</v>
      </c>
      <c r="C37" s="56" t="str">
        <f t="shared" si="1"/>
        <v xml:space="preserve"> </v>
      </c>
      <c r="D37" s="56" t="str">
        <f t="shared" si="2"/>
        <v xml:space="preserve"> </v>
      </c>
      <c r="E37" s="102">
        <v>1.1574074074074073E-5</v>
      </c>
      <c r="F37" s="35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34" t="s">
        <v>8</v>
      </c>
      <c r="C38" s="56" t="str">
        <f t="shared" si="1"/>
        <v xml:space="preserve"> </v>
      </c>
      <c r="D38" s="56" t="str">
        <f t="shared" si="2"/>
        <v xml:space="preserve"> </v>
      </c>
      <c r="E38" s="102">
        <v>1.1574074074074073E-5</v>
      </c>
      <c r="F38" s="35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34" t="s">
        <v>8</v>
      </c>
      <c r="C39" s="56" t="str">
        <f t="shared" si="1"/>
        <v xml:space="preserve"> </v>
      </c>
      <c r="D39" s="56" t="str">
        <f t="shared" si="2"/>
        <v xml:space="preserve"> </v>
      </c>
      <c r="E39" s="102">
        <v>1.1574074074074073E-5</v>
      </c>
      <c r="F39" s="35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34" t="s">
        <v>8</v>
      </c>
      <c r="C40" s="56" t="str">
        <f t="shared" si="1"/>
        <v xml:space="preserve"> </v>
      </c>
      <c r="D40" s="56" t="str">
        <f t="shared" si="2"/>
        <v xml:space="preserve"> </v>
      </c>
      <c r="E40" s="102">
        <v>1.1574074074074073E-5</v>
      </c>
      <c r="F40" s="35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34" t="s">
        <v>8</v>
      </c>
      <c r="C41" s="56" t="str">
        <f t="shared" si="1"/>
        <v xml:space="preserve"> </v>
      </c>
      <c r="D41" s="56" t="str">
        <f t="shared" si="2"/>
        <v xml:space="preserve"> </v>
      </c>
      <c r="E41" s="102">
        <v>1.1574074074074073E-5</v>
      </c>
      <c r="F41" s="35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34" t="s">
        <v>8</v>
      </c>
      <c r="C42" s="56" t="str">
        <f t="shared" si="1"/>
        <v xml:space="preserve"> </v>
      </c>
      <c r="D42" s="56" t="str">
        <f t="shared" si="2"/>
        <v xml:space="preserve"> </v>
      </c>
      <c r="E42" s="102">
        <v>1.1574074074074073E-5</v>
      </c>
      <c r="F42" s="35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34" t="s">
        <v>8</v>
      </c>
      <c r="C43" s="56" t="str">
        <f t="shared" si="1"/>
        <v xml:space="preserve"> </v>
      </c>
      <c r="D43" s="56" t="str">
        <f t="shared" si="2"/>
        <v xml:space="preserve"> </v>
      </c>
      <c r="E43" s="102">
        <v>1.1574074074074073E-5</v>
      </c>
      <c r="F43" s="35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34" t="s">
        <v>8</v>
      </c>
      <c r="C44" s="56" t="str">
        <f t="shared" si="1"/>
        <v xml:space="preserve"> </v>
      </c>
      <c r="D44" s="56" t="str">
        <f t="shared" si="2"/>
        <v xml:space="preserve"> </v>
      </c>
      <c r="E44" s="102">
        <v>1.1574074074074073E-5</v>
      </c>
      <c r="F44" s="35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34" t="s">
        <v>8</v>
      </c>
      <c r="C45" s="56" t="str">
        <f t="shared" si="1"/>
        <v xml:space="preserve"> </v>
      </c>
      <c r="D45" s="56" t="str">
        <f t="shared" si="2"/>
        <v xml:space="preserve"> </v>
      </c>
      <c r="E45" s="102">
        <v>1.1574074074074073E-5</v>
      </c>
      <c r="F45" s="35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34" t="s">
        <v>8</v>
      </c>
      <c r="C46" s="56" t="str">
        <f t="shared" si="1"/>
        <v xml:space="preserve"> </v>
      </c>
      <c r="D46" s="56" t="str">
        <f t="shared" si="2"/>
        <v xml:space="preserve"> </v>
      </c>
      <c r="E46" s="102">
        <v>1.1574074074074073E-5</v>
      </c>
      <c r="F46" s="35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34" t="s">
        <v>8</v>
      </c>
      <c r="C47" s="56" t="str">
        <f t="shared" si="1"/>
        <v xml:space="preserve"> </v>
      </c>
      <c r="D47" s="56" t="str">
        <f t="shared" si="2"/>
        <v xml:space="preserve"> </v>
      </c>
      <c r="E47" s="102">
        <v>1.1574074074074073E-5</v>
      </c>
      <c r="F47" s="35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34" t="s">
        <v>8</v>
      </c>
      <c r="C48" s="56" t="str">
        <f t="shared" si="1"/>
        <v xml:space="preserve"> </v>
      </c>
      <c r="D48" s="56" t="str">
        <f t="shared" si="2"/>
        <v xml:space="preserve"> </v>
      </c>
      <c r="E48" s="102">
        <v>1.1574074074074073E-5</v>
      </c>
      <c r="F48" s="35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34" t="s">
        <v>8</v>
      </c>
      <c r="C49" s="56" t="str">
        <f t="shared" si="1"/>
        <v xml:space="preserve"> </v>
      </c>
      <c r="D49" s="56" t="str">
        <f t="shared" si="2"/>
        <v xml:space="preserve"> </v>
      </c>
      <c r="E49" s="102">
        <v>1.1574074074074073E-5</v>
      </c>
      <c r="F49" s="35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34" t="s">
        <v>8</v>
      </c>
      <c r="C50" s="56" t="str">
        <f t="shared" si="1"/>
        <v xml:space="preserve"> </v>
      </c>
      <c r="D50" s="56" t="str">
        <f t="shared" si="2"/>
        <v xml:space="preserve"> </v>
      </c>
      <c r="E50" s="102">
        <v>1.1574074074074073E-5</v>
      </c>
      <c r="F50" s="35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34" t="s">
        <v>8</v>
      </c>
      <c r="C51" s="56" t="str">
        <f t="shared" si="1"/>
        <v xml:space="preserve"> </v>
      </c>
      <c r="D51" s="56" t="str">
        <f t="shared" si="2"/>
        <v xml:space="preserve"> </v>
      </c>
      <c r="E51" s="102">
        <v>1.1574074074074073E-5</v>
      </c>
      <c r="F51" s="35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34" t="s">
        <v>8</v>
      </c>
      <c r="C52" s="56" t="str">
        <f t="shared" si="1"/>
        <v xml:space="preserve"> </v>
      </c>
      <c r="D52" s="56" t="str">
        <f t="shared" si="2"/>
        <v xml:space="preserve"> </v>
      </c>
      <c r="E52" s="102">
        <v>1.1574074074074073E-5</v>
      </c>
      <c r="F52" s="35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34" t="s">
        <v>8</v>
      </c>
      <c r="C53" s="56" t="str">
        <f t="shared" si="1"/>
        <v xml:space="preserve"> </v>
      </c>
      <c r="D53" s="56" t="str">
        <f t="shared" si="2"/>
        <v xml:space="preserve"> </v>
      </c>
      <c r="E53" s="102">
        <v>1.1574074074074073E-5</v>
      </c>
      <c r="F53" s="35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34" t="s">
        <v>8</v>
      </c>
      <c r="C54" s="56" t="str">
        <f t="shared" si="1"/>
        <v xml:space="preserve"> </v>
      </c>
      <c r="D54" s="56" t="str">
        <f t="shared" si="2"/>
        <v xml:space="preserve"> </v>
      </c>
      <c r="E54" s="102">
        <v>1.1574074074074073E-5</v>
      </c>
      <c r="F54" s="35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34" t="s">
        <v>8</v>
      </c>
      <c r="C55" s="56" t="str">
        <f t="shared" si="1"/>
        <v xml:space="preserve"> </v>
      </c>
      <c r="D55" s="56" t="str">
        <f t="shared" si="2"/>
        <v xml:space="preserve"> </v>
      </c>
      <c r="E55" s="102">
        <v>1.1574074074074073E-5</v>
      </c>
      <c r="F55" s="35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34" t="s">
        <v>8</v>
      </c>
      <c r="C56" s="56" t="str">
        <f t="shared" si="1"/>
        <v xml:space="preserve"> </v>
      </c>
      <c r="D56" s="56" t="str">
        <f t="shared" si="2"/>
        <v xml:space="preserve"> </v>
      </c>
      <c r="E56" s="102">
        <v>1.1574074074074073E-5</v>
      </c>
      <c r="F56" s="35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34" t="s">
        <v>8</v>
      </c>
      <c r="C57" s="56" t="str">
        <f t="shared" si="1"/>
        <v xml:space="preserve"> </v>
      </c>
      <c r="D57" s="56" t="str">
        <f t="shared" si="2"/>
        <v xml:space="preserve"> </v>
      </c>
      <c r="E57" s="102">
        <v>1.1574074074074073E-5</v>
      </c>
      <c r="F57" s="35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34" t="s">
        <v>8</v>
      </c>
      <c r="C58" s="56" t="str">
        <f t="shared" si="1"/>
        <v xml:space="preserve"> </v>
      </c>
      <c r="D58" s="56" t="str">
        <f t="shared" si="2"/>
        <v xml:space="preserve"> </v>
      </c>
      <c r="E58" s="102">
        <v>1.1574074074074073E-5</v>
      </c>
      <c r="F58" s="35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34" t="s">
        <v>8</v>
      </c>
      <c r="C59" s="56" t="str">
        <f t="shared" si="1"/>
        <v xml:space="preserve"> </v>
      </c>
      <c r="D59" s="56" t="str">
        <f t="shared" si="2"/>
        <v xml:space="preserve"> </v>
      </c>
      <c r="E59" s="102">
        <v>1.1574074074074073E-5</v>
      </c>
      <c r="F59" s="35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34" t="s">
        <v>8</v>
      </c>
      <c r="C60" s="56" t="str">
        <f t="shared" si="1"/>
        <v xml:space="preserve"> </v>
      </c>
      <c r="D60" s="56" t="str">
        <f t="shared" si="2"/>
        <v xml:space="preserve"> </v>
      </c>
      <c r="E60" s="102">
        <v>1.1574074074074073E-5</v>
      </c>
      <c r="F60" s="35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34" t="s">
        <v>8</v>
      </c>
      <c r="C61" s="56" t="str">
        <f t="shared" si="1"/>
        <v xml:space="preserve"> </v>
      </c>
      <c r="D61" s="56" t="str">
        <f t="shared" si="2"/>
        <v xml:space="preserve"> </v>
      </c>
      <c r="E61" s="102">
        <v>1.1574074074074073E-5</v>
      </c>
      <c r="F61" s="35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34" t="s">
        <v>8</v>
      </c>
      <c r="C62" s="56" t="str">
        <f t="shared" si="1"/>
        <v xml:space="preserve"> </v>
      </c>
      <c r="D62" s="56" t="str">
        <f t="shared" si="2"/>
        <v xml:space="preserve"> </v>
      </c>
      <c r="E62" s="102">
        <v>1.1574074074074073E-5</v>
      </c>
      <c r="F62" s="35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34" t="s">
        <v>8</v>
      </c>
      <c r="C63" s="56" t="str">
        <f t="shared" si="1"/>
        <v xml:space="preserve"> </v>
      </c>
      <c r="D63" s="56" t="str">
        <f t="shared" si="2"/>
        <v xml:space="preserve"> </v>
      </c>
      <c r="E63" s="102">
        <v>1.1574074074074073E-5</v>
      </c>
      <c r="F63" s="35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34" t="s">
        <v>8</v>
      </c>
      <c r="C64" s="56" t="str">
        <f t="shared" si="1"/>
        <v xml:space="preserve"> </v>
      </c>
      <c r="D64" s="56" t="str">
        <f t="shared" si="2"/>
        <v xml:space="preserve"> </v>
      </c>
      <c r="E64" s="102">
        <v>1.1574074074074073E-5</v>
      </c>
      <c r="F64" s="35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34" t="s">
        <v>8</v>
      </c>
      <c r="C65" s="56" t="str">
        <f t="shared" si="1"/>
        <v xml:space="preserve"> </v>
      </c>
      <c r="D65" s="56" t="str">
        <f t="shared" si="2"/>
        <v xml:space="preserve"> </v>
      </c>
      <c r="E65" s="102">
        <v>1.1574074074074073E-5</v>
      </c>
      <c r="F65" s="35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34" t="s">
        <v>8</v>
      </c>
      <c r="C66" s="56" t="str">
        <f t="shared" si="1"/>
        <v xml:space="preserve"> </v>
      </c>
      <c r="D66" s="56" t="str">
        <f t="shared" si="2"/>
        <v xml:space="preserve"> </v>
      </c>
      <c r="E66" s="102">
        <v>1.1574074074074073E-5</v>
      </c>
      <c r="F66" s="35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34" t="s">
        <v>8</v>
      </c>
      <c r="C67" s="56" t="str">
        <f t="shared" si="1"/>
        <v xml:space="preserve"> </v>
      </c>
      <c r="D67" s="56" t="str">
        <f t="shared" si="2"/>
        <v xml:space="preserve"> </v>
      </c>
      <c r="E67" s="102">
        <v>1.1574074074074073E-5</v>
      </c>
      <c r="F67" s="35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34" t="s">
        <v>8</v>
      </c>
      <c r="C68" s="56" t="str">
        <f t="shared" si="1"/>
        <v xml:space="preserve"> </v>
      </c>
      <c r="D68" s="56" t="str">
        <f t="shared" si="2"/>
        <v xml:space="preserve"> </v>
      </c>
      <c r="E68" s="102">
        <v>1.1574074074074073E-5</v>
      </c>
      <c r="F68" s="35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34" t="s">
        <v>8</v>
      </c>
      <c r="C69" s="56" t="str">
        <f t="shared" si="1"/>
        <v xml:space="preserve"> </v>
      </c>
      <c r="D69" s="56" t="str">
        <f t="shared" si="2"/>
        <v xml:space="preserve"> </v>
      </c>
      <c r="E69" s="102">
        <v>1.1574074074074073E-5</v>
      </c>
      <c r="F69" s="35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34" t="s">
        <v>8</v>
      </c>
      <c r="C70" s="56" t="str">
        <f t="shared" ref="C70:C133" si="3">VLOOKUP(B70,name,3,FALSE)</f>
        <v xml:space="preserve"> </v>
      </c>
      <c r="D70" s="56" t="str">
        <f t="shared" ref="D70:D133" si="4">VLOOKUP(B70,name,2,FALSE)</f>
        <v xml:space="preserve"> </v>
      </c>
      <c r="E70" s="102">
        <v>1.1574074074074073E-5</v>
      </c>
      <c r="F70" s="35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34" t="s">
        <v>8</v>
      </c>
      <c r="C71" s="56" t="str">
        <f t="shared" si="3"/>
        <v xml:space="preserve"> </v>
      </c>
      <c r="D71" s="56" t="str">
        <f t="shared" si="4"/>
        <v xml:space="preserve"> </v>
      </c>
      <c r="E71" s="102">
        <v>1.1574074074074073E-5</v>
      </c>
      <c r="F71" s="35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34" t="s">
        <v>8</v>
      </c>
      <c r="C72" s="56" t="str">
        <f t="shared" si="3"/>
        <v xml:space="preserve"> </v>
      </c>
      <c r="D72" s="56" t="str">
        <f t="shared" si="4"/>
        <v xml:space="preserve"> </v>
      </c>
      <c r="E72" s="102">
        <v>1.1574074074074073E-5</v>
      </c>
      <c r="F72" s="35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34" t="s">
        <v>8</v>
      </c>
      <c r="C73" s="56" t="str">
        <f t="shared" si="3"/>
        <v xml:space="preserve"> </v>
      </c>
      <c r="D73" s="56" t="str">
        <f t="shared" si="4"/>
        <v xml:space="preserve"> </v>
      </c>
      <c r="E73" s="102">
        <v>1.1574074074074073E-5</v>
      </c>
      <c r="F73" s="35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34" t="s">
        <v>8</v>
      </c>
      <c r="C74" s="56" t="str">
        <f t="shared" si="3"/>
        <v xml:space="preserve"> </v>
      </c>
      <c r="D74" s="56" t="str">
        <f t="shared" si="4"/>
        <v xml:space="preserve"> </v>
      </c>
      <c r="E74" s="102">
        <v>1.1574074074074073E-5</v>
      </c>
      <c r="F74" s="35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34" t="s">
        <v>8</v>
      </c>
      <c r="C75" s="56" t="str">
        <f t="shared" si="3"/>
        <v xml:space="preserve"> </v>
      </c>
      <c r="D75" s="56" t="str">
        <f t="shared" si="4"/>
        <v xml:space="preserve"> </v>
      </c>
      <c r="E75" s="102">
        <v>1.1574074074074073E-5</v>
      </c>
      <c r="F75" s="35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34" t="s">
        <v>8</v>
      </c>
      <c r="C76" s="56" t="str">
        <f t="shared" si="3"/>
        <v xml:space="preserve"> </v>
      </c>
      <c r="D76" s="56" t="str">
        <f t="shared" si="4"/>
        <v xml:space="preserve"> </v>
      </c>
      <c r="E76" s="102">
        <v>1.1574074074074073E-5</v>
      </c>
      <c r="F76" s="35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34" t="s">
        <v>8</v>
      </c>
      <c r="C77" s="56" t="str">
        <f t="shared" si="3"/>
        <v xml:space="preserve"> </v>
      </c>
      <c r="D77" s="56" t="str">
        <f t="shared" si="4"/>
        <v xml:space="preserve"> </v>
      </c>
      <c r="E77" s="102">
        <v>1.1574074074074073E-5</v>
      </c>
      <c r="F77" s="35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34" t="s">
        <v>8</v>
      </c>
      <c r="C78" s="56" t="str">
        <f t="shared" si="3"/>
        <v xml:space="preserve"> </v>
      </c>
      <c r="D78" s="56" t="str">
        <f t="shared" si="4"/>
        <v xml:space="preserve"> </v>
      </c>
      <c r="E78" s="102">
        <v>1.1574074074074073E-5</v>
      </c>
      <c r="F78" s="35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34" t="s">
        <v>8</v>
      </c>
      <c r="C79" s="56" t="str">
        <f t="shared" si="3"/>
        <v xml:space="preserve"> </v>
      </c>
      <c r="D79" s="56" t="str">
        <f t="shared" si="4"/>
        <v xml:space="preserve"> </v>
      </c>
      <c r="E79" s="102">
        <v>1.1574074074074073E-5</v>
      </c>
      <c r="F79" s="35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34" t="s">
        <v>8</v>
      </c>
      <c r="C80" s="56" t="str">
        <f t="shared" si="3"/>
        <v xml:space="preserve"> </v>
      </c>
      <c r="D80" s="56" t="str">
        <f t="shared" si="4"/>
        <v xml:space="preserve"> </v>
      </c>
      <c r="E80" s="102">
        <v>1.1574074074074073E-5</v>
      </c>
      <c r="F80" s="35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34" t="s">
        <v>8</v>
      </c>
      <c r="C81" s="56" t="str">
        <f t="shared" si="3"/>
        <v xml:space="preserve"> </v>
      </c>
      <c r="D81" s="56" t="str">
        <f t="shared" si="4"/>
        <v xml:space="preserve"> </v>
      </c>
      <c r="E81" s="102">
        <v>1.1574074074074073E-5</v>
      </c>
      <c r="F81" s="35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34" t="s">
        <v>8</v>
      </c>
      <c r="C82" s="56" t="str">
        <f t="shared" si="3"/>
        <v xml:space="preserve"> </v>
      </c>
      <c r="D82" s="56" t="str">
        <f t="shared" si="4"/>
        <v xml:space="preserve"> </v>
      </c>
      <c r="E82" s="102">
        <v>1.1574074074074073E-5</v>
      </c>
      <c r="F82" s="35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34" t="s">
        <v>8</v>
      </c>
      <c r="C83" s="56" t="str">
        <f t="shared" si="3"/>
        <v xml:space="preserve"> </v>
      </c>
      <c r="D83" s="56" t="str">
        <f t="shared" si="4"/>
        <v xml:space="preserve"> </v>
      </c>
      <c r="E83" s="102">
        <v>1.1574074074074073E-5</v>
      </c>
      <c r="F83" s="35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34" t="s">
        <v>8</v>
      </c>
      <c r="C84" s="56" t="str">
        <f t="shared" si="3"/>
        <v xml:space="preserve"> </v>
      </c>
      <c r="D84" s="56" t="str">
        <f t="shared" si="4"/>
        <v xml:space="preserve"> </v>
      </c>
      <c r="E84" s="102">
        <v>1.1574074074074073E-5</v>
      </c>
      <c r="F84" s="35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34" t="s">
        <v>8</v>
      </c>
      <c r="C85" s="56" t="str">
        <f t="shared" si="3"/>
        <v xml:space="preserve"> </v>
      </c>
      <c r="D85" s="56" t="str">
        <f t="shared" si="4"/>
        <v xml:space="preserve"> </v>
      </c>
      <c r="E85" s="102">
        <v>1.1574074074074073E-5</v>
      </c>
      <c r="F85" s="35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34" t="s">
        <v>8</v>
      </c>
      <c r="C86" s="56" t="str">
        <f t="shared" si="3"/>
        <v xml:space="preserve"> </v>
      </c>
      <c r="D86" s="56" t="str">
        <f t="shared" si="4"/>
        <v xml:space="preserve"> </v>
      </c>
      <c r="E86" s="102">
        <v>1.1574074074074073E-5</v>
      </c>
      <c r="F86" s="35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34" t="s">
        <v>8</v>
      </c>
      <c r="C87" s="56" t="str">
        <f t="shared" si="3"/>
        <v xml:space="preserve"> </v>
      </c>
      <c r="D87" s="56" t="str">
        <f t="shared" si="4"/>
        <v xml:space="preserve"> </v>
      </c>
      <c r="E87" s="102">
        <v>1.1574074074074073E-5</v>
      </c>
      <c r="F87" s="35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34" t="s">
        <v>8</v>
      </c>
      <c r="C88" s="56" t="str">
        <f t="shared" si="3"/>
        <v xml:space="preserve"> </v>
      </c>
      <c r="D88" s="56" t="str">
        <f t="shared" si="4"/>
        <v xml:space="preserve"> </v>
      </c>
      <c r="E88" s="102">
        <v>1.1574074074074073E-5</v>
      </c>
      <c r="F88" s="35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34" t="s">
        <v>8</v>
      </c>
      <c r="C89" s="56" t="str">
        <f t="shared" si="3"/>
        <v xml:space="preserve"> </v>
      </c>
      <c r="D89" s="56" t="str">
        <f t="shared" si="4"/>
        <v xml:space="preserve"> </v>
      </c>
      <c r="E89" s="102">
        <v>1.1574074074074073E-5</v>
      </c>
      <c r="F89" s="35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34" t="s">
        <v>8</v>
      </c>
      <c r="C90" s="56" t="str">
        <f t="shared" si="3"/>
        <v xml:space="preserve"> </v>
      </c>
      <c r="D90" s="56" t="str">
        <f t="shared" si="4"/>
        <v xml:space="preserve"> </v>
      </c>
      <c r="E90" s="102">
        <v>1.1574074074074073E-5</v>
      </c>
      <c r="F90" s="35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34" t="s">
        <v>8</v>
      </c>
      <c r="C91" s="56" t="str">
        <f t="shared" si="3"/>
        <v xml:space="preserve"> </v>
      </c>
      <c r="D91" s="56" t="str">
        <f t="shared" si="4"/>
        <v xml:space="preserve"> </v>
      </c>
      <c r="E91" s="102">
        <v>1.1574074074074073E-5</v>
      </c>
      <c r="F91" s="35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34" t="s">
        <v>8</v>
      </c>
      <c r="C92" s="56" t="str">
        <f t="shared" si="3"/>
        <v xml:space="preserve"> </v>
      </c>
      <c r="D92" s="56" t="str">
        <f t="shared" si="4"/>
        <v xml:space="preserve"> </v>
      </c>
      <c r="E92" s="102">
        <v>1.1574074074074073E-5</v>
      </c>
      <c r="F92" s="35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34" t="s">
        <v>8</v>
      </c>
      <c r="C93" s="56" t="str">
        <f t="shared" si="3"/>
        <v xml:space="preserve"> </v>
      </c>
      <c r="D93" s="56" t="str">
        <f t="shared" si="4"/>
        <v xml:space="preserve"> </v>
      </c>
      <c r="E93" s="102">
        <v>1.1574074074074073E-5</v>
      </c>
      <c r="F93" s="35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34" t="s">
        <v>8</v>
      </c>
      <c r="C94" s="56" t="str">
        <f t="shared" si="3"/>
        <v xml:space="preserve"> </v>
      </c>
      <c r="D94" s="56" t="str">
        <f t="shared" si="4"/>
        <v xml:space="preserve"> </v>
      </c>
      <c r="E94" s="102">
        <v>1.1574074074074073E-5</v>
      </c>
      <c r="F94" s="35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34" t="s">
        <v>8</v>
      </c>
      <c r="C95" s="56" t="str">
        <f t="shared" si="3"/>
        <v xml:space="preserve"> </v>
      </c>
      <c r="D95" s="56" t="str">
        <f t="shared" si="4"/>
        <v xml:space="preserve"> </v>
      </c>
      <c r="E95" s="102">
        <v>1.1574074074074073E-5</v>
      </c>
      <c r="F95" s="35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34" t="s">
        <v>8</v>
      </c>
      <c r="C96" s="56" t="str">
        <f t="shared" si="3"/>
        <v xml:space="preserve"> </v>
      </c>
      <c r="D96" s="56" t="str">
        <f t="shared" si="4"/>
        <v xml:space="preserve"> </v>
      </c>
      <c r="E96" s="102">
        <v>1.1574074074074073E-5</v>
      </c>
      <c r="F96" s="35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34" t="s">
        <v>8</v>
      </c>
      <c r="C97" s="56" t="str">
        <f t="shared" si="3"/>
        <v xml:space="preserve"> </v>
      </c>
      <c r="D97" s="56" t="str">
        <f t="shared" si="4"/>
        <v xml:space="preserve"> </v>
      </c>
      <c r="E97" s="102">
        <v>1.1574074074074073E-5</v>
      </c>
      <c r="F97" s="35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34" t="s">
        <v>8</v>
      </c>
      <c r="C98" s="56" t="str">
        <f t="shared" si="3"/>
        <v xml:space="preserve"> </v>
      </c>
      <c r="D98" s="56" t="str">
        <f t="shared" si="4"/>
        <v xml:space="preserve"> </v>
      </c>
      <c r="E98" s="102">
        <v>1.1574074074074073E-5</v>
      </c>
      <c r="F98" s="35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34" t="s">
        <v>8</v>
      </c>
      <c r="C99" s="56" t="str">
        <f t="shared" si="3"/>
        <v xml:space="preserve"> </v>
      </c>
      <c r="D99" s="56" t="str">
        <f t="shared" si="4"/>
        <v xml:space="preserve"> </v>
      </c>
      <c r="E99" s="102">
        <v>1.1574074074074073E-5</v>
      </c>
      <c r="F99" s="35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34" t="s">
        <v>8</v>
      </c>
      <c r="C100" s="56" t="str">
        <f t="shared" si="3"/>
        <v xml:space="preserve"> </v>
      </c>
      <c r="D100" s="56" t="str">
        <f t="shared" si="4"/>
        <v xml:space="preserve"> </v>
      </c>
      <c r="E100" s="102">
        <v>1.1574074074074073E-5</v>
      </c>
      <c r="F100" s="35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34" t="s">
        <v>8</v>
      </c>
      <c r="C101" s="56" t="str">
        <f t="shared" si="3"/>
        <v xml:space="preserve"> </v>
      </c>
      <c r="D101" s="56" t="str">
        <f t="shared" si="4"/>
        <v xml:space="preserve"> </v>
      </c>
      <c r="E101" s="102">
        <v>1.1574074074074073E-5</v>
      </c>
      <c r="F101" s="35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34" t="s">
        <v>8</v>
      </c>
      <c r="C102" s="56" t="str">
        <f t="shared" si="3"/>
        <v xml:space="preserve"> </v>
      </c>
      <c r="D102" s="56" t="str">
        <f t="shared" si="4"/>
        <v xml:space="preserve"> </v>
      </c>
      <c r="E102" s="102">
        <v>1.1574074074074073E-5</v>
      </c>
      <c r="F102" s="35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34" t="s">
        <v>8</v>
      </c>
      <c r="C103" s="56" t="str">
        <f t="shared" si="3"/>
        <v xml:space="preserve"> </v>
      </c>
      <c r="D103" s="56" t="str">
        <f t="shared" si="4"/>
        <v xml:space="preserve"> </v>
      </c>
      <c r="E103" s="102">
        <v>1.1574074074074073E-5</v>
      </c>
      <c r="F103" s="35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34" t="s">
        <v>8</v>
      </c>
      <c r="C104" s="56" t="str">
        <f t="shared" si="3"/>
        <v xml:space="preserve"> </v>
      </c>
      <c r="D104" s="56" t="str">
        <f t="shared" si="4"/>
        <v xml:space="preserve"> </v>
      </c>
      <c r="E104" s="102">
        <v>1.1574074074074073E-5</v>
      </c>
      <c r="F104" s="35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34" t="s">
        <v>8</v>
      </c>
      <c r="C105" s="56" t="str">
        <f t="shared" si="3"/>
        <v xml:space="preserve"> </v>
      </c>
      <c r="D105" s="56" t="str">
        <f t="shared" si="4"/>
        <v xml:space="preserve"> </v>
      </c>
      <c r="E105" s="102">
        <v>1.1574074074074073E-5</v>
      </c>
      <c r="F105" s="35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34" t="s">
        <v>8</v>
      </c>
      <c r="C106" s="56" t="str">
        <f t="shared" si="3"/>
        <v xml:space="preserve"> </v>
      </c>
      <c r="D106" s="56" t="str">
        <f t="shared" si="4"/>
        <v xml:space="preserve"> </v>
      </c>
      <c r="E106" s="102">
        <v>1.1574074074074073E-5</v>
      </c>
      <c r="F106" s="35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34" t="s">
        <v>8</v>
      </c>
      <c r="C107" s="56" t="str">
        <f t="shared" si="3"/>
        <v xml:space="preserve"> </v>
      </c>
      <c r="D107" s="56" t="str">
        <f t="shared" si="4"/>
        <v xml:space="preserve"> </v>
      </c>
      <c r="E107" s="102">
        <v>1.1574074074074073E-5</v>
      </c>
      <c r="F107" s="35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34" t="s">
        <v>8</v>
      </c>
      <c r="C108" s="56" t="str">
        <f t="shared" si="3"/>
        <v xml:space="preserve"> </v>
      </c>
      <c r="D108" s="56" t="str">
        <f t="shared" si="4"/>
        <v xml:space="preserve"> </v>
      </c>
      <c r="E108" s="102">
        <v>1.1574074074074073E-5</v>
      </c>
      <c r="F108" s="35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34" t="s">
        <v>8</v>
      </c>
      <c r="C109" s="56" t="str">
        <f t="shared" si="3"/>
        <v xml:space="preserve"> </v>
      </c>
      <c r="D109" s="56" t="str">
        <f t="shared" si="4"/>
        <v xml:space="preserve"> </v>
      </c>
      <c r="E109" s="102">
        <v>1.1574074074074073E-5</v>
      </c>
      <c r="F109" s="35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34" t="s">
        <v>8</v>
      </c>
      <c r="C110" s="56" t="str">
        <f t="shared" si="3"/>
        <v xml:space="preserve"> </v>
      </c>
      <c r="D110" s="56" t="str">
        <f t="shared" si="4"/>
        <v xml:space="preserve"> </v>
      </c>
      <c r="E110" s="102">
        <v>1.1574074074074073E-5</v>
      </c>
      <c r="F110" s="35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34" t="s">
        <v>8</v>
      </c>
      <c r="C111" s="56" t="str">
        <f t="shared" si="3"/>
        <v xml:space="preserve"> </v>
      </c>
      <c r="D111" s="56" t="str">
        <f t="shared" si="4"/>
        <v xml:space="preserve"> </v>
      </c>
      <c r="E111" s="102">
        <v>1.1574074074074073E-5</v>
      </c>
      <c r="F111" s="35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34" t="s">
        <v>8</v>
      </c>
      <c r="C112" s="56" t="str">
        <f t="shared" si="3"/>
        <v xml:space="preserve"> </v>
      </c>
      <c r="D112" s="56" t="str">
        <f t="shared" si="4"/>
        <v xml:space="preserve"> </v>
      </c>
      <c r="E112" s="102">
        <v>1.1574074074074073E-5</v>
      </c>
      <c r="F112" s="35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34" t="s">
        <v>8</v>
      </c>
      <c r="C113" s="56" t="str">
        <f t="shared" si="3"/>
        <v xml:space="preserve"> </v>
      </c>
      <c r="D113" s="56" t="str">
        <f t="shared" si="4"/>
        <v xml:space="preserve"> </v>
      </c>
      <c r="E113" s="102">
        <v>1.1574074074074073E-5</v>
      </c>
      <c r="F113" s="35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34" t="s">
        <v>8</v>
      </c>
      <c r="C114" s="56" t="str">
        <f t="shared" si="3"/>
        <v xml:space="preserve"> </v>
      </c>
      <c r="D114" s="56" t="str">
        <f t="shared" si="4"/>
        <v xml:space="preserve"> </v>
      </c>
      <c r="E114" s="102">
        <v>1.1574074074074073E-5</v>
      </c>
      <c r="F114" s="35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34" t="s">
        <v>8</v>
      </c>
      <c r="C115" s="56" t="str">
        <f t="shared" si="3"/>
        <v xml:space="preserve"> </v>
      </c>
      <c r="D115" s="56" t="str">
        <f t="shared" si="4"/>
        <v xml:space="preserve"> </v>
      </c>
      <c r="E115" s="102">
        <v>1.1574074074074073E-5</v>
      </c>
      <c r="F115" s="35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34" t="s">
        <v>8</v>
      </c>
      <c r="C116" s="56" t="str">
        <f t="shared" si="3"/>
        <v xml:space="preserve"> </v>
      </c>
      <c r="D116" s="56" t="str">
        <f t="shared" si="4"/>
        <v xml:space="preserve"> </v>
      </c>
      <c r="E116" s="102">
        <v>1.1574074074074073E-5</v>
      </c>
      <c r="F116" s="35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34" t="s">
        <v>8</v>
      </c>
      <c r="C117" s="56" t="str">
        <f t="shared" si="3"/>
        <v xml:space="preserve"> </v>
      </c>
      <c r="D117" s="56" t="str">
        <f t="shared" si="4"/>
        <v xml:space="preserve"> </v>
      </c>
      <c r="E117" s="102">
        <v>1.1574074074074073E-5</v>
      </c>
      <c r="F117" s="35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34" t="s">
        <v>8</v>
      </c>
      <c r="C118" s="56" t="str">
        <f t="shared" si="3"/>
        <v xml:space="preserve"> </v>
      </c>
      <c r="D118" s="56" t="str">
        <f t="shared" si="4"/>
        <v xml:space="preserve"> </v>
      </c>
      <c r="E118" s="102">
        <v>1.1574074074074073E-5</v>
      </c>
      <c r="F118" s="35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34" t="s">
        <v>8</v>
      </c>
      <c r="C119" s="56" t="str">
        <f t="shared" si="3"/>
        <v xml:space="preserve"> </v>
      </c>
      <c r="D119" s="56" t="str">
        <f t="shared" si="4"/>
        <v xml:space="preserve"> </v>
      </c>
      <c r="E119" s="102">
        <v>1.1574074074074073E-5</v>
      </c>
      <c r="F119" s="35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34" t="s">
        <v>8</v>
      </c>
      <c r="C120" s="56" t="str">
        <f t="shared" si="3"/>
        <v xml:space="preserve"> </v>
      </c>
      <c r="D120" s="56" t="str">
        <f t="shared" si="4"/>
        <v xml:space="preserve"> </v>
      </c>
      <c r="E120" s="102">
        <v>1.1574074074074073E-5</v>
      </c>
      <c r="F120" s="35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34" t="s">
        <v>8</v>
      </c>
      <c r="C121" s="56" t="str">
        <f t="shared" si="3"/>
        <v xml:space="preserve"> </v>
      </c>
      <c r="D121" s="56" t="str">
        <f t="shared" si="4"/>
        <v xml:space="preserve"> </v>
      </c>
      <c r="E121" s="102">
        <v>1.1574074074074073E-5</v>
      </c>
      <c r="F121" s="35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34" t="s">
        <v>8</v>
      </c>
      <c r="C122" s="56" t="str">
        <f t="shared" si="3"/>
        <v xml:space="preserve"> </v>
      </c>
      <c r="D122" s="56" t="str">
        <f t="shared" si="4"/>
        <v xml:space="preserve"> </v>
      </c>
      <c r="E122" s="102">
        <v>1.1574074074074073E-5</v>
      </c>
      <c r="F122" s="35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34" t="s">
        <v>8</v>
      </c>
      <c r="C123" s="56" t="str">
        <f t="shared" si="3"/>
        <v xml:space="preserve"> </v>
      </c>
      <c r="D123" s="56" t="str">
        <f t="shared" si="4"/>
        <v xml:space="preserve"> </v>
      </c>
      <c r="E123" s="102">
        <v>1.1574074074074073E-5</v>
      </c>
      <c r="F123" s="35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34" t="s">
        <v>8</v>
      </c>
      <c r="C124" s="56" t="str">
        <f t="shared" si="3"/>
        <v xml:space="preserve"> </v>
      </c>
      <c r="D124" s="56" t="str">
        <f t="shared" si="4"/>
        <v xml:space="preserve"> </v>
      </c>
      <c r="E124" s="102">
        <v>1.1574074074074073E-5</v>
      </c>
      <c r="F124" s="35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34" t="s">
        <v>8</v>
      </c>
      <c r="C125" s="56" t="str">
        <f t="shared" si="3"/>
        <v xml:space="preserve"> </v>
      </c>
      <c r="D125" s="56" t="str">
        <f t="shared" si="4"/>
        <v xml:space="preserve"> </v>
      </c>
      <c r="E125" s="102">
        <v>1.1574074074074073E-5</v>
      </c>
      <c r="F125" s="35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34" t="s">
        <v>8</v>
      </c>
      <c r="C126" s="56" t="str">
        <f t="shared" si="3"/>
        <v xml:space="preserve"> </v>
      </c>
      <c r="D126" s="56" t="str">
        <f t="shared" si="4"/>
        <v xml:space="preserve"> </v>
      </c>
      <c r="E126" s="102">
        <v>1.1574074074074073E-5</v>
      </c>
      <c r="F126" s="35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34" t="s">
        <v>8</v>
      </c>
      <c r="C127" s="56" t="str">
        <f t="shared" si="3"/>
        <v xml:space="preserve"> </v>
      </c>
      <c r="D127" s="56" t="str">
        <f t="shared" si="4"/>
        <v xml:space="preserve"> </v>
      </c>
      <c r="E127" s="102">
        <v>1.1574074074074073E-5</v>
      </c>
      <c r="F127" s="35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34" t="s">
        <v>8</v>
      </c>
      <c r="C128" s="56" t="str">
        <f t="shared" si="3"/>
        <v xml:space="preserve"> </v>
      </c>
      <c r="D128" s="56" t="str">
        <f t="shared" si="4"/>
        <v xml:space="preserve"> </v>
      </c>
      <c r="E128" s="102">
        <v>1.1574074074074073E-5</v>
      </c>
      <c r="F128" s="35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34" t="s">
        <v>8</v>
      </c>
      <c r="C129" s="56" t="str">
        <f t="shared" si="3"/>
        <v xml:space="preserve"> </v>
      </c>
      <c r="D129" s="56" t="str">
        <f t="shared" si="4"/>
        <v xml:space="preserve"> </v>
      </c>
      <c r="E129" s="102">
        <v>1.1574074074074073E-5</v>
      </c>
      <c r="F129" s="35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34" t="s">
        <v>8</v>
      </c>
      <c r="C130" s="56" t="str">
        <f t="shared" si="3"/>
        <v xml:space="preserve"> </v>
      </c>
      <c r="D130" s="56" t="str">
        <f t="shared" si="4"/>
        <v xml:space="preserve"> </v>
      </c>
      <c r="E130" s="102">
        <v>1.1574074074074073E-5</v>
      </c>
      <c r="F130" s="35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34" t="s">
        <v>8</v>
      </c>
      <c r="C131" s="56" t="str">
        <f t="shared" si="3"/>
        <v xml:space="preserve"> </v>
      </c>
      <c r="D131" s="56" t="str">
        <f t="shared" si="4"/>
        <v xml:space="preserve"> </v>
      </c>
      <c r="E131" s="102">
        <v>1.1574074074074073E-5</v>
      </c>
      <c r="F131" s="35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34" t="s">
        <v>8</v>
      </c>
      <c r="C132" s="56" t="str">
        <f t="shared" si="3"/>
        <v xml:space="preserve"> </v>
      </c>
      <c r="D132" s="56" t="str">
        <f t="shared" si="4"/>
        <v xml:space="preserve"> </v>
      </c>
      <c r="E132" s="102">
        <v>1.1574074074074073E-5</v>
      </c>
      <c r="F132" s="35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34" t="s">
        <v>8</v>
      </c>
      <c r="C133" s="56" t="str">
        <f t="shared" si="3"/>
        <v xml:space="preserve"> </v>
      </c>
      <c r="D133" s="56" t="str">
        <f t="shared" si="4"/>
        <v xml:space="preserve"> </v>
      </c>
      <c r="E133" s="102">
        <v>1.1574074074074073E-5</v>
      </c>
      <c r="F133" s="35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34" t="s">
        <v>8</v>
      </c>
      <c r="C134" s="56" t="str">
        <f t="shared" ref="C134:C197" si="6">VLOOKUP(B134,name,3,FALSE)</f>
        <v xml:space="preserve"> </v>
      </c>
      <c r="D134" s="56" t="str">
        <f t="shared" ref="D134:D197" si="7">VLOOKUP(B134,name,2,FALSE)</f>
        <v xml:space="preserve"> </v>
      </c>
      <c r="E134" s="102">
        <v>1.1574074074074073E-5</v>
      </c>
      <c r="F134" s="35" t="e">
        <f t="shared" ref="F134:F197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34" t="s">
        <v>8</v>
      </c>
      <c r="C135" s="56" t="str">
        <f t="shared" si="6"/>
        <v xml:space="preserve"> </v>
      </c>
      <c r="D135" s="56" t="str">
        <f t="shared" si="7"/>
        <v xml:space="preserve"> </v>
      </c>
      <c r="E135" s="102">
        <v>1.1574074074074073E-5</v>
      </c>
      <c r="F135" s="35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34" t="s">
        <v>8</v>
      </c>
      <c r="C136" s="56" t="str">
        <f t="shared" si="6"/>
        <v xml:space="preserve"> </v>
      </c>
      <c r="D136" s="56" t="str">
        <f t="shared" si="7"/>
        <v xml:space="preserve"> </v>
      </c>
      <c r="E136" s="102">
        <v>1.1574074074074073E-5</v>
      </c>
      <c r="F136" s="35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34" t="s">
        <v>8</v>
      </c>
      <c r="C137" s="56" t="str">
        <f t="shared" si="6"/>
        <v xml:space="preserve"> </v>
      </c>
      <c r="D137" s="56" t="str">
        <f t="shared" si="7"/>
        <v xml:space="preserve"> </v>
      </c>
      <c r="E137" s="102">
        <v>1.1574074074074073E-5</v>
      </c>
      <c r="F137" s="35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34" t="s">
        <v>8</v>
      </c>
      <c r="C138" s="56" t="str">
        <f t="shared" si="6"/>
        <v xml:space="preserve"> </v>
      </c>
      <c r="D138" s="56" t="str">
        <f t="shared" si="7"/>
        <v xml:space="preserve"> </v>
      </c>
      <c r="E138" s="102">
        <v>1.1574074074074073E-5</v>
      </c>
      <c r="F138" s="35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34" t="s">
        <v>8</v>
      </c>
      <c r="C139" s="56" t="str">
        <f t="shared" si="6"/>
        <v xml:space="preserve"> </v>
      </c>
      <c r="D139" s="56" t="str">
        <f t="shared" si="7"/>
        <v xml:space="preserve"> </v>
      </c>
      <c r="E139" s="102">
        <v>1.1574074074074073E-5</v>
      </c>
      <c r="F139" s="35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34" t="s">
        <v>8</v>
      </c>
      <c r="C140" s="56" t="str">
        <f t="shared" si="6"/>
        <v xml:space="preserve"> </v>
      </c>
      <c r="D140" s="56" t="str">
        <f t="shared" si="7"/>
        <v xml:space="preserve"> </v>
      </c>
      <c r="E140" s="102">
        <v>1.1574074074074073E-5</v>
      </c>
      <c r="F140" s="35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34" t="s">
        <v>8</v>
      </c>
      <c r="C141" s="56" t="str">
        <f t="shared" si="6"/>
        <v xml:space="preserve"> </v>
      </c>
      <c r="D141" s="56" t="str">
        <f t="shared" si="7"/>
        <v xml:space="preserve"> </v>
      </c>
      <c r="E141" s="102">
        <v>1.1574074074074073E-5</v>
      </c>
      <c r="F141" s="35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34" t="s">
        <v>8</v>
      </c>
      <c r="C142" s="56" t="str">
        <f t="shared" si="6"/>
        <v xml:space="preserve"> </v>
      </c>
      <c r="D142" s="56" t="str">
        <f t="shared" si="7"/>
        <v xml:space="preserve"> </v>
      </c>
      <c r="E142" s="102">
        <v>1.1574074074074073E-5</v>
      </c>
      <c r="F142" s="35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34" t="s">
        <v>8</v>
      </c>
      <c r="C143" s="56" t="str">
        <f t="shared" si="6"/>
        <v xml:space="preserve"> </v>
      </c>
      <c r="D143" s="56" t="str">
        <f t="shared" si="7"/>
        <v xml:space="preserve"> </v>
      </c>
      <c r="E143" s="102">
        <v>1.1574074074074073E-5</v>
      </c>
      <c r="F143" s="35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34" t="s">
        <v>8</v>
      </c>
      <c r="C144" s="56" t="str">
        <f t="shared" si="6"/>
        <v xml:space="preserve"> </v>
      </c>
      <c r="D144" s="56" t="str">
        <f t="shared" si="7"/>
        <v xml:space="preserve"> </v>
      </c>
      <c r="E144" s="102">
        <v>1.1574074074074073E-5</v>
      </c>
      <c r="F144" s="35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34" t="s">
        <v>8</v>
      </c>
      <c r="C145" s="56" t="str">
        <f t="shared" si="6"/>
        <v xml:space="preserve"> </v>
      </c>
      <c r="D145" s="56" t="str">
        <f t="shared" si="7"/>
        <v xml:space="preserve"> </v>
      </c>
      <c r="E145" s="102">
        <v>1.1574074074074073E-5</v>
      </c>
      <c r="F145" s="35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34" t="s">
        <v>8</v>
      </c>
      <c r="C146" s="56" t="str">
        <f t="shared" si="6"/>
        <v xml:space="preserve"> </v>
      </c>
      <c r="D146" s="56" t="str">
        <f t="shared" si="7"/>
        <v xml:space="preserve"> </v>
      </c>
      <c r="E146" s="102">
        <v>1.1574074074074073E-5</v>
      </c>
      <c r="F146" s="35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34" t="s">
        <v>8</v>
      </c>
      <c r="C147" s="56" t="str">
        <f t="shared" si="6"/>
        <v xml:space="preserve"> </v>
      </c>
      <c r="D147" s="56" t="str">
        <f t="shared" si="7"/>
        <v xml:space="preserve"> </v>
      </c>
      <c r="E147" s="102">
        <v>1.1574074074074073E-5</v>
      </c>
      <c r="F147" s="35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34" t="s">
        <v>8</v>
      </c>
      <c r="C148" s="56" t="str">
        <f t="shared" si="6"/>
        <v xml:space="preserve"> </v>
      </c>
      <c r="D148" s="56" t="str">
        <f t="shared" si="7"/>
        <v xml:space="preserve"> </v>
      </c>
      <c r="E148" s="102">
        <v>1.1574074074074073E-5</v>
      </c>
      <c r="F148" s="35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34" t="s">
        <v>8</v>
      </c>
      <c r="C149" s="56" t="str">
        <f t="shared" si="6"/>
        <v xml:space="preserve"> </v>
      </c>
      <c r="D149" s="56" t="str">
        <f t="shared" si="7"/>
        <v xml:space="preserve"> </v>
      </c>
      <c r="E149" s="102">
        <v>1.1574074074074073E-5</v>
      </c>
      <c r="F149" s="35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34" t="s">
        <v>8</v>
      </c>
      <c r="C150" s="56" t="str">
        <f t="shared" si="6"/>
        <v xml:space="preserve"> </v>
      </c>
      <c r="D150" s="56" t="str">
        <f t="shared" si="7"/>
        <v xml:space="preserve"> </v>
      </c>
      <c r="E150" s="102">
        <v>1.1574074074074073E-5</v>
      </c>
      <c r="F150" s="35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34" t="s">
        <v>8</v>
      </c>
      <c r="C151" s="56" t="str">
        <f t="shared" si="6"/>
        <v xml:space="preserve"> </v>
      </c>
      <c r="D151" s="56" t="str">
        <f t="shared" si="7"/>
        <v xml:space="preserve"> </v>
      </c>
      <c r="E151" s="102">
        <v>1.1574074074074073E-5</v>
      </c>
      <c r="F151" s="35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34" t="s">
        <v>8</v>
      </c>
      <c r="C152" s="56" t="str">
        <f t="shared" si="6"/>
        <v xml:space="preserve"> </v>
      </c>
      <c r="D152" s="56" t="str">
        <f t="shared" si="7"/>
        <v xml:space="preserve"> </v>
      </c>
      <c r="E152" s="102">
        <v>1.1574074074074073E-5</v>
      </c>
      <c r="F152" s="35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34" t="s">
        <v>8</v>
      </c>
      <c r="C153" s="56" t="str">
        <f t="shared" si="6"/>
        <v xml:space="preserve"> </v>
      </c>
      <c r="D153" s="56" t="str">
        <f t="shared" si="7"/>
        <v xml:space="preserve"> </v>
      </c>
      <c r="E153" s="102">
        <v>1.1574074074074073E-5</v>
      </c>
      <c r="F153" s="35" t="e">
        <f t="shared" si="8"/>
        <v>#N/A</v>
      </c>
      <c r="G153" t="str">
        <f>IF((ISERROR((VLOOKUP(B153,Calculation!C$2:C$314,1,FALSE)))),"not entered","")</f>
        <v/>
      </c>
    </row>
    <row r="154" spans="2:7" x14ac:dyDescent="0.2">
      <c r="B154" s="34" t="s">
        <v>8</v>
      </c>
      <c r="C154" s="56" t="str">
        <f t="shared" si="6"/>
        <v xml:space="preserve"> </v>
      </c>
      <c r="D154" s="56" t="str">
        <f t="shared" si="7"/>
        <v xml:space="preserve"> </v>
      </c>
      <c r="E154" s="102">
        <v>1.1574074074074073E-5</v>
      </c>
      <c r="F154" s="35" t="e">
        <f t="shared" si="8"/>
        <v>#N/A</v>
      </c>
      <c r="G154" t="str">
        <f>IF((ISERROR((VLOOKUP(B154,Calculation!C$2:C$314,1,FALSE)))),"not entered","")</f>
        <v/>
      </c>
    </row>
    <row r="155" spans="2:7" x14ac:dyDescent="0.2">
      <c r="B155" s="34" t="s">
        <v>8</v>
      </c>
      <c r="C155" s="56" t="str">
        <f t="shared" si="6"/>
        <v xml:space="preserve"> </v>
      </c>
      <c r="D155" s="56" t="str">
        <f t="shared" si="7"/>
        <v xml:space="preserve"> </v>
      </c>
      <c r="E155" s="102">
        <v>1.1574074074074073E-5</v>
      </c>
      <c r="F155" s="35" t="e">
        <f t="shared" si="8"/>
        <v>#N/A</v>
      </c>
      <c r="G155" t="str">
        <f>IF((ISERROR((VLOOKUP(B155,Calculation!C$2:C$314,1,FALSE)))),"not entered","")</f>
        <v/>
      </c>
    </row>
    <row r="156" spans="2:7" x14ac:dyDescent="0.2">
      <c r="B156" s="34" t="s">
        <v>8</v>
      </c>
      <c r="C156" s="56" t="str">
        <f t="shared" si="6"/>
        <v xml:space="preserve"> </v>
      </c>
      <c r="D156" s="56" t="str">
        <f t="shared" si="7"/>
        <v xml:space="preserve"> </v>
      </c>
      <c r="E156" s="102">
        <v>1.1574074074074073E-5</v>
      </c>
      <c r="F156" s="35" t="e">
        <f t="shared" si="8"/>
        <v>#N/A</v>
      </c>
      <c r="G156" t="str">
        <f>IF((ISERROR((VLOOKUP(B156,Calculation!C$2:C$314,1,FALSE)))),"not entered","")</f>
        <v/>
      </c>
    </row>
    <row r="157" spans="2:7" x14ac:dyDescent="0.2">
      <c r="B157" s="34" t="s">
        <v>8</v>
      </c>
      <c r="C157" s="56" t="str">
        <f t="shared" si="6"/>
        <v xml:space="preserve"> </v>
      </c>
      <c r="D157" s="56" t="str">
        <f t="shared" si="7"/>
        <v xml:space="preserve"> </v>
      </c>
      <c r="E157" s="102">
        <v>1.1574074074074073E-5</v>
      </c>
      <c r="F157" s="35" t="e">
        <f t="shared" si="8"/>
        <v>#N/A</v>
      </c>
      <c r="G157" t="str">
        <f>IF((ISERROR((VLOOKUP(B157,Calculation!C$2:C$314,1,FALSE)))),"not entered","")</f>
        <v/>
      </c>
    </row>
    <row r="158" spans="2:7" x14ac:dyDescent="0.2">
      <c r="B158" s="34" t="s">
        <v>8</v>
      </c>
      <c r="C158" s="56" t="str">
        <f t="shared" si="6"/>
        <v xml:space="preserve"> </v>
      </c>
      <c r="D158" s="56" t="str">
        <f t="shared" si="7"/>
        <v xml:space="preserve"> </v>
      </c>
      <c r="E158" s="102">
        <v>1.1574074074074073E-5</v>
      </c>
      <c r="F158" s="35" t="e">
        <f t="shared" si="8"/>
        <v>#N/A</v>
      </c>
      <c r="G158" t="str">
        <f>IF((ISERROR((VLOOKUP(B158,Calculation!C$2:C$314,1,FALSE)))),"not entered","")</f>
        <v/>
      </c>
    </row>
    <row r="159" spans="2:7" x14ac:dyDescent="0.2">
      <c r="B159" s="34" t="s">
        <v>8</v>
      </c>
      <c r="C159" s="56" t="str">
        <f t="shared" si="6"/>
        <v xml:space="preserve"> </v>
      </c>
      <c r="D159" s="56" t="str">
        <f t="shared" si="7"/>
        <v xml:space="preserve"> </v>
      </c>
      <c r="E159" s="102">
        <v>1.1574074074074073E-5</v>
      </c>
      <c r="F159" s="35" t="e">
        <f t="shared" si="8"/>
        <v>#N/A</v>
      </c>
      <c r="G159" t="str">
        <f>IF((ISERROR((VLOOKUP(B159,Calculation!C$2:C$314,1,FALSE)))),"not entered","")</f>
        <v/>
      </c>
    </row>
    <row r="160" spans="2:7" x14ac:dyDescent="0.2">
      <c r="B160" s="34" t="s">
        <v>8</v>
      </c>
      <c r="C160" s="56" t="str">
        <f t="shared" si="6"/>
        <v xml:space="preserve"> </v>
      </c>
      <c r="D160" s="56" t="str">
        <f t="shared" si="7"/>
        <v xml:space="preserve"> </v>
      </c>
      <c r="E160" s="102">
        <v>1.1574074074074073E-5</v>
      </c>
      <c r="F160" s="35" t="e">
        <f t="shared" si="8"/>
        <v>#N/A</v>
      </c>
      <c r="G160" t="str">
        <f>IF((ISERROR((VLOOKUP(B160,Calculation!C$2:C$314,1,FALSE)))),"not entered","")</f>
        <v/>
      </c>
    </row>
    <row r="161" spans="2:7" x14ac:dyDescent="0.2">
      <c r="B161" s="34" t="s">
        <v>8</v>
      </c>
      <c r="C161" s="56" t="str">
        <f t="shared" si="6"/>
        <v xml:space="preserve"> </v>
      </c>
      <c r="D161" s="56" t="str">
        <f t="shared" si="7"/>
        <v xml:space="preserve"> </v>
      </c>
      <c r="E161" s="102">
        <v>1.1574074074074073E-5</v>
      </c>
      <c r="F161" s="35" t="e">
        <f t="shared" si="8"/>
        <v>#N/A</v>
      </c>
      <c r="G161" t="str">
        <f>IF((ISERROR((VLOOKUP(B161,Calculation!C$2:C$314,1,FALSE)))),"not entered","")</f>
        <v/>
      </c>
    </row>
    <row r="162" spans="2:7" x14ac:dyDescent="0.2">
      <c r="B162" s="34" t="s">
        <v>8</v>
      </c>
      <c r="C162" s="56" t="str">
        <f t="shared" si="6"/>
        <v xml:space="preserve"> </v>
      </c>
      <c r="D162" s="56" t="str">
        <f t="shared" si="7"/>
        <v xml:space="preserve"> </v>
      </c>
      <c r="E162" s="102">
        <v>1.1574074074074073E-5</v>
      </c>
      <c r="F162" s="35" t="e">
        <f t="shared" si="8"/>
        <v>#N/A</v>
      </c>
      <c r="G162" t="str">
        <f>IF((ISERROR((VLOOKUP(B162,Calculation!C$2:C$314,1,FALSE)))),"not entered","")</f>
        <v/>
      </c>
    </row>
    <row r="163" spans="2:7" x14ac:dyDescent="0.2">
      <c r="B163" s="34" t="s">
        <v>8</v>
      </c>
      <c r="C163" s="56" t="str">
        <f t="shared" si="6"/>
        <v xml:space="preserve"> </v>
      </c>
      <c r="D163" s="56" t="str">
        <f t="shared" si="7"/>
        <v xml:space="preserve"> </v>
      </c>
      <c r="E163" s="102">
        <v>1.1574074074074073E-5</v>
      </c>
      <c r="F163" s="35" t="e">
        <f t="shared" si="8"/>
        <v>#N/A</v>
      </c>
      <c r="G163" t="str">
        <f>IF((ISERROR((VLOOKUP(B163,Calculation!C$2:C$314,1,FALSE)))),"not entered","")</f>
        <v/>
      </c>
    </row>
    <row r="164" spans="2:7" x14ac:dyDescent="0.2">
      <c r="B164" s="34" t="s">
        <v>8</v>
      </c>
      <c r="C164" s="56" t="str">
        <f t="shared" si="6"/>
        <v xml:space="preserve"> </v>
      </c>
      <c r="D164" s="56" t="str">
        <f t="shared" si="7"/>
        <v xml:space="preserve"> </v>
      </c>
      <c r="E164" s="102">
        <v>1.1574074074074073E-5</v>
      </c>
      <c r="F164" s="35" t="e">
        <f t="shared" si="8"/>
        <v>#N/A</v>
      </c>
      <c r="G164" t="str">
        <f>IF((ISERROR((VLOOKUP(B164,Calculation!C$2:C$314,1,FALSE)))),"not entered","")</f>
        <v/>
      </c>
    </row>
    <row r="165" spans="2:7" x14ac:dyDescent="0.2">
      <c r="B165" s="34" t="s">
        <v>8</v>
      </c>
      <c r="C165" s="56" t="str">
        <f t="shared" si="6"/>
        <v xml:space="preserve"> </v>
      </c>
      <c r="D165" s="56" t="str">
        <f t="shared" si="7"/>
        <v xml:space="preserve"> </v>
      </c>
      <c r="E165" s="102">
        <v>1.1574074074074073E-5</v>
      </c>
      <c r="F165" s="35" t="e">
        <f t="shared" si="8"/>
        <v>#N/A</v>
      </c>
      <c r="G165" t="str">
        <f>IF((ISERROR((VLOOKUP(B165,Calculation!C$2:C$314,1,FALSE)))),"not entered","")</f>
        <v/>
      </c>
    </row>
    <row r="166" spans="2:7" x14ac:dyDescent="0.2">
      <c r="B166" s="34" t="s">
        <v>8</v>
      </c>
      <c r="C166" s="56" t="str">
        <f t="shared" si="6"/>
        <v xml:space="preserve"> </v>
      </c>
      <c r="D166" s="56" t="str">
        <f t="shared" si="7"/>
        <v xml:space="preserve"> </v>
      </c>
      <c r="E166" s="102">
        <v>1.1574074074074073E-5</v>
      </c>
      <c r="F166" s="35" t="e">
        <f t="shared" si="8"/>
        <v>#N/A</v>
      </c>
      <c r="G166" t="str">
        <f>IF((ISERROR((VLOOKUP(B166,Calculation!C$2:C$314,1,FALSE)))),"not entered","")</f>
        <v/>
      </c>
    </row>
    <row r="167" spans="2:7" x14ac:dyDescent="0.2">
      <c r="B167" s="34" t="s">
        <v>8</v>
      </c>
      <c r="C167" s="56" t="str">
        <f t="shared" si="6"/>
        <v xml:space="preserve"> </v>
      </c>
      <c r="D167" s="56" t="str">
        <f t="shared" si="7"/>
        <v xml:space="preserve"> </v>
      </c>
      <c r="E167" s="102">
        <v>1.1574074074074073E-5</v>
      </c>
      <c r="F167" s="35" t="e">
        <f t="shared" si="8"/>
        <v>#N/A</v>
      </c>
      <c r="G167" t="str">
        <f>IF((ISERROR((VLOOKUP(B167,Calculation!C$2:C$314,1,FALSE)))),"not entered","")</f>
        <v/>
      </c>
    </row>
    <row r="168" spans="2:7" x14ac:dyDescent="0.2">
      <c r="B168" s="34" t="s">
        <v>8</v>
      </c>
      <c r="C168" s="56" t="str">
        <f t="shared" si="6"/>
        <v xml:space="preserve"> </v>
      </c>
      <c r="D168" s="56" t="str">
        <f t="shared" si="7"/>
        <v xml:space="preserve"> </v>
      </c>
      <c r="E168" s="102">
        <v>1.1574074074074073E-5</v>
      </c>
      <c r="F168" s="35" t="e">
        <f t="shared" si="8"/>
        <v>#N/A</v>
      </c>
      <c r="G168" t="str">
        <f>IF((ISERROR((VLOOKUP(B168,Calculation!C$2:C$314,1,FALSE)))),"not entered","")</f>
        <v/>
      </c>
    </row>
    <row r="169" spans="2:7" x14ac:dyDescent="0.2">
      <c r="B169" s="34" t="s">
        <v>8</v>
      </c>
      <c r="C169" s="56" t="str">
        <f t="shared" si="6"/>
        <v xml:space="preserve"> </v>
      </c>
      <c r="D169" s="56" t="str">
        <f t="shared" si="7"/>
        <v xml:space="preserve"> </v>
      </c>
      <c r="E169" s="102">
        <v>1.1574074074074073E-5</v>
      </c>
      <c r="F169" s="35" t="e">
        <f t="shared" si="8"/>
        <v>#N/A</v>
      </c>
      <c r="G169" t="str">
        <f>IF((ISERROR((VLOOKUP(B169,Calculation!C$2:C$314,1,FALSE)))),"not entered","")</f>
        <v/>
      </c>
    </row>
    <row r="170" spans="2:7" x14ac:dyDescent="0.2">
      <c r="B170" s="34" t="s">
        <v>8</v>
      </c>
      <c r="C170" s="56" t="str">
        <f t="shared" si="6"/>
        <v xml:space="preserve"> </v>
      </c>
      <c r="D170" s="56" t="str">
        <f t="shared" si="7"/>
        <v xml:space="preserve"> </v>
      </c>
      <c r="E170" s="102">
        <v>1.1574074074074073E-5</v>
      </c>
      <c r="F170" s="35" t="e">
        <f t="shared" si="8"/>
        <v>#N/A</v>
      </c>
      <c r="G170" t="str">
        <f>IF((ISERROR((VLOOKUP(B170,Calculation!C$2:C$314,1,FALSE)))),"not entered","")</f>
        <v/>
      </c>
    </row>
    <row r="171" spans="2:7" x14ac:dyDescent="0.2">
      <c r="B171" s="34" t="s">
        <v>8</v>
      </c>
      <c r="C171" s="56" t="str">
        <f t="shared" si="6"/>
        <v xml:space="preserve"> </v>
      </c>
      <c r="D171" s="56" t="str">
        <f t="shared" si="7"/>
        <v xml:space="preserve"> </v>
      </c>
      <c r="E171" s="102">
        <v>1.1574074074074073E-5</v>
      </c>
      <c r="F171" s="35" t="e">
        <f t="shared" si="8"/>
        <v>#N/A</v>
      </c>
      <c r="G171" t="str">
        <f>IF((ISERROR((VLOOKUP(B171,Calculation!C$2:C$314,1,FALSE)))),"not entered","")</f>
        <v/>
      </c>
    </row>
    <row r="172" spans="2:7" x14ac:dyDescent="0.2">
      <c r="B172" s="34" t="s">
        <v>8</v>
      </c>
      <c r="C172" s="56" t="str">
        <f t="shared" si="6"/>
        <v xml:space="preserve"> </v>
      </c>
      <c r="D172" s="56" t="str">
        <f t="shared" si="7"/>
        <v xml:space="preserve"> </v>
      </c>
      <c r="E172" s="102">
        <v>1.1574074074074073E-5</v>
      </c>
      <c r="F172" s="35" t="e">
        <f t="shared" si="8"/>
        <v>#N/A</v>
      </c>
      <c r="G172" t="str">
        <f>IF((ISERROR((VLOOKUP(B172,Calculation!C$2:C$314,1,FALSE)))),"not entered","")</f>
        <v/>
      </c>
    </row>
    <row r="173" spans="2:7" x14ac:dyDescent="0.2">
      <c r="B173" s="34" t="s">
        <v>8</v>
      </c>
      <c r="C173" s="56" t="str">
        <f t="shared" si="6"/>
        <v xml:space="preserve"> </v>
      </c>
      <c r="D173" s="56" t="str">
        <f t="shared" si="7"/>
        <v xml:space="preserve"> </v>
      </c>
      <c r="E173" s="102">
        <v>1.1574074074074073E-5</v>
      </c>
      <c r="F173" s="35" t="e">
        <f t="shared" si="8"/>
        <v>#N/A</v>
      </c>
      <c r="G173" t="str">
        <f>IF((ISERROR((VLOOKUP(B173,Calculation!C$2:C$314,1,FALSE)))),"not entered","")</f>
        <v/>
      </c>
    </row>
    <row r="174" spans="2:7" x14ac:dyDescent="0.2">
      <c r="B174" s="34" t="s">
        <v>8</v>
      </c>
      <c r="C174" s="56" t="str">
        <f t="shared" si="6"/>
        <v xml:space="preserve"> </v>
      </c>
      <c r="D174" s="56" t="str">
        <f t="shared" si="7"/>
        <v xml:space="preserve"> </v>
      </c>
      <c r="E174" s="102">
        <v>1.1574074074074073E-5</v>
      </c>
      <c r="F174" s="35" t="e">
        <f t="shared" si="8"/>
        <v>#N/A</v>
      </c>
      <c r="G174" t="str">
        <f>IF((ISERROR((VLOOKUP(B174,Calculation!C$2:C$314,1,FALSE)))),"not entered","")</f>
        <v/>
      </c>
    </row>
    <row r="175" spans="2:7" x14ac:dyDescent="0.2">
      <c r="B175" s="34" t="s">
        <v>8</v>
      </c>
      <c r="C175" s="56" t="str">
        <f t="shared" si="6"/>
        <v xml:space="preserve"> </v>
      </c>
      <c r="D175" s="56" t="str">
        <f t="shared" si="7"/>
        <v xml:space="preserve"> </v>
      </c>
      <c r="E175" s="102">
        <v>1.1574074074074073E-5</v>
      </c>
      <c r="F175" s="35" t="e">
        <f t="shared" si="8"/>
        <v>#N/A</v>
      </c>
      <c r="G175" t="str">
        <f>IF((ISERROR((VLOOKUP(B175,Calculation!C$2:C$314,1,FALSE)))),"not entered","")</f>
        <v/>
      </c>
    </row>
    <row r="176" spans="2:7" x14ac:dyDescent="0.2">
      <c r="B176" s="34" t="s">
        <v>8</v>
      </c>
      <c r="C176" s="56" t="str">
        <f t="shared" si="6"/>
        <v xml:space="preserve"> </v>
      </c>
      <c r="D176" s="56" t="str">
        <f t="shared" si="7"/>
        <v xml:space="preserve"> </v>
      </c>
      <c r="E176" s="102">
        <v>1.1574074074074073E-5</v>
      </c>
      <c r="F176" s="35" t="e">
        <f t="shared" si="8"/>
        <v>#N/A</v>
      </c>
      <c r="G176" t="str">
        <f>IF((ISERROR((VLOOKUP(B176,Calculation!C$2:C$314,1,FALSE)))),"not entered","")</f>
        <v/>
      </c>
    </row>
    <row r="177" spans="2:7" x14ac:dyDescent="0.2">
      <c r="B177" s="34" t="s">
        <v>8</v>
      </c>
      <c r="C177" s="56" t="str">
        <f t="shared" si="6"/>
        <v xml:space="preserve"> </v>
      </c>
      <c r="D177" s="56" t="str">
        <f t="shared" si="7"/>
        <v xml:space="preserve"> </v>
      </c>
      <c r="E177" s="102">
        <v>1.1574074074074073E-5</v>
      </c>
      <c r="F177" s="35" t="e">
        <f t="shared" si="8"/>
        <v>#N/A</v>
      </c>
      <c r="G177" t="str">
        <f>IF((ISERROR((VLOOKUP(B177,Calculation!C$2:C$314,1,FALSE)))),"not entered","")</f>
        <v/>
      </c>
    </row>
    <row r="178" spans="2:7" x14ac:dyDescent="0.2">
      <c r="B178" s="34" t="s">
        <v>8</v>
      </c>
      <c r="C178" s="56" t="str">
        <f t="shared" si="6"/>
        <v xml:space="preserve"> </v>
      </c>
      <c r="D178" s="56" t="str">
        <f t="shared" si="7"/>
        <v xml:space="preserve"> </v>
      </c>
      <c r="E178" s="102">
        <v>1.1574074074074073E-5</v>
      </c>
      <c r="F178" s="35" t="e">
        <f t="shared" si="8"/>
        <v>#N/A</v>
      </c>
      <c r="G178" t="str">
        <f>IF((ISERROR((VLOOKUP(B178,Calculation!C$2:C$314,1,FALSE)))),"not entered","")</f>
        <v/>
      </c>
    </row>
    <row r="179" spans="2:7" x14ac:dyDescent="0.2">
      <c r="B179" s="34" t="s">
        <v>8</v>
      </c>
      <c r="C179" s="56" t="str">
        <f t="shared" si="6"/>
        <v xml:space="preserve"> </v>
      </c>
      <c r="D179" s="56" t="str">
        <f t="shared" si="7"/>
        <v xml:space="preserve"> </v>
      </c>
      <c r="E179" s="102">
        <v>1.1574074074074073E-5</v>
      </c>
      <c r="F179" s="35" t="e">
        <f t="shared" si="8"/>
        <v>#N/A</v>
      </c>
      <c r="G179" t="str">
        <f>IF((ISERROR((VLOOKUP(B179,Calculation!C$2:C$314,1,FALSE)))),"not entered","")</f>
        <v/>
      </c>
    </row>
    <row r="180" spans="2:7" x14ac:dyDescent="0.2">
      <c r="B180" s="34" t="s">
        <v>8</v>
      </c>
      <c r="C180" s="56" t="str">
        <f t="shared" si="6"/>
        <v xml:space="preserve"> </v>
      </c>
      <c r="D180" s="56" t="str">
        <f t="shared" si="7"/>
        <v xml:space="preserve"> </v>
      </c>
      <c r="E180" s="102">
        <v>1.1574074074074073E-5</v>
      </c>
      <c r="F180" s="35" t="e">
        <f t="shared" si="8"/>
        <v>#N/A</v>
      </c>
      <c r="G180" t="str">
        <f>IF((ISERROR((VLOOKUP(B180,Calculation!C$2:C$314,1,FALSE)))),"not entered","")</f>
        <v/>
      </c>
    </row>
    <row r="181" spans="2:7" x14ac:dyDescent="0.2">
      <c r="B181" s="34" t="s">
        <v>8</v>
      </c>
      <c r="C181" s="56" t="str">
        <f t="shared" si="6"/>
        <v xml:space="preserve"> </v>
      </c>
      <c r="D181" s="56" t="str">
        <f t="shared" si="7"/>
        <v xml:space="preserve"> </v>
      </c>
      <c r="E181" s="102">
        <v>1.1574074074074073E-5</v>
      </c>
      <c r="F181" s="35" t="e">
        <f t="shared" si="8"/>
        <v>#N/A</v>
      </c>
      <c r="G181" t="str">
        <f>IF((ISERROR((VLOOKUP(B181,Calculation!C$2:C$314,1,FALSE)))),"not entered","")</f>
        <v/>
      </c>
    </row>
    <row r="182" spans="2:7" x14ac:dyDescent="0.2">
      <c r="B182" s="34" t="s">
        <v>8</v>
      </c>
      <c r="C182" s="56" t="str">
        <f t="shared" si="6"/>
        <v xml:space="preserve"> </v>
      </c>
      <c r="D182" s="56" t="str">
        <f t="shared" si="7"/>
        <v xml:space="preserve"> </v>
      </c>
      <c r="E182" s="102">
        <v>1.1574074074074073E-5</v>
      </c>
      <c r="F182" s="35" t="e">
        <f t="shared" si="8"/>
        <v>#N/A</v>
      </c>
      <c r="G182" t="str">
        <f>IF((ISERROR((VLOOKUP(B182,Calculation!C$2:C$314,1,FALSE)))),"not entered","")</f>
        <v/>
      </c>
    </row>
    <row r="183" spans="2:7" x14ac:dyDescent="0.2">
      <c r="B183" s="34" t="s">
        <v>8</v>
      </c>
      <c r="C183" s="56" t="str">
        <f t="shared" si="6"/>
        <v xml:space="preserve"> </v>
      </c>
      <c r="D183" s="56" t="str">
        <f t="shared" si="7"/>
        <v xml:space="preserve"> </v>
      </c>
      <c r="E183" s="102">
        <v>1.1574074074074073E-5</v>
      </c>
      <c r="F183" s="35" t="e">
        <f t="shared" si="8"/>
        <v>#N/A</v>
      </c>
      <c r="G183" t="str">
        <f>IF((ISERROR((VLOOKUP(B183,Calculation!C$2:C$314,1,FALSE)))),"not entered","")</f>
        <v/>
      </c>
    </row>
    <row r="184" spans="2:7" x14ac:dyDescent="0.2">
      <c r="B184" s="34" t="s">
        <v>8</v>
      </c>
      <c r="C184" s="56" t="str">
        <f t="shared" si="6"/>
        <v xml:space="preserve"> </v>
      </c>
      <c r="D184" s="56" t="str">
        <f t="shared" si="7"/>
        <v xml:space="preserve"> </v>
      </c>
      <c r="E184" s="102">
        <v>1.1574074074074073E-5</v>
      </c>
      <c r="F184" s="35" t="e">
        <f t="shared" si="8"/>
        <v>#N/A</v>
      </c>
      <c r="G184" t="str">
        <f>IF((ISERROR((VLOOKUP(B184,Calculation!C$2:C$314,1,FALSE)))),"not entered","")</f>
        <v/>
      </c>
    </row>
    <row r="185" spans="2:7" x14ac:dyDescent="0.2">
      <c r="B185" s="34" t="s">
        <v>8</v>
      </c>
      <c r="C185" s="56" t="str">
        <f t="shared" si="6"/>
        <v xml:space="preserve"> </v>
      </c>
      <c r="D185" s="56" t="str">
        <f t="shared" si="7"/>
        <v xml:space="preserve"> </v>
      </c>
      <c r="E185" s="102">
        <v>1.1574074074074073E-5</v>
      </c>
      <c r="F185" s="35" t="e">
        <f t="shared" si="8"/>
        <v>#N/A</v>
      </c>
      <c r="G185" t="str">
        <f>IF((ISERROR((VLOOKUP(B185,Calculation!C$2:C$314,1,FALSE)))),"not entered","")</f>
        <v/>
      </c>
    </row>
    <row r="186" spans="2:7" x14ac:dyDescent="0.2">
      <c r="B186" s="34" t="s">
        <v>8</v>
      </c>
      <c r="C186" s="56" t="str">
        <f t="shared" si="6"/>
        <v xml:space="preserve"> </v>
      </c>
      <c r="D186" s="56" t="str">
        <f t="shared" si="7"/>
        <v xml:space="preserve"> </v>
      </c>
      <c r="E186" s="102">
        <v>1.1574074074074073E-5</v>
      </c>
      <c r="F186" s="35" t="e">
        <f t="shared" si="8"/>
        <v>#N/A</v>
      </c>
      <c r="G186" t="str">
        <f>IF((ISERROR((VLOOKUP(B186,Calculation!C$2:C$314,1,FALSE)))),"not entered","")</f>
        <v/>
      </c>
    </row>
    <row r="187" spans="2:7" x14ac:dyDescent="0.2">
      <c r="B187" s="34" t="s">
        <v>8</v>
      </c>
      <c r="C187" s="56" t="str">
        <f t="shared" si="6"/>
        <v xml:space="preserve"> </v>
      </c>
      <c r="D187" s="56" t="str">
        <f t="shared" si="7"/>
        <v xml:space="preserve"> </v>
      </c>
      <c r="E187" s="102">
        <v>1.1574074074074073E-5</v>
      </c>
      <c r="F187" s="35" t="e">
        <f t="shared" si="8"/>
        <v>#N/A</v>
      </c>
      <c r="G187" t="str">
        <f>IF((ISERROR((VLOOKUP(B187,Calculation!C$2:C$314,1,FALSE)))),"not entered","")</f>
        <v/>
      </c>
    </row>
    <row r="188" spans="2:7" x14ac:dyDescent="0.2">
      <c r="B188" s="34" t="s">
        <v>8</v>
      </c>
      <c r="C188" s="56" t="str">
        <f t="shared" si="6"/>
        <v xml:space="preserve"> </v>
      </c>
      <c r="D188" s="56" t="str">
        <f t="shared" si="7"/>
        <v xml:space="preserve"> </v>
      </c>
      <c r="E188" s="102">
        <v>1.1574074074074073E-5</v>
      </c>
      <c r="F188" s="35" t="e">
        <f t="shared" si="8"/>
        <v>#N/A</v>
      </c>
      <c r="G188" t="str">
        <f>IF((ISERROR((VLOOKUP(B188,Calculation!C$2:C$314,1,FALSE)))),"not entered","")</f>
        <v/>
      </c>
    </row>
    <row r="189" spans="2:7" x14ac:dyDescent="0.2">
      <c r="B189" s="34" t="s">
        <v>8</v>
      </c>
      <c r="C189" s="56" t="str">
        <f t="shared" si="6"/>
        <v xml:space="preserve"> </v>
      </c>
      <c r="D189" s="56" t="str">
        <f t="shared" si="7"/>
        <v xml:space="preserve"> </v>
      </c>
      <c r="E189" s="102">
        <v>1.1574074074074073E-5</v>
      </c>
      <c r="F189" s="35" t="e">
        <f t="shared" si="8"/>
        <v>#N/A</v>
      </c>
      <c r="G189" t="str">
        <f>IF((ISERROR((VLOOKUP(B189,Calculation!C$2:C$314,1,FALSE)))),"not entered","")</f>
        <v/>
      </c>
    </row>
    <row r="190" spans="2:7" x14ac:dyDescent="0.2">
      <c r="B190" s="34" t="s">
        <v>8</v>
      </c>
      <c r="C190" s="56" t="str">
        <f t="shared" si="6"/>
        <v xml:space="preserve"> </v>
      </c>
      <c r="D190" s="56" t="str">
        <f t="shared" si="7"/>
        <v xml:space="preserve"> </v>
      </c>
      <c r="E190" s="102">
        <v>1.1574074074074073E-5</v>
      </c>
      <c r="F190" s="35" t="e">
        <f t="shared" si="8"/>
        <v>#N/A</v>
      </c>
      <c r="G190" t="str">
        <f>IF((ISERROR((VLOOKUP(B190,Calculation!C$2:C$314,1,FALSE)))),"not entered","")</f>
        <v/>
      </c>
    </row>
    <row r="191" spans="2:7" x14ac:dyDescent="0.2">
      <c r="B191" s="34" t="s">
        <v>8</v>
      </c>
      <c r="C191" s="56" t="str">
        <f t="shared" si="6"/>
        <v xml:space="preserve"> </v>
      </c>
      <c r="D191" s="56" t="str">
        <f t="shared" si="7"/>
        <v xml:space="preserve"> </v>
      </c>
      <c r="E191" s="102">
        <v>1.1574074074074073E-5</v>
      </c>
      <c r="F191" s="35" t="e">
        <f t="shared" si="8"/>
        <v>#N/A</v>
      </c>
      <c r="G191" t="str">
        <f>IF((ISERROR((VLOOKUP(B191,Calculation!C$2:C$314,1,FALSE)))),"not entered","")</f>
        <v/>
      </c>
    </row>
    <row r="192" spans="2:7" x14ac:dyDescent="0.2">
      <c r="B192" s="34" t="s">
        <v>8</v>
      </c>
      <c r="C192" s="56" t="str">
        <f t="shared" si="6"/>
        <v xml:space="preserve"> </v>
      </c>
      <c r="D192" s="56" t="str">
        <f t="shared" si="7"/>
        <v xml:space="preserve"> </v>
      </c>
      <c r="E192" s="102">
        <v>1.1574074074074073E-5</v>
      </c>
      <c r="F192" s="35" t="e">
        <f t="shared" si="8"/>
        <v>#N/A</v>
      </c>
      <c r="G192" t="str">
        <f>IF((ISERROR((VLOOKUP(B192,Calculation!C$2:C$314,1,FALSE)))),"not entered","")</f>
        <v/>
      </c>
    </row>
    <row r="193" spans="2:7" x14ac:dyDescent="0.2">
      <c r="B193" s="34" t="s">
        <v>8</v>
      </c>
      <c r="C193" s="56" t="str">
        <f t="shared" si="6"/>
        <v xml:space="preserve"> </v>
      </c>
      <c r="D193" s="56" t="str">
        <f t="shared" si="7"/>
        <v xml:space="preserve"> </v>
      </c>
      <c r="E193" s="102">
        <v>1.1574074074074073E-5</v>
      </c>
      <c r="F193" s="35" t="e">
        <f t="shared" si="8"/>
        <v>#N/A</v>
      </c>
      <c r="G193" t="str">
        <f>IF((ISERROR((VLOOKUP(B193,Calculation!C$2:C$314,1,FALSE)))),"not entered","")</f>
        <v/>
      </c>
    </row>
    <row r="194" spans="2:7" x14ac:dyDescent="0.2">
      <c r="B194" s="34" t="s">
        <v>8</v>
      </c>
      <c r="C194" s="56" t="str">
        <f t="shared" si="6"/>
        <v xml:space="preserve"> </v>
      </c>
      <c r="D194" s="56" t="str">
        <f t="shared" si="7"/>
        <v xml:space="preserve"> </v>
      </c>
      <c r="E194" s="102">
        <v>1.1574074074074073E-5</v>
      </c>
      <c r="F194" s="35" t="e">
        <f t="shared" si="8"/>
        <v>#N/A</v>
      </c>
      <c r="G194" t="str">
        <f>IF((ISERROR((VLOOKUP(B194,Calculation!C$2:C$314,1,FALSE)))),"not entered","")</f>
        <v/>
      </c>
    </row>
    <row r="195" spans="2:7" x14ac:dyDescent="0.2">
      <c r="B195" s="34" t="s">
        <v>8</v>
      </c>
      <c r="C195" s="56" t="str">
        <f t="shared" si="6"/>
        <v xml:space="preserve"> </v>
      </c>
      <c r="D195" s="56" t="str">
        <f t="shared" si="7"/>
        <v xml:space="preserve"> </v>
      </c>
      <c r="E195" s="102">
        <v>1.1574074074074073E-5</v>
      </c>
      <c r="F195" s="35" t="e">
        <f t="shared" si="8"/>
        <v>#N/A</v>
      </c>
      <c r="G195" t="str">
        <f>IF((ISERROR((VLOOKUP(B195,Calculation!C$2:C$314,1,FALSE)))),"not entered","")</f>
        <v/>
      </c>
    </row>
    <row r="196" spans="2:7" x14ac:dyDescent="0.2">
      <c r="B196" s="34" t="s">
        <v>8</v>
      </c>
      <c r="C196" s="56" t="str">
        <f t="shared" si="6"/>
        <v xml:space="preserve"> </v>
      </c>
      <c r="D196" s="56" t="str">
        <f t="shared" si="7"/>
        <v xml:space="preserve"> </v>
      </c>
      <c r="E196" s="102">
        <v>1.1574074074074073E-5</v>
      </c>
      <c r="F196" s="35" t="e">
        <f t="shared" si="8"/>
        <v>#N/A</v>
      </c>
      <c r="G196" t="str">
        <f>IF((ISERROR((VLOOKUP(B196,Calculation!C$2:C$314,1,FALSE)))),"not entered","")</f>
        <v/>
      </c>
    </row>
    <row r="197" spans="2:7" x14ac:dyDescent="0.2">
      <c r="B197" s="34" t="s">
        <v>8</v>
      </c>
      <c r="C197" s="56" t="str">
        <f t="shared" si="6"/>
        <v xml:space="preserve"> </v>
      </c>
      <c r="D197" s="56" t="str">
        <f t="shared" si="7"/>
        <v xml:space="preserve"> </v>
      </c>
      <c r="E197" s="102">
        <v>1.1574074074074073E-5</v>
      </c>
      <c r="F197" s="35" t="e">
        <f t="shared" si="8"/>
        <v>#N/A</v>
      </c>
      <c r="G197" t="str">
        <f>IF((ISERROR((VLOOKUP(B197,Calculation!C$2:C$314,1,FALSE)))),"not entered","")</f>
        <v/>
      </c>
    </row>
    <row r="198" spans="2:7" x14ac:dyDescent="0.2">
      <c r="B198" s="34" t="s">
        <v>8</v>
      </c>
      <c r="C198" s="56" t="str">
        <f t="shared" ref="C198:C203" si="9">VLOOKUP(B198,name,3,FALSE)</f>
        <v xml:space="preserve"> </v>
      </c>
      <c r="D198" s="56" t="str">
        <f t="shared" ref="D198:D203" si="10">VLOOKUP(B198,name,2,FALSE)</f>
        <v xml:space="preserve"> </v>
      </c>
      <c r="E198" s="102">
        <v>1.1574074074074073E-5</v>
      </c>
      <c r="F198" s="35" t="e">
        <f t="shared" ref="F198:F203" si="11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34" t="s">
        <v>8</v>
      </c>
      <c r="C199" s="56" t="str">
        <f t="shared" si="9"/>
        <v xml:space="preserve"> </v>
      </c>
      <c r="D199" s="56" t="str">
        <f t="shared" si="10"/>
        <v xml:space="preserve"> </v>
      </c>
      <c r="E199" s="102">
        <v>1.1574074074074073E-5</v>
      </c>
      <c r="F199" s="35" t="e">
        <f t="shared" si="11"/>
        <v>#N/A</v>
      </c>
      <c r="G199" t="str">
        <f>IF((ISERROR((VLOOKUP(B199,Calculation!C$2:C$314,1,FALSE)))),"not entered","")</f>
        <v/>
      </c>
    </row>
    <row r="200" spans="2:7" x14ac:dyDescent="0.2">
      <c r="B200" s="34" t="s">
        <v>8</v>
      </c>
      <c r="C200" s="56" t="str">
        <f t="shared" si="9"/>
        <v xml:space="preserve"> </v>
      </c>
      <c r="D200" s="56" t="str">
        <f t="shared" si="10"/>
        <v xml:space="preserve"> </v>
      </c>
      <c r="E200" s="102">
        <v>1.1574074074074073E-5</v>
      </c>
      <c r="F200" s="35" t="e">
        <f t="shared" si="11"/>
        <v>#N/A</v>
      </c>
      <c r="G200" t="str">
        <f>IF((ISERROR((VLOOKUP(B200,Calculation!C$2:C$314,1,FALSE)))),"not entered","")</f>
        <v/>
      </c>
    </row>
    <row r="201" spans="2:7" x14ac:dyDescent="0.2">
      <c r="B201" s="34" t="s">
        <v>8</v>
      </c>
      <c r="C201" s="56" t="str">
        <f t="shared" si="9"/>
        <v xml:space="preserve"> </v>
      </c>
      <c r="D201" s="56" t="str">
        <f t="shared" si="10"/>
        <v xml:space="preserve"> </v>
      </c>
      <c r="E201" s="102">
        <v>1.1574074074074073E-5</v>
      </c>
      <c r="F201" s="35" t="e">
        <f t="shared" si="11"/>
        <v>#N/A</v>
      </c>
      <c r="G201" t="str">
        <f>IF((ISERROR((VLOOKUP(B201,Calculation!C$2:C$314,1,FALSE)))),"not entered","")</f>
        <v/>
      </c>
    </row>
    <row r="202" spans="2:7" x14ac:dyDescent="0.2">
      <c r="B202" s="34" t="s">
        <v>8</v>
      </c>
      <c r="C202" s="56" t="str">
        <f t="shared" si="9"/>
        <v xml:space="preserve"> </v>
      </c>
      <c r="D202" s="56" t="str">
        <f t="shared" si="10"/>
        <v xml:space="preserve"> </v>
      </c>
      <c r="E202" s="102">
        <v>1.1574074074074073E-5</v>
      </c>
      <c r="F202" s="35" t="e">
        <f t="shared" si="11"/>
        <v>#N/A</v>
      </c>
      <c r="G202" t="str">
        <f>IF((ISERROR((VLOOKUP(B202,Calculation!C$2:C$314,1,FALSE)))),"not entered","")</f>
        <v/>
      </c>
    </row>
    <row r="203" spans="2:7" x14ac:dyDescent="0.2">
      <c r="B203" s="34" t="s">
        <v>8</v>
      </c>
      <c r="C203" s="56" t="str">
        <f t="shared" si="9"/>
        <v xml:space="preserve"> </v>
      </c>
      <c r="D203" s="56" t="str">
        <f t="shared" si="10"/>
        <v xml:space="preserve"> </v>
      </c>
      <c r="E203" s="102">
        <v>1.1574074074074073E-5</v>
      </c>
      <c r="F203" s="35" t="e">
        <f t="shared" si="11"/>
        <v>#N/A</v>
      </c>
      <c r="G203" t="str">
        <f>IF((ISERROR((VLOOKUP(B203,Calculation!C$2:C$314,1,FALSE)))),"not entered","")</f>
        <v/>
      </c>
    </row>
    <row r="204" spans="2:7" ht="13.5" thickBot="1" x14ac:dyDescent="0.25">
      <c r="B204" s="36"/>
      <c r="C204" s="61"/>
      <c r="D204" s="61"/>
      <c r="E204" s="37"/>
      <c r="F204" s="38"/>
      <c r="G204" t="str">
        <f>IF((ISERROR((VLOOKUP(B204,Calculation!C$2:C$314,1,FALSE)))),"not entered","")</f>
        <v>not entered</v>
      </c>
    </row>
  </sheetData>
  <phoneticPr fontId="3" type="noConversion"/>
  <conditionalFormatting sqref="G4:G204">
    <cfRule type="cellIs" dxfId="177" priority="8" stopIfTrue="1" operator="equal">
      <formula>#N/A</formula>
    </cfRule>
  </conditionalFormatting>
  <conditionalFormatting sqref="B1:B5 B27:B1048576">
    <cfRule type="cellIs" dxfId="176" priority="9" stopIfTrue="1" operator="equal">
      <formula>"x"</formula>
    </cfRule>
  </conditionalFormatting>
  <conditionalFormatting sqref="B6:B26">
    <cfRule type="cellIs" dxfId="175" priority="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5"/>
  <sheetViews>
    <sheetView workbookViewId="0">
      <selection activeCell="E4" sqref="E4"/>
    </sheetView>
  </sheetViews>
  <sheetFormatPr defaultRowHeight="12.75" x14ac:dyDescent="0.2"/>
  <cols>
    <col min="1" max="1" width="1.42578125" customWidth="1"/>
    <col min="2" max="2" width="19" style="30" bestFit="1" customWidth="1"/>
    <col min="3" max="3" width="11.28515625" style="57" customWidth="1"/>
    <col min="4" max="4" width="17.85546875" style="57" customWidth="1"/>
    <col min="5" max="5" width="11" style="169" customWidth="1"/>
    <col min="6" max="6" width="8.7109375" style="32" bestFit="1" customWidth="1"/>
  </cols>
  <sheetData>
    <row r="2" spans="2:7" ht="15.75" x14ac:dyDescent="0.25">
      <c r="B2" s="106" t="s">
        <v>92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170" t="s">
        <v>7</v>
      </c>
      <c r="F3" s="51" t="s">
        <v>2</v>
      </c>
    </row>
    <row r="4" spans="2:7" x14ac:dyDescent="0.2">
      <c r="B4" s="100" t="s">
        <v>67</v>
      </c>
      <c r="C4" s="59" t="s">
        <v>70</v>
      </c>
      <c r="D4" s="59"/>
      <c r="E4" s="173" t="s">
        <v>318</v>
      </c>
      <c r="F4" s="33"/>
      <c r="G4" t="str">
        <f>IF((ISERROR((VLOOKUP(B4,Calculation!C$2:C$314,1,FALSE)))),"not entered","")</f>
        <v/>
      </c>
    </row>
    <row r="5" spans="2:7" x14ac:dyDescent="0.2">
      <c r="B5" s="34" t="s">
        <v>67</v>
      </c>
      <c r="C5" s="60" t="s">
        <v>71</v>
      </c>
      <c r="D5" s="60"/>
      <c r="E5" s="171" t="s">
        <v>324</v>
      </c>
      <c r="F5" s="35"/>
      <c r="G5" t="str">
        <f>IF((ISERROR((VLOOKUP(B5,Calculation!C$2:C$314,1,FALSE)))),"not entered","")</f>
        <v/>
      </c>
    </row>
    <row r="6" spans="2:7" x14ac:dyDescent="0.2">
      <c r="B6" s="148" t="s">
        <v>126</v>
      </c>
      <c r="C6" s="150" t="s">
        <v>70</v>
      </c>
      <c r="D6" s="150" t="s">
        <v>161</v>
      </c>
      <c r="E6" s="171" t="s">
        <v>318</v>
      </c>
      <c r="F6" s="35">
        <f t="shared" ref="F6:F6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48" t="s">
        <v>129</v>
      </c>
      <c r="C7" s="150" t="s">
        <v>70</v>
      </c>
      <c r="D7" s="150" t="s">
        <v>164</v>
      </c>
      <c r="E7" s="171" t="s">
        <v>319</v>
      </c>
      <c r="F7" s="35">
        <f t="shared" si="0"/>
        <v>9563.4218289085547</v>
      </c>
      <c r="G7" t="str">
        <f>IF((ISERROR((VLOOKUP(B7,Calculation!C$2:C$314,1,FALSE)))),"not entered","")</f>
        <v/>
      </c>
    </row>
    <row r="8" spans="2:7" x14ac:dyDescent="0.2">
      <c r="B8" s="148" t="s">
        <v>143</v>
      </c>
      <c r="C8" s="150" t="s">
        <v>70</v>
      </c>
      <c r="D8" s="150" t="s">
        <v>164</v>
      </c>
      <c r="E8" s="171" t="s">
        <v>320</v>
      </c>
      <c r="F8" s="35">
        <f>(VLOOKUP(C8,C$4:E$5,3,FALSE))/(E8/10000)</f>
        <v>9330.3914044512658</v>
      </c>
      <c r="G8" t="str">
        <f>IF((ISERROR((VLOOKUP(B8,Calculation!C$2:C$314,1,FALSE)))),"not entered","")</f>
        <v/>
      </c>
    </row>
    <row r="9" spans="2:7" x14ac:dyDescent="0.2">
      <c r="B9" s="148" t="s">
        <v>221</v>
      </c>
      <c r="C9" s="150" t="s">
        <v>70</v>
      </c>
      <c r="D9" s="150" t="s">
        <v>101</v>
      </c>
      <c r="E9" s="171" t="s">
        <v>321</v>
      </c>
      <c r="F9" s="35">
        <f t="shared" si="0"/>
        <v>9187.6062724352905</v>
      </c>
      <c r="G9" t="str">
        <f>IF((ISERROR((VLOOKUP(B9,Calculation!C$2:C$314,1,FALSE)))),"not entered","")</f>
        <v/>
      </c>
    </row>
    <row r="10" spans="2:7" x14ac:dyDescent="0.2">
      <c r="B10" s="148" t="s">
        <v>100</v>
      </c>
      <c r="C10" s="150" t="s">
        <v>70</v>
      </c>
      <c r="D10" s="150" t="s">
        <v>101</v>
      </c>
      <c r="E10" s="171" t="s">
        <v>322</v>
      </c>
      <c r="F10" s="35">
        <f t="shared" si="0"/>
        <v>9128.9656467054629</v>
      </c>
      <c r="G10" t="str">
        <f>IF((ISERROR((VLOOKUP(B10,Calculation!C$2:C$314,1,FALSE)))),"not entered","")</f>
        <v/>
      </c>
    </row>
    <row r="11" spans="2:7" x14ac:dyDescent="0.2">
      <c r="B11" s="148" t="s">
        <v>140</v>
      </c>
      <c r="C11" s="150" t="s">
        <v>70</v>
      </c>
      <c r="D11" s="150" t="s">
        <v>141</v>
      </c>
      <c r="E11" s="171" t="s">
        <v>323</v>
      </c>
      <c r="F11" s="35">
        <f t="shared" si="0"/>
        <v>7407.4638233054075</v>
      </c>
      <c r="G11" t="str">
        <f>IF((ISERROR((VLOOKUP(B11,Calculation!C$2:C$314,1,FALSE)))),"not entered","")</f>
        <v/>
      </c>
    </row>
    <row r="12" spans="2:7" x14ac:dyDescent="0.2">
      <c r="B12" s="148" t="s">
        <v>145</v>
      </c>
      <c r="C12" s="150" t="s">
        <v>71</v>
      </c>
      <c r="D12" s="150" t="s">
        <v>158</v>
      </c>
      <c r="E12" s="171" t="s">
        <v>324</v>
      </c>
      <c r="F12" s="35">
        <f t="shared" si="0"/>
        <v>10000</v>
      </c>
      <c r="G12" t="str">
        <f>IF((ISERROR((VLOOKUP(B12,Calculation!C$2:C$314,1,FALSE)))),"not entered","")</f>
        <v/>
      </c>
    </row>
    <row r="13" spans="2:7" x14ac:dyDescent="0.2">
      <c r="B13" s="148" t="s">
        <v>150</v>
      </c>
      <c r="C13" s="150" t="s">
        <v>71</v>
      </c>
      <c r="D13" s="150" t="s">
        <v>101</v>
      </c>
      <c r="E13" s="171" t="s">
        <v>325</v>
      </c>
      <c r="F13" s="35">
        <f t="shared" si="0"/>
        <v>9013.2228142885342</v>
      </c>
      <c r="G13" t="str">
        <f>IF((ISERROR((VLOOKUP(B13,Calculation!C$2:C$314,1,FALSE)))),"not entered","")</f>
        <v/>
      </c>
    </row>
    <row r="14" spans="2:7" x14ac:dyDescent="0.2">
      <c r="B14" s="148" t="s">
        <v>152</v>
      </c>
      <c r="C14" s="150" t="s">
        <v>71</v>
      </c>
      <c r="D14" s="150" t="s">
        <v>164</v>
      </c>
      <c r="E14" s="171" t="s">
        <v>326</v>
      </c>
      <c r="F14" s="35">
        <f t="shared" si="0"/>
        <v>8565.2663165791455</v>
      </c>
      <c r="G14" t="str">
        <f>IF((ISERROR((VLOOKUP(B14,Calculation!C$2:C$314,1,FALSE)))),"not entered","")</f>
        <v/>
      </c>
    </row>
    <row r="15" spans="2:7" x14ac:dyDescent="0.2">
      <c r="B15" s="148" t="s">
        <v>327</v>
      </c>
      <c r="C15" s="150" t="s">
        <v>71</v>
      </c>
      <c r="D15" s="150" t="s">
        <v>87</v>
      </c>
      <c r="E15" s="171" t="s">
        <v>328</v>
      </c>
      <c r="F15" s="35">
        <f t="shared" si="0"/>
        <v>8184.5878136200727</v>
      </c>
      <c r="G15" t="str">
        <f>IF((ISERROR((VLOOKUP(B15,Calculation!C$2:C$314,1,FALSE)))),"not entered","")</f>
        <v/>
      </c>
    </row>
    <row r="16" spans="2:7" x14ac:dyDescent="0.2">
      <c r="B16" s="148" t="s">
        <v>157</v>
      </c>
      <c r="C16" s="150" t="s">
        <v>71</v>
      </c>
      <c r="D16" s="150" t="s">
        <v>164</v>
      </c>
      <c r="E16" s="171" t="s">
        <v>329</v>
      </c>
      <c r="F16" s="35">
        <f t="shared" si="0"/>
        <v>7616.7444963308862</v>
      </c>
      <c r="G16" t="str">
        <f>IF((ISERROR((VLOOKUP(B16,Calculation!C$2:C$314,1,FALSE)))),"not entered","")</f>
        <v/>
      </c>
    </row>
    <row r="17" spans="2:7" x14ac:dyDescent="0.2">
      <c r="B17" s="34" t="s">
        <v>8</v>
      </c>
      <c r="C17" s="56" t="str">
        <f t="shared" ref="C11:C74" si="1">VLOOKUP(B17,name,3,FALSE)</f>
        <v xml:space="preserve"> </v>
      </c>
      <c r="D17" s="56" t="str">
        <f t="shared" ref="D6:D69" si="2">VLOOKUP(B17,name,2,FALSE)</f>
        <v xml:space="preserve"> </v>
      </c>
      <c r="E17" s="171">
        <v>1.1574074074074073E-5</v>
      </c>
      <c r="F17" s="35" t="e">
        <f t="shared" si="0"/>
        <v>#N/A</v>
      </c>
      <c r="G17" t="str">
        <f>IF((ISERROR((VLOOKUP(B17,Calculation!C$2:C$314,1,FALSE)))),"not entered","")</f>
        <v/>
      </c>
    </row>
    <row r="18" spans="2:7" x14ac:dyDescent="0.2">
      <c r="B18" s="34" t="s">
        <v>8</v>
      </c>
      <c r="C18" s="56" t="str">
        <f t="shared" si="1"/>
        <v xml:space="preserve"> </v>
      </c>
      <c r="D18" s="56" t="str">
        <f t="shared" si="2"/>
        <v xml:space="preserve"> </v>
      </c>
      <c r="E18" s="171">
        <v>1.1574074074074073E-5</v>
      </c>
      <c r="F18" s="35" t="e">
        <f t="shared" si="0"/>
        <v>#N/A</v>
      </c>
      <c r="G18" t="str">
        <f>IF((ISERROR((VLOOKUP(B18,Calculation!C$2:C$314,1,FALSE)))),"not entered","")</f>
        <v/>
      </c>
    </row>
    <row r="19" spans="2:7" x14ac:dyDescent="0.2">
      <c r="B19" s="34" t="s">
        <v>8</v>
      </c>
      <c r="C19" s="56" t="str">
        <f t="shared" si="1"/>
        <v xml:space="preserve"> </v>
      </c>
      <c r="D19" s="56" t="str">
        <f t="shared" si="2"/>
        <v xml:space="preserve"> </v>
      </c>
      <c r="E19" s="171">
        <v>1.1574074074074073E-5</v>
      </c>
      <c r="F19" s="35" t="e">
        <f t="shared" si="0"/>
        <v>#N/A</v>
      </c>
      <c r="G19" t="str">
        <f>IF((ISERROR((VLOOKUP(B19,Calculation!C$2:C$314,1,FALSE)))),"not entered","")</f>
        <v/>
      </c>
    </row>
    <row r="20" spans="2:7" x14ac:dyDescent="0.2">
      <c r="B20" s="34" t="s">
        <v>8</v>
      </c>
      <c r="C20" s="56" t="str">
        <f t="shared" si="1"/>
        <v xml:space="preserve"> </v>
      </c>
      <c r="D20" s="56" t="str">
        <f t="shared" si="2"/>
        <v xml:space="preserve"> </v>
      </c>
      <c r="E20" s="171">
        <v>1.1574074074074073E-5</v>
      </c>
      <c r="F20" s="35" t="e">
        <f t="shared" si="0"/>
        <v>#N/A</v>
      </c>
      <c r="G20" t="str">
        <f>IF((ISERROR((VLOOKUP(B20,Calculation!C$2:C$314,1,FALSE)))),"not entered","")</f>
        <v/>
      </c>
    </row>
    <row r="21" spans="2:7" x14ac:dyDescent="0.2">
      <c r="B21" s="34" t="s">
        <v>8</v>
      </c>
      <c r="C21" s="56" t="str">
        <f t="shared" si="1"/>
        <v xml:space="preserve"> </v>
      </c>
      <c r="D21" s="56" t="str">
        <f t="shared" si="2"/>
        <v xml:space="preserve"> </v>
      </c>
      <c r="E21" s="171">
        <v>1.1574074074074073E-5</v>
      </c>
      <c r="F21" s="35" t="e">
        <f t="shared" si="0"/>
        <v>#N/A</v>
      </c>
      <c r="G21" t="str">
        <f>IF((ISERROR((VLOOKUP(B21,Calculation!C$2:C$314,1,FALSE)))),"not entered","")</f>
        <v/>
      </c>
    </row>
    <row r="22" spans="2:7" x14ac:dyDescent="0.2">
      <c r="B22" s="34" t="s">
        <v>8</v>
      </c>
      <c r="C22" s="56" t="str">
        <f t="shared" si="1"/>
        <v xml:space="preserve"> </v>
      </c>
      <c r="D22" s="56" t="str">
        <f t="shared" si="2"/>
        <v xml:space="preserve"> </v>
      </c>
      <c r="E22" s="171">
        <v>1.1574074074074073E-5</v>
      </c>
      <c r="F22" s="35" t="e">
        <f t="shared" si="0"/>
        <v>#N/A</v>
      </c>
      <c r="G22" t="str">
        <f>IF((ISERROR((VLOOKUP(B22,Calculation!C$2:C$314,1,FALSE)))),"not entered","")</f>
        <v/>
      </c>
    </row>
    <row r="23" spans="2:7" x14ac:dyDescent="0.2">
      <c r="B23" s="34" t="s">
        <v>8</v>
      </c>
      <c r="C23" s="56" t="str">
        <f t="shared" si="1"/>
        <v xml:space="preserve"> </v>
      </c>
      <c r="D23" s="56" t="str">
        <f t="shared" si="2"/>
        <v xml:space="preserve"> </v>
      </c>
      <c r="E23" s="171">
        <v>1.1574074074074073E-5</v>
      </c>
      <c r="F23" s="35" t="e">
        <f t="shared" si="0"/>
        <v>#N/A</v>
      </c>
      <c r="G23" t="str">
        <f>IF((ISERROR((VLOOKUP(B23,Calculation!C$2:C$314,1,FALSE)))),"not entered","")</f>
        <v/>
      </c>
    </row>
    <row r="24" spans="2:7" x14ac:dyDescent="0.2">
      <c r="B24" s="34" t="s">
        <v>8</v>
      </c>
      <c r="C24" s="56" t="str">
        <f t="shared" si="1"/>
        <v xml:space="preserve"> </v>
      </c>
      <c r="D24" s="56" t="str">
        <f t="shared" si="2"/>
        <v xml:space="preserve"> </v>
      </c>
      <c r="E24" s="171">
        <v>1.1574074074074073E-5</v>
      </c>
      <c r="F24" s="35" t="e">
        <f t="shared" si="0"/>
        <v>#N/A</v>
      </c>
      <c r="G24" t="str">
        <f>IF((ISERROR((VLOOKUP(B24,Calculation!C$2:C$314,1,FALSE)))),"not entered","")</f>
        <v/>
      </c>
    </row>
    <row r="25" spans="2:7" x14ac:dyDescent="0.2">
      <c r="B25" s="34" t="s">
        <v>8</v>
      </c>
      <c r="C25" s="56" t="str">
        <f t="shared" si="1"/>
        <v xml:space="preserve"> </v>
      </c>
      <c r="D25" s="56" t="str">
        <f t="shared" si="2"/>
        <v xml:space="preserve"> </v>
      </c>
      <c r="E25" s="171">
        <v>1.1574074074074073E-5</v>
      </c>
      <c r="F25" s="35" t="e">
        <f t="shared" si="0"/>
        <v>#N/A</v>
      </c>
      <c r="G25" t="str">
        <f>IF((ISERROR((VLOOKUP(B25,Calculation!C$2:C$314,1,FALSE)))),"not entered","")</f>
        <v/>
      </c>
    </row>
    <row r="26" spans="2:7" x14ac:dyDescent="0.2">
      <c r="B26" s="34" t="s">
        <v>8</v>
      </c>
      <c r="C26" s="56" t="str">
        <f t="shared" si="1"/>
        <v xml:space="preserve"> </v>
      </c>
      <c r="D26" s="56" t="str">
        <f t="shared" si="2"/>
        <v xml:space="preserve"> </v>
      </c>
      <c r="E26" s="171">
        <v>1.1574074074074073E-5</v>
      </c>
      <c r="F26" s="35" t="e">
        <f t="shared" si="0"/>
        <v>#N/A</v>
      </c>
      <c r="G26" t="str">
        <f>IF((ISERROR((VLOOKUP(B26,Calculation!C$2:C$314,1,FALSE)))),"not entered","")</f>
        <v/>
      </c>
    </row>
    <row r="27" spans="2:7" x14ac:dyDescent="0.2">
      <c r="B27" s="34" t="s">
        <v>8</v>
      </c>
      <c r="C27" s="56" t="str">
        <f t="shared" si="1"/>
        <v xml:space="preserve"> </v>
      </c>
      <c r="D27" s="56" t="str">
        <f t="shared" si="2"/>
        <v xml:space="preserve"> </v>
      </c>
      <c r="E27" s="171">
        <v>1.1574074074074073E-5</v>
      </c>
      <c r="F27" s="35" t="e">
        <f t="shared" si="0"/>
        <v>#N/A</v>
      </c>
      <c r="G27" t="str">
        <f>IF((ISERROR((VLOOKUP(B27,Calculation!C$2:C$314,1,FALSE)))),"not entered","")</f>
        <v/>
      </c>
    </row>
    <row r="28" spans="2:7" x14ac:dyDescent="0.2">
      <c r="B28" s="34" t="s">
        <v>8</v>
      </c>
      <c r="C28" s="56" t="str">
        <f t="shared" si="1"/>
        <v xml:space="preserve"> </v>
      </c>
      <c r="D28" s="56" t="str">
        <f t="shared" si="2"/>
        <v xml:space="preserve"> </v>
      </c>
      <c r="E28" s="171">
        <v>1.1574074074074073E-5</v>
      </c>
      <c r="F28" s="35" t="e">
        <f t="shared" si="0"/>
        <v>#N/A</v>
      </c>
      <c r="G28" t="str">
        <f>IF((ISERROR((VLOOKUP(B28,Calculation!C$2:C$314,1,FALSE)))),"not entered","")</f>
        <v/>
      </c>
    </row>
    <row r="29" spans="2:7" x14ac:dyDescent="0.2">
      <c r="B29" s="34" t="s">
        <v>8</v>
      </c>
      <c r="C29" s="56" t="str">
        <f t="shared" si="1"/>
        <v xml:space="preserve"> </v>
      </c>
      <c r="D29" s="56" t="str">
        <f t="shared" si="2"/>
        <v xml:space="preserve"> </v>
      </c>
      <c r="E29" s="171">
        <v>1.1574074074074073E-5</v>
      </c>
      <c r="F29" s="35" t="e">
        <f t="shared" si="0"/>
        <v>#N/A</v>
      </c>
      <c r="G29" t="str">
        <f>IF((ISERROR((VLOOKUP(B29,Calculation!C$2:C$314,1,FALSE)))),"not entered","")</f>
        <v/>
      </c>
    </row>
    <row r="30" spans="2:7" x14ac:dyDescent="0.2">
      <c r="B30" s="34" t="s">
        <v>8</v>
      </c>
      <c r="C30" s="56" t="str">
        <f t="shared" si="1"/>
        <v xml:space="preserve"> </v>
      </c>
      <c r="D30" s="56" t="str">
        <f t="shared" si="2"/>
        <v xml:space="preserve"> </v>
      </c>
      <c r="E30" s="171">
        <v>1.1574074074074073E-5</v>
      </c>
      <c r="F30" s="35" t="e">
        <f t="shared" si="0"/>
        <v>#N/A</v>
      </c>
      <c r="G30" t="str">
        <f>IF((ISERROR((VLOOKUP(B30,Calculation!C$2:C$314,1,FALSE)))),"not entered","")</f>
        <v/>
      </c>
    </row>
    <row r="31" spans="2:7" x14ac:dyDescent="0.2">
      <c r="B31" s="34" t="s">
        <v>8</v>
      </c>
      <c r="C31" s="56" t="str">
        <f t="shared" si="1"/>
        <v xml:space="preserve"> </v>
      </c>
      <c r="D31" s="56" t="str">
        <f t="shared" si="2"/>
        <v xml:space="preserve"> </v>
      </c>
      <c r="E31" s="171">
        <v>1.1574074074074073E-5</v>
      </c>
      <c r="F31" s="35" t="e">
        <f t="shared" si="0"/>
        <v>#N/A</v>
      </c>
      <c r="G31" t="str">
        <f>IF((ISERROR((VLOOKUP(B31,Calculation!C$2:C$314,1,FALSE)))),"not entered","")</f>
        <v/>
      </c>
    </row>
    <row r="32" spans="2:7" x14ac:dyDescent="0.2">
      <c r="B32" s="34" t="s">
        <v>8</v>
      </c>
      <c r="C32" s="56" t="str">
        <f t="shared" si="1"/>
        <v xml:space="preserve"> </v>
      </c>
      <c r="D32" s="56" t="str">
        <f t="shared" si="2"/>
        <v xml:space="preserve"> </v>
      </c>
      <c r="E32" s="171">
        <v>1.1574074074074073E-5</v>
      </c>
      <c r="F32" s="35" t="e">
        <f t="shared" si="0"/>
        <v>#N/A</v>
      </c>
      <c r="G32" t="str">
        <f>IF((ISERROR((VLOOKUP(B32,Calculation!C$2:C$314,1,FALSE)))),"not entered","")</f>
        <v/>
      </c>
    </row>
    <row r="33" spans="2:7" x14ac:dyDescent="0.2">
      <c r="B33" s="34" t="s">
        <v>8</v>
      </c>
      <c r="C33" s="56" t="str">
        <f t="shared" si="1"/>
        <v xml:space="preserve"> </v>
      </c>
      <c r="D33" s="56" t="str">
        <f t="shared" si="2"/>
        <v xml:space="preserve"> </v>
      </c>
      <c r="E33" s="171">
        <v>1.1574074074074073E-5</v>
      </c>
      <c r="F33" s="35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34" t="s">
        <v>8</v>
      </c>
      <c r="C34" s="56" t="str">
        <f t="shared" si="1"/>
        <v xml:space="preserve"> </v>
      </c>
      <c r="D34" s="56" t="str">
        <f t="shared" si="2"/>
        <v xml:space="preserve"> </v>
      </c>
      <c r="E34" s="171">
        <v>1.1574074074074073E-5</v>
      </c>
      <c r="F34" s="35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34" t="s">
        <v>8</v>
      </c>
      <c r="C35" s="56" t="str">
        <f t="shared" si="1"/>
        <v xml:space="preserve"> </v>
      </c>
      <c r="D35" s="56" t="str">
        <f t="shared" si="2"/>
        <v xml:space="preserve"> </v>
      </c>
      <c r="E35" s="171">
        <v>1.1574074074074073E-5</v>
      </c>
      <c r="F35" s="35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34" t="s">
        <v>8</v>
      </c>
      <c r="C36" s="56" t="str">
        <f t="shared" si="1"/>
        <v xml:space="preserve"> </v>
      </c>
      <c r="D36" s="56" t="str">
        <f t="shared" si="2"/>
        <v xml:space="preserve"> </v>
      </c>
      <c r="E36" s="171">
        <v>1.1574074074074073E-5</v>
      </c>
      <c r="F36" s="35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34" t="s">
        <v>8</v>
      </c>
      <c r="C37" s="56" t="str">
        <f t="shared" si="1"/>
        <v xml:space="preserve"> </v>
      </c>
      <c r="D37" s="56" t="str">
        <f t="shared" si="2"/>
        <v xml:space="preserve"> </v>
      </c>
      <c r="E37" s="171">
        <v>1.1574074074074073E-5</v>
      </c>
      <c r="F37" s="35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34" t="s">
        <v>8</v>
      </c>
      <c r="C38" s="56" t="str">
        <f t="shared" si="1"/>
        <v xml:space="preserve"> </v>
      </c>
      <c r="D38" s="56" t="str">
        <f t="shared" si="2"/>
        <v xml:space="preserve"> </v>
      </c>
      <c r="E38" s="171">
        <v>1.1574074074074073E-5</v>
      </c>
      <c r="F38" s="35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34" t="s">
        <v>8</v>
      </c>
      <c r="C39" s="56" t="str">
        <f t="shared" si="1"/>
        <v xml:space="preserve"> </v>
      </c>
      <c r="D39" s="56" t="str">
        <f t="shared" si="2"/>
        <v xml:space="preserve"> </v>
      </c>
      <c r="E39" s="171">
        <v>1.1574074074074073E-5</v>
      </c>
      <c r="F39" s="35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34" t="s">
        <v>8</v>
      </c>
      <c r="C40" s="56" t="str">
        <f t="shared" si="1"/>
        <v xml:space="preserve"> </v>
      </c>
      <c r="D40" s="56" t="str">
        <f t="shared" si="2"/>
        <v xml:space="preserve"> </v>
      </c>
      <c r="E40" s="171">
        <v>1.1574074074074073E-5</v>
      </c>
      <c r="F40" s="35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34" t="s">
        <v>8</v>
      </c>
      <c r="C41" s="56" t="str">
        <f t="shared" si="1"/>
        <v xml:space="preserve"> </v>
      </c>
      <c r="D41" s="56" t="str">
        <f t="shared" si="2"/>
        <v xml:space="preserve"> </v>
      </c>
      <c r="E41" s="171">
        <v>1.1574074074074073E-5</v>
      </c>
      <c r="F41" s="35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34" t="s">
        <v>8</v>
      </c>
      <c r="C42" s="56" t="str">
        <f t="shared" si="1"/>
        <v xml:space="preserve"> </v>
      </c>
      <c r="D42" s="56" t="str">
        <f t="shared" si="2"/>
        <v xml:space="preserve"> </v>
      </c>
      <c r="E42" s="171">
        <v>1.1574074074074073E-5</v>
      </c>
      <c r="F42" s="35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34" t="s">
        <v>8</v>
      </c>
      <c r="C43" s="56" t="str">
        <f t="shared" si="1"/>
        <v xml:space="preserve"> </v>
      </c>
      <c r="D43" s="56" t="str">
        <f t="shared" si="2"/>
        <v xml:space="preserve"> </v>
      </c>
      <c r="E43" s="171">
        <v>1.1574074074074073E-5</v>
      </c>
      <c r="F43" s="35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34" t="s">
        <v>8</v>
      </c>
      <c r="C44" s="56" t="str">
        <f t="shared" si="1"/>
        <v xml:space="preserve"> </v>
      </c>
      <c r="D44" s="56" t="str">
        <f t="shared" si="2"/>
        <v xml:space="preserve"> </v>
      </c>
      <c r="E44" s="171">
        <v>1.1574074074074073E-5</v>
      </c>
      <c r="F44" s="35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34" t="s">
        <v>8</v>
      </c>
      <c r="C45" s="56" t="str">
        <f t="shared" si="1"/>
        <v xml:space="preserve"> </v>
      </c>
      <c r="D45" s="56" t="str">
        <f t="shared" si="2"/>
        <v xml:space="preserve"> </v>
      </c>
      <c r="E45" s="171">
        <v>1.1574074074074073E-5</v>
      </c>
      <c r="F45" s="35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34" t="s">
        <v>8</v>
      </c>
      <c r="C46" s="56" t="str">
        <f t="shared" si="1"/>
        <v xml:space="preserve"> </v>
      </c>
      <c r="D46" s="56" t="str">
        <f t="shared" si="2"/>
        <v xml:space="preserve"> </v>
      </c>
      <c r="E46" s="171">
        <v>1.1574074074074073E-5</v>
      </c>
      <c r="F46" s="35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34" t="s">
        <v>8</v>
      </c>
      <c r="C47" s="56" t="str">
        <f t="shared" si="1"/>
        <v xml:space="preserve"> </v>
      </c>
      <c r="D47" s="56" t="str">
        <f t="shared" si="2"/>
        <v xml:space="preserve"> </v>
      </c>
      <c r="E47" s="171">
        <v>1.1574074074074073E-5</v>
      </c>
      <c r="F47" s="35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34" t="s">
        <v>8</v>
      </c>
      <c r="C48" s="56" t="str">
        <f t="shared" si="1"/>
        <v xml:space="preserve"> </v>
      </c>
      <c r="D48" s="56" t="str">
        <f t="shared" si="2"/>
        <v xml:space="preserve"> </v>
      </c>
      <c r="E48" s="171">
        <v>1.1574074074074073E-5</v>
      </c>
      <c r="F48" s="35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34" t="s">
        <v>8</v>
      </c>
      <c r="C49" s="56" t="str">
        <f t="shared" si="1"/>
        <v xml:space="preserve"> </v>
      </c>
      <c r="D49" s="56" t="str">
        <f t="shared" si="2"/>
        <v xml:space="preserve"> </v>
      </c>
      <c r="E49" s="171">
        <v>1.1574074074074073E-5</v>
      </c>
      <c r="F49" s="35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34" t="s">
        <v>8</v>
      </c>
      <c r="C50" s="56" t="str">
        <f t="shared" si="1"/>
        <v xml:space="preserve"> </v>
      </c>
      <c r="D50" s="56" t="str">
        <f t="shared" si="2"/>
        <v xml:space="preserve"> </v>
      </c>
      <c r="E50" s="171">
        <v>1.1574074074074073E-5</v>
      </c>
      <c r="F50" s="35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34" t="s">
        <v>8</v>
      </c>
      <c r="C51" s="56" t="str">
        <f t="shared" si="1"/>
        <v xml:space="preserve"> </v>
      </c>
      <c r="D51" s="56" t="str">
        <f t="shared" si="2"/>
        <v xml:space="preserve"> </v>
      </c>
      <c r="E51" s="171">
        <v>1.1574074074074073E-5</v>
      </c>
      <c r="F51" s="35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34" t="s">
        <v>8</v>
      </c>
      <c r="C52" s="56" t="str">
        <f t="shared" si="1"/>
        <v xml:space="preserve"> </v>
      </c>
      <c r="D52" s="56" t="str">
        <f t="shared" si="2"/>
        <v xml:space="preserve"> </v>
      </c>
      <c r="E52" s="171">
        <v>1.1574074074074073E-5</v>
      </c>
      <c r="F52" s="35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34" t="s">
        <v>8</v>
      </c>
      <c r="C53" s="56" t="str">
        <f t="shared" si="1"/>
        <v xml:space="preserve"> </v>
      </c>
      <c r="D53" s="56" t="str">
        <f t="shared" si="2"/>
        <v xml:space="preserve"> </v>
      </c>
      <c r="E53" s="171">
        <v>1.1574074074074073E-5</v>
      </c>
      <c r="F53" s="35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34" t="s">
        <v>8</v>
      </c>
      <c r="C54" s="56" t="str">
        <f t="shared" si="1"/>
        <v xml:space="preserve"> </v>
      </c>
      <c r="D54" s="56" t="str">
        <f t="shared" si="2"/>
        <v xml:space="preserve"> </v>
      </c>
      <c r="E54" s="171">
        <v>1.1574074074074073E-5</v>
      </c>
      <c r="F54" s="35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34" t="s">
        <v>8</v>
      </c>
      <c r="C55" s="56" t="str">
        <f t="shared" si="1"/>
        <v xml:space="preserve"> </v>
      </c>
      <c r="D55" s="56" t="str">
        <f t="shared" si="2"/>
        <v xml:space="preserve"> </v>
      </c>
      <c r="E55" s="171">
        <v>1.1574074074074073E-5</v>
      </c>
      <c r="F55" s="35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34" t="s">
        <v>8</v>
      </c>
      <c r="C56" s="56" t="str">
        <f t="shared" si="1"/>
        <v xml:space="preserve"> </v>
      </c>
      <c r="D56" s="56" t="str">
        <f t="shared" si="2"/>
        <v xml:space="preserve"> </v>
      </c>
      <c r="E56" s="171">
        <v>1.1574074074074073E-5</v>
      </c>
      <c r="F56" s="35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34" t="s">
        <v>8</v>
      </c>
      <c r="C57" s="56" t="str">
        <f t="shared" si="1"/>
        <v xml:space="preserve"> </v>
      </c>
      <c r="D57" s="56" t="str">
        <f t="shared" si="2"/>
        <v xml:space="preserve"> </v>
      </c>
      <c r="E57" s="171">
        <v>1.1574074074074073E-5</v>
      </c>
      <c r="F57" s="35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34" t="s">
        <v>8</v>
      </c>
      <c r="C58" s="56" t="str">
        <f t="shared" si="1"/>
        <v xml:space="preserve"> </v>
      </c>
      <c r="D58" s="56" t="str">
        <f t="shared" si="2"/>
        <v xml:space="preserve"> </v>
      </c>
      <c r="E58" s="171">
        <v>1.1574074074074073E-5</v>
      </c>
      <c r="F58" s="35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34" t="s">
        <v>8</v>
      </c>
      <c r="C59" s="56" t="str">
        <f t="shared" si="1"/>
        <v xml:space="preserve"> </v>
      </c>
      <c r="D59" s="56" t="str">
        <f t="shared" si="2"/>
        <v xml:space="preserve"> </v>
      </c>
      <c r="E59" s="171">
        <v>1.1574074074074073E-5</v>
      </c>
      <c r="F59" s="35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34" t="s">
        <v>8</v>
      </c>
      <c r="C60" s="56" t="str">
        <f t="shared" si="1"/>
        <v xml:space="preserve"> </v>
      </c>
      <c r="D60" s="56" t="str">
        <f t="shared" si="2"/>
        <v xml:space="preserve"> </v>
      </c>
      <c r="E60" s="171">
        <v>1.1574074074074073E-5</v>
      </c>
      <c r="F60" s="35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34" t="s">
        <v>8</v>
      </c>
      <c r="C61" s="56" t="str">
        <f t="shared" si="1"/>
        <v xml:space="preserve"> </v>
      </c>
      <c r="D61" s="56" t="str">
        <f t="shared" si="2"/>
        <v xml:space="preserve"> </v>
      </c>
      <c r="E61" s="171">
        <v>1.1574074074074073E-5</v>
      </c>
      <c r="F61" s="35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34" t="s">
        <v>8</v>
      </c>
      <c r="C62" s="56" t="str">
        <f t="shared" si="1"/>
        <v xml:space="preserve"> </v>
      </c>
      <c r="D62" s="56" t="str">
        <f t="shared" si="2"/>
        <v xml:space="preserve"> </v>
      </c>
      <c r="E62" s="171">
        <v>1.1574074074074073E-5</v>
      </c>
      <c r="F62" s="35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34" t="s">
        <v>8</v>
      </c>
      <c r="C63" s="56" t="str">
        <f t="shared" si="1"/>
        <v xml:space="preserve"> </v>
      </c>
      <c r="D63" s="56" t="str">
        <f t="shared" si="2"/>
        <v xml:space="preserve"> </v>
      </c>
      <c r="E63" s="171">
        <v>1.1574074074074073E-5</v>
      </c>
      <c r="F63" s="35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34" t="s">
        <v>8</v>
      </c>
      <c r="C64" s="56" t="str">
        <f t="shared" si="1"/>
        <v xml:space="preserve"> </v>
      </c>
      <c r="D64" s="56" t="str">
        <f t="shared" si="2"/>
        <v xml:space="preserve"> </v>
      </c>
      <c r="E64" s="171">
        <v>1.1574074074074073E-5</v>
      </c>
      <c r="F64" s="35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34" t="s">
        <v>8</v>
      </c>
      <c r="C65" s="56" t="str">
        <f t="shared" si="1"/>
        <v xml:space="preserve"> </v>
      </c>
      <c r="D65" s="56" t="str">
        <f t="shared" si="2"/>
        <v xml:space="preserve"> </v>
      </c>
      <c r="E65" s="171">
        <v>1.1574074074074073E-5</v>
      </c>
      <c r="F65" s="35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34" t="s">
        <v>8</v>
      </c>
      <c r="C66" s="56" t="str">
        <f t="shared" si="1"/>
        <v xml:space="preserve"> </v>
      </c>
      <c r="D66" s="56" t="str">
        <f t="shared" si="2"/>
        <v xml:space="preserve"> </v>
      </c>
      <c r="E66" s="171">
        <v>1.1574074074074073E-5</v>
      </c>
      <c r="F66" s="35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34" t="s">
        <v>8</v>
      </c>
      <c r="C67" s="56" t="str">
        <f t="shared" si="1"/>
        <v xml:space="preserve"> </v>
      </c>
      <c r="D67" s="56" t="str">
        <f t="shared" si="2"/>
        <v xml:space="preserve"> </v>
      </c>
      <c r="E67" s="171">
        <v>1.1574074074074073E-5</v>
      </c>
      <c r="F67" s="35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34" t="s">
        <v>8</v>
      </c>
      <c r="C68" s="56" t="str">
        <f t="shared" si="1"/>
        <v xml:space="preserve"> </v>
      </c>
      <c r="D68" s="56" t="str">
        <f t="shared" si="2"/>
        <v xml:space="preserve"> </v>
      </c>
      <c r="E68" s="171">
        <v>1.1574074074074073E-5</v>
      </c>
      <c r="F68" s="35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34" t="s">
        <v>8</v>
      </c>
      <c r="C69" s="56" t="str">
        <f t="shared" si="1"/>
        <v xml:space="preserve"> </v>
      </c>
      <c r="D69" s="56" t="str">
        <f t="shared" si="2"/>
        <v xml:space="preserve"> </v>
      </c>
      <c r="E69" s="171">
        <v>1.1574074074074073E-5</v>
      </c>
      <c r="F69" s="35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34" t="s">
        <v>8</v>
      </c>
      <c r="C70" s="56" t="str">
        <f t="shared" si="1"/>
        <v xml:space="preserve"> </v>
      </c>
      <c r="D70" s="56" t="str">
        <f t="shared" ref="D70:D133" si="3">VLOOKUP(B70,name,2,FALSE)</f>
        <v xml:space="preserve"> </v>
      </c>
      <c r="E70" s="171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34" t="s">
        <v>8</v>
      </c>
      <c r="C71" s="56" t="str">
        <f t="shared" si="1"/>
        <v xml:space="preserve"> </v>
      </c>
      <c r="D71" s="56" t="str">
        <f t="shared" si="3"/>
        <v xml:space="preserve"> </v>
      </c>
      <c r="E71" s="171">
        <v>1.1574074074074073E-5</v>
      </c>
      <c r="F71" s="35" t="e">
        <f t="shared" si="4"/>
        <v>#N/A</v>
      </c>
      <c r="G71" t="str">
        <f>IF((ISERROR((VLOOKUP(B71,Calculation!C$2:C$314,1,FALSE)))),"not entered","")</f>
        <v/>
      </c>
    </row>
    <row r="72" spans="2:7" x14ac:dyDescent="0.2">
      <c r="B72" s="34" t="s">
        <v>8</v>
      </c>
      <c r="C72" s="56" t="str">
        <f t="shared" si="1"/>
        <v xml:space="preserve"> </v>
      </c>
      <c r="D72" s="56" t="str">
        <f t="shared" si="3"/>
        <v xml:space="preserve"> </v>
      </c>
      <c r="E72" s="171">
        <v>1.1574074074074073E-5</v>
      </c>
      <c r="F72" s="35" t="e">
        <f t="shared" si="4"/>
        <v>#N/A</v>
      </c>
      <c r="G72" t="str">
        <f>IF((ISERROR((VLOOKUP(B72,Calculation!C$2:C$314,1,FALSE)))),"not entered","")</f>
        <v/>
      </c>
    </row>
    <row r="73" spans="2:7" x14ac:dyDescent="0.2">
      <c r="B73" s="34" t="s">
        <v>8</v>
      </c>
      <c r="C73" s="56" t="str">
        <f t="shared" si="1"/>
        <v xml:space="preserve"> </v>
      </c>
      <c r="D73" s="56" t="str">
        <f t="shared" si="3"/>
        <v xml:space="preserve"> </v>
      </c>
      <c r="E73" s="171">
        <v>1.1574074074074073E-5</v>
      </c>
      <c r="F73" s="35" t="e">
        <f t="shared" si="4"/>
        <v>#N/A</v>
      </c>
      <c r="G73" t="str">
        <f>IF((ISERROR((VLOOKUP(B73,Calculation!C$2:C$314,1,FALSE)))),"not entered","")</f>
        <v/>
      </c>
    </row>
    <row r="74" spans="2:7" x14ac:dyDescent="0.2">
      <c r="B74" s="34" t="s">
        <v>8</v>
      </c>
      <c r="C74" s="56" t="str">
        <f t="shared" si="1"/>
        <v xml:space="preserve"> </v>
      </c>
      <c r="D74" s="56" t="str">
        <f t="shared" si="3"/>
        <v xml:space="preserve"> </v>
      </c>
      <c r="E74" s="171">
        <v>1.1574074074074073E-5</v>
      </c>
      <c r="F74" s="35" t="e">
        <f t="shared" si="4"/>
        <v>#N/A</v>
      </c>
      <c r="G74" t="str">
        <f>IF((ISERROR((VLOOKUP(B74,Calculation!C$2:C$314,1,FALSE)))),"not entered","")</f>
        <v/>
      </c>
    </row>
    <row r="75" spans="2:7" x14ac:dyDescent="0.2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71">
        <v>1.1574074074074073E-5</v>
      </c>
      <c r="F75" s="35" t="e">
        <f t="shared" si="4"/>
        <v>#N/A</v>
      </c>
      <c r="G75" t="str">
        <f>IF((ISERROR((VLOOKUP(B75,Calculation!C$2:C$314,1,FALSE)))),"not entered","")</f>
        <v/>
      </c>
    </row>
    <row r="76" spans="2:7" x14ac:dyDescent="0.2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71">
        <v>1.1574074074074073E-5</v>
      </c>
      <c r="F76" s="35" t="e">
        <f t="shared" si="4"/>
        <v>#N/A</v>
      </c>
      <c r="G76" t="str">
        <f>IF((ISERROR((VLOOKUP(B76,Calculation!C$2:C$314,1,FALSE)))),"not entered","")</f>
        <v/>
      </c>
    </row>
    <row r="77" spans="2:7" x14ac:dyDescent="0.2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71">
        <v>1.1574074074074073E-5</v>
      </c>
      <c r="F77" s="35" t="e">
        <f t="shared" si="4"/>
        <v>#N/A</v>
      </c>
      <c r="G77" t="str">
        <f>IF((ISERROR((VLOOKUP(B77,Calculation!C$2:C$314,1,FALSE)))),"not entered","")</f>
        <v/>
      </c>
    </row>
    <row r="78" spans="2:7" x14ac:dyDescent="0.2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71">
        <v>1.1574074074074073E-5</v>
      </c>
      <c r="F78" s="35" t="e">
        <f t="shared" si="4"/>
        <v>#N/A</v>
      </c>
      <c r="G78" t="str">
        <f>IF((ISERROR((VLOOKUP(B78,Calculation!C$2:C$314,1,FALSE)))),"not entered","")</f>
        <v/>
      </c>
    </row>
    <row r="79" spans="2:7" x14ac:dyDescent="0.2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71">
        <v>1.1574074074074073E-5</v>
      </c>
      <c r="F79" s="35" t="e">
        <f t="shared" si="4"/>
        <v>#N/A</v>
      </c>
      <c r="G79" t="str">
        <f>IF((ISERROR((VLOOKUP(B79,Calculation!C$2:C$314,1,FALSE)))),"not entered","")</f>
        <v/>
      </c>
    </row>
    <row r="80" spans="2:7" x14ac:dyDescent="0.2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71">
        <v>1.1574074074074073E-5</v>
      </c>
      <c r="F80" s="35" t="e">
        <f t="shared" si="4"/>
        <v>#N/A</v>
      </c>
      <c r="G80" t="str">
        <f>IF((ISERROR((VLOOKUP(B80,Calculation!C$2:C$314,1,FALSE)))),"not entered","")</f>
        <v/>
      </c>
    </row>
    <row r="81" spans="2:7" x14ac:dyDescent="0.2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71">
        <v>1.1574074074074073E-5</v>
      </c>
      <c r="F81" s="35" t="e">
        <f t="shared" si="4"/>
        <v>#N/A</v>
      </c>
      <c r="G81" t="str">
        <f>IF((ISERROR((VLOOKUP(B81,Calculation!C$2:C$314,1,FALSE)))),"not entered","")</f>
        <v/>
      </c>
    </row>
    <row r="82" spans="2:7" x14ac:dyDescent="0.2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71">
        <v>1.1574074074074073E-5</v>
      </c>
      <c r="F82" s="35" t="e">
        <f t="shared" si="4"/>
        <v>#N/A</v>
      </c>
      <c r="G82" t="str">
        <f>IF((ISERROR((VLOOKUP(B82,Calculation!C$2:C$314,1,FALSE)))),"not entered","")</f>
        <v/>
      </c>
    </row>
    <row r="83" spans="2:7" x14ac:dyDescent="0.2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71">
        <v>1.1574074074074073E-5</v>
      </c>
      <c r="F83" s="35" t="e">
        <f t="shared" si="4"/>
        <v>#N/A</v>
      </c>
      <c r="G83" t="str">
        <f>IF((ISERROR((VLOOKUP(B83,Calculation!C$2:C$314,1,FALSE)))),"not entered","")</f>
        <v/>
      </c>
    </row>
    <row r="84" spans="2:7" x14ac:dyDescent="0.2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71">
        <v>1.1574074074074073E-5</v>
      </c>
      <c r="F84" s="35" t="e">
        <f t="shared" si="4"/>
        <v>#N/A</v>
      </c>
      <c r="G84" t="str">
        <f>IF((ISERROR((VLOOKUP(B84,Calculation!C$2:C$314,1,FALSE)))),"not entered","")</f>
        <v/>
      </c>
    </row>
    <row r="85" spans="2:7" x14ac:dyDescent="0.2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71">
        <v>1.1574074074074073E-5</v>
      </c>
      <c r="F85" s="35" t="e">
        <f t="shared" si="4"/>
        <v>#N/A</v>
      </c>
      <c r="G85" t="str">
        <f>IF((ISERROR((VLOOKUP(B85,Calculation!C$2:C$314,1,FALSE)))),"not entered","")</f>
        <v/>
      </c>
    </row>
    <row r="86" spans="2:7" x14ac:dyDescent="0.2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71">
        <v>1.1574074074074073E-5</v>
      </c>
      <c r="F86" s="35" t="e">
        <f t="shared" si="4"/>
        <v>#N/A</v>
      </c>
      <c r="G86" t="str">
        <f>IF((ISERROR((VLOOKUP(B86,Calculation!C$2:C$314,1,FALSE)))),"not entered","")</f>
        <v/>
      </c>
    </row>
    <row r="87" spans="2:7" x14ac:dyDescent="0.2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71">
        <v>1.1574074074074073E-5</v>
      </c>
      <c r="F87" s="35" t="e">
        <f t="shared" si="4"/>
        <v>#N/A</v>
      </c>
      <c r="G87" t="str">
        <f>IF((ISERROR((VLOOKUP(B87,Calculation!C$2:C$314,1,FALSE)))),"not entered","")</f>
        <v/>
      </c>
    </row>
    <row r="88" spans="2:7" x14ac:dyDescent="0.2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71">
        <v>1.1574074074074073E-5</v>
      </c>
      <c r="F88" s="35" t="e">
        <f t="shared" si="4"/>
        <v>#N/A</v>
      </c>
      <c r="G88" t="str">
        <f>IF((ISERROR((VLOOKUP(B88,Calculation!C$2:C$314,1,FALSE)))),"not entered","")</f>
        <v/>
      </c>
    </row>
    <row r="89" spans="2:7" x14ac:dyDescent="0.2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71">
        <v>1.1574074074074073E-5</v>
      </c>
      <c r="F89" s="35" t="e">
        <f t="shared" si="4"/>
        <v>#N/A</v>
      </c>
      <c r="G89" t="str">
        <f>IF((ISERROR((VLOOKUP(B89,Calculation!C$2:C$314,1,FALSE)))),"not entered","")</f>
        <v/>
      </c>
    </row>
    <row r="90" spans="2:7" x14ac:dyDescent="0.2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71">
        <v>1.1574074074074073E-5</v>
      </c>
      <c r="F90" s="35" t="e">
        <f t="shared" si="4"/>
        <v>#N/A</v>
      </c>
      <c r="G90" t="str">
        <f>IF((ISERROR((VLOOKUP(B90,Calculation!C$2:C$314,1,FALSE)))),"not entered","")</f>
        <v/>
      </c>
    </row>
    <row r="91" spans="2:7" x14ac:dyDescent="0.2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71">
        <v>1.1574074074074073E-5</v>
      </c>
      <c r="F91" s="35" t="e">
        <f t="shared" si="4"/>
        <v>#N/A</v>
      </c>
      <c r="G91" t="str">
        <f>IF((ISERROR((VLOOKUP(B91,Calculation!C$2:C$314,1,FALSE)))),"not entered","")</f>
        <v/>
      </c>
    </row>
    <row r="92" spans="2:7" x14ac:dyDescent="0.2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71">
        <v>1.1574074074074073E-5</v>
      </c>
      <c r="F92" s="35" t="e">
        <f t="shared" si="4"/>
        <v>#N/A</v>
      </c>
      <c r="G92" t="str">
        <f>IF((ISERROR((VLOOKUP(B92,Calculation!C$2:C$314,1,FALSE)))),"not entered","")</f>
        <v/>
      </c>
    </row>
    <row r="93" spans="2:7" x14ac:dyDescent="0.2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71">
        <v>1.1574074074074073E-5</v>
      </c>
      <c r="F93" s="35" t="e">
        <f t="shared" si="4"/>
        <v>#N/A</v>
      </c>
      <c r="G93" t="str">
        <f>IF((ISERROR((VLOOKUP(B93,Calculation!C$2:C$314,1,FALSE)))),"not entered","")</f>
        <v/>
      </c>
    </row>
    <row r="94" spans="2:7" x14ac:dyDescent="0.2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71">
        <v>1.1574074074074073E-5</v>
      </c>
      <c r="F94" s="35" t="e">
        <f t="shared" si="4"/>
        <v>#N/A</v>
      </c>
      <c r="G94" t="str">
        <f>IF((ISERROR((VLOOKUP(B94,Calculation!C$2:C$314,1,FALSE)))),"not entered","")</f>
        <v/>
      </c>
    </row>
    <row r="95" spans="2:7" x14ac:dyDescent="0.2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71">
        <v>1.1574074074074073E-5</v>
      </c>
      <c r="F95" s="35" t="e">
        <f t="shared" si="4"/>
        <v>#N/A</v>
      </c>
      <c r="G95" t="str">
        <f>IF((ISERROR((VLOOKUP(B95,Calculation!C$2:C$314,1,FALSE)))),"not entered","")</f>
        <v/>
      </c>
    </row>
    <row r="96" spans="2:7" x14ac:dyDescent="0.2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71">
        <v>1.1574074074074073E-5</v>
      </c>
      <c r="F96" s="35" t="e">
        <f t="shared" si="4"/>
        <v>#N/A</v>
      </c>
      <c r="G96" t="str">
        <f>IF((ISERROR((VLOOKUP(B96,Calculation!C$2:C$314,1,FALSE)))),"not entered","")</f>
        <v/>
      </c>
    </row>
    <row r="97" spans="2:7" x14ac:dyDescent="0.2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71">
        <v>1.1574074074074073E-5</v>
      </c>
      <c r="F97" s="35" t="e">
        <f t="shared" si="4"/>
        <v>#N/A</v>
      </c>
      <c r="G97" t="str">
        <f>IF((ISERROR((VLOOKUP(B97,Calculation!C$2:C$314,1,FALSE)))),"not entered","")</f>
        <v/>
      </c>
    </row>
    <row r="98" spans="2:7" x14ac:dyDescent="0.2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71">
        <v>1.1574074074074073E-5</v>
      </c>
      <c r="F98" s="35" t="e">
        <f t="shared" si="4"/>
        <v>#N/A</v>
      </c>
      <c r="G98" t="str">
        <f>IF((ISERROR((VLOOKUP(B98,Calculation!C$2:C$314,1,FALSE)))),"not entered","")</f>
        <v/>
      </c>
    </row>
    <row r="99" spans="2:7" x14ac:dyDescent="0.2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71">
        <v>1.1574074074074073E-5</v>
      </c>
      <c r="F99" s="35" t="e">
        <f t="shared" si="4"/>
        <v>#N/A</v>
      </c>
      <c r="G99" t="str">
        <f>IF((ISERROR((VLOOKUP(B99,Calculation!C$2:C$314,1,FALSE)))),"not entered","")</f>
        <v/>
      </c>
    </row>
    <row r="100" spans="2:7" x14ac:dyDescent="0.2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71">
        <v>1.1574074074074073E-5</v>
      </c>
      <c r="F100" s="35" t="e">
        <f t="shared" si="4"/>
        <v>#N/A</v>
      </c>
      <c r="G100" t="str">
        <f>IF((ISERROR((VLOOKUP(B100,Calculation!C$2:C$314,1,FALSE)))),"not entered","")</f>
        <v/>
      </c>
    </row>
    <row r="101" spans="2:7" x14ac:dyDescent="0.2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71">
        <v>1.1574074074074073E-5</v>
      </c>
      <c r="F101" s="35" t="e">
        <f t="shared" si="4"/>
        <v>#N/A</v>
      </c>
      <c r="G101" t="str">
        <f>IF((ISERROR((VLOOKUP(B101,Calculation!C$2:C$314,1,FALSE)))),"not entered","")</f>
        <v/>
      </c>
    </row>
    <row r="102" spans="2:7" x14ac:dyDescent="0.2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71">
        <v>1.1574074074074073E-5</v>
      </c>
      <c r="F102" s="35" t="e">
        <f t="shared" si="4"/>
        <v>#N/A</v>
      </c>
      <c r="G102" t="str">
        <f>IF((ISERROR((VLOOKUP(B102,Calculation!C$2:C$314,1,FALSE)))),"not entered","")</f>
        <v/>
      </c>
    </row>
    <row r="103" spans="2:7" x14ac:dyDescent="0.2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71">
        <v>1.1574074074074073E-5</v>
      </c>
      <c r="F103" s="35" t="e">
        <f t="shared" si="4"/>
        <v>#N/A</v>
      </c>
      <c r="G103" t="str">
        <f>IF((ISERROR((VLOOKUP(B103,Calculation!C$2:C$314,1,FALSE)))),"not entered","")</f>
        <v/>
      </c>
    </row>
    <row r="104" spans="2:7" x14ac:dyDescent="0.2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71">
        <v>1.1574074074074073E-5</v>
      </c>
      <c r="F104" s="35" t="e">
        <f t="shared" si="4"/>
        <v>#N/A</v>
      </c>
      <c r="G104" t="str">
        <f>IF((ISERROR((VLOOKUP(B104,Calculation!C$2:C$314,1,FALSE)))),"not entered","")</f>
        <v/>
      </c>
    </row>
    <row r="105" spans="2:7" x14ac:dyDescent="0.2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71">
        <v>1.1574074074074073E-5</v>
      </c>
      <c r="F105" s="35" t="e">
        <f t="shared" si="4"/>
        <v>#N/A</v>
      </c>
      <c r="G105" t="str">
        <f>IF((ISERROR((VLOOKUP(B105,Calculation!C$2:C$314,1,FALSE)))),"not entered","")</f>
        <v/>
      </c>
    </row>
    <row r="106" spans="2:7" x14ac:dyDescent="0.2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71">
        <v>1.1574074074074073E-5</v>
      </c>
      <c r="F106" s="35" t="e">
        <f t="shared" si="4"/>
        <v>#N/A</v>
      </c>
      <c r="G106" t="str">
        <f>IF((ISERROR((VLOOKUP(B106,Calculation!C$2:C$314,1,FALSE)))),"not entered","")</f>
        <v/>
      </c>
    </row>
    <row r="107" spans="2:7" x14ac:dyDescent="0.2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71">
        <v>1.1574074074074073E-5</v>
      </c>
      <c r="F107" s="35" t="e">
        <f t="shared" si="4"/>
        <v>#N/A</v>
      </c>
      <c r="G107" t="str">
        <f>IF((ISERROR((VLOOKUP(B107,Calculation!C$2:C$314,1,FALSE)))),"not entered","")</f>
        <v/>
      </c>
    </row>
    <row r="108" spans="2:7" x14ac:dyDescent="0.2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71">
        <v>1.1574074074074073E-5</v>
      </c>
      <c r="F108" s="35" t="e">
        <f t="shared" si="4"/>
        <v>#N/A</v>
      </c>
      <c r="G108" t="str">
        <f>IF((ISERROR((VLOOKUP(B108,Calculation!C$2:C$314,1,FALSE)))),"not entered","")</f>
        <v/>
      </c>
    </row>
    <row r="109" spans="2:7" x14ac:dyDescent="0.2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71">
        <v>1.1574074074074073E-5</v>
      </c>
      <c r="F109" s="35" t="e">
        <f t="shared" si="4"/>
        <v>#N/A</v>
      </c>
      <c r="G109" t="str">
        <f>IF((ISERROR((VLOOKUP(B109,Calculation!C$2:C$314,1,FALSE)))),"not entered","")</f>
        <v/>
      </c>
    </row>
    <row r="110" spans="2:7" x14ac:dyDescent="0.2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71">
        <v>1.1574074074074073E-5</v>
      </c>
      <c r="F110" s="35" t="e">
        <f t="shared" si="4"/>
        <v>#N/A</v>
      </c>
      <c r="G110" t="str">
        <f>IF((ISERROR((VLOOKUP(B110,Calculation!C$2:C$314,1,FALSE)))),"not entered","")</f>
        <v/>
      </c>
    </row>
    <row r="111" spans="2:7" x14ac:dyDescent="0.2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71">
        <v>1.1574074074074073E-5</v>
      </c>
      <c r="F111" s="35" t="e">
        <f t="shared" si="4"/>
        <v>#N/A</v>
      </c>
      <c r="G111" t="str">
        <f>IF((ISERROR((VLOOKUP(B111,Calculation!C$2:C$314,1,FALSE)))),"not entered","")</f>
        <v/>
      </c>
    </row>
    <row r="112" spans="2:7" x14ac:dyDescent="0.2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71">
        <v>1.1574074074074073E-5</v>
      </c>
      <c r="F112" s="35" t="e">
        <f t="shared" si="4"/>
        <v>#N/A</v>
      </c>
      <c r="G112" t="str">
        <f>IF((ISERROR((VLOOKUP(B112,Calculation!C$2:C$314,1,FALSE)))),"not entered","")</f>
        <v/>
      </c>
    </row>
    <row r="113" spans="2:7" x14ac:dyDescent="0.2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71">
        <v>1.1574074074074073E-5</v>
      </c>
      <c r="F113" s="35" t="e">
        <f t="shared" si="4"/>
        <v>#N/A</v>
      </c>
      <c r="G113" t="str">
        <f>IF((ISERROR((VLOOKUP(B113,Calculation!C$2:C$314,1,FALSE)))),"not entered","")</f>
        <v/>
      </c>
    </row>
    <row r="114" spans="2:7" x14ac:dyDescent="0.2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71">
        <v>1.1574074074074073E-5</v>
      </c>
      <c r="F114" s="35" t="e">
        <f t="shared" si="4"/>
        <v>#N/A</v>
      </c>
      <c r="G114" t="str">
        <f>IF((ISERROR((VLOOKUP(B114,Calculation!C$2:C$314,1,FALSE)))),"not entered","")</f>
        <v/>
      </c>
    </row>
    <row r="115" spans="2:7" x14ac:dyDescent="0.2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71">
        <v>1.1574074074074073E-5</v>
      </c>
      <c r="F115" s="35" t="e">
        <f t="shared" si="4"/>
        <v>#N/A</v>
      </c>
      <c r="G115" t="str">
        <f>IF((ISERROR((VLOOKUP(B115,Calculation!C$2:C$314,1,FALSE)))),"not entered","")</f>
        <v/>
      </c>
    </row>
    <row r="116" spans="2:7" x14ac:dyDescent="0.2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71">
        <v>1.1574074074074073E-5</v>
      </c>
      <c r="F116" s="35" t="e">
        <f t="shared" si="4"/>
        <v>#N/A</v>
      </c>
      <c r="G116" t="str">
        <f>IF((ISERROR((VLOOKUP(B116,Calculation!C$2:C$314,1,FALSE)))),"not entered","")</f>
        <v/>
      </c>
    </row>
    <row r="117" spans="2:7" x14ac:dyDescent="0.2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71">
        <v>1.1574074074074073E-5</v>
      </c>
      <c r="F117" s="35" t="e">
        <f t="shared" si="4"/>
        <v>#N/A</v>
      </c>
      <c r="G117" t="str">
        <f>IF((ISERROR((VLOOKUP(B117,Calculation!C$2:C$314,1,FALSE)))),"not entered","")</f>
        <v/>
      </c>
    </row>
    <row r="118" spans="2:7" x14ac:dyDescent="0.2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71">
        <v>1.1574074074074073E-5</v>
      </c>
      <c r="F118" s="35" t="e">
        <f t="shared" si="4"/>
        <v>#N/A</v>
      </c>
      <c r="G118" t="str">
        <f>IF((ISERROR((VLOOKUP(B118,Calculation!C$2:C$314,1,FALSE)))),"not entered","")</f>
        <v/>
      </c>
    </row>
    <row r="119" spans="2:7" x14ac:dyDescent="0.2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71">
        <v>1.1574074074074073E-5</v>
      </c>
      <c r="F119" s="35" t="e">
        <f t="shared" si="4"/>
        <v>#N/A</v>
      </c>
      <c r="G119" t="str">
        <f>IF((ISERROR((VLOOKUP(B119,Calculation!C$2:C$314,1,FALSE)))),"not entered","")</f>
        <v/>
      </c>
    </row>
    <row r="120" spans="2:7" x14ac:dyDescent="0.2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71">
        <v>1.1574074074074073E-5</v>
      </c>
      <c r="F120" s="35" t="e">
        <f t="shared" si="4"/>
        <v>#N/A</v>
      </c>
      <c r="G120" t="str">
        <f>IF((ISERROR((VLOOKUP(B120,Calculation!C$2:C$314,1,FALSE)))),"not entered","")</f>
        <v/>
      </c>
    </row>
    <row r="121" spans="2:7" x14ac:dyDescent="0.2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71">
        <v>1.1574074074074073E-5</v>
      </c>
      <c r="F121" s="35" t="e">
        <f t="shared" si="4"/>
        <v>#N/A</v>
      </c>
      <c r="G121" t="str">
        <f>IF((ISERROR((VLOOKUP(B121,Calculation!C$2:C$314,1,FALSE)))),"not entered","")</f>
        <v/>
      </c>
    </row>
    <row r="122" spans="2:7" x14ac:dyDescent="0.2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71">
        <v>1.1574074074074073E-5</v>
      </c>
      <c r="F122" s="35" t="e">
        <f t="shared" si="4"/>
        <v>#N/A</v>
      </c>
      <c r="G122" t="str">
        <f>IF((ISERROR((VLOOKUP(B122,Calculation!C$2:C$314,1,FALSE)))),"not entered","")</f>
        <v/>
      </c>
    </row>
    <row r="123" spans="2:7" x14ac:dyDescent="0.2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71">
        <v>1.1574074074074073E-5</v>
      </c>
      <c r="F123" s="35" t="e">
        <f t="shared" si="4"/>
        <v>#N/A</v>
      </c>
      <c r="G123" t="str">
        <f>IF((ISERROR((VLOOKUP(B123,Calculation!C$2:C$314,1,FALSE)))),"not entered","")</f>
        <v/>
      </c>
    </row>
    <row r="124" spans="2:7" x14ac:dyDescent="0.2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71">
        <v>1.1574074074074073E-5</v>
      </c>
      <c r="F124" s="35" t="e">
        <f t="shared" si="4"/>
        <v>#N/A</v>
      </c>
      <c r="G124" t="str">
        <f>IF((ISERROR((VLOOKUP(B124,Calculation!C$2:C$314,1,FALSE)))),"not entered","")</f>
        <v/>
      </c>
    </row>
    <row r="125" spans="2:7" x14ac:dyDescent="0.2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71">
        <v>1.1574074074074073E-5</v>
      </c>
      <c r="F125" s="35" t="e">
        <f t="shared" si="4"/>
        <v>#N/A</v>
      </c>
      <c r="G125" t="str">
        <f>IF((ISERROR((VLOOKUP(B125,Calculation!C$2:C$314,1,FALSE)))),"not entered","")</f>
        <v/>
      </c>
    </row>
    <row r="126" spans="2:7" x14ac:dyDescent="0.2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71">
        <v>1.1574074074074073E-5</v>
      </c>
      <c r="F126" s="35" t="e">
        <f t="shared" si="4"/>
        <v>#N/A</v>
      </c>
      <c r="G126" t="str">
        <f>IF((ISERROR((VLOOKUP(B126,Calculation!C$2:C$314,1,FALSE)))),"not entered","")</f>
        <v/>
      </c>
    </row>
    <row r="127" spans="2:7" x14ac:dyDescent="0.2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71">
        <v>1.1574074074074073E-5</v>
      </c>
      <c r="F127" s="35" t="e">
        <f t="shared" si="4"/>
        <v>#N/A</v>
      </c>
      <c r="G127" t="str">
        <f>IF((ISERROR((VLOOKUP(B127,Calculation!C$2:C$314,1,FALSE)))),"not entered","")</f>
        <v/>
      </c>
    </row>
    <row r="128" spans="2:7" x14ac:dyDescent="0.2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71">
        <v>1.1574074074074073E-5</v>
      </c>
      <c r="F128" s="35" t="e">
        <f t="shared" si="4"/>
        <v>#N/A</v>
      </c>
      <c r="G128" t="str">
        <f>IF((ISERROR((VLOOKUP(B128,Calculation!C$2:C$314,1,FALSE)))),"not entered","")</f>
        <v/>
      </c>
    </row>
    <row r="129" spans="2:7" x14ac:dyDescent="0.2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71">
        <v>1.1574074074074073E-5</v>
      </c>
      <c r="F129" s="35" t="e">
        <f t="shared" si="4"/>
        <v>#N/A</v>
      </c>
      <c r="G129" t="str">
        <f>IF((ISERROR((VLOOKUP(B129,Calculation!C$2:C$314,1,FALSE)))),"not entered","")</f>
        <v/>
      </c>
    </row>
    <row r="130" spans="2:7" x14ac:dyDescent="0.2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71">
        <v>1.1574074074074073E-5</v>
      </c>
      <c r="F130" s="35" t="e">
        <f t="shared" si="4"/>
        <v>#N/A</v>
      </c>
      <c r="G130" t="str">
        <f>IF((ISERROR((VLOOKUP(B130,Calculation!C$2:C$314,1,FALSE)))),"not entered","")</f>
        <v/>
      </c>
    </row>
    <row r="131" spans="2:7" x14ac:dyDescent="0.2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71">
        <v>1.1574074074074073E-5</v>
      </c>
      <c r="F131" s="35" t="e">
        <f t="shared" si="4"/>
        <v>#N/A</v>
      </c>
      <c r="G131" t="str">
        <f>IF((ISERROR((VLOOKUP(B131,Calculation!C$2:C$314,1,FALSE)))),"not entered","")</f>
        <v/>
      </c>
    </row>
    <row r="132" spans="2:7" x14ac:dyDescent="0.2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71">
        <v>1.1574074074074073E-5</v>
      </c>
      <c r="F132" s="35" t="e">
        <f t="shared" si="4"/>
        <v>#N/A</v>
      </c>
      <c r="G132" t="str">
        <f>IF((ISERROR((VLOOKUP(B132,Calculation!C$2:C$314,1,FALSE)))),"not entered","")</f>
        <v/>
      </c>
    </row>
    <row r="133" spans="2:7" x14ac:dyDescent="0.2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71">
        <v>1.1574074074074073E-5</v>
      </c>
      <c r="F133" s="35" t="e">
        <f t="shared" si="4"/>
        <v>#N/A</v>
      </c>
      <c r="G133" t="str">
        <f>IF((ISERROR((VLOOKUP(B133,Calculation!C$2:C$314,1,FALSE)))),"not entered","")</f>
        <v/>
      </c>
    </row>
    <row r="134" spans="2:7" x14ac:dyDescent="0.2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71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71">
        <v>1.1574074074074073E-5</v>
      </c>
      <c r="F135" s="35" t="e">
        <f t="shared" si="7"/>
        <v>#N/A</v>
      </c>
      <c r="G135" t="str">
        <f>IF((ISERROR((VLOOKUP(B135,Calculation!C$2:C$314,1,FALSE)))),"not entered","")</f>
        <v/>
      </c>
    </row>
    <row r="136" spans="2:7" x14ac:dyDescent="0.2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71">
        <v>1.1574074074074073E-5</v>
      </c>
      <c r="F136" s="35" t="e">
        <f t="shared" si="7"/>
        <v>#N/A</v>
      </c>
      <c r="G136" t="str">
        <f>IF((ISERROR((VLOOKUP(B136,Calculation!C$2:C$314,1,FALSE)))),"not entered","")</f>
        <v/>
      </c>
    </row>
    <row r="137" spans="2:7" x14ac:dyDescent="0.2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71">
        <v>1.1574074074074073E-5</v>
      </c>
      <c r="F137" s="35" t="e">
        <f t="shared" si="7"/>
        <v>#N/A</v>
      </c>
      <c r="G137" t="str">
        <f>IF((ISERROR((VLOOKUP(B137,Calculation!C$2:C$314,1,FALSE)))),"not entered","")</f>
        <v/>
      </c>
    </row>
    <row r="138" spans="2:7" x14ac:dyDescent="0.2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71">
        <v>1.1574074074074073E-5</v>
      </c>
      <c r="F138" s="35" t="e">
        <f t="shared" si="7"/>
        <v>#N/A</v>
      </c>
      <c r="G138" t="str">
        <f>IF((ISERROR((VLOOKUP(B138,Calculation!C$2:C$314,1,FALSE)))),"not entered","")</f>
        <v/>
      </c>
    </row>
    <row r="139" spans="2:7" x14ac:dyDescent="0.2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71">
        <v>1.1574074074074073E-5</v>
      </c>
      <c r="F139" s="35" t="e">
        <f t="shared" si="7"/>
        <v>#N/A</v>
      </c>
      <c r="G139" t="str">
        <f>IF((ISERROR((VLOOKUP(B139,Calculation!C$2:C$314,1,FALSE)))),"not entered","")</f>
        <v/>
      </c>
    </row>
    <row r="140" spans="2:7" x14ac:dyDescent="0.2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71">
        <v>1.1574074074074073E-5</v>
      </c>
      <c r="F140" s="35" t="e">
        <f t="shared" si="7"/>
        <v>#N/A</v>
      </c>
      <c r="G140" t="str">
        <f>IF((ISERROR((VLOOKUP(B140,Calculation!C$2:C$314,1,FALSE)))),"not entered","")</f>
        <v/>
      </c>
    </row>
    <row r="141" spans="2:7" x14ac:dyDescent="0.2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71">
        <v>1.1574074074074073E-5</v>
      </c>
      <c r="F141" s="35" t="e">
        <f t="shared" si="7"/>
        <v>#N/A</v>
      </c>
      <c r="G141" t="str">
        <f>IF((ISERROR((VLOOKUP(B141,Calculation!C$2:C$314,1,FALSE)))),"not entered","")</f>
        <v/>
      </c>
    </row>
    <row r="142" spans="2:7" x14ac:dyDescent="0.2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71">
        <v>1.1574074074074073E-5</v>
      </c>
      <c r="F142" s="35" t="e">
        <f t="shared" si="7"/>
        <v>#N/A</v>
      </c>
      <c r="G142" t="str">
        <f>IF((ISERROR((VLOOKUP(B142,Calculation!C$2:C$314,1,FALSE)))),"not entered","")</f>
        <v/>
      </c>
    </row>
    <row r="143" spans="2:7" x14ac:dyDescent="0.2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71">
        <v>1.1574074074074073E-5</v>
      </c>
      <c r="F143" s="35" t="e">
        <f t="shared" si="7"/>
        <v>#N/A</v>
      </c>
      <c r="G143" t="str">
        <f>IF((ISERROR((VLOOKUP(B143,Calculation!C$2:C$314,1,FALSE)))),"not entered","")</f>
        <v/>
      </c>
    </row>
    <row r="144" spans="2:7" x14ac:dyDescent="0.2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71">
        <v>1.1574074074074073E-5</v>
      </c>
      <c r="F144" s="35" t="e">
        <f t="shared" si="7"/>
        <v>#N/A</v>
      </c>
      <c r="G144" t="str">
        <f>IF((ISERROR((VLOOKUP(B144,Calculation!C$2:C$314,1,FALSE)))),"not entered","")</f>
        <v/>
      </c>
    </row>
    <row r="145" spans="2:7" x14ac:dyDescent="0.2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71">
        <v>1.1574074074074073E-5</v>
      </c>
      <c r="F145" s="35" t="e">
        <f t="shared" si="7"/>
        <v>#N/A</v>
      </c>
      <c r="G145" t="str">
        <f>IF((ISERROR((VLOOKUP(B145,Calculation!C$2:C$314,1,FALSE)))),"not entered","")</f>
        <v/>
      </c>
    </row>
    <row r="146" spans="2:7" x14ac:dyDescent="0.2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71">
        <v>1.1574074074074073E-5</v>
      </c>
      <c r="F146" s="35" t="e">
        <f t="shared" si="7"/>
        <v>#N/A</v>
      </c>
      <c r="G146" t="str">
        <f>IF((ISERROR((VLOOKUP(B146,Calculation!C$2:C$314,1,FALSE)))),"not entered","")</f>
        <v/>
      </c>
    </row>
    <row r="147" spans="2:7" x14ac:dyDescent="0.2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71">
        <v>1.1574074074074073E-5</v>
      </c>
      <c r="F147" s="35" t="e">
        <f t="shared" si="7"/>
        <v>#N/A</v>
      </c>
      <c r="G147" t="str">
        <f>IF((ISERROR((VLOOKUP(B147,Calculation!C$2:C$314,1,FALSE)))),"not entered","")</f>
        <v/>
      </c>
    </row>
    <row r="148" spans="2:7" x14ac:dyDescent="0.2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71">
        <v>1.1574074074074073E-5</v>
      </c>
      <c r="F148" s="35" t="e">
        <f t="shared" si="7"/>
        <v>#N/A</v>
      </c>
      <c r="G148" t="str">
        <f>IF((ISERROR((VLOOKUP(B148,Calculation!C$2:C$314,1,FALSE)))),"not entered","")</f>
        <v/>
      </c>
    </row>
    <row r="149" spans="2:7" x14ac:dyDescent="0.2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71">
        <v>1.1574074074074073E-5</v>
      </c>
      <c r="F149" s="35" t="e">
        <f t="shared" si="7"/>
        <v>#N/A</v>
      </c>
      <c r="G149" t="str">
        <f>IF((ISERROR((VLOOKUP(B149,Calculation!C$2:C$314,1,FALSE)))),"not entered","")</f>
        <v/>
      </c>
    </row>
    <row r="150" spans="2:7" x14ac:dyDescent="0.2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71">
        <v>1.1574074074074073E-5</v>
      </c>
      <c r="F150" s="35" t="e">
        <f t="shared" si="7"/>
        <v>#N/A</v>
      </c>
      <c r="G150" t="str">
        <f>IF((ISERROR((VLOOKUP(B150,Calculation!C$2:C$314,1,FALSE)))),"not entered","")</f>
        <v/>
      </c>
    </row>
    <row r="151" spans="2:7" x14ac:dyDescent="0.2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71">
        <v>1.1574074074074073E-5</v>
      </c>
      <c r="F151" s="35" t="e">
        <f t="shared" si="7"/>
        <v>#N/A</v>
      </c>
      <c r="G151" t="str">
        <f>IF((ISERROR((VLOOKUP(B151,Calculation!C$2:C$314,1,FALSE)))),"not entered","")</f>
        <v/>
      </c>
    </row>
    <row r="152" spans="2:7" x14ac:dyDescent="0.2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71">
        <v>1.1574074074074073E-5</v>
      </c>
      <c r="F152" s="35" t="e">
        <f t="shared" si="7"/>
        <v>#N/A</v>
      </c>
      <c r="G152" t="str">
        <f>IF((ISERROR((VLOOKUP(B152,Calculation!C$2:C$314,1,FALSE)))),"not entered","")</f>
        <v/>
      </c>
    </row>
    <row r="153" spans="2:7" x14ac:dyDescent="0.2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71">
        <v>1.1574074074074073E-5</v>
      </c>
      <c r="F153" s="35" t="e">
        <f t="shared" si="7"/>
        <v>#N/A</v>
      </c>
      <c r="G153" t="str">
        <f>IF((ISERROR((VLOOKUP(B153,Calculation!C$2:C$314,1,FALSE)))),"not entered","")</f>
        <v/>
      </c>
    </row>
    <row r="154" spans="2:7" x14ac:dyDescent="0.2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71">
        <v>1.1574074074074073E-5</v>
      </c>
      <c r="F154" s="35" t="e">
        <f t="shared" si="7"/>
        <v>#N/A</v>
      </c>
      <c r="G154" t="str">
        <f>IF((ISERROR((VLOOKUP(B154,Calculation!C$2:C$314,1,FALSE)))),"not entered","")</f>
        <v/>
      </c>
    </row>
    <row r="155" spans="2:7" x14ac:dyDescent="0.2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71">
        <v>1.1574074074074073E-5</v>
      </c>
      <c r="F155" s="35" t="e">
        <f t="shared" si="7"/>
        <v>#N/A</v>
      </c>
      <c r="G155" t="str">
        <f>IF((ISERROR((VLOOKUP(B155,Calculation!C$2:C$314,1,FALSE)))),"not entered","")</f>
        <v/>
      </c>
    </row>
    <row r="156" spans="2:7" x14ac:dyDescent="0.2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71">
        <v>1.1574074074074073E-5</v>
      </c>
      <c r="F156" s="35" t="e">
        <f t="shared" si="7"/>
        <v>#N/A</v>
      </c>
      <c r="G156" t="str">
        <f>IF((ISERROR((VLOOKUP(B156,Calculation!C$2:C$314,1,FALSE)))),"not entered","")</f>
        <v/>
      </c>
    </row>
    <row r="157" spans="2:7" x14ac:dyDescent="0.2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71">
        <v>1.1574074074074073E-5</v>
      </c>
      <c r="F157" s="35" t="e">
        <f t="shared" si="7"/>
        <v>#N/A</v>
      </c>
      <c r="G157" t="str">
        <f>IF((ISERROR((VLOOKUP(B157,Calculation!C$2:C$314,1,FALSE)))),"not entered","")</f>
        <v/>
      </c>
    </row>
    <row r="158" spans="2:7" x14ac:dyDescent="0.2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71">
        <v>1.1574074074074073E-5</v>
      </c>
      <c r="F158" s="35" t="e">
        <f t="shared" si="7"/>
        <v>#N/A</v>
      </c>
      <c r="G158" t="str">
        <f>IF((ISERROR((VLOOKUP(B158,Calculation!C$2:C$314,1,FALSE)))),"not entered","")</f>
        <v/>
      </c>
    </row>
    <row r="159" spans="2:7" x14ac:dyDescent="0.2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71">
        <v>1.1574074074074073E-5</v>
      </c>
      <c r="F159" s="35" t="e">
        <f t="shared" si="7"/>
        <v>#N/A</v>
      </c>
      <c r="G159" t="str">
        <f>IF((ISERROR((VLOOKUP(B159,Calculation!C$2:C$314,1,FALSE)))),"not entered","")</f>
        <v/>
      </c>
    </row>
    <row r="160" spans="2:7" x14ac:dyDescent="0.2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71">
        <v>1.1574074074074073E-5</v>
      </c>
      <c r="F160" s="35" t="e">
        <f t="shared" si="7"/>
        <v>#N/A</v>
      </c>
      <c r="G160" t="str">
        <f>IF((ISERROR((VLOOKUP(B160,Calculation!C$2:C$314,1,FALSE)))),"not entered","")</f>
        <v/>
      </c>
    </row>
    <row r="161" spans="2:7" x14ac:dyDescent="0.2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71">
        <v>1.1574074074074073E-5</v>
      </c>
      <c r="F161" s="35" t="e">
        <f t="shared" si="7"/>
        <v>#N/A</v>
      </c>
      <c r="G161" t="str">
        <f>IF((ISERROR((VLOOKUP(B161,Calculation!C$2:C$314,1,FALSE)))),"not entered","")</f>
        <v/>
      </c>
    </row>
    <row r="162" spans="2:7" x14ac:dyDescent="0.2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71">
        <v>1.1574074074074073E-5</v>
      </c>
      <c r="F162" s="35" t="e">
        <f t="shared" si="7"/>
        <v>#N/A</v>
      </c>
      <c r="G162" t="str">
        <f>IF((ISERROR((VLOOKUP(B162,Calculation!C$2:C$314,1,FALSE)))),"not entered","")</f>
        <v/>
      </c>
    </row>
    <row r="163" spans="2:7" x14ac:dyDescent="0.2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71">
        <v>1.1574074074074073E-5</v>
      </c>
      <c r="F163" s="35" t="e">
        <f t="shared" si="7"/>
        <v>#N/A</v>
      </c>
      <c r="G163" t="str">
        <f>IF((ISERROR((VLOOKUP(B163,Calculation!C$2:C$314,1,FALSE)))),"not entered","")</f>
        <v/>
      </c>
    </row>
    <row r="164" spans="2:7" x14ac:dyDescent="0.2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71">
        <v>1.1574074074074073E-5</v>
      </c>
      <c r="F164" s="35" t="e">
        <f t="shared" si="7"/>
        <v>#N/A</v>
      </c>
      <c r="G164" t="str">
        <f>IF((ISERROR((VLOOKUP(B164,Calculation!C$2:C$314,1,FALSE)))),"not entered","")</f>
        <v/>
      </c>
    </row>
    <row r="165" spans="2:7" x14ac:dyDescent="0.2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71">
        <v>1.1574074074074073E-5</v>
      </c>
      <c r="F165" s="35" t="e">
        <f t="shared" si="7"/>
        <v>#N/A</v>
      </c>
      <c r="G165" t="str">
        <f>IF((ISERROR((VLOOKUP(B165,Calculation!C$2:C$314,1,FALSE)))),"not entered","")</f>
        <v/>
      </c>
    </row>
    <row r="166" spans="2:7" x14ac:dyDescent="0.2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71">
        <v>1.1574074074074073E-5</v>
      </c>
      <c r="F166" s="35" t="e">
        <f t="shared" si="7"/>
        <v>#N/A</v>
      </c>
      <c r="G166" t="str">
        <f>IF((ISERROR((VLOOKUP(B166,Calculation!C$2:C$314,1,FALSE)))),"not entered","")</f>
        <v/>
      </c>
    </row>
    <row r="167" spans="2:7" x14ac:dyDescent="0.2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71">
        <v>1.1574074074074073E-5</v>
      </c>
      <c r="F167" s="35" t="e">
        <f t="shared" si="7"/>
        <v>#N/A</v>
      </c>
      <c r="G167" t="str">
        <f>IF((ISERROR((VLOOKUP(B167,Calculation!C$2:C$314,1,FALSE)))),"not entered","")</f>
        <v/>
      </c>
    </row>
    <row r="168" spans="2:7" x14ac:dyDescent="0.2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71">
        <v>1.1574074074074073E-5</v>
      </c>
      <c r="F168" s="35" t="e">
        <f t="shared" si="7"/>
        <v>#N/A</v>
      </c>
      <c r="G168" t="str">
        <f>IF((ISERROR((VLOOKUP(B168,Calculation!C$2:C$314,1,FALSE)))),"not entered","")</f>
        <v/>
      </c>
    </row>
    <row r="169" spans="2:7" x14ac:dyDescent="0.2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71">
        <v>1.1574074074074073E-5</v>
      </c>
      <c r="F169" s="35" t="e">
        <f t="shared" si="7"/>
        <v>#N/A</v>
      </c>
      <c r="G169" t="str">
        <f>IF((ISERROR((VLOOKUP(B169,Calculation!C$2:C$314,1,FALSE)))),"not entered","")</f>
        <v/>
      </c>
    </row>
    <row r="170" spans="2:7" x14ac:dyDescent="0.2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71">
        <v>1.1574074074074073E-5</v>
      </c>
      <c r="F170" s="35" t="e">
        <f t="shared" si="7"/>
        <v>#N/A</v>
      </c>
      <c r="G170" t="str">
        <f>IF((ISERROR((VLOOKUP(B170,Calculation!C$2:C$314,1,FALSE)))),"not entered","")</f>
        <v/>
      </c>
    </row>
    <row r="171" spans="2:7" x14ac:dyDescent="0.2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71">
        <v>1.1574074074074073E-5</v>
      </c>
      <c r="F171" s="35" t="e">
        <f t="shared" si="7"/>
        <v>#N/A</v>
      </c>
      <c r="G171" t="str">
        <f>IF((ISERROR((VLOOKUP(B171,Calculation!C$2:C$314,1,FALSE)))),"not entered","")</f>
        <v/>
      </c>
    </row>
    <row r="172" spans="2:7" x14ac:dyDescent="0.2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71">
        <v>1.1574074074074073E-5</v>
      </c>
      <c r="F172" s="35" t="e">
        <f t="shared" si="7"/>
        <v>#N/A</v>
      </c>
      <c r="G172" t="str">
        <f>IF((ISERROR((VLOOKUP(B172,Calculation!C$2:C$314,1,FALSE)))),"not entered","")</f>
        <v/>
      </c>
    </row>
    <row r="173" spans="2:7" x14ac:dyDescent="0.2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71">
        <v>1.1574074074074073E-5</v>
      </c>
      <c r="F173" s="35" t="e">
        <f t="shared" si="7"/>
        <v>#N/A</v>
      </c>
      <c r="G173" t="str">
        <f>IF((ISERROR((VLOOKUP(B173,Calculation!C$2:C$314,1,FALSE)))),"not entered","")</f>
        <v/>
      </c>
    </row>
    <row r="174" spans="2:7" x14ac:dyDescent="0.2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71">
        <v>1.1574074074074073E-5</v>
      </c>
      <c r="F174" s="35" t="e">
        <f t="shared" si="7"/>
        <v>#N/A</v>
      </c>
      <c r="G174" t="str">
        <f>IF((ISERROR((VLOOKUP(B174,Calculation!C$2:C$314,1,FALSE)))),"not entered","")</f>
        <v/>
      </c>
    </row>
    <row r="175" spans="2:7" x14ac:dyDescent="0.2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71">
        <v>1.1574074074074073E-5</v>
      </c>
      <c r="F175" s="35" t="e">
        <f t="shared" si="7"/>
        <v>#N/A</v>
      </c>
      <c r="G175" t="str">
        <f>IF((ISERROR((VLOOKUP(B175,Calculation!C$2:C$314,1,FALSE)))),"not entered","")</f>
        <v/>
      </c>
    </row>
    <row r="176" spans="2:7" x14ac:dyDescent="0.2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71">
        <v>1.1574074074074073E-5</v>
      </c>
      <c r="F176" s="35" t="e">
        <f t="shared" si="7"/>
        <v>#N/A</v>
      </c>
      <c r="G176" t="str">
        <f>IF((ISERROR((VLOOKUP(B176,Calculation!C$2:C$314,1,FALSE)))),"not entered","")</f>
        <v/>
      </c>
    </row>
    <row r="177" spans="2:7" x14ac:dyDescent="0.2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71">
        <v>1.1574074074074073E-5</v>
      </c>
      <c r="F177" s="35" t="e">
        <f t="shared" si="7"/>
        <v>#N/A</v>
      </c>
      <c r="G177" t="str">
        <f>IF((ISERROR((VLOOKUP(B177,Calculation!C$2:C$314,1,FALSE)))),"not entered","")</f>
        <v/>
      </c>
    </row>
    <row r="178" spans="2:7" x14ac:dyDescent="0.2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71">
        <v>1.1574074074074073E-5</v>
      </c>
      <c r="F178" s="35" t="e">
        <f t="shared" si="7"/>
        <v>#N/A</v>
      </c>
      <c r="G178" t="str">
        <f>IF((ISERROR((VLOOKUP(B178,Calculation!C$2:C$314,1,FALSE)))),"not entered","")</f>
        <v/>
      </c>
    </row>
    <row r="179" spans="2:7" x14ac:dyDescent="0.2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71">
        <v>1.1574074074074073E-5</v>
      </c>
      <c r="F179" s="35" t="e">
        <f t="shared" si="7"/>
        <v>#N/A</v>
      </c>
      <c r="G179" t="str">
        <f>IF((ISERROR((VLOOKUP(B179,Calculation!C$2:C$314,1,FALSE)))),"not entered","")</f>
        <v/>
      </c>
    </row>
    <row r="180" spans="2:7" x14ac:dyDescent="0.2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71">
        <v>1.1574074074074073E-5</v>
      </c>
      <c r="F180" s="35" t="e">
        <f t="shared" si="7"/>
        <v>#N/A</v>
      </c>
      <c r="G180" t="str">
        <f>IF((ISERROR((VLOOKUP(B180,Calculation!C$2:C$314,1,FALSE)))),"not entered","")</f>
        <v/>
      </c>
    </row>
    <row r="181" spans="2:7" x14ac:dyDescent="0.2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71">
        <v>1.1574074074074073E-5</v>
      </c>
      <c r="F181" s="35" t="e">
        <f t="shared" si="7"/>
        <v>#N/A</v>
      </c>
      <c r="G181" t="str">
        <f>IF((ISERROR((VLOOKUP(B181,Calculation!C$2:C$314,1,FALSE)))),"not entered","")</f>
        <v/>
      </c>
    </row>
    <row r="182" spans="2:7" x14ac:dyDescent="0.2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71">
        <v>1.1574074074074073E-5</v>
      </c>
      <c r="F182" s="35" t="e">
        <f t="shared" si="7"/>
        <v>#N/A</v>
      </c>
      <c r="G182" t="str">
        <f>IF((ISERROR((VLOOKUP(B182,Calculation!C$2:C$314,1,FALSE)))),"not entered","")</f>
        <v/>
      </c>
    </row>
    <row r="183" spans="2:7" x14ac:dyDescent="0.2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71">
        <v>1.1574074074074073E-5</v>
      </c>
      <c r="F183" s="35" t="e">
        <f t="shared" si="7"/>
        <v>#N/A</v>
      </c>
      <c r="G183" t="str">
        <f>IF((ISERROR((VLOOKUP(B183,Calculation!C$2:C$314,1,FALSE)))),"not entered","")</f>
        <v/>
      </c>
    </row>
    <row r="184" spans="2:7" x14ac:dyDescent="0.2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71">
        <v>1.1574074074074073E-5</v>
      </c>
      <c r="F184" s="35" t="e">
        <f t="shared" si="7"/>
        <v>#N/A</v>
      </c>
      <c r="G184" t="str">
        <f>IF((ISERROR((VLOOKUP(B184,Calculation!C$2:C$314,1,FALSE)))),"not entered","")</f>
        <v/>
      </c>
    </row>
    <row r="185" spans="2:7" x14ac:dyDescent="0.2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71">
        <v>1.1574074074074073E-5</v>
      </c>
      <c r="F185" s="35" t="e">
        <f t="shared" si="7"/>
        <v>#N/A</v>
      </c>
      <c r="G185" t="str">
        <f>IF((ISERROR((VLOOKUP(B185,Calculation!C$2:C$314,1,FALSE)))),"not entered","")</f>
        <v/>
      </c>
    </row>
    <row r="186" spans="2:7" x14ac:dyDescent="0.2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71">
        <v>1.1574074074074073E-5</v>
      </c>
      <c r="F186" s="35" t="e">
        <f t="shared" si="7"/>
        <v>#N/A</v>
      </c>
      <c r="G186" t="str">
        <f>IF((ISERROR((VLOOKUP(B186,Calculation!C$2:C$314,1,FALSE)))),"not entered","")</f>
        <v/>
      </c>
    </row>
    <row r="187" spans="2:7" x14ac:dyDescent="0.2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71">
        <v>1.1574074074074073E-5</v>
      </c>
      <c r="F187" s="35" t="e">
        <f t="shared" si="7"/>
        <v>#N/A</v>
      </c>
      <c r="G187" t="str">
        <f>IF((ISERROR((VLOOKUP(B187,Calculation!C$2:C$314,1,FALSE)))),"not entered","")</f>
        <v/>
      </c>
    </row>
    <row r="188" spans="2:7" x14ac:dyDescent="0.2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71">
        <v>1.1574074074074073E-5</v>
      </c>
      <c r="F188" s="35" t="e">
        <f t="shared" si="7"/>
        <v>#N/A</v>
      </c>
      <c r="G188" t="str">
        <f>IF((ISERROR((VLOOKUP(B188,Calculation!C$2:C$314,1,FALSE)))),"not entered","")</f>
        <v/>
      </c>
    </row>
    <row r="189" spans="2:7" x14ac:dyDescent="0.2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71">
        <v>1.1574074074074073E-5</v>
      </c>
      <c r="F189" s="35" t="e">
        <f t="shared" si="7"/>
        <v>#N/A</v>
      </c>
      <c r="G189" t="str">
        <f>IF((ISERROR((VLOOKUP(B189,Calculation!C$2:C$314,1,FALSE)))),"not entered","")</f>
        <v/>
      </c>
    </row>
    <row r="190" spans="2:7" x14ac:dyDescent="0.2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71">
        <v>1.1574074074074073E-5</v>
      </c>
      <c r="F190" s="35" t="e">
        <f t="shared" si="7"/>
        <v>#N/A</v>
      </c>
      <c r="G190" t="str">
        <f>IF((ISERROR((VLOOKUP(B190,Calculation!C$2:C$314,1,FALSE)))),"not entered","")</f>
        <v/>
      </c>
    </row>
    <row r="191" spans="2:7" x14ac:dyDescent="0.2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71">
        <v>1.1574074074074073E-5</v>
      </c>
      <c r="F191" s="35" t="e">
        <f t="shared" si="7"/>
        <v>#N/A</v>
      </c>
      <c r="G191" t="str">
        <f>IF((ISERROR((VLOOKUP(B191,Calculation!C$2:C$314,1,FALSE)))),"not entered","")</f>
        <v/>
      </c>
    </row>
    <row r="192" spans="2:7" x14ac:dyDescent="0.2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71">
        <v>1.1574074074074073E-5</v>
      </c>
      <c r="F192" s="35" t="e">
        <f t="shared" si="7"/>
        <v>#N/A</v>
      </c>
      <c r="G192" t="str">
        <f>IF((ISERROR((VLOOKUP(B192,Calculation!C$2:C$314,1,FALSE)))),"not entered","")</f>
        <v/>
      </c>
    </row>
    <row r="193" spans="2:7" x14ac:dyDescent="0.2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71">
        <v>1.1574074074074073E-5</v>
      </c>
      <c r="F193" s="35" t="e">
        <f t="shared" si="7"/>
        <v>#N/A</v>
      </c>
      <c r="G193" t="str">
        <f>IF((ISERROR((VLOOKUP(B193,Calculation!C$2:C$314,1,FALSE)))),"not entered","")</f>
        <v/>
      </c>
    </row>
    <row r="194" spans="2:7" x14ac:dyDescent="0.2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71">
        <v>1.1574074074074073E-5</v>
      </c>
      <c r="F194" s="35" t="e">
        <f t="shared" si="7"/>
        <v>#N/A</v>
      </c>
      <c r="G194" t="str">
        <f>IF((ISERROR((VLOOKUP(B194,Calculation!C$2:C$314,1,FALSE)))),"not entered","")</f>
        <v/>
      </c>
    </row>
    <row r="195" spans="2:7" x14ac:dyDescent="0.2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71">
        <v>1.1574074074074073E-5</v>
      </c>
      <c r="F195" s="35" t="e">
        <f t="shared" si="7"/>
        <v>#N/A</v>
      </c>
      <c r="G195" t="str">
        <f>IF((ISERROR((VLOOKUP(B195,Calculation!C$2:C$314,1,FALSE)))),"not entered","")</f>
        <v/>
      </c>
    </row>
    <row r="196" spans="2:7" x14ac:dyDescent="0.2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71">
        <v>1.1574074074074073E-5</v>
      </c>
      <c r="F196" s="35" t="e">
        <f t="shared" si="7"/>
        <v>#N/A</v>
      </c>
      <c r="G196" t="str">
        <f>IF((ISERROR((VLOOKUP(B196,Calculation!C$2:C$314,1,FALSE)))),"not entered","")</f>
        <v/>
      </c>
    </row>
    <row r="197" spans="2:7" x14ac:dyDescent="0.2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71">
        <v>1.1574074074074073E-5</v>
      </c>
      <c r="F197" s="35" t="e">
        <f t="shared" si="7"/>
        <v>#N/A</v>
      </c>
      <c r="G197" t="str">
        <f>IF((ISERROR((VLOOKUP(B197,Calculation!C$2:C$314,1,FALSE)))),"not entered","")</f>
        <v/>
      </c>
    </row>
    <row r="198" spans="2:7" x14ac:dyDescent="0.2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71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71">
        <v>1.1574074074074073E-5</v>
      </c>
      <c r="F199" s="35" t="e">
        <f t="shared" si="10"/>
        <v>#N/A</v>
      </c>
      <c r="G199" t="str">
        <f>IF((ISERROR((VLOOKUP(B199,Calculation!C$2:C$314,1,FALSE)))),"not entered","")</f>
        <v/>
      </c>
    </row>
    <row r="200" spans="2:7" x14ac:dyDescent="0.2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71">
        <v>1.1574074074074073E-5</v>
      </c>
      <c r="F200" s="35" t="e">
        <f t="shared" si="10"/>
        <v>#N/A</v>
      </c>
      <c r="G200" t="str">
        <f>IF((ISERROR((VLOOKUP(B200,Calculation!C$2:C$314,1,FALSE)))),"not entered","")</f>
        <v/>
      </c>
    </row>
    <row r="201" spans="2:7" x14ac:dyDescent="0.2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71">
        <v>1.1574074074074073E-5</v>
      </c>
      <c r="F201" s="35" t="e">
        <f t="shared" si="10"/>
        <v>#N/A</v>
      </c>
      <c r="G201" t="str">
        <f>IF((ISERROR((VLOOKUP(B201,Calculation!C$2:C$314,1,FALSE)))),"not entered","")</f>
        <v/>
      </c>
    </row>
    <row r="202" spans="2:7" x14ac:dyDescent="0.2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71">
        <v>1.1574074074074073E-5</v>
      </c>
      <c r="F202" s="35" t="e">
        <f t="shared" si="10"/>
        <v>#N/A</v>
      </c>
      <c r="G202" t="str">
        <f>IF((ISERROR((VLOOKUP(B202,Calculation!C$2:C$314,1,FALSE)))),"not entered","")</f>
        <v/>
      </c>
    </row>
    <row r="203" spans="2:7" x14ac:dyDescent="0.2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71">
        <v>1.1574074074074073E-5</v>
      </c>
      <c r="F203" s="35" t="e">
        <f t="shared" si="10"/>
        <v>#N/A</v>
      </c>
      <c r="G203" t="str">
        <f>IF((ISERROR((VLOOKUP(B203,Calculation!C$2:C$314,1,FALSE)))),"not entered","")</f>
        <v/>
      </c>
    </row>
    <row r="204" spans="2:7" ht="13.5" thickBot="1" x14ac:dyDescent="0.25">
      <c r="B204" s="36"/>
      <c r="C204" s="61"/>
      <c r="D204" s="61"/>
      <c r="E204" s="172"/>
      <c r="F204" s="38"/>
      <c r="G204" t="str">
        <f>IF((ISERROR((VLOOKUP(B204,Calculation!C$2:C$314,1,FALSE)))),"not entered","")</f>
        <v>not entered</v>
      </c>
    </row>
    <row r="205" spans="2:7" ht="13.5" thickBot="1" x14ac:dyDescent="0.25">
      <c r="B205" s="36"/>
      <c r="C205" s="61"/>
      <c r="D205" s="61"/>
      <c r="E205" s="172"/>
      <c r="F205" s="38"/>
    </row>
  </sheetData>
  <phoneticPr fontId="3" type="noConversion"/>
  <conditionalFormatting sqref="G4:G205">
    <cfRule type="cellIs" dxfId="174" priority="11" stopIfTrue="1" operator="equal">
      <formula>#N/A</formula>
    </cfRule>
  </conditionalFormatting>
  <conditionalFormatting sqref="B1 B205:B65536 B3">
    <cfRule type="cellIs" dxfId="173" priority="12" stopIfTrue="1" operator="equal">
      <formula>"x"</formula>
    </cfRule>
  </conditionalFormatting>
  <conditionalFormatting sqref="B4:B5 B17:B204">
    <cfRule type="cellIs" dxfId="172" priority="10" stopIfTrue="1" operator="equal">
      <formula>"x"</formula>
    </cfRule>
  </conditionalFormatting>
  <conditionalFormatting sqref="B2">
    <cfRule type="cellIs" dxfId="171" priority="8" stopIfTrue="1" operator="equal">
      <formula>"x"</formula>
    </cfRule>
  </conditionalFormatting>
  <conditionalFormatting sqref="B6:B16">
    <cfRule type="cellIs" dxfId="170" priority="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5"/>
  <sheetViews>
    <sheetView workbookViewId="0">
      <selection activeCell="B4" sqref="B4"/>
    </sheetView>
  </sheetViews>
  <sheetFormatPr defaultRowHeight="12.75" x14ac:dyDescent="0.2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 x14ac:dyDescent="0.25">
      <c r="B2" s="106" t="str">
        <f>Races!C9</f>
        <v>Dua 4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00" t="s">
        <v>67</v>
      </c>
      <c r="C4" s="59" t="s">
        <v>70</v>
      </c>
      <c r="D4" s="59"/>
      <c r="E4" s="101">
        <v>1.1574074074074073E-5</v>
      </c>
      <c r="F4" s="33"/>
      <c r="G4" t="str">
        <f>IF((ISERROR((VLOOKUP(B4,Calculation!C$2:C$314,1,FALSE)))),"not entered","")</f>
        <v/>
      </c>
    </row>
    <row r="5" spans="2:7" x14ac:dyDescent="0.2">
      <c r="B5" s="34" t="s">
        <v>67</v>
      </c>
      <c r="C5" s="60" t="s">
        <v>71</v>
      </c>
      <c r="D5" s="60"/>
      <c r="E5" s="102">
        <v>1.1574074074074073E-5</v>
      </c>
      <c r="F5" s="35"/>
      <c r="G5" t="str">
        <f>IF((ISERROR((VLOOKUP(B5,Calculation!C$2:C$314,1,FALSE)))),"not entered","")</f>
        <v/>
      </c>
    </row>
    <row r="6" spans="2:7" x14ac:dyDescent="0.2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02">
        <v>1.1574074074074073E-5</v>
      </c>
      <c r="F6" s="35" t="e">
        <f t="shared" ref="F6:F69" si="1">(VLOOKUP(C6,C$4:E$5,3,FALSE))/(E6/10000)</f>
        <v>#N/A</v>
      </c>
      <c r="G6" t="str">
        <f>IF((ISERROR((VLOOKUP(B6,Calculation!C$2:C$314,1,FALSE)))),"not entered","")</f>
        <v/>
      </c>
    </row>
    <row r="7" spans="2:7" x14ac:dyDescent="0.2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02">
        <v>1.1574074074074073E-5</v>
      </c>
      <c r="F7" s="35" t="e">
        <f t="shared" si="1"/>
        <v>#N/A</v>
      </c>
      <c r="G7" t="str">
        <f>IF((ISERROR((VLOOKUP(B7,Calculation!C$2:C$314,1,FALSE)))),"not entered","")</f>
        <v/>
      </c>
    </row>
    <row r="8" spans="2:7" x14ac:dyDescent="0.2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02">
        <v>1.1574074074074073E-5</v>
      </c>
      <c r="F8" s="35" t="e">
        <f>(VLOOKUP(C8,C$4:E$5,3,FALSE))/(E8/10000)</f>
        <v>#N/A</v>
      </c>
      <c r="G8" t="str">
        <f>IF((ISERROR((VLOOKUP(B8,Calculation!C$2:C$314,1,FALSE)))),"not entered","")</f>
        <v/>
      </c>
    </row>
    <row r="9" spans="2:7" x14ac:dyDescent="0.2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02">
        <v>1.1574074074074073E-5</v>
      </c>
      <c r="F9" s="35" t="e">
        <f t="shared" si="1"/>
        <v>#N/A</v>
      </c>
      <c r="G9" t="str">
        <f>IF((ISERROR((VLOOKUP(B9,Calculation!C$2:C$314,1,FALSE)))),"not entered","")</f>
        <v/>
      </c>
    </row>
    <row r="10" spans="2:7" x14ac:dyDescent="0.2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02">
        <v>1.1574074074074073E-5</v>
      </c>
      <c r="F10" s="35" t="e">
        <f t="shared" si="1"/>
        <v>#N/A</v>
      </c>
      <c r="G10" t="str">
        <f>IF((ISERROR((VLOOKUP(B10,Calculation!C$2:C$314,1,FALSE)))),"not entered","")</f>
        <v/>
      </c>
    </row>
    <row r="11" spans="2:7" x14ac:dyDescent="0.2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02">
        <v>1.1574074074074073E-5</v>
      </c>
      <c r="F11" s="35" t="e">
        <f t="shared" si="1"/>
        <v>#N/A</v>
      </c>
      <c r="G11" t="str">
        <f>IF((ISERROR((VLOOKUP(B11,Calculation!C$2:C$314,1,FALSE)))),"not entered","")</f>
        <v/>
      </c>
    </row>
    <row r="12" spans="2:7" x14ac:dyDescent="0.2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02">
        <v>1.1574074074074073E-5</v>
      </c>
      <c r="F12" s="35" t="e">
        <f t="shared" si="1"/>
        <v>#N/A</v>
      </c>
      <c r="G12" t="str">
        <f>IF((ISERROR((VLOOKUP(B12,Calculation!C$2:C$314,1,FALSE)))),"not entered","")</f>
        <v/>
      </c>
    </row>
    <row r="13" spans="2:7" x14ac:dyDescent="0.2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02">
        <v>1.1574074074074073E-5</v>
      </c>
      <c r="F13" s="35" t="e">
        <f t="shared" si="1"/>
        <v>#N/A</v>
      </c>
      <c r="G13" t="str">
        <f>IF((ISERROR((VLOOKUP(B13,Calculation!C$2:C$314,1,FALSE)))),"not entered","")</f>
        <v/>
      </c>
    </row>
    <row r="14" spans="2:7" x14ac:dyDescent="0.2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02">
        <v>1.1574074074074073E-5</v>
      </c>
      <c r="F14" s="35" t="e">
        <f t="shared" si="1"/>
        <v>#N/A</v>
      </c>
      <c r="G14" t="str">
        <f>IF((ISERROR((VLOOKUP(B14,Calculation!C$2:C$314,1,FALSE)))),"not entered","")</f>
        <v/>
      </c>
    </row>
    <row r="15" spans="2:7" x14ac:dyDescent="0.2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02">
        <v>1.1574074074074073E-5</v>
      </c>
      <c r="F15" s="35" t="e">
        <f t="shared" si="1"/>
        <v>#N/A</v>
      </c>
      <c r="G15" t="str">
        <f>IF((ISERROR((VLOOKUP(B15,Calculation!C$2:C$314,1,FALSE)))),"not entered","")</f>
        <v/>
      </c>
    </row>
    <row r="16" spans="2:7" x14ac:dyDescent="0.2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02">
        <v>1.1574074074074073E-5</v>
      </c>
      <c r="F16" s="35" t="e">
        <f t="shared" si="1"/>
        <v>#N/A</v>
      </c>
      <c r="G16" t="str">
        <f>IF((ISERROR((VLOOKUP(B16,Calculation!C$2:C$314,1,FALSE)))),"not entered","")</f>
        <v/>
      </c>
    </row>
    <row r="17" spans="2:7" x14ac:dyDescent="0.2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02">
        <v>1.1574074074074073E-5</v>
      </c>
      <c r="F17" s="35" t="e">
        <f t="shared" si="1"/>
        <v>#N/A</v>
      </c>
      <c r="G17" t="str">
        <f>IF((ISERROR((VLOOKUP(B17,Calculation!C$2:C$314,1,FALSE)))),"not entered","")</f>
        <v/>
      </c>
    </row>
    <row r="18" spans="2:7" x14ac:dyDescent="0.2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02">
        <v>1.1574074074074073E-5</v>
      </c>
      <c r="F18" s="35" t="e">
        <f t="shared" si="1"/>
        <v>#N/A</v>
      </c>
      <c r="G18" t="str">
        <f>IF((ISERROR((VLOOKUP(B18,Calculation!C$2:C$314,1,FALSE)))),"not entered","")</f>
        <v/>
      </c>
    </row>
    <row r="19" spans="2:7" x14ac:dyDescent="0.2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02">
        <v>1.1574074074074073E-5</v>
      </c>
      <c r="F19" s="35" t="e">
        <f t="shared" si="1"/>
        <v>#N/A</v>
      </c>
      <c r="G19" t="str">
        <f>IF((ISERROR((VLOOKUP(B19,Calculation!C$2:C$314,1,FALSE)))),"not entered","")</f>
        <v/>
      </c>
    </row>
    <row r="20" spans="2:7" x14ac:dyDescent="0.2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02">
        <v>1.1574074074074073E-5</v>
      </c>
      <c r="F20" s="35" t="e">
        <f t="shared" si="1"/>
        <v>#N/A</v>
      </c>
      <c r="G20" t="str">
        <f>IF((ISERROR((VLOOKUP(B20,Calculation!C$2:C$314,1,FALSE)))),"not entered","")</f>
        <v/>
      </c>
    </row>
    <row r="21" spans="2:7" x14ac:dyDescent="0.2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02">
        <v>1.1574074074074073E-5</v>
      </c>
      <c r="F21" s="35" t="e">
        <f t="shared" si="1"/>
        <v>#N/A</v>
      </c>
      <c r="G21" t="str">
        <f>IF((ISERROR((VLOOKUP(B21,Calculation!C$2:C$314,1,FALSE)))),"not entered","")</f>
        <v/>
      </c>
    </row>
    <row r="22" spans="2:7" x14ac:dyDescent="0.2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02">
        <v>1.1574074074074073E-5</v>
      </c>
      <c r="F22" s="35" t="e">
        <f t="shared" si="1"/>
        <v>#N/A</v>
      </c>
      <c r="G22" t="str">
        <f>IF((ISERROR((VLOOKUP(B22,Calculation!C$2:C$314,1,FALSE)))),"not entered","")</f>
        <v/>
      </c>
    </row>
    <row r="23" spans="2:7" x14ac:dyDescent="0.2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02">
        <v>1.1574074074074073E-5</v>
      </c>
      <c r="F23" s="35" t="e">
        <f t="shared" si="1"/>
        <v>#N/A</v>
      </c>
      <c r="G23" t="str">
        <f>IF((ISERROR((VLOOKUP(B23,Calculation!C$2:C$314,1,FALSE)))),"not entered","")</f>
        <v/>
      </c>
    </row>
    <row r="24" spans="2:7" x14ac:dyDescent="0.2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02">
        <v>1.1574074074074073E-5</v>
      </c>
      <c r="F24" s="35" t="e">
        <f t="shared" si="1"/>
        <v>#N/A</v>
      </c>
      <c r="G24" t="str">
        <f>IF((ISERROR((VLOOKUP(B24,Calculation!C$2:C$314,1,FALSE)))),"not entered","")</f>
        <v/>
      </c>
    </row>
    <row r="25" spans="2:7" x14ac:dyDescent="0.2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02">
        <v>1.1574074074074073E-5</v>
      </c>
      <c r="F25" s="35" t="e">
        <f t="shared" si="1"/>
        <v>#N/A</v>
      </c>
      <c r="G25" t="str">
        <f>IF((ISERROR((VLOOKUP(B25,Calculation!C$2:C$314,1,FALSE)))),"not entered","")</f>
        <v/>
      </c>
    </row>
    <row r="26" spans="2:7" x14ac:dyDescent="0.2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02">
        <v>1.1574074074074073E-5</v>
      </c>
      <c r="F26" s="35" t="e">
        <f t="shared" si="1"/>
        <v>#N/A</v>
      </c>
      <c r="G26" t="str">
        <f>IF((ISERROR((VLOOKUP(B26,Calculation!C$2:C$314,1,FALSE)))),"not entered","")</f>
        <v/>
      </c>
    </row>
    <row r="27" spans="2:7" x14ac:dyDescent="0.2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02">
        <v>1.1574074074074073E-5</v>
      </c>
      <c r="F27" s="35" t="e">
        <f t="shared" si="1"/>
        <v>#N/A</v>
      </c>
      <c r="G27" t="str">
        <f>IF((ISERROR((VLOOKUP(B27,Calculation!C$2:C$314,1,FALSE)))),"not entered","")</f>
        <v/>
      </c>
    </row>
    <row r="28" spans="2:7" x14ac:dyDescent="0.2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02">
        <v>1.1574074074074073E-5</v>
      </c>
      <c r="F28" s="35" t="e">
        <f t="shared" si="1"/>
        <v>#N/A</v>
      </c>
      <c r="G28" t="str">
        <f>IF((ISERROR((VLOOKUP(B28,Calculation!C$2:C$314,1,FALSE)))),"not entered","")</f>
        <v/>
      </c>
    </row>
    <row r="29" spans="2:7" x14ac:dyDescent="0.2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02">
        <v>1.1574074074074073E-5</v>
      </c>
      <c r="F29" s="35" t="e">
        <f t="shared" si="1"/>
        <v>#N/A</v>
      </c>
      <c r="G29" t="str">
        <f>IF((ISERROR((VLOOKUP(B29,Calculation!C$2:C$314,1,FALSE)))),"not entered","")</f>
        <v/>
      </c>
    </row>
    <row r="30" spans="2:7" x14ac:dyDescent="0.2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02">
        <v>1.1574074074074073E-5</v>
      </c>
      <c r="F30" s="35" t="e">
        <f t="shared" si="1"/>
        <v>#N/A</v>
      </c>
      <c r="G30" t="str">
        <f>IF((ISERROR((VLOOKUP(B30,Calculation!C$2:C$314,1,FALSE)))),"not entered","")</f>
        <v/>
      </c>
    </row>
    <row r="31" spans="2:7" x14ac:dyDescent="0.2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02">
        <v>1.1574074074074073E-5</v>
      </c>
      <c r="F31" s="35" t="e">
        <f t="shared" si="1"/>
        <v>#N/A</v>
      </c>
      <c r="G31" t="str">
        <f>IF((ISERROR((VLOOKUP(B31,Calculation!C$2:C$314,1,FALSE)))),"not entered","")</f>
        <v/>
      </c>
    </row>
    <row r="32" spans="2:7" x14ac:dyDescent="0.2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02">
        <v>1.1574074074074073E-5</v>
      </c>
      <c r="F32" s="35" t="e">
        <f t="shared" si="1"/>
        <v>#N/A</v>
      </c>
      <c r="G32" t="str">
        <f>IF((ISERROR((VLOOKUP(B32,Calculation!C$2:C$314,1,FALSE)))),"not entered","")</f>
        <v/>
      </c>
    </row>
    <row r="33" spans="2:7" x14ac:dyDescent="0.2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02">
        <v>1.1574074074074073E-5</v>
      </c>
      <c r="F33" s="35" t="e">
        <f t="shared" si="1"/>
        <v>#N/A</v>
      </c>
      <c r="G33" t="str">
        <f>IF((ISERROR((VLOOKUP(B33,Calculation!C$2:C$314,1,FALSE)))),"not entered","")</f>
        <v/>
      </c>
    </row>
    <row r="34" spans="2:7" x14ac:dyDescent="0.2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02">
        <v>1.1574074074074073E-5</v>
      </c>
      <c r="F34" s="35" t="e">
        <f t="shared" si="1"/>
        <v>#N/A</v>
      </c>
      <c r="G34" t="str">
        <f>IF((ISERROR((VLOOKUP(B34,Calculation!C$2:C$314,1,FALSE)))),"not entered","")</f>
        <v/>
      </c>
    </row>
    <row r="35" spans="2:7" x14ac:dyDescent="0.2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02">
        <v>1.1574074074074073E-5</v>
      </c>
      <c r="F35" s="35" t="e">
        <f t="shared" si="1"/>
        <v>#N/A</v>
      </c>
      <c r="G35" t="str">
        <f>IF((ISERROR((VLOOKUP(B35,Calculation!C$2:C$314,1,FALSE)))),"not entered","")</f>
        <v/>
      </c>
    </row>
    <row r="36" spans="2:7" x14ac:dyDescent="0.2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02">
        <v>1.1574074074074073E-5</v>
      </c>
      <c r="F36" s="35" t="e">
        <f t="shared" si="1"/>
        <v>#N/A</v>
      </c>
      <c r="G36" t="str">
        <f>IF((ISERROR((VLOOKUP(B36,Calculation!C$2:C$314,1,FALSE)))),"not entered","")</f>
        <v/>
      </c>
    </row>
    <row r="37" spans="2:7" x14ac:dyDescent="0.2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02">
        <v>1.1574074074074073E-5</v>
      </c>
      <c r="F37" s="35" t="e">
        <f t="shared" si="1"/>
        <v>#N/A</v>
      </c>
      <c r="G37" t="str">
        <f>IF((ISERROR((VLOOKUP(B37,Calculation!C$2:C$314,1,FALSE)))),"not entered","")</f>
        <v/>
      </c>
    </row>
    <row r="38" spans="2:7" x14ac:dyDescent="0.2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02">
        <v>1.1574074074074073E-5</v>
      </c>
      <c r="F38" s="35" t="e">
        <f t="shared" si="1"/>
        <v>#N/A</v>
      </c>
      <c r="G38" t="str">
        <f>IF((ISERROR((VLOOKUP(B38,Calculation!C$2:C$314,1,FALSE)))),"not entered","")</f>
        <v/>
      </c>
    </row>
    <row r="39" spans="2:7" x14ac:dyDescent="0.2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02">
        <v>1.1574074074074073E-5</v>
      </c>
      <c r="F39" s="35" t="e">
        <f t="shared" si="1"/>
        <v>#N/A</v>
      </c>
      <c r="G39" t="str">
        <f>IF((ISERROR((VLOOKUP(B39,Calculation!C$2:C$314,1,FALSE)))),"not entered","")</f>
        <v/>
      </c>
    </row>
    <row r="40" spans="2:7" x14ac:dyDescent="0.2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02">
        <v>1.1574074074074073E-5</v>
      </c>
      <c r="F40" s="35" t="e">
        <f t="shared" si="1"/>
        <v>#N/A</v>
      </c>
      <c r="G40" t="str">
        <f>IF((ISERROR((VLOOKUP(B40,Calculation!C$2:C$314,1,FALSE)))),"not entered","")</f>
        <v/>
      </c>
    </row>
    <row r="41" spans="2:7" x14ac:dyDescent="0.2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02">
        <v>1.1574074074074073E-5</v>
      </c>
      <c r="F41" s="35" t="e">
        <f t="shared" si="1"/>
        <v>#N/A</v>
      </c>
      <c r="G41" t="str">
        <f>IF((ISERROR((VLOOKUP(B41,Calculation!C$2:C$314,1,FALSE)))),"not entered","")</f>
        <v/>
      </c>
    </row>
    <row r="42" spans="2:7" x14ac:dyDescent="0.2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02">
        <v>1.1574074074074073E-5</v>
      </c>
      <c r="F42" s="35" t="e">
        <f t="shared" si="1"/>
        <v>#N/A</v>
      </c>
      <c r="G42" t="str">
        <f>IF((ISERROR((VLOOKUP(B42,Calculation!C$2:C$314,1,FALSE)))),"not entered","")</f>
        <v/>
      </c>
    </row>
    <row r="43" spans="2:7" x14ac:dyDescent="0.2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02">
        <v>1.1574074074074073E-5</v>
      </c>
      <c r="F43" s="35" t="e">
        <f t="shared" si="1"/>
        <v>#N/A</v>
      </c>
      <c r="G43" t="str">
        <f>IF((ISERROR((VLOOKUP(B43,Calculation!C$2:C$314,1,FALSE)))),"not entered","")</f>
        <v/>
      </c>
    </row>
    <row r="44" spans="2:7" x14ac:dyDescent="0.2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02">
        <v>1.1574074074074073E-5</v>
      </c>
      <c r="F44" s="35" t="e">
        <f t="shared" si="1"/>
        <v>#N/A</v>
      </c>
      <c r="G44" t="str">
        <f>IF((ISERROR((VLOOKUP(B44,Calculation!C$2:C$314,1,FALSE)))),"not entered","")</f>
        <v/>
      </c>
    </row>
    <row r="45" spans="2:7" x14ac:dyDescent="0.2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02">
        <v>1.1574074074074073E-5</v>
      </c>
      <c r="F45" s="35" t="e">
        <f t="shared" si="1"/>
        <v>#N/A</v>
      </c>
      <c r="G45" t="str">
        <f>IF((ISERROR((VLOOKUP(B45,Calculation!C$2:C$314,1,FALSE)))),"not entered","")</f>
        <v/>
      </c>
    </row>
    <row r="46" spans="2:7" x14ac:dyDescent="0.2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02">
        <v>1.1574074074074073E-5</v>
      </c>
      <c r="F46" s="35" t="e">
        <f t="shared" si="1"/>
        <v>#N/A</v>
      </c>
      <c r="G46" t="str">
        <f>IF((ISERROR((VLOOKUP(B46,Calculation!C$2:C$314,1,FALSE)))),"not entered","")</f>
        <v/>
      </c>
    </row>
    <row r="47" spans="2:7" x14ac:dyDescent="0.2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02">
        <v>1.1574074074074073E-5</v>
      </c>
      <c r="F47" s="35" t="e">
        <f t="shared" si="1"/>
        <v>#N/A</v>
      </c>
      <c r="G47" t="str">
        <f>IF((ISERROR((VLOOKUP(B47,Calculation!C$2:C$314,1,FALSE)))),"not entered","")</f>
        <v/>
      </c>
    </row>
    <row r="48" spans="2:7" x14ac:dyDescent="0.2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02">
        <v>1.1574074074074073E-5</v>
      </c>
      <c r="F48" s="35" t="e">
        <f t="shared" si="1"/>
        <v>#N/A</v>
      </c>
      <c r="G48" t="str">
        <f>IF((ISERROR((VLOOKUP(B48,Calculation!C$2:C$314,1,FALSE)))),"not entered","")</f>
        <v/>
      </c>
    </row>
    <row r="49" spans="2:7" x14ac:dyDescent="0.2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02">
        <v>1.1574074074074073E-5</v>
      </c>
      <c r="F49" s="35" t="e">
        <f t="shared" si="1"/>
        <v>#N/A</v>
      </c>
      <c r="G49" t="str">
        <f>IF((ISERROR((VLOOKUP(B49,Calculation!C$2:C$314,1,FALSE)))),"not entered","")</f>
        <v/>
      </c>
    </row>
    <row r="50" spans="2:7" x14ac:dyDescent="0.2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02">
        <v>1.1574074074074073E-5</v>
      </c>
      <c r="F50" s="35" t="e">
        <f t="shared" si="1"/>
        <v>#N/A</v>
      </c>
      <c r="G50" t="str">
        <f>IF((ISERROR((VLOOKUP(B50,Calculation!C$2:C$314,1,FALSE)))),"not entered","")</f>
        <v/>
      </c>
    </row>
    <row r="51" spans="2:7" x14ac:dyDescent="0.2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02">
        <v>1.1574074074074073E-5</v>
      </c>
      <c r="F51" s="35" t="e">
        <f t="shared" si="1"/>
        <v>#N/A</v>
      </c>
      <c r="G51" t="str">
        <f>IF((ISERROR((VLOOKUP(B51,Calculation!C$2:C$314,1,FALSE)))),"not entered","")</f>
        <v/>
      </c>
    </row>
    <row r="52" spans="2:7" x14ac:dyDescent="0.2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02">
        <v>1.1574074074074073E-5</v>
      </c>
      <c r="F52" s="35" t="e">
        <f t="shared" si="1"/>
        <v>#N/A</v>
      </c>
      <c r="G52" t="str">
        <f>IF((ISERROR((VLOOKUP(B52,Calculation!C$2:C$314,1,FALSE)))),"not entered","")</f>
        <v/>
      </c>
    </row>
    <row r="53" spans="2:7" x14ac:dyDescent="0.2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02">
        <v>1.1574074074074073E-5</v>
      </c>
      <c r="F53" s="35" t="e">
        <f t="shared" si="1"/>
        <v>#N/A</v>
      </c>
      <c r="G53" t="str">
        <f>IF((ISERROR((VLOOKUP(B53,Calculation!C$2:C$314,1,FALSE)))),"not entered","")</f>
        <v/>
      </c>
    </row>
    <row r="54" spans="2:7" x14ac:dyDescent="0.2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02">
        <v>1.1574074074074073E-5</v>
      </c>
      <c r="F54" s="35" t="e">
        <f t="shared" si="1"/>
        <v>#N/A</v>
      </c>
      <c r="G54" t="str">
        <f>IF((ISERROR((VLOOKUP(B54,Calculation!C$2:C$314,1,FALSE)))),"not entered","")</f>
        <v/>
      </c>
    </row>
    <row r="55" spans="2:7" x14ac:dyDescent="0.2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02">
        <v>1.1574074074074073E-5</v>
      </c>
      <c r="F55" s="35" t="e">
        <f t="shared" si="1"/>
        <v>#N/A</v>
      </c>
      <c r="G55" t="str">
        <f>IF((ISERROR((VLOOKUP(B55,Calculation!C$2:C$314,1,FALSE)))),"not entered","")</f>
        <v/>
      </c>
    </row>
    <row r="56" spans="2:7" x14ac:dyDescent="0.2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02">
        <v>1.1574074074074073E-5</v>
      </c>
      <c r="F56" s="35" t="e">
        <f t="shared" si="1"/>
        <v>#N/A</v>
      </c>
      <c r="G56" t="str">
        <f>IF((ISERROR((VLOOKUP(B56,Calculation!C$2:C$314,1,FALSE)))),"not entered","")</f>
        <v/>
      </c>
    </row>
    <row r="57" spans="2:7" x14ac:dyDescent="0.2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02">
        <v>1.1574074074074073E-5</v>
      </c>
      <c r="F57" s="35" t="e">
        <f t="shared" si="1"/>
        <v>#N/A</v>
      </c>
      <c r="G57" t="str">
        <f>IF((ISERROR((VLOOKUP(B57,Calculation!C$2:C$314,1,FALSE)))),"not entered","")</f>
        <v/>
      </c>
    </row>
    <row r="58" spans="2:7" x14ac:dyDescent="0.2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02">
        <v>1.1574074074074073E-5</v>
      </c>
      <c r="F58" s="35" t="e">
        <f t="shared" si="1"/>
        <v>#N/A</v>
      </c>
      <c r="G58" t="str">
        <f>IF((ISERROR((VLOOKUP(B58,Calculation!C$2:C$314,1,FALSE)))),"not entered","")</f>
        <v/>
      </c>
    </row>
    <row r="59" spans="2:7" x14ac:dyDescent="0.2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02">
        <v>1.1574074074074073E-5</v>
      </c>
      <c r="F59" s="35" t="e">
        <f t="shared" si="1"/>
        <v>#N/A</v>
      </c>
      <c r="G59" t="str">
        <f>IF((ISERROR((VLOOKUP(B59,Calculation!C$2:C$314,1,FALSE)))),"not entered","")</f>
        <v/>
      </c>
    </row>
    <row r="60" spans="2:7" x14ac:dyDescent="0.2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02">
        <v>1.1574074074074073E-5</v>
      </c>
      <c r="F60" s="35" t="e">
        <f t="shared" si="1"/>
        <v>#N/A</v>
      </c>
      <c r="G60" t="str">
        <f>IF((ISERROR((VLOOKUP(B60,Calculation!C$2:C$314,1,FALSE)))),"not entered","")</f>
        <v/>
      </c>
    </row>
    <row r="61" spans="2:7" x14ac:dyDescent="0.2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02">
        <v>1.1574074074074073E-5</v>
      </c>
      <c r="F61" s="35" t="e">
        <f t="shared" si="1"/>
        <v>#N/A</v>
      </c>
      <c r="G61" t="str">
        <f>IF((ISERROR((VLOOKUP(B61,Calculation!C$2:C$314,1,FALSE)))),"not entered","")</f>
        <v/>
      </c>
    </row>
    <row r="62" spans="2:7" x14ac:dyDescent="0.2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02">
        <v>1.1574074074074073E-5</v>
      </c>
      <c r="F62" s="35" t="e">
        <f t="shared" si="1"/>
        <v>#N/A</v>
      </c>
      <c r="G62" t="str">
        <f>IF((ISERROR((VLOOKUP(B62,Calculation!C$2:C$314,1,FALSE)))),"not entered","")</f>
        <v/>
      </c>
    </row>
    <row r="63" spans="2:7" x14ac:dyDescent="0.2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02">
        <v>1.1574074074074073E-5</v>
      </c>
      <c r="F63" s="35" t="e">
        <f t="shared" si="1"/>
        <v>#N/A</v>
      </c>
      <c r="G63" t="str">
        <f>IF((ISERROR((VLOOKUP(B63,Calculation!C$2:C$314,1,FALSE)))),"not entered","")</f>
        <v/>
      </c>
    </row>
    <row r="64" spans="2:7" x14ac:dyDescent="0.2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02">
        <v>1.1574074074074073E-5</v>
      </c>
      <c r="F64" s="35" t="e">
        <f t="shared" si="1"/>
        <v>#N/A</v>
      </c>
      <c r="G64" t="str">
        <f>IF((ISERROR((VLOOKUP(B64,Calculation!C$2:C$314,1,FALSE)))),"not entered","")</f>
        <v/>
      </c>
    </row>
    <row r="65" spans="2:7" x14ac:dyDescent="0.2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02">
        <v>1.1574074074074073E-5</v>
      </c>
      <c r="F65" s="35" t="e">
        <f t="shared" si="1"/>
        <v>#N/A</v>
      </c>
      <c r="G65" t="str">
        <f>IF((ISERROR((VLOOKUP(B65,Calculation!C$2:C$314,1,FALSE)))),"not entered","")</f>
        <v/>
      </c>
    </row>
    <row r="66" spans="2:7" x14ac:dyDescent="0.2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02">
        <v>1.1574074074074073E-5</v>
      </c>
      <c r="F66" s="35" t="e">
        <f t="shared" si="1"/>
        <v>#N/A</v>
      </c>
      <c r="G66" t="str">
        <f>IF((ISERROR((VLOOKUP(B66,Calculation!C$2:C$314,1,FALSE)))),"not entered","")</f>
        <v/>
      </c>
    </row>
    <row r="67" spans="2:7" x14ac:dyDescent="0.2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02">
        <v>1.1574074074074073E-5</v>
      </c>
      <c r="F67" s="35" t="e">
        <f t="shared" si="1"/>
        <v>#N/A</v>
      </c>
      <c r="G67" t="str">
        <f>IF((ISERROR((VLOOKUP(B67,Calculation!C$2:C$314,1,FALSE)))),"not entered","")</f>
        <v/>
      </c>
    </row>
    <row r="68" spans="2:7" x14ac:dyDescent="0.2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02">
        <v>1.1574074074074073E-5</v>
      </c>
      <c r="F68" s="35" t="e">
        <f t="shared" si="1"/>
        <v>#N/A</v>
      </c>
      <c r="G68" t="str">
        <f>IF((ISERROR((VLOOKUP(B68,Calculation!C$2:C$314,1,FALSE)))),"not entered","")</f>
        <v/>
      </c>
    </row>
    <row r="69" spans="2:7" x14ac:dyDescent="0.2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02">
        <v>1.1574074074074073E-5</v>
      </c>
      <c r="F69" s="35" t="e">
        <f t="shared" si="1"/>
        <v>#N/A</v>
      </c>
      <c r="G69" t="str">
        <f>IF((ISERROR((VLOOKUP(B69,Calculation!C$2:C$314,1,FALSE)))),"not entered","")</f>
        <v/>
      </c>
    </row>
    <row r="70" spans="2:7" x14ac:dyDescent="0.2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02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02">
        <v>1.1574074074074073E-5</v>
      </c>
      <c r="F71" s="35" t="e">
        <f t="shared" si="4"/>
        <v>#N/A</v>
      </c>
      <c r="G71" t="str">
        <f>IF((ISERROR((VLOOKUP(B71,Calculation!C$2:C$314,1,FALSE)))),"not entered","")</f>
        <v/>
      </c>
    </row>
    <row r="72" spans="2:7" x14ac:dyDescent="0.2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02">
        <v>1.1574074074074073E-5</v>
      </c>
      <c r="F72" s="35" t="e">
        <f t="shared" si="4"/>
        <v>#N/A</v>
      </c>
      <c r="G72" t="str">
        <f>IF((ISERROR((VLOOKUP(B72,Calculation!C$2:C$314,1,FALSE)))),"not entered","")</f>
        <v/>
      </c>
    </row>
    <row r="73" spans="2:7" x14ac:dyDescent="0.2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02">
        <v>1.1574074074074073E-5</v>
      </c>
      <c r="F73" s="35" t="e">
        <f t="shared" si="4"/>
        <v>#N/A</v>
      </c>
      <c r="G73" t="str">
        <f>IF((ISERROR((VLOOKUP(B73,Calculation!C$2:C$314,1,FALSE)))),"not entered","")</f>
        <v/>
      </c>
    </row>
    <row r="74" spans="2:7" x14ac:dyDescent="0.2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02">
        <v>1.1574074074074073E-5</v>
      </c>
      <c r="F74" s="35" t="e">
        <f t="shared" si="4"/>
        <v>#N/A</v>
      </c>
      <c r="G74" t="str">
        <f>IF((ISERROR((VLOOKUP(B74,Calculation!C$2:C$314,1,FALSE)))),"not entered","")</f>
        <v/>
      </c>
    </row>
    <row r="75" spans="2:7" x14ac:dyDescent="0.2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02">
        <v>1.1574074074074073E-5</v>
      </c>
      <c r="F75" s="35" t="e">
        <f t="shared" si="4"/>
        <v>#N/A</v>
      </c>
      <c r="G75" t="str">
        <f>IF((ISERROR((VLOOKUP(B75,Calculation!C$2:C$314,1,FALSE)))),"not entered","")</f>
        <v/>
      </c>
    </row>
    <row r="76" spans="2:7" x14ac:dyDescent="0.2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02">
        <v>1.1574074074074073E-5</v>
      </c>
      <c r="F76" s="35" t="e">
        <f t="shared" si="4"/>
        <v>#N/A</v>
      </c>
      <c r="G76" t="str">
        <f>IF((ISERROR((VLOOKUP(B76,Calculation!C$2:C$314,1,FALSE)))),"not entered","")</f>
        <v/>
      </c>
    </row>
    <row r="77" spans="2:7" x14ac:dyDescent="0.2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02">
        <v>1.1574074074074073E-5</v>
      </c>
      <c r="F77" s="35" t="e">
        <f t="shared" si="4"/>
        <v>#N/A</v>
      </c>
      <c r="G77" t="str">
        <f>IF((ISERROR((VLOOKUP(B77,Calculation!C$2:C$314,1,FALSE)))),"not entered","")</f>
        <v/>
      </c>
    </row>
    <row r="78" spans="2:7" x14ac:dyDescent="0.2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02">
        <v>1.1574074074074073E-5</v>
      </c>
      <c r="F78" s="35" t="e">
        <f t="shared" si="4"/>
        <v>#N/A</v>
      </c>
      <c r="G78" t="str">
        <f>IF((ISERROR((VLOOKUP(B78,Calculation!C$2:C$314,1,FALSE)))),"not entered","")</f>
        <v/>
      </c>
    </row>
    <row r="79" spans="2:7" x14ac:dyDescent="0.2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02">
        <v>1.1574074074074073E-5</v>
      </c>
      <c r="F79" s="35" t="e">
        <f t="shared" si="4"/>
        <v>#N/A</v>
      </c>
      <c r="G79" t="str">
        <f>IF((ISERROR((VLOOKUP(B79,Calculation!C$2:C$314,1,FALSE)))),"not entered","")</f>
        <v/>
      </c>
    </row>
    <row r="80" spans="2:7" x14ac:dyDescent="0.2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02">
        <v>1.1574074074074073E-5</v>
      </c>
      <c r="F80" s="35" t="e">
        <f t="shared" si="4"/>
        <v>#N/A</v>
      </c>
      <c r="G80" t="str">
        <f>IF((ISERROR((VLOOKUP(B80,Calculation!C$2:C$314,1,FALSE)))),"not entered","")</f>
        <v/>
      </c>
    </row>
    <row r="81" spans="2:7" x14ac:dyDescent="0.2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02">
        <v>1.1574074074074073E-5</v>
      </c>
      <c r="F81" s="35" t="e">
        <f t="shared" si="4"/>
        <v>#N/A</v>
      </c>
      <c r="G81" t="str">
        <f>IF((ISERROR((VLOOKUP(B81,Calculation!C$2:C$314,1,FALSE)))),"not entered","")</f>
        <v/>
      </c>
    </row>
    <row r="82" spans="2:7" x14ac:dyDescent="0.2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02">
        <v>1.1574074074074073E-5</v>
      </c>
      <c r="F82" s="35" t="e">
        <f t="shared" si="4"/>
        <v>#N/A</v>
      </c>
      <c r="G82" t="str">
        <f>IF((ISERROR((VLOOKUP(B82,Calculation!C$2:C$314,1,FALSE)))),"not entered","")</f>
        <v/>
      </c>
    </row>
    <row r="83" spans="2:7" x14ac:dyDescent="0.2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02">
        <v>1.1574074074074073E-5</v>
      </c>
      <c r="F83" s="35" t="e">
        <f t="shared" si="4"/>
        <v>#N/A</v>
      </c>
      <c r="G83" t="str">
        <f>IF((ISERROR((VLOOKUP(B83,Calculation!C$2:C$314,1,FALSE)))),"not entered","")</f>
        <v/>
      </c>
    </row>
    <row r="84" spans="2:7" x14ac:dyDescent="0.2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02">
        <v>1.1574074074074073E-5</v>
      </c>
      <c r="F84" s="35" t="e">
        <f t="shared" si="4"/>
        <v>#N/A</v>
      </c>
      <c r="G84" t="str">
        <f>IF((ISERROR((VLOOKUP(B84,Calculation!C$2:C$314,1,FALSE)))),"not entered","")</f>
        <v/>
      </c>
    </row>
    <row r="85" spans="2:7" x14ac:dyDescent="0.2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02">
        <v>1.1574074074074073E-5</v>
      </c>
      <c r="F85" s="35" t="e">
        <f t="shared" si="4"/>
        <v>#N/A</v>
      </c>
      <c r="G85" t="str">
        <f>IF((ISERROR((VLOOKUP(B85,Calculation!C$2:C$314,1,FALSE)))),"not entered","")</f>
        <v/>
      </c>
    </row>
    <row r="86" spans="2:7" x14ac:dyDescent="0.2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02">
        <v>1.1574074074074073E-5</v>
      </c>
      <c r="F86" s="35" t="e">
        <f t="shared" si="4"/>
        <v>#N/A</v>
      </c>
      <c r="G86" t="str">
        <f>IF((ISERROR((VLOOKUP(B86,Calculation!C$2:C$314,1,FALSE)))),"not entered","")</f>
        <v/>
      </c>
    </row>
    <row r="87" spans="2:7" x14ac:dyDescent="0.2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02">
        <v>1.1574074074074073E-5</v>
      </c>
      <c r="F87" s="35" t="e">
        <f t="shared" si="4"/>
        <v>#N/A</v>
      </c>
      <c r="G87" t="str">
        <f>IF((ISERROR((VLOOKUP(B87,Calculation!C$2:C$314,1,FALSE)))),"not entered","")</f>
        <v/>
      </c>
    </row>
    <row r="88" spans="2:7" x14ac:dyDescent="0.2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02">
        <v>1.1574074074074073E-5</v>
      </c>
      <c r="F88" s="35" t="e">
        <f t="shared" si="4"/>
        <v>#N/A</v>
      </c>
      <c r="G88" t="str">
        <f>IF((ISERROR((VLOOKUP(B88,Calculation!C$2:C$314,1,FALSE)))),"not entered","")</f>
        <v/>
      </c>
    </row>
    <row r="89" spans="2:7" x14ac:dyDescent="0.2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02">
        <v>1.1574074074074073E-5</v>
      </c>
      <c r="F89" s="35" t="e">
        <f t="shared" si="4"/>
        <v>#N/A</v>
      </c>
      <c r="G89" t="str">
        <f>IF((ISERROR((VLOOKUP(B89,Calculation!C$2:C$314,1,FALSE)))),"not entered","")</f>
        <v/>
      </c>
    </row>
    <row r="90" spans="2:7" x14ac:dyDescent="0.2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02">
        <v>1.1574074074074073E-5</v>
      </c>
      <c r="F90" s="35" t="e">
        <f t="shared" si="4"/>
        <v>#N/A</v>
      </c>
      <c r="G90" t="str">
        <f>IF((ISERROR((VLOOKUP(B90,Calculation!C$2:C$314,1,FALSE)))),"not entered","")</f>
        <v/>
      </c>
    </row>
    <row r="91" spans="2:7" x14ac:dyDescent="0.2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02">
        <v>1.1574074074074073E-5</v>
      </c>
      <c r="F91" s="35" t="e">
        <f t="shared" si="4"/>
        <v>#N/A</v>
      </c>
      <c r="G91" t="str">
        <f>IF((ISERROR((VLOOKUP(B91,Calculation!C$2:C$314,1,FALSE)))),"not entered","")</f>
        <v/>
      </c>
    </row>
    <row r="92" spans="2:7" x14ac:dyDescent="0.2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02">
        <v>1.1574074074074073E-5</v>
      </c>
      <c r="F92" s="35" t="e">
        <f t="shared" si="4"/>
        <v>#N/A</v>
      </c>
      <c r="G92" t="str">
        <f>IF((ISERROR((VLOOKUP(B92,Calculation!C$2:C$314,1,FALSE)))),"not entered","")</f>
        <v/>
      </c>
    </row>
    <row r="93" spans="2:7" x14ac:dyDescent="0.2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02">
        <v>1.1574074074074073E-5</v>
      </c>
      <c r="F93" s="35" t="e">
        <f t="shared" si="4"/>
        <v>#N/A</v>
      </c>
      <c r="G93" t="str">
        <f>IF((ISERROR((VLOOKUP(B93,Calculation!C$2:C$314,1,FALSE)))),"not entered","")</f>
        <v/>
      </c>
    </row>
    <row r="94" spans="2:7" x14ac:dyDescent="0.2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02">
        <v>1.1574074074074073E-5</v>
      </c>
      <c r="F94" s="35" t="e">
        <f t="shared" si="4"/>
        <v>#N/A</v>
      </c>
      <c r="G94" t="str">
        <f>IF((ISERROR((VLOOKUP(B94,Calculation!C$2:C$314,1,FALSE)))),"not entered","")</f>
        <v/>
      </c>
    </row>
    <row r="95" spans="2:7" x14ac:dyDescent="0.2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02">
        <v>1.1574074074074073E-5</v>
      </c>
      <c r="F95" s="35" t="e">
        <f t="shared" si="4"/>
        <v>#N/A</v>
      </c>
      <c r="G95" t="str">
        <f>IF((ISERROR((VLOOKUP(B95,Calculation!C$2:C$314,1,FALSE)))),"not entered","")</f>
        <v/>
      </c>
    </row>
    <row r="96" spans="2:7" x14ac:dyDescent="0.2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02">
        <v>1.1574074074074073E-5</v>
      </c>
      <c r="F96" s="35" t="e">
        <f t="shared" si="4"/>
        <v>#N/A</v>
      </c>
      <c r="G96" t="str">
        <f>IF((ISERROR((VLOOKUP(B96,Calculation!C$2:C$314,1,FALSE)))),"not entered","")</f>
        <v/>
      </c>
    </row>
    <row r="97" spans="2:7" x14ac:dyDescent="0.2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02">
        <v>1.1574074074074073E-5</v>
      </c>
      <c r="F97" s="35" t="e">
        <f t="shared" si="4"/>
        <v>#N/A</v>
      </c>
      <c r="G97" t="str">
        <f>IF((ISERROR((VLOOKUP(B97,Calculation!C$2:C$314,1,FALSE)))),"not entered","")</f>
        <v/>
      </c>
    </row>
    <row r="98" spans="2:7" x14ac:dyDescent="0.2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02">
        <v>1.1574074074074073E-5</v>
      </c>
      <c r="F98" s="35" t="e">
        <f t="shared" si="4"/>
        <v>#N/A</v>
      </c>
      <c r="G98" t="str">
        <f>IF((ISERROR((VLOOKUP(B98,Calculation!C$2:C$314,1,FALSE)))),"not entered","")</f>
        <v/>
      </c>
    </row>
    <row r="99" spans="2:7" x14ac:dyDescent="0.2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02">
        <v>1.1574074074074073E-5</v>
      </c>
      <c r="F99" s="35" t="e">
        <f t="shared" si="4"/>
        <v>#N/A</v>
      </c>
      <c r="G99" t="str">
        <f>IF((ISERROR((VLOOKUP(B99,Calculation!C$2:C$314,1,FALSE)))),"not entered","")</f>
        <v/>
      </c>
    </row>
    <row r="100" spans="2:7" x14ac:dyDescent="0.2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02">
        <v>1.1574074074074073E-5</v>
      </c>
      <c r="F100" s="35" t="e">
        <f t="shared" si="4"/>
        <v>#N/A</v>
      </c>
      <c r="G100" t="str">
        <f>IF((ISERROR((VLOOKUP(B100,Calculation!C$2:C$314,1,FALSE)))),"not entered","")</f>
        <v/>
      </c>
    </row>
    <row r="101" spans="2:7" x14ac:dyDescent="0.2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02">
        <v>1.1574074074074073E-5</v>
      </c>
      <c r="F101" s="35" t="e">
        <f t="shared" si="4"/>
        <v>#N/A</v>
      </c>
      <c r="G101" t="str">
        <f>IF((ISERROR((VLOOKUP(B101,Calculation!C$2:C$314,1,FALSE)))),"not entered","")</f>
        <v/>
      </c>
    </row>
    <row r="102" spans="2:7" x14ac:dyDescent="0.2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02">
        <v>1.1574074074074073E-5</v>
      </c>
      <c r="F102" s="35" t="e">
        <f t="shared" si="4"/>
        <v>#N/A</v>
      </c>
      <c r="G102" t="str">
        <f>IF((ISERROR((VLOOKUP(B102,Calculation!C$2:C$314,1,FALSE)))),"not entered","")</f>
        <v/>
      </c>
    </row>
    <row r="103" spans="2:7" x14ac:dyDescent="0.2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02">
        <v>1.1574074074074073E-5</v>
      </c>
      <c r="F103" s="35" t="e">
        <f t="shared" si="4"/>
        <v>#N/A</v>
      </c>
      <c r="G103" t="str">
        <f>IF((ISERROR((VLOOKUP(B103,Calculation!C$2:C$314,1,FALSE)))),"not entered","")</f>
        <v/>
      </c>
    </row>
    <row r="104" spans="2:7" x14ac:dyDescent="0.2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02">
        <v>1.1574074074074073E-5</v>
      </c>
      <c r="F104" s="35" t="e">
        <f t="shared" si="4"/>
        <v>#N/A</v>
      </c>
      <c r="G104" t="str">
        <f>IF((ISERROR((VLOOKUP(B104,Calculation!C$2:C$314,1,FALSE)))),"not entered","")</f>
        <v/>
      </c>
    </row>
    <row r="105" spans="2:7" x14ac:dyDescent="0.2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02">
        <v>1.1574074074074073E-5</v>
      </c>
      <c r="F105" s="35" t="e">
        <f t="shared" si="4"/>
        <v>#N/A</v>
      </c>
      <c r="G105" t="str">
        <f>IF((ISERROR((VLOOKUP(B105,Calculation!C$2:C$314,1,FALSE)))),"not entered","")</f>
        <v/>
      </c>
    </row>
    <row r="106" spans="2:7" x14ac:dyDescent="0.2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02">
        <v>1.1574074074074073E-5</v>
      </c>
      <c r="F106" s="35" t="e">
        <f t="shared" si="4"/>
        <v>#N/A</v>
      </c>
      <c r="G106" t="str">
        <f>IF((ISERROR((VLOOKUP(B106,Calculation!C$2:C$314,1,FALSE)))),"not entered","")</f>
        <v/>
      </c>
    </row>
    <row r="107" spans="2:7" x14ac:dyDescent="0.2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02">
        <v>1.1574074074074073E-5</v>
      </c>
      <c r="F107" s="35" t="e">
        <f t="shared" si="4"/>
        <v>#N/A</v>
      </c>
      <c r="G107" t="str">
        <f>IF((ISERROR((VLOOKUP(B107,Calculation!C$2:C$314,1,FALSE)))),"not entered","")</f>
        <v/>
      </c>
    </row>
    <row r="108" spans="2:7" x14ac:dyDescent="0.2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02">
        <v>1.1574074074074073E-5</v>
      </c>
      <c r="F108" s="35" t="e">
        <f t="shared" si="4"/>
        <v>#N/A</v>
      </c>
      <c r="G108" t="str">
        <f>IF((ISERROR((VLOOKUP(B108,Calculation!C$2:C$314,1,FALSE)))),"not entered","")</f>
        <v/>
      </c>
    </row>
    <row r="109" spans="2:7" x14ac:dyDescent="0.2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02">
        <v>1.1574074074074073E-5</v>
      </c>
      <c r="F109" s="35" t="e">
        <f t="shared" si="4"/>
        <v>#N/A</v>
      </c>
      <c r="G109" t="str">
        <f>IF((ISERROR((VLOOKUP(B109,Calculation!C$2:C$314,1,FALSE)))),"not entered","")</f>
        <v/>
      </c>
    </row>
    <row r="110" spans="2:7" x14ac:dyDescent="0.2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02">
        <v>1.1574074074074073E-5</v>
      </c>
      <c r="F110" s="35" t="e">
        <f t="shared" si="4"/>
        <v>#N/A</v>
      </c>
      <c r="G110" t="str">
        <f>IF((ISERROR((VLOOKUP(B110,Calculation!C$2:C$314,1,FALSE)))),"not entered","")</f>
        <v/>
      </c>
    </row>
    <row r="111" spans="2:7" x14ac:dyDescent="0.2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02">
        <v>1.1574074074074073E-5</v>
      </c>
      <c r="F111" s="35" t="e">
        <f t="shared" si="4"/>
        <v>#N/A</v>
      </c>
      <c r="G111" t="str">
        <f>IF((ISERROR((VLOOKUP(B111,Calculation!C$2:C$314,1,FALSE)))),"not entered","")</f>
        <v/>
      </c>
    </row>
    <row r="112" spans="2:7" x14ac:dyDescent="0.2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02">
        <v>1.1574074074074073E-5</v>
      </c>
      <c r="F112" s="35" t="e">
        <f t="shared" si="4"/>
        <v>#N/A</v>
      </c>
      <c r="G112" t="str">
        <f>IF((ISERROR((VLOOKUP(B112,Calculation!C$2:C$314,1,FALSE)))),"not entered","")</f>
        <v/>
      </c>
    </row>
    <row r="113" spans="2:7" x14ac:dyDescent="0.2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02">
        <v>1.1574074074074073E-5</v>
      </c>
      <c r="F113" s="35" t="e">
        <f t="shared" si="4"/>
        <v>#N/A</v>
      </c>
      <c r="G113" t="str">
        <f>IF((ISERROR((VLOOKUP(B113,Calculation!C$2:C$314,1,FALSE)))),"not entered","")</f>
        <v/>
      </c>
    </row>
    <row r="114" spans="2:7" x14ac:dyDescent="0.2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02">
        <v>1.1574074074074073E-5</v>
      </c>
      <c r="F114" s="35" t="e">
        <f t="shared" si="4"/>
        <v>#N/A</v>
      </c>
      <c r="G114" t="str">
        <f>IF((ISERROR((VLOOKUP(B114,Calculation!C$2:C$314,1,FALSE)))),"not entered","")</f>
        <v/>
      </c>
    </row>
    <row r="115" spans="2:7" x14ac:dyDescent="0.2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02">
        <v>1.1574074074074073E-5</v>
      </c>
      <c r="F115" s="35" t="e">
        <f t="shared" si="4"/>
        <v>#N/A</v>
      </c>
      <c r="G115" t="str">
        <f>IF((ISERROR((VLOOKUP(B115,Calculation!C$2:C$314,1,FALSE)))),"not entered","")</f>
        <v/>
      </c>
    </row>
    <row r="116" spans="2:7" x14ac:dyDescent="0.2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02">
        <v>1.1574074074074073E-5</v>
      </c>
      <c r="F116" s="35" t="e">
        <f t="shared" si="4"/>
        <v>#N/A</v>
      </c>
      <c r="G116" t="str">
        <f>IF((ISERROR((VLOOKUP(B116,Calculation!C$2:C$314,1,FALSE)))),"not entered","")</f>
        <v/>
      </c>
    </row>
    <row r="117" spans="2:7" x14ac:dyDescent="0.2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02">
        <v>1.1574074074074073E-5</v>
      </c>
      <c r="F117" s="35" t="e">
        <f t="shared" si="4"/>
        <v>#N/A</v>
      </c>
      <c r="G117" t="str">
        <f>IF((ISERROR((VLOOKUP(B117,Calculation!C$2:C$314,1,FALSE)))),"not entered","")</f>
        <v/>
      </c>
    </row>
    <row r="118" spans="2:7" x14ac:dyDescent="0.2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02">
        <v>1.1574074074074073E-5</v>
      </c>
      <c r="F118" s="35" t="e">
        <f t="shared" si="4"/>
        <v>#N/A</v>
      </c>
      <c r="G118" t="str">
        <f>IF((ISERROR((VLOOKUP(B118,Calculation!C$2:C$314,1,FALSE)))),"not entered","")</f>
        <v/>
      </c>
    </row>
    <row r="119" spans="2:7" x14ac:dyDescent="0.2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02">
        <v>1.1574074074074073E-5</v>
      </c>
      <c r="F119" s="35" t="e">
        <f t="shared" si="4"/>
        <v>#N/A</v>
      </c>
      <c r="G119" t="str">
        <f>IF((ISERROR((VLOOKUP(B119,Calculation!C$2:C$314,1,FALSE)))),"not entered","")</f>
        <v/>
      </c>
    </row>
    <row r="120" spans="2:7" x14ac:dyDescent="0.2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02">
        <v>1.1574074074074073E-5</v>
      </c>
      <c r="F120" s="35" t="e">
        <f t="shared" si="4"/>
        <v>#N/A</v>
      </c>
      <c r="G120" t="str">
        <f>IF((ISERROR((VLOOKUP(B120,Calculation!C$2:C$314,1,FALSE)))),"not entered","")</f>
        <v/>
      </c>
    </row>
    <row r="121" spans="2:7" x14ac:dyDescent="0.2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02">
        <v>1.1574074074074073E-5</v>
      </c>
      <c r="F121" s="35" t="e">
        <f t="shared" si="4"/>
        <v>#N/A</v>
      </c>
      <c r="G121" t="str">
        <f>IF((ISERROR((VLOOKUP(B121,Calculation!C$2:C$314,1,FALSE)))),"not entered","")</f>
        <v/>
      </c>
    </row>
    <row r="122" spans="2:7" x14ac:dyDescent="0.2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02">
        <v>1.1574074074074073E-5</v>
      </c>
      <c r="F122" s="35" t="e">
        <f t="shared" si="4"/>
        <v>#N/A</v>
      </c>
      <c r="G122" t="str">
        <f>IF((ISERROR((VLOOKUP(B122,Calculation!C$2:C$314,1,FALSE)))),"not entered","")</f>
        <v/>
      </c>
    </row>
    <row r="123" spans="2:7" x14ac:dyDescent="0.2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02">
        <v>1.1574074074074073E-5</v>
      </c>
      <c r="F123" s="35" t="e">
        <f t="shared" si="4"/>
        <v>#N/A</v>
      </c>
      <c r="G123" t="str">
        <f>IF((ISERROR((VLOOKUP(B123,Calculation!C$2:C$314,1,FALSE)))),"not entered","")</f>
        <v/>
      </c>
    </row>
    <row r="124" spans="2:7" x14ac:dyDescent="0.2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02">
        <v>1.1574074074074073E-5</v>
      </c>
      <c r="F124" s="35" t="e">
        <f t="shared" si="4"/>
        <v>#N/A</v>
      </c>
      <c r="G124" t="str">
        <f>IF((ISERROR((VLOOKUP(B124,Calculation!C$2:C$314,1,FALSE)))),"not entered","")</f>
        <v/>
      </c>
    </row>
    <row r="125" spans="2:7" x14ac:dyDescent="0.2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02">
        <v>1.1574074074074073E-5</v>
      </c>
      <c r="F125" s="35" t="e">
        <f t="shared" si="4"/>
        <v>#N/A</v>
      </c>
      <c r="G125" t="str">
        <f>IF((ISERROR((VLOOKUP(B125,Calculation!C$2:C$314,1,FALSE)))),"not entered","")</f>
        <v/>
      </c>
    </row>
    <row r="126" spans="2:7" x14ac:dyDescent="0.2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02">
        <v>1.1574074074074073E-5</v>
      </c>
      <c r="F126" s="35" t="e">
        <f t="shared" si="4"/>
        <v>#N/A</v>
      </c>
      <c r="G126" t="str">
        <f>IF((ISERROR((VLOOKUP(B126,Calculation!C$2:C$314,1,FALSE)))),"not entered","")</f>
        <v/>
      </c>
    </row>
    <row r="127" spans="2:7" x14ac:dyDescent="0.2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02">
        <v>1.1574074074074073E-5</v>
      </c>
      <c r="F127" s="35" t="e">
        <f t="shared" si="4"/>
        <v>#N/A</v>
      </c>
      <c r="G127" t="str">
        <f>IF((ISERROR((VLOOKUP(B127,Calculation!C$2:C$314,1,FALSE)))),"not entered","")</f>
        <v/>
      </c>
    </row>
    <row r="128" spans="2:7" x14ac:dyDescent="0.2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02">
        <v>1.1574074074074073E-5</v>
      </c>
      <c r="F128" s="35" t="e">
        <f t="shared" si="4"/>
        <v>#N/A</v>
      </c>
      <c r="G128" t="str">
        <f>IF((ISERROR((VLOOKUP(B128,Calculation!C$2:C$314,1,FALSE)))),"not entered","")</f>
        <v/>
      </c>
    </row>
    <row r="129" spans="2:7" x14ac:dyDescent="0.2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02">
        <v>1.1574074074074073E-5</v>
      </c>
      <c r="F129" s="35" t="e">
        <f t="shared" si="4"/>
        <v>#N/A</v>
      </c>
      <c r="G129" t="str">
        <f>IF((ISERROR((VLOOKUP(B129,Calculation!C$2:C$314,1,FALSE)))),"not entered","")</f>
        <v/>
      </c>
    </row>
    <row r="130" spans="2:7" x14ac:dyDescent="0.2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02">
        <v>1.1574074074074073E-5</v>
      </c>
      <c r="F130" s="35" t="e">
        <f t="shared" si="4"/>
        <v>#N/A</v>
      </c>
      <c r="G130" t="str">
        <f>IF((ISERROR((VLOOKUP(B130,Calculation!C$2:C$314,1,FALSE)))),"not entered","")</f>
        <v/>
      </c>
    </row>
    <row r="131" spans="2:7" x14ac:dyDescent="0.2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02">
        <v>1.1574074074074073E-5</v>
      </c>
      <c r="F131" s="35" t="e">
        <f t="shared" si="4"/>
        <v>#N/A</v>
      </c>
      <c r="G131" t="str">
        <f>IF((ISERROR((VLOOKUP(B131,Calculation!C$2:C$314,1,FALSE)))),"not entered","")</f>
        <v/>
      </c>
    </row>
    <row r="132" spans="2:7" x14ac:dyDescent="0.2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02">
        <v>1.1574074074074073E-5</v>
      </c>
      <c r="F132" s="35" t="e">
        <f t="shared" si="4"/>
        <v>#N/A</v>
      </c>
      <c r="G132" t="str">
        <f>IF((ISERROR((VLOOKUP(B132,Calculation!C$2:C$314,1,FALSE)))),"not entered","")</f>
        <v/>
      </c>
    </row>
    <row r="133" spans="2:7" x14ac:dyDescent="0.2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02">
        <v>1.1574074074074073E-5</v>
      </c>
      <c r="F133" s="35" t="e">
        <f t="shared" si="4"/>
        <v>#N/A</v>
      </c>
      <c r="G133" t="str">
        <f>IF((ISERROR((VLOOKUP(B133,Calculation!C$2:C$314,1,FALSE)))),"not entered","")</f>
        <v/>
      </c>
    </row>
    <row r="134" spans="2:7" x14ac:dyDescent="0.2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02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02">
        <v>1.1574074074074073E-5</v>
      </c>
      <c r="F135" s="35" t="e">
        <f t="shared" si="7"/>
        <v>#N/A</v>
      </c>
      <c r="G135" t="str">
        <f>IF((ISERROR((VLOOKUP(B135,Calculation!C$2:C$314,1,FALSE)))),"not entered","")</f>
        <v/>
      </c>
    </row>
    <row r="136" spans="2:7" x14ac:dyDescent="0.2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02">
        <v>1.1574074074074073E-5</v>
      </c>
      <c r="F136" s="35" t="e">
        <f t="shared" si="7"/>
        <v>#N/A</v>
      </c>
      <c r="G136" t="str">
        <f>IF((ISERROR((VLOOKUP(B136,Calculation!C$2:C$314,1,FALSE)))),"not entered","")</f>
        <v/>
      </c>
    </row>
    <row r="137" spans="2:7" x14ac:dyDescent="0.2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02">
        <v>1.1574074074074073E-5</v>
      </c>
      <c r="F137" s="35" t="e">
        <f t="shared" si="7"/>
        <v>#N/A</v>
      </c>
      <c r="G137" t="str">
        <f>IF((ISERROR((VLOOKUP(B137,Calculation!C$2:C$314,1,FALSE)))),"not entered","")</f>
        <v/>
      </c>
    </row>
    <row r="138" spans="2:7" x14ac:dyDescent="0.2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02">
        <v>1.1574074074074073E-5</v>
      </c>
      <c r="F138" s="35" t="e">
        <f t="shared" si="7"/>
        <v>#N/A</v>
      </c>
      <c r="G138" t="str">
        <f>IF((ISERROR((VLOOKUP(B138,Calculation!C$2:C$314,1,FALSE)))),"not entered","")</f>
        <v/>
      </c>
    </row>
    <row r="139" spans="2:7" x14ac:dyDescent="0.2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02">
        <v>1.1574074074074073E-5</v>
      </c>
      <c r="F139" s="35" t="e">
        <f t="shared" si="7"/>
        <v>#N/A</v>
      </c>
      <c r="G139" t="str">
        <f>IF((ISERROR((VLOOKUP(B139,Calculation!C$2:C$314,1,FALSE)))),"not entered","")</f>
        <v/>
      </c>
    </row>
    <row r="140" spans="2:7" x14ac:dyDescent="0.2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02">
        <v>1.1574074074074073E-5</v>
      </c>
      <c r="F140" s="35" t="e">
        <f t="shared" si="7"/>
        <v>#N/A</v>
      </c>
      <c r="G140" t="str">
        <f>IF((ISERROR((VLOOKUP(B140,Calculation!C$2:C$314,1,FALSE)))),"not entered","")</f>
        <v/>
      </c>
    </row>
    <row r="141" spans="2:7" x14ac:dyDescent="0.2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02">
        <v>1.1574074074074073E-5</v>
      </c>
      <c r="F141" s="35" t="e">
        <f t="shared" si="7"/>
        <v>#N/A</v>
      </c>
      <c r="G141" t="str">
        <f>IF((ISERROR((VLOOKUP(B141,Calculation!C$2:C$314,1,FALSE)))),"not entered","")</f>
        <v/>
      </c>
    </row>
    <row r="142" spans="2:7" x14ac:dyDescent="0.2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02">
        <v>1.1574074074074073E-5</v>
      </c>
      <c r="F142" s="35" t="e">
        <f t="shared" si="7"/>
        <v>#N/A</v>
      </c>
      <c r="G142" t="str">
        <f>IF((ISERROR((VLOOKUP(B142,Calculation!C$2:C$314,1,FALSE)))),"not entered","")</f>
        <v/>
      </c>
    </row>
    <row r="143" spans="2:7" x14ac:dyDescent="0.2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02">
        <v>1.1574074074074073E-5</v>
      </c>
      <c r="F143" s="35" t="e">
        <f t="shared" si="7"/>
        <v>#N/A</v>
      </c>
      <c r="G143" t="str">
        <f>IF((ISERROR((VLOOKUP(B143,Calculation!C$2:C$314,1,FALSE)))),"not entered","")</f>
        <v/>
      </c>
    </row>
    <row r="144" spans="2:7" x14ac:dyDescent="0.2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02">
        <v>1.1574074074074073E-5</v>
      </c>
      <c r="F144" s="35" t="e">
        <f t="shared" si="7"/>
        <v>#N/A</v>
      </c>
      <c r="G144" t="str">
        <f>IF((ISERROR((VLOOKUP(B144,Calculation!C$2:C$314,1,FALSE)))),"not entered","")</f>
        <v/>
      </c>
    </row>
    <row r="145" spans="2:7" x14ac:dyDescent="0.2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02">
        <v>1.1574074074074073E-5</v>
      </c>
      <c r="F145" s="35" t="e">
        <f t="shared" si="7"/>
        <v>#N/A</v>
      </c>
      <c r="G145" t="str">
        <f>IF((ISERROR((VLOOKUP(B145,Calculation!C$2:C$314,1,FALSE)))),"not entered","")</f>
        <v/>
      </c>
    </row>
    <row r="146" spans="2:7" x14ac:dyDescent="0.2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02">
        <v>1.1574074074074073E-5</v>
      </c>
      <c r="F146" s="35" t="e">
        <f t="shared" si="7"/>
        <v>#N/A</v>
      </c>
      <c r="G146" t="str">
        <f>IF((ISERROR((VLOOKUP(B146,Calculation!C$2:C$314,1,FALSE)))),"not entered","")</f>
        <v/>
      </c>
    </row>
    <row r="147" spans="2:7" x14ac:dyDescent="0.2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02">
        <v>1.1574074074074073E-5</v>
      </c>
      <c r="F147" s="35" t="e">
        <f t="shared" si="7"/>
        <v>#N/A</v>
      </c>
      <c r="G147" t="str">
        <f>IF((ISERROR((VLOOKUP(B147,Calculation!C$2:C$314,1,FALSE)))),"not entered","")</f>
        <v/>
      </c>
    </row>
    <row r="148" spans="2:7" x14ac:dyDescent="0.2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02">
        <v>1.1574074074074073E-5</v>
      </c>
      <c r="F148" s="35" t="e">
        <f t="shared" si="7"/>
        <v>#N/A</v>
      </c>
      <c r="G148" t="str">
        <f>IF((ISERROR((VLOOKUP(B148,Calculation!C$2:C$314,1,FALSE)))),"not entered","")</f>
        <v/>
      </c>
    </row>
    <row r="149" spans="2:7" x14ac:dyDescent="0.2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02">
        <v>1.1574074074074073E-5</v>
      </c>
      <c r="F149" s="35" t="e">
        <f t="shared" si="7"/>
        <v>#N/A</v>
      </c>
      <c r="G149" t="str">
        <f>IF((ISERROR((VLOOKUP(B149,Calculation!C$2:C$314,1,FALSE)))),"not entered","")</f>
        <v/>
      </c>
    </row>
    <row r="150" spans="2:7" x14ac:dyDescent="0.2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02">
        <v>1.1574074074074073E-5</v>
      </c>
      <c r="F150" s="35" t="e">
        <f t="shared" si="7"/>
        <v>#N/A</v>
      </c>
      <c r="G150" t="str">
        <f>IF((ISERROR((VLOOKUP(B150,Calculation!C$2:C$314,1,FALSE)))),"not entered","")</f>
        <v/>
      </c>
    </row>
    <row r="151" spans="2:7" x14ac:dyDescent="0.2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02">
        <v>1.1574074074074073E-5</v>
      </c>
      <c r="F151" s="35" t="e">
        <f t="shared" si="7"/>
        <v>#N/A</v>
      </c>
      <c r="G151" t="str">
        <f>IF((ISERROR((VLOOKUP(B151,Calculation!C$2:C$314,1,FALSE)))),"not entered","")</f>
        <v/>
      </c>
    </row>
    <row r="152" spans="2:7" x14ac:dyDescent="0.2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02">
        <v>1.1574074074074073E-5</v>
      </c>
      <c r="F152" s="35" t="e">
        <f t="shared" si="7"/>
        <v>#N/A</v>
      </c>
      <c r="G152" t="str">
        <f>IF((ISERROR((VLOOKUP(B152,Calculation!C$2:C$314,1,FALSE)))),"not entered","")</f>
        <v/>
      </c>
    </row>
    <row r="153" spans="2:7" x14ac:dyDescent="0.2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02">
        <v>1.1574074074074073E-5</v>
      </c>
      <c r="F153" s="35" t="e">
        <f t="shared" si="7"/>
        <v>#N/A</v>
      </c>
      <c r="G153" t="str">
        <f>IF((ISERROR((VLOOKUP(B153,Calculation!C$2:C$314,1,FALSE)))),"not entered","")</f>
        <v/>
      </c>
    </row>
    <row r="154" spans="2:7" x14ac:dyDescent="0.2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02">
        <v>1.1574074074074073E-5</v>
      </c>
      <c r="F154" s="35" t="e">
        <f t="shared" si="7"/>
        <v>#N/A</v>
      </c>
      <c r="G154" t="str">
        <f>IF((ISERROR((VLOOKUP(B154,Calculation!C$2:C$314,1,FALSE)))),"not entered","")</f>
        <v/>
      </c>
    </row>
    <row r="155" spans="2:7" x14ac:dyDescent="0.2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02">
        <v>1.1574074074074073E-5</v>
      </c>
      <c r="F155" s="35" t="e">
        <f t="shared" si="7"/>
        <v>#N/A</v>
      </c>
      <c r="G155" t="str">
        <f>IF((ISERROR((VLOOKUP(B155,Calculation!C$2:C$314,1,FALSE)))),"not entered","")</f>
        <v/>
      </c>
    </row>
    <row r="156" spans="2:7" x14ac:dyDescent="0.2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02">
        <v>1.1574074074074073E-5</v>
      </c>
      <c r="F156" s="35" t="e">
        <f t="shared" si="7"/>
        <v>#N/A</v>
      </c>
      <c r="G156" t="str">
        <f>IF((ISERROR((VLOOKUP(B156,Calculation!C$2:C$314,1,FALSE)))),"not entered","")</f>
        <v/>
      </c>
    </row>
    <row r="157" spans="2:7" x14ac:dyDescent="0.2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02">
        <v>1.1574074074074073E-5</v>
      </c>
      <c r="F157" s="35" t="e">
        <f t="shared" si="7"/>
        <v>#N/A</v>
      </c>
      <c r="G157" t="str">
        <f>IF((ISERROR((VLOOKUP(B157,Calculation!C$2:C$314,1,FALSE)))),"not entered","")</f>
        <v/>
      </c>
    </row>
    <row r="158" spans="2:7" x14ac:dyDescent="0.2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02">
        <v>1.1574074074074073E-5</v>
      </c>
      <c r="F158" s="35" t="e">
        <f t="shared" si="7"/>
        <v>#N/A</v>
      </c>
      <c r="G158" t="str">
        <f>IF((ISERROR((VLOOKUP(B158,Calculation!C$2:C$314,1,FALSE)))),"not entered","")</f>
        <v/>
      </c>
    </row>
    <row r="159" spans="2:7" x14ac:dyDescent="0.2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02">
        <v>1.1574074074074073E-5</v>
      </c>
      <c r="F159" s="35" t="e">
        <f t="shared" si="7"/>
        <v>#N/A</v>
      </c>
      <c r="G159" t="str">
        <f>IF((ISERROR((VLOOKUP(B159,Calculation!C$2:C$314,1,FALSE)))),"not entered","")</f>
        <v/>
      </c>
    </row>
    <row r="160" spans="2:7" x14ac:dyDescent="0.2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02">
        <v>1.1574074074074073E-5</v>
      </c>
      <c r="F160" s="35" t="e">
        <f t="shared" si="7"/>
        <v>#N/A</v>
      </c>
      <c r="G160" t="str">
        <f>IF((ISERROR((VLOOKUP(B160,Calculation!C$2:C$314,1,FALSE)))),"not entered","")</f>
        <v/>
      </c>
    </row>
    <row r="161" spans="2:7" x14ac:dyDescent="0.2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02">
        <v>1.1574074074074073E-5</v>
      </c>
      <c r="F161" s="35" t="e">
        <f t="shared" si="7"/>
        <v>#N/A</v>
      </c>
      <c r="G161" t="str">
        <f>IF((ISERROR((VLOOKUP(B161,Calculation!C$2:C$314,1,FALSE)))),"not entered","")</f>
        <v/>
      </c>
    </row>
    <row r="162" spans="2:7" x14ac:dyDescent="0.2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02">
        <v>1.1574074074074073E-5</v>
      </c>
      <c r="F162" s="35" t="e">
        <f t="shared" si="7"/>
        <v>#N/A</v>
      </c>
      <c r="G162" t="str">
        <f>IF((ISERROR((VLOOKUP(B162,Calculation!C$2:C$314,1,FALSE)))),"not entered","")</f>
        <v/>
      </c>
    </row>
    <row r="163" spans="2:7" x14ac:dyDescent="0.2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02">
        <v>1.1574074074074073E-5</v>
      </c>
      <c r="F163" s="35" t="e">
        <f t="shared" si="7"/>
        <v>#N/A</v>
      </c>
      <c r="G163" t="str">
        <f>IF((ISERROR((VLOOKUP(B163,Calculation!C$2:C$314,1,FALSE)))),"not entered","")</f>
        <v/>
      </c>
    </row>
    <row r="164" spans="2:7" x14ac:dyDescent="0.2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02">
        <v>1.1574074074074073E-5</v>
      </c>
      <c r="F164" s="35" t="e">
        <f t="shared" si="7"/>
        <v>#N/A</v>
      </c>
      <c r="G164" t="str">
        <f>IF((ISERROR((VLOOKUP(B164,Calculation!C$2:C$314,1,FALSE)))),"not entered","")</f>
        <v/>
      </c>
    </row>
    <row r="165" spans="2:7" x14ac:dyDescent="0.2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02">
        <v>1.1574074074074073E-5</v>
      </c>
      <c r="F165" s="35" t="e">
        <f t="shared" si="7"/>
        <v>#N/A</v>
      </c>
      <c r="G165" t="str">
        <f>IF((ISERROR((VLOOKUP(B165,Calculation!C$2:C$314,1,FALSE)))),"not entered","")</f>
        <v/>
      </c>
    </row>
    <row r="166" spans="2:7" x14ac:dyDescent="0.2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02">
        <v>1.1574074074074073E-5</v>
      </c>
      <c r="F166" s="35" t="e">
        <f t="shared" si="7"/>
        <v>#N/A</v>
      </c>
      <c r="G166" t="str">
        <f>IF((ISERROR((VLOOKUP(B166,Calculation!C$2:C$314,1,FALSE)))),"not entered","")</f>
        <v/>
      </c>
    </row>
    <row r="167" spans="2:7" x14ac:dyDescent="0.2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02">
        <v>1.1574074074074073E-5</v>
      </c>
      <c r="F167" s="35" t="e">
        <f t="shared" si="7"/>
        <v>#N/A</v>
      </c>
      <c r="G167" t="str">
        <f>IF((ISERROR((VLOOKUP(B167,Calculation!C$2:C$314,1,FALSE)))),"not entered","")</f>
        <v/>
      </c>
    </row>
    <row r="168" spans="2:7" x14ac:dyDescent="0.2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02">
        <v>1.1574074074074073E-5</v>
      </c>
      <c r="F168" s="35" t="e">
        <f t="shared" si="7"/>
        <v>#N/A</v>
      </c>
      <c r="G168" t="str">
        <f>IF((ISERROR((VLOOKUP(B168,Calculation!C$2:C$314,1,FALSE)))),"not entered","")</f>
        <v/>
      </c>
    </row>
    <row r="169" spans="2:7" x14ac:dyDescent="0.2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02">
        <v>1.1574074074074073E-5</v>
      </c>
      <c r="F169" s="35" t="e">
        <f t="shared" si="7"/>
        <v>#N/A</v>
      </c>
      <c r="G169" t="str">
        <f>IF((ISERROR((VLOOKUP(B169,Calculation!C$2:C$314,1,FALSE)))),"not entered","")</f>
        <v/>
      </c>
    </row>
    <row r="170" spans="2:7" x14ac:dyDescent="0.2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02">
        <v>1.1574074074074073E-5</v>
      </c>
      <c r="F170" s="35" t="e">
        <f t="shared" si="7"/>
        <v>#N/A</v>
      </c>
      <c r="G170" t="str">
        <f>IF((ISERROR((VLOOKUP(B170,Calculation!C$2:C$314,1,FALSE)))),"not entered","")</f>
        <v/>
      </c>
    </row>
    <row r="171" spans="2:7" x14ac:dyDescent="0.2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02">
        <v>1.1574074074074073E-5</v>
      </c>
      <c r="F171" s="35" t="e">
        <f t="shared" si="7"/>
        <v>#N/A</v>
      </c>
      <c r="G171" t="str">
        <f>IF((ISERROR((VLOOKUP(B171,Calculation!C$2:C$314,1,FALSE)))),"not entered","")</f>
        <v/>
      </c>
    </row>
    <row r="172" spans="2:7" x14ac:dyDescent="0.2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02">
        <v>1.1574074074074073E-5</v>
      </c>
      <c r="F172" s="35" t="e">
        <f t="shared" si="7"/>
        <v>#N/A</v>
      </c>
      <c r="G172" t="str">
        <f>IF((ISERROR((VLOOKUP(B172,Calculation!C$2:C$314,1,FALSE)))),"not entered","")</f>
        <v/>
      </c>
    </row>
    <row r="173" spans="2:7" x14ac:dyDescent="0.2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02">
        <v>1.1574074074074073E-5</v>
      </c>
      <c r="F173" s="35" t="e">
        <f t="shared" si="7"/>
        <v>#N/A</v>
      </c>
      <c r="G173" t="str">
        <f>IF((ISERROR((VLOOKUP(B173,Calculation!C$2:C$314,1,FALSE)))),"not entered","")</f>
        <v/>
      </c>
    </row>
    <row r="174" spans="2:7" x14ac:dyDescent="0.2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02">
        <v>1.1574074074074073E-5</v>
      </c>
      <c r="F174" s="35" t="e">
        <f t="shared" si="7"/>
        <v>#N/A</v>
      </c>
      <c r="G174" t="str">
        <f>IF((ISERROR((VLOOKUP(B174,Calculation!C$2:C$314,1,FALSE)))),"not entered","")</f>
        <v/>
      </c>
    </row>
    <row r="175" spans="2:7" x14ac:dyDescent="0.2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02">
        <v>1.1574074074074073E-5</v>
      </c>
      <c r="F175" s="35" t="e">
        <f t="shared" si="7"/>
        <v>#N/A</v>
      </c>
      <c r="G175" t="str">
        <f>IF((ISERROR((VLOOKUP(B175,Calculation!C$2:C$314,1,FALSE)))),"not entered","")</f>
        <v/>
      </c>
    </row>
    <row r="176" spans="2:7" x14ac:dyDescent="0.2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02">
        <v>1.1574074074074073E-5</v>
      </c>
      <c r="F176" s="35" t="e">
        <f t="shared" si="7"/>
        <v>#N/A</v>
      </c>
      <c r="G176" t="str">
        <f>IF((ISERROR((VLOOKUP(B176,Calculation!C$2:C$314,1,FALSE)))),"not entered","")</f>
        <v/>
      </c>
    </row>
    <row r="177" spans="2:7" x14ac:dyDescent="0.2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02">
        <v>1.1574074074074073E-5</v>
      </c>
      <c r="F177" s="35" t="e">
        <f t="shared" si="7"/>
        <v>#N/A</v>
      </c>
      <c r="G177" t="str">
        <f>IF((ISERROR((VLOOKUP(B177,Calculation!C$2:C$314,1,FALSE)))),"not entered","")</f>
        <v/>
      </c>
    </row>
    <row r="178" spans="2:7" x14ac:dyDescent="0.2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02">
        <v>1.1574074074074073E-5</v>
      </c>
      <c r="F178" s="35" t="e">
        <f t="shared" si="7"/>
        <v>#N/A</v>
      </c>
      <c r="G178" t="str">
        <f>IF((ISERROR((VLOOKUP(B178,Calculation!C$2:C$314,1,FALSE)))),"not entered","")</f>
        <v/>
      </c>
    </row>
    <row r="179" spans="2:7" x14ac:dyDescent="0.2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02">
        <v>1.1574074074074073E-5</v>
      </c>
      <c r="F179" s="35" t="e">
        <f t="shared" si="7"/>
        <v>#N/A</v>
      </c>
      <c r="G179" t="str">
        <f>IF((ISERROR((VLOOKUP(B179,Calculation!C$2:C$314,1,FALSE)))),"not entered","")</f>
        <v/>
      </c>
    </row>
    <row r="180" spans="2:7" x14ac:dyDescent="0.2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02">
        <v>1.1574074074074073E-5</v>
      </c>
      <c r="F180" s="35" t="e">
        <f t="shared" si="7"/>
        <v>#N/A</v>
      </c>
      <c r="G180" t="str">
        <f>IF((ISERROR((VLOOKUP(B180,Calculation!C$2:C$314,1,FALSE)))),"not entered","")</f>
        <v/>
      </c>
    </row>
    <row r="181" spans="2:7" x14ac:dyDescent="0.2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02">
        <v>1.1574074074074073E-5</v>
      </c>
      <c r="F181" s="35" t="e">
        <f t="shared" si="7"/>
        <v>#N/A</v>
      </c>
      <c r="G181" t="str">
        <f>IF((ISERROR((VLOOKUP(B181,Calculation!C$2:C$314,1,FALSE)))),"not entered","")</f>
        <v/>
      </c>
    </row>
    <row r="182" spans="2:7" x14ac:dyDescent="0.2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02">
        <v>1.1574074074074073E-5</v>
      </c>
      <c r="F182" s="35" t="e">
        <f t="shared" si="7"/>
        <v>#N/A</v>
      </c>
      <c r="G182" t="str">
        <f>IF((ISERROR((VLOOKUP(B182,Calculation!C$2:C$314,1,FALSE)))),"not entered","")</f>
        <v/>
      </c>
    </row>
    <row r="183" spans="2:7" x14ac:dyDescent="0.2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02">
        <v>1.1574074074074073E-5</v>
      </c>
      <c r="F183" s="35" t="e">
        <f t="shared" si="7"/>
        <v>#N/A</v>
      </c>
      <c r="G183" t="str">
        <f>IF((ISERROR((VLOOKUP(B183,Calculation!C$2:C$314,1,FALSE)))),"not entered","")</f>
        <v/>
      </c>
    </row>
    <row r="184" spans="2:7" x14ac:dyDescent="0.2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02">
        <v>1.1574074074074073E-5</v>
      </c>
      <c r="F184" s="35" t="e">
        <f t="shared" si="7"/>
        <v>#N/A</v>
      </c>
      <c r="G184" t="str">
        <f>IF((ISERROR((VLOOKUP(B184,Calculation!C$2:C$314,1,FALSE)))),"not entered","")</f>
        <v/>
      </c>
    </row>
    <row r="185" spans="2:7" x14ac:dyDescent="0.2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02">
        <v>1.1574074074074073E-5</v>
      </c>
      <c r="F185" s="35" t="e">
        <f t="shared" si="7"/>
        <v>#N/A</v>
      </c>
      <c r="G185" t="str">
        <f>IF((ISERROR((VLOOKUP(B185,Calculation!C$2:C$314,1,FALSE)))),"not entered","")</f>
        <v/>
      </c>
    </row>
    <row r="186" spans="2:7" x14ac:dyDescent="0.2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02">
        <v>1.1574074074074073E-5</v>
      </c>
      <c r="F186" s="35" t="e">
        <f t="shared" si="7"/>
        <v>#N/A</v>
      </c>
      <c r="G186" t="str">
        <f>IF((ISERROR((VLOOKUP(B186,Calculation!C$2:C$314,1,FALSE)))),"not entered","")</f>
        <v/>
      </c>
    </row>
    <row r="187" spans="2:7" x14ac:dyDescent="0.2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02">
        <v>1.1574074074074073E-5</v>
      </c>
      <c r="F187" s="35" t="e">
        <f t="shared" si="7"/>
        <v>#N/A</v>
      </c>
      <c r="G187" t="str">
        <f>IF((ISERROR((VLOOKUP(B187,Calculation!C$2:C$314,1,FALSE)))),"not entered","")</f>
        <v/>
      </c>
    </row>
    <row r="188" spans="2:7" x14ac:dyDescent="0.2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02">
        <v>1.1574074074074073E-5</v>
      </c>
      <c r="F188" s="35" t="e">
        <f t="shared" si="7"/>
        <v>#N/A</v>
      </c>
      <c r="G188" t="str">
        <f>IF((ISERROR((VLOOKUP(B188,Calculation!C$2:C$314,1,FALSE)))),"not entered","")</f>
        <v/>
      </c>
    </row>
    <row r="189" spans="2:7" x14ac:dyDescent="0.2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02">
        <v>1.1574074074074073E-5</v>
      </c>
      <c r="F189" s="35" t="e">
        <f t="shared" si="7"/>
        <v>#N/A</v>
      </c>
      <c r="G189" t="str">
        <f>IF((ISERROR((VLOOKUP(B189,Calculation!C$2:C$314,1,FALSE)))),"not entered","")</f>
        <v/>
      </c>
    </row>
    <row r="190" spans="2:7" x14ac:dyDescent="0.2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02">
        <v>1.1574074074074073E-5</v>
      </c>
      <c r="F190" s="35" t="e">
        <f t="shared" si="7"/>
        <v>#N/A</v>
      </c>
      <c r="G190" t="str">
        <f>IF((ISERROR((VLOOKUP(B190,Calculation!C$2:C$314,1,FALSE)))),"not entered","")</f>
        <v/>
      </c>
    </row>
    <row r="191" spans="2:7" x14ac:dyDescent="0.2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02">
        <v>1.1574074074074073E-5</v>
      </c>
      <c r="F191" s="35" t="e">
        <f t="shared" si="7"/>
        <v>#N/A</v>
      </c>
      <c r="G191" t="str">
        <f>IF((ISERROR((VLOOKUP(B191,Calculation!C$2:C$314,1,FALSE)))),"not entered","")</f>
        <v/>
      </c>
    </row>
    <row r="192" spans="2:7" x14ac:dyDescent="0.2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02">
        <v>1.1574074074074073E-5</v>
      </c>
      <c r="F192" s="35" t="e">
        <f t="shared" si="7"/>
        <v>#N/A</v>
      </c>
      <c r="G192" t="str">
        <f>IF((ISERROR((VLOOKUP(B192,Calculation!C$2:C$314,1,FALSE)))),"not entered","")</f>
        <v/>
      </c>
    </row>
    <row r="193" spans="2:7" x14ac:dyDescent="0.2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02">
        <v>1.1574074074074073E-5</v>
      </c>
      <c r="F193" s="35" t="e">
        <f t="shared" si="7"/>
        <v>#N/A</v>
      </c>
      <c r="G193" t="str">
        <f>IF((ISERROR((VLOOKUP(B193,Calculation!C$2:C$314,1,FALSE)))),"not entered","")</f>
        <v/>
      </c>
    </row>
    <row r="194" spans="2:7" x14ac:dyDescent="0.2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02">
        <v>1.1574074074074073E-5</v>
      </c>
      <c r="F194" s="35" t="e">
        <f t="shared" si="7"/>
        <v>#N/A</v>
      </c>
      <c r="G194" t="str">
        <f>IF((ISERROR((VLOOKUP(B194,Calculation!C$2:C$314,1,FALSE)))),"not entered","")</f>
        <v/>
      </c>
    </row>
    <row r="195" spans="2:7" x14ac:dyDescent="0.2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02">
        <v>1.1574074074074073E-5</v>
      </c>
      <c r="F195" s="35" t="e">
        <f t="shared" si="7"/>
        <v>#N/A</v>
      </c>
      <c r="G195" t="str">
        <f>IF((ISERROR((VLOOKUP(B195,Calculation!C$2:C$314,1,FALSE)))),"not entered","")</f>
        <v/>
      </c>
    </row>
    <row r="196" spans="2:7" x14ac:dyDescent="0.2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02">
        <v>1.1574074074074073E-5</v>
      </c>
      <c r="F196" s="35" t="e">
        <f t="shared" si="7"/>
        <v>#N/A</v>
      </c>
      <c r="G196" t="str">
        <f>IF((ISERROR((VLOOKUP(B196,Calculation!C$2:C$314,1,FALSE)))),"not entered","")</f>
        <v/>
      </c>
    </row>
    <row r="197" spans="2:7" x14ac:dyDescent="0.2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02">
        <v>1.1574074074074073E-5</v>
      </c>
      <c r="F197" s="35" t="e">
        <f t="shared" si="7"/>
        <v>#N/A</v>
      </c>
      <c r="G197" t="str">
        <f>IF((ISERROR((VLOOKUP(B197,Calculation!C$2:C$314,1,FALSE)))),"not entered","")</f>
        <v/>
      </c>
    </row>
    <row r="198" spans="2:7" x14ac:dyDescent="0.2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02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02">
        <v>1.1574074074074073E-5</v>
      </c>
      <c r="F199" s="35" t="e">
        <f t="shared" si="10"/>
        <v>#N/A</v>
      </c>
      <c r="G199" t="str">
        <f>IF((ISERROR((VLOOKUP(B199,Calculation!C$2:C$314,1,FALSE)))),"not entered","")</f>
        <v/>
      </c>
    </row>
    <row r="200" spans="2:7" x14ac:dyDescent="0.2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02">
        <v>1.1574074074074073E-5</v>
      </c>
      <c r="F200" s="35" t="e">
        <f t="shared" si="10"/>
        <v>#N/A</v>
      </c>
      <c r="G200" t="str">
        <f>IF((ISERROR((VLOOKUP(B200,Calculation!C$2:C$314,1,FALSE)))),"not entered","")</f>
        <v/>
      </c>
    </row>
    <row r="201" spans="2:7" x14ac:dyDescent="0.2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02">
        <v>1.1574074074074073E-5</v>
      </c>
      <c r="F201" s="35" t="e">
        <f t="shared" si="10"/>
        <v>#N/A</v>
      </c>
      <c r="G201" t="str">
        <f>IF((ISERROR((VLOOKUP(B201,Calculation!C$2:C$314,1,FALSE)))),"not entered","")</f>
        <v/>
      </c>
    </row>
    <row r="202" spans="2:7" x14ac:dyDescent="0.2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02">
        <v>1.1574074074074073E-5</v>
      </c>
      <c r="F202" s="35" t="e">
        <f t="shared" si="10"/>
        <v>#N/A</v>
      </c>
      <c r="G202" t="str">
        <f>IF((ISERROR((VLOOKUP(B202,Calculation!C$2:C$314,1,FALSE)))),"not entered","")</f>
        <v/>
      </c>
    </row>
    <row r="203" spans="2:7" x14ac:dyDescent="0.2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02">
        <v>1.1574074074074073E-5</v>
      </c>
      <c r="F203" s="35" t="e">
        <f t="shared" si="10"/>
        <v>#N/A</v>
      </c>
      <c r="G203" t="str">
        <f>IF((ISERROR((VLOOKUP(B203,Calculation!C$2:C$314,1,FALSE)))),"not entered","")</f>
        <v/>
      </c>
    </row>
    <row r="204" spans="2:7" ht="13.5" thickBot="1" x14ac:dyDescent="0.25">
      <c r="B204" s="36"/>
      <c r="C204" s="61"/>
      <c r="D204" s="61"/>
      <c r="E204" s="37"/>
      <c r="F204" s="38"/>
      <c r="G204" t="str">
        <f>IF((ISERROR((VLOOKUP(B204,Calculation!C$2:C$314,1,FALSE)))),"not entered","")</f>
        <v>not entered</v>
      </c>
    </row>
    <row r="205" spans="2:7" ht="13.5" thickBot="1" x14ac:dyDescent="0.25">
      <c r="B205" s="36"/>
      <c r="C205" s="61"/>
      <c r="D205" s="61"/>
      <c r="E205" s="37"/>
      <c r="F205" s="38"/>
    </row>
  </sheetData>
  <phoneticPr fontId="3" type="noConversion"/>
  <conditionalFormatting sqref="G4:G205">
    <cfRule type="cellIs" dxfId="169" priority="3" stopIfTrue="1" operator="equal">
      <formula>#N/A</formula>
    </cfRule>
  </conditionalFormatting>
  <conditionalFormatting sqref="B1:B3 B205:B65536">
    <cfRule type="cellIs" dxfId="168" priority="4" stopIfTrue="1" operator="equal">
      <formula>"x"</formula>
    </cfRule>
  </conditionalFormatting>
  <conditionalFormatting sqref="B4:B5 B7:B204">
    <cfRule type="cellIs" dxfId="167" priority="2" stopIfTrue="1" operator="equal">
      <formula>"x"</formula>
    </cfRule>
  </conditionalFormatting>
  <conditionalFormatting sqref="B6">
    <cfRule type="cellIs" dxfId="166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4"/>
  <sheetViews>
    <sheetView workbookViewId="0">
      <selection activeCell="I17" sqref="I17"/>
    </sheetView>
  </sheetViews>
  <sheetFormatPr defaultRowHeight="12.75" x14ac:dyDescent="0.2"/>
  <cols>
    <col min="1" max="1" width="1.42578125" customWidth="1"/>
    <col min="2" max="2" width="20.42578125" style="30" customWidth="1"/>
    <col min="3" max="3" width="7.140625" style="57" bestFit="1" customWidth="1"/>
    <col min="4" max="4" width="38.28515625" style="57" customWidth="1"/>
    <col min="5" max="5" width="8.140625" style="31" bestFit="1" customWidth="1"/>
    <col min="6" max="6" width="8.5703125" style="32" bestFit="1" customWidth="1"/>
  </cols>
  <sheetData>
    <row r="2" spans="2:7" ht="15.75" x14ac:dyDescent="0.25">
      <c r="B2" s="48" t="str">
        <f>Races!A6</f>
        <v>East Essex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 t="s">
        <v>184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 t="s">
        <v>194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126</v>
      </c>
      <c r="C6" s="119" t="s">
        <v>70</v>
      </c>
      <c r="D6" s="119" t="s">
        <v>161</v>
      </c>
      <c r="E6" s="117" t="s">
        <v>184</v>
      </c>
      <c r="F6" s="118">
        <f t="shared" ref="F6:F2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15" t="s">
        <v>97</v>
      </c>
      <c r="C7" s="119" t="s">
        <v>70</v>
      </c>
      <c r="D7" s="119" t="s">
        <v>160</v>
      </c>
      <c r="E7" s="117" t="s">
        <v>185</v>
      </c>
      <c r="F7" s="118">
        <f t="shared" si="0"/>
        <v>9874.3847670815176</v>
      </c>
      <c r="G7" t="str">
        <f>IF((ISERROR((VLOOKUP(B7,Calculation!C$2:C$314,1,FALSE)))),"not entered","")</f>
        <v/>
      </c>
    </row>
    <row r="8" spans="2:7" x14ac:dyDescent="0.2">
      <c r="B8" s="115" t="s">
        <v>129</v>
      </c>
      <c r="C8" s="119" t="s">
        <v>70</v>
      </c>
      <c r="D8" s="119" t="s">
        <v>164</v>
      </c>
      <c r="E8" s="117" t="s">
        <v>186</v>
      </c>
      <c r="F8" s="118">
        <f t="shared" si="0"/>
        <v>9285.636366469791</v>
      </c>
      <c r="G8" t="str">
        <f>IF((ISERROR((VLOOKUP(B8,Calculation!C$2:C$314,1,FALSE)))),"not entered","")</f>
        <v/>
      </c>
    </row>
    <row r="9" spans="2:7" x14ac:dyDescent="0.2">
      <c r="B9" s="115" t="s">
        <v>187</v>
      </c>
      <c r="C9" s="119" t="s">
        <v>70</v>
      </c>
      <c r="D9" s="119" t="s">
        <v>158</v>
      </c>
      <c r="E9" s="117" t="s">
        <v>188</v>
      </c>
      <c r="F9" s="118">
        <f t="shared" si="0"/>
        <v>7205.7418582433402</v>
      </c>
      <c r="G9" t="str">
        <f>IF((ISERROR((VLOOKUP(B9,Calculation!C$2:C$314,1,FALSE)))),"not entered","")</f>
        <v/>
      </c>
    </row>
    <row r="10" spans="2:7" x14ac:dyDescent="0.2">
      <c r="B10" s="115" t="s">
        <v>189</v>
      </c>
      <c r="C10" s="119" t="s">
        <v>70</v>
      </c>
      <c r="D10" s="119" t="s">
        <v>104</v>
      </c>
      <c r="E10" s="117" t="s">
        <v>190</v>
      </c>
      <c r="F10" s="118">
        <f t="shared" si="0"/>
        <v>6659.1787925523604</v>
      </c>
      <c r="G10" t="str">
        <f>IF((ISERROR((VLOOKUP(B10,Calculation!C$2:C$314,1,FALSE)))),"not entered","")</f>
        <v>not entered</v>
      </c>
    </row>
    <row r="11" spans="2:7" x14ac:dyDescent="0.2">
      <c r="B11" s="115" t="s">
        <v>191</v>
      </c>
      <c r="C11" s="119" t="s">
        <v>70</v>
      </c>
      <c r="D11" s="119" t="s">
        <v>132</v>
      </c>
      <c r="E11" s="117" t="s">
        <v>192</v>
      </c>
      <c r="F11" s="118">
        <f>(VLOOKUP(C11,C$4:E$5,3,FALSE))/(E11/10000)</f>
        <v>6468.0532337552368</v>
      </c>
      <c r="G11" t="str">
        <f>IF((ISERROR((VLOOKUP(B11,Calculation!C$2:C$314,1,FALSE)))),"not entered","")</f>
        <v>not entered</v>
      </c>
    </row>
    <row r="12" spans="2:7" x14ac:dyDescent="0.2">
      <c r="B12" s="115" t="s">
        <v>100</v>
      </c>
      <c r="C12" s="119" t="s">
        <v>70</v>
      </c>
      <c r="D12" s="119" t="s">
        <v>101</v>
      </c>
      <c r="E12" s="117" t="s">
        <v>193</v>
      </c>
      <c r="F12" s="118">
        <f t="shared" si="0"/>
        <v>5002.0987239758233</v>
      </c>
      <c r="G12" t="str">
        <f>IF((ISERROR((VLOOKUP(B12,Calculation!C$2:C$314,1,FALSE)))),"not entered","")</f>
        <v/>
      </c>
    </row>
    <row r="13" spans="2:7" x14ac:dyDescent="0.2">
      <c r="B13" s="115" t="s">
        <v>174</v>
      </c>
      <c r="C13" s="119" t="s">
        <v>71</v>
      </c>
      <c r="D13" s="119" t="s">
        <v>175</v>
      </c>
      <c r="E13" s="117" t="s">
        <v>194</v>
      </c>
      <c r="F13" s="118">
        <f t="shared" si="0"/>
        <v>10000</v>
      </c>
      <c r="G13" t="str">
        <f>IF((ISERROR((VLOOKUP(B13,Calculation!C$2:C$314,1,FALSE)))),"not entered","")</f>
        <v/>
      </c>
    </row>
    <row r="14" spans="2:7" x14ac:dyDescent="0.2">
      <c r="B14" s="115" t="s">
        <v>195</v>
      </c>
      <c r="C14" s="119" t="s">
        <v>71</v>
      </c>
      <c r="D14" s="119" t="s">
        <v>158</v>
      </c>
      <c r="E14" s="117" t="s">
        <v>196</v>
      </c>
      <c r="F14" s="118">
        <f t="shared" si="0"/>
        <v>9941.3494422603635</v>
      </c>
      <c r="G14" t="str">
        <f>IF((ISERROR((VLOOKUP(B14,Calculation!C$2:C$314,1,FALSE)))),"not entered","")</f>
        <v/>
      </c>
    </row>
    <row r="15" spans="2:7" x14ac:dyDescent="0.2">
      <c r="B15" s="115" t="s">
        <v>197</v>
      </c>
      <c r="C15" s="119" t="s">
        <v>71</v>
      </c>
      <c r="D15" s="119" t="s">
        <v>104</v>
      </c>
      <c r="E15" s="117" t="s">
        <v>198</v>
      </c>
      <c r="F15" s="118">
        <f t="shared" si="0"/>
        <v>8406.3513513513517</v>
      </c>
      <c r="G15" t="str">
        <f>IF((ISERROR((VLOOKUP(B15,Calculation!C$2:C$314,1,FALSE)))),"not entered","")</f>
        <v>not entered</v>
      </c>
    </row>
    <row r="16" spans="2:7" x14ac:dyDescent="0.2">
      <c r="B16" s="115" t="s">
        <v>199</v>
      </c>
      <c r="C16" s="119" t="s">
        <v>71</v>
      </c>
      <c r="D16" s="119" t="s">
        <v>200</v>
      </c>
      <c r="E16" s="117" t="s">
        <v>201</v>
      </c>
      <c r="F16" s="118">
        <f t="shared" si="0"/>
        <v>8266.3814067213279</v>
      </c>
      <c r="G16" t="str">
        <f>IF((ISERROR((VLOOKUP(B16,Calculation!C$2:C$314,1,FALSE)))),"not entered","")</f>
        <v/>
      </c>
    </row>
    <row r="17" spans="2:7" x14ac:dyDescent="0.2">
      <c r="B17" s="115" t="s">
        <v>202</v>
      </c>
      <c r="C17" s="119" t="s">
        <v>71</v>
      </c>
      <c r="D17" s="119" t="s">
        <v>164</v>
      </c>
      <c r="E17" s="117" t="s">
        <v>203</v>
      </c>
      <c r="F17" s="118">
        <f t="shared" si="0"/>
        <v>8175.2352415497026</v>
      </c>
      <c r="G17" t="str">
        <f>IF((ISERROR((VLOOKUP(B17,Calculation!C$2:C$314,1,FALSE)))),"not entered","")</f>
        <v/>
      </c>
    </row>
    <row r="18" spans="2:7" x14ac:dyDescent="0.2">
      <c r="B18" s="115" t="s">
        <v>154</v>
      </c>
      <c r="C18" s="119" t="s">
        <v>71</v>
      </c>
      <c r="D18" s="119" t="s">
        <v>158</v>
      </c>
      <c r="E18" s="117" t="s">
        <v>204</v>
      </c>
      <c r="F18" s="118">
        <f t="shared" si="0"/>
        <v>7722.4932653035885</v>
      </c>
      <c r="G18" t="str">
        <f>IF((ISERROR((VLOOKUP(B18,Calculation!C$2:C$314,1,FALSE)))),"not entered","")</f>
        <v/>
      </c>
    </row>
    <row r="19" spans="2:7" x14ac:dyDescent="0.2">
      <c r="B19" s="115" t="s">
        <v>157</v>
      </c>
      <c r="C19" s="119" t="s">
        <v>71</v>
      </c>
      <c r="D19" s="119" t="s">
        <v>158</v>
      </c>
      <c r="E19" s="117" t="s">
        <v>205</v>
      </c>
      <c r="F19" s="118">
        <f t="shared" si="0"/>
        <v>7706.9937434181993</v>
      </c>
      <c r="G19" t="str">
        <f>IF((ISERROR((VLOOKUP(B19,Calculation!C$2:C$314,1,FALSE)))),"not entered","")</f>
        <v/>
      </c>
    </row>
    <row r="20" spans="2:7" x14ac:dyDescent="0.2">
      <c r="B20" s="115" t="s">
        <v>206</v>
      </c>
      <c r="C20" s="119" t="s">
        <v>71</v>
      </c>
      <c r="D20" s="119" t="s">
        <v>104</v>
      </c>
      <c r="E20" s="117" t="s">
        <v>207</v>
      </c>
      <c r="F20" s="118">
        <f t="shared" si="0"/>
        <v>7418.3123449723325</v>
      </c>
      <c r="G20" t="str">
        <f>IF((ISERROR((VLOOKUP(B20,Calculation!C$2:C$314,1,FALSE)))),"not entered","")</f>
        <v>not entered</v>
      </c>
    </row>
    <row r="21" spans="2:7" x14ac:dyDescent="0.2">
      <c r="B21" s="115" t="s">
        <v>8</v>
      </c>
      <c r="C21" s="119" t="str">
        <f t="shared" ref="C21:C43" si="1">VLOOKUP(B21,name,3,FALSE)</f>
        <v xml:space="preserve"> </v>
      </c>
      <c r="D21" s="119" t="str">
        <f t="shared" ref="D21:D43" si="2">VLOOKUP(B21,name,2,FALSE)</f>
        <v xml:space="preserve"> </v>
      </c>
      <c r="E21" s="117">
        <v>1.1574074074074073E-5</v>
      </c>
      <c r="F21" s="118" t="e">
        <f t="shared" si="0"/>
        <v>#N/A</v>
      </c>
      <c r="G21" t="str">
        <f>IF((ISERROR((VLOOKUP(B21,Calculation!C$2:C$314,1,FALSE)))),"not entered","")</f>
        <v/>
      </c>
    </row>
    <row r="22" spans="2:7" x14ac:dyDescent="0.2">
      <c r="B22" s="115" t="s">
        <v>8</v>
      </c>
      <c r="C22" s="119" t="str">
        <f t="shared" si="1"/>
        <v xml:space="preserve"> </v>
      </c>
      <c r="D22" s="119" t="str">
        <f t="shared" si="2"/>
        <v xml:space="preserve"> </v>
      </c>
      <c r="E22" s="117">
        <v>1.1574074074074073E-5</v>
      </c>
      <c r="F22" s="118" t="e">
        <f t="shared" si="0"/>
        <v>#N/A</v>
      </c>
      <c r="G22" t="str">
        <f>IF((ISERROR((VLOOKUP(B22,Calculation!C$2:C$314,1,FALSE)))),"not entered","")</f>
        <v/>
      </c>
    </row>
    <row r="23" spans="2:7" x14ac:dyDescent="0.2">
      <c r="B23" s="115" t="s">
        <v>8</v>
      </c>
      <c r="C23" s="119" t="str">
        <f t="shared" si="1"/>
        <v xml:space="preserve"> </v>
      </c>
      <c r="D23" s="119" t="str">
        <f t="shared" si="2"/>
        <v xml:space="preserve"> </v>
      </c>
      <c r="E23" s="117">
        <v>1.1574074074074073E-5</v>
      </c>
      <c r="F23" s="118" t="e">
        <f t="shared" si="0"/>
        <v>#N/A</v>
      </c>
      <c r="G23" t="str">
        <f>IF((ISERROR((VLOOKUP(B23,Calculation!C$2:C$314,1,FALSE)))),"not entered","")</f>
        <v/>
      </c>
    </row>
    <row r="24" spans="2:7" x14ac:dyDescent="0.2">
      <c r="B24" s="115" t="s">
        <v>8</v>
      </c>
      <c r="C24" s="119" t="str">
        <f t="shared" si="1"/>
        <v xml:space="preserve"> </v>
      </c>
      <c r="D24" s="119" t="str">
        <f t="shared" si="2"/>
        <v xml:space="preserve"> </v>
      </c>
      <c r="E24" s="117">
        <v>1.1574074074074073E-5</v>
      </c>
      <c r="F24" s="118" t="e">
        <f t="shared" si="0"/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1"/>
        <v xml:space="preserve"> </v>
      </c>
      <c r="D25" s="119" t="str">
        <f t="shared" si="2"/>
        <v xml:space="preserve"> </v>
      </c>
      <c r="E25" s="117">
        <v>1.1574074074074073E-5</v>
      </c>
      <c r="F25" s="118" t="e">
        <f t="shared" si="0"/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1"/>
        <v xml:space="preserve"> </v>
      </c>
      <c r="D26" s="119" t="str">
        <f t="shared" si="2"/>
        <v xml:space="preserve"> </v>
      </c>
      <c r="E26" s="117">
        <v>1.1574074074074073E-5</v>
      </c>
      <c r="F26" s="118" t="e">
        <f t="shared" si="0"/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1"/>
        <v xml:space="preserve"> </v>
      </c>
      <c r="D27" s="119" t="str">
        <f t="shared" si="2"/>
        <v xml:space="preserve"> </v>
      </c>
      <c r="E27" s="117">
        <v>1.1574074074074073E-5</v>
      </c>
      <c r="F27" s="118" t="e">
        <f t="shared" si="0"/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1"/>
        <v xml:space="preserve"> </v>
      </c>
      <c r="D28" s="119" t="str">
        <f t="shared" si="2"/>
        <v xml:space="preserve"> </v>
      </c>
      <c r="E28" s="117">
        <v>1.1574074074074073E-5</v>
      </c>
      <c r="F28" s="118" t="e">
        <f t="shared" si="0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1"/>
        <v xml:space="preserve"> </v>
      </c>
      <c r="D29" s="119" t="str">
        <f t="shared" si="2"/>
        <v xml:space="preserve"> </v>
      </c>
      <c r="E29" s="117">
        <v>1.1574074074074073E-5</v>
      </c>
      <c r="F29" s="118" t="e">
        <f t="shared" si="0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1"/>
        <v xml:space="preserve"> </v>
      </c>
      <c r="D30" s="119" t="str">
        <f t="shared" si="2"/>
        <v xml:space="preserve"> </v>
      </c>
      <c r="E30" s="117">
        <v>1.1574074074074073E-5</v>
      </c>
      <c r="F30" s="118" t="e">
        <f t="shared" ref="F30:F69" si="3">(VLOOKUP(C30,C$4:E$5,3,FALSE))/(E30/10000)</f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1"/>
        <v xml:space="preserve"> </v>
      </c>
      <c r="D31" s="119" t="str">
        <f t="shared" si="2"/>
        <v xml:space="preserve"> </v>
      </c>
      <c r="E31" s="117">
        <v>1.1574074074074073E-5</v>
      </c>
      <c r="F31" s="118" t="e">
        <f t="shared" si="3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1"/>
        <v xml:space="preserve"> </v>
      </c>
      <c r="D32" s="119" t="str">
        <f t="shared" si="2"/>
        <v xml:space="preserve"> </v>
      </c>
      <c r="E32" s="117">
        <v>1.1574074074074073E-5</v>
      </c>
      <c r="F32" s="118" t="e">
        <f t="shared" si="3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1"/>
        <v xml:space="preserve"> </v>
      </c>
      <c r="D33" s="119" t="str">
        <f t="shared" si="2"/>
        <v xml:space="preserve"> </v>
      </c>
      <c r="E33" s="117">
        <v>1.1574074074074073E-5</v>
      </c>
      <c r="F33" s="118" t="e">
        <f t="shared" si="3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1"/>
        <v xml:space="preserve"> </v>
      </c>
      <c r="D34" s="119" t="str">
        <f t="shared" si="2"/>
        <v xml:space="preserve"> </v>
      </c>
      <c r="E34" s="117">
        <v>1.1574074074074073E-5</v>
      </c>
      <c r="F34" s="118" t="e">
        <f t="shared" si="3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1"/>
        <v xml:space="preserve"> </v>
      </c>
      <c r="D35" s="119" t="str">
        <f t="shared" si="2"/>
        <v xml:space="preserve"> </v>
      </c>
      <c r="E35" s="117">
        <v>1.1574074074074073E-5</v>
      </c>
      <c r="F35" s="118" t="e">
        <f t="shared" si="3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1"/>
        <v xml:space="preserve"> </v>
      </c>
      <c r="D36" s="119" t="str">
        <f t="shared" si="2"/>
        <v xml:space="preserve"> </v>
      </c>
      <c r="E36" s="117">
        <v>1.1574074074074073E-5</v>
      </c>
      <c r="F36" s="118" t="e">
        <f t="shared" si="3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1"/>
        <v xml:space="preserve"> </v>
      </c>
      <c r="D37" s="119" t="str">
        <f t="shared" si="2"/>
        <v xml:space="preserve"> </v>
      </c>
      <c r="E37" s="117">
        <v>1.1574074074074073E-5</v>
      </c>
      <c r="F37" s="118" t="e">
        <f t="shared" si="3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1"/>
        <v xml:space="preserve"> </v>
      </c>
      <c r="D38" s="119" t="str">
        <f t="shared" si="2"/>
        <v xml:space="preserve"> </v>
      </c>
      <c r="E38" s="117">
        <v>1.1574074074074073E-5</v>
      </c>
      <c r="F38" s="118" t="e">
        <f t="shared" si="3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1"/>
        <v xml:space="preserve"> </v>
      </c>
      <c r="D39" s="119" t="str">
        <f t="shared" si="2"/>
        <v xml:space="preserve"> </v>
      </c>
      <c r="E39" s="117">
        <v>1.1574074074074073E-5</v>
      </c>
      <c r="F39" s="118" t="e">
        <f t="shared" si="3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1"/>
        <v xml:space="preserve"> </v>
      </c>
      <c r="D40" s="119" t="str">
        <f t="shared" si="2"/>
        <v xml:space="preserve"> </v>
      </c>
      <c r="E40" s="117">
        <v>1.1574074074074073E-5</v>
      </c>
      <c r="F40" s="118" t="e">
        <f t="shared" si="3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1"/>
        <v xml:space="preserve"> </v>
      </c>
      <c r="D41" s="119" t="str">
        <f t="shared" si="2"/>
        <v xml:space="preserve"> </v>
      </c>
      <c r="E41" s="117">
        <v>1.1574074074074073E-5</v>
      </c>
      <c r="F41" s="118" t="e">
        <f t="shared" si="3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1"/>
        <v xml:space="preserve"> </v>
      </c>
      <c r="D42" s="119" t="str">
        <f t="shared" si="2"/>
        <v xml:space="preserve"> </v>
      </c>
      <c r="E42" s="117">
        <v>1.1574074074074073E-5</v>
      </c>
      <c r="F42" s="118" t="e">
        <f t="shared" si="3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1"/>
        <v xml:space="preserve"> </v>
      </c>
      <c r="D43" s="119" t="str">
        <f t="shared" si="2"/>
        <v xml:space="preserve"> </v>
      </c>
      <c r="E43" s="117">
        <v>1.1574074074074073E-5</v>
      </c>
      <c r="F43" s="118" t="e">
        <f t="shared" si="3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ref="C44:C74" si="4">VLOOKUP(B44,name,3,FALSE)</f>
        <v xml:space="preserve"> </v>
      </c>
      <c r="D44" s="119" t="str">
        <f t="shared" ref="D44:D69" si="5">VLOOKUP(B44,name,2,FALSE)</f>
        <v xml:space="preserve"> </v>
      </c>
      <c r="E44" s="117">
        <v>1.1574074074074073E-5</v>
      </c>
      <c r="F44" s="118" t="e">
        <f t="shared" si="3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4"/>
        <v xml:space="preserve"> </v>
      </c>
      <c r="D45" s="119" t="str">
        <f t="shared" si="5"/>
        <v xml:space="preserve"> </v>
      </c>
      <c r="E45" s="117">
        <v>1.1574074074074073E-5</v>
      </c>
      <c r="F45" s="118" t="e">
        <f t="shared" si="3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4"/>
        <v xml:space="preserve"> </v>
      </c>
      <c r="D46" s="119" t="str">
        <f t="shared" si="5"/>
        <v xml:space="preserve"> </v>
      </c>
      <c r="E46" s="117">
        <v>1.1574074074074073E-5</v>
      </c>
      <c r="F46" s="118" t="e">
        <f t="shared" si="3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4"/>
        <v xml:space="preserve"> </v>
      </c>
      <c r="D47" s="119" t="str">
        <f t="shared" si="5"/>
        <v xml:space="preserve"> </v>
      </c>
      <c r="E47" s="117">
        <v>1.1574074074074073E-5</v>
      </c>
      <c r="F47" s="118" t="e">
        <f t="shared" si="3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4"/>
        <v xml:space="preserve"> </v>
      </c>
      <c r="D48" s="119" t="str">
        <f t="shared" si="5"/>
        <v xml:space="preserve"> </v>
      </c>
      <c r="E48" s="117">
        <v>1.1574074074074073E-5</v>
      </c>
      <c r="F48" s="118" t="e">
        <f t="shared" si="3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4"/>
        <v xml:space="preserve"> </v>
      </c>
      <c r="D49" s="119" t="str">
        <f t="shared" si="5"/>
        <v xml:space="preserve"> </v>
      </c>
      <c r="E49" s="117">
        <v>1.1574074074074073E-5</v>
      </c>
      <c r="F49" s="118" t="e">
        <f t="shared" si="3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4"/>
        <v xml:space="preserve"> </v>
      </c>
      <c r="D50" s="119" t="str">
        <f t="shared" si="5"/>
        <v xml:space="preserve"> </v>
      </c>
      <c r="E50" s="117">
        <v>1.1574074074074073E-5</v>
      </c>
      <c r="F50" s="118" t="e">
        <f t="shared" si="3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4"/>
        <v xml:space="preserve"> </v>
      </c>
      <c r="D51" s="119" t="str">
        <f t="shared" si="5"/>
        <v xml:space="preserve"> </v>
      </c>
      <c r="E51" s="117">
        <v>1.1574074074074073E-5</v>
      </c>
      <c r="F51" s="118" t="e">
        <f t="shared" si="3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4"/>
        <v xml:space="preserve"> </v>
      </c>
      <c r="D52" s="119" t="str">
        <f t="shared" si="5"/>
        <v xml:space="preserve"> </v>
      </c>
      <c r="E52" s="117">
        <v>1.1574074074074073E-5</v>
      </c>
      <c r="F52" s="118" t="e">
        <f t="shared" si="3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4"/>
        <v xml:space="preserve"> </v>
      </c>
      <c r="D53" s="119" t="str">
        <f t="shared" si="5"/>
        <v xml:space="preserve"> </v>
      </c>
      <c r="E53" s="117">
        <v>1.1574074074074073E-5</v>
      </c>
      <c r="F53" s="118" t="e">
        <f t="shared" si="3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4"/>
        <v xml:space="preserve"> </v>
      </c>
      <c r="D54" s="119" t="str">
        <f t="shared" si="5"/>
        <v xml:space="preserve"> </v>
      </c>
      <c r="E54" s="117">
        <v>1.1574074074074073E-5</v>
      </c>
      <c r="F54" s="118" t="e">
        <f t="shared" si="3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4"/>
        <v xml:space="preserve"> </v>
      </c>
      <c r="D55" s="119" t="str">
        <f t="shared" si="5"/>
        <v xml:space="preserve"> </v>
      </c>
      <c r="E55" s="117">
        <v>1.1574074074074073E-5</v>
      </c>
      <c r="F55" s="118" t="e">
        <f t="shared" si="3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4"/>
        <v xml:space="preserve"> </v>
      </c>
      <c r="D56" s="119" t="str">
        <f t="shared" si="5"/>
        <v xml:space="preserve"> </v>
      </c>
      <c r="E56" s="117">
        <v>1.1574074074074073E-5</v>
      </c>
      <c r="F56" s="118" t="e">
        <f t="shared" si="3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4"/>
        <v xml:space="preserve"> </v>
      </c>
      <c r="D57" s="119" t="str">
        <f t="shared" si="5"/>
        <v xml:space="preserve"> </v>
      </c>
      <c r="E57" s="117">
        <v>1.1574074074074073E-5</v>
      </c>
      <c r="F57" s="118" t="e">
        <f t="shared" si="3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4"/>
        <v xml:space="preserve"> </v>
      </c>
      <c r="D58" s="119" t="str">
        <f t="shared" si="5"/>
        <v xml:space="preserve"> </v>
      </c>
      <c r="E58" s="117">
        <v>1.1574074074074073E-5</v>
      </c>
      <c r="F58" s="118" t="e">
        <f t="shared" si="3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4"/>
        <v xml:space="preserve"> </v>
      </c>
      <c r="D59" s="119" t="str">
        <f t="shared" si="5"/>
        <v xml:space="preserve"> </v>
      </c>
      <c r="E59" s="117">
        <v>1.1574074074074073E-5</v>
      </c>
      <c r="F59" s="118" t="e">
        <f t="shared" si="3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4"/>
        <v xml:space="preserve"> </v>
      </c>
      <c r="D60" s="119" t="str">
        <f t="shared" si="5"/>
        <v xml:space="preserve"> </v>
      </c>
      <c r="E60" s="117">
        <v>1.1574074074074073E-5</v>
      </c>
      <c r="F60" s="118" t="e">
        <f t="shared" si="3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4"/>
        <v xml:space="preserve"> </v>
      </c>
      <c r="D61" s="119" t="str">
        <f t="shared" si="5"/>
        <v xml:space="preserve"> </v>
      </c>
      <c r="E61" s="117">
        <v>1.1574074074074073E-5</v>
      </c>
      <c r="F61" s="118" t="e">
        <f t="shared" si="3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4"/>
        <v xml:space="preserve"> </v>
      </c>
      <c r="D62" s="119" t="str">
        <f t="shared" si="5"/>
        <v xml:space="preserve"> </v>
      </c>
      <c r="E62" s="117">
        <v>1.1574074074074073E-5</v>
      </c>
      <c r="F62" s="118" t="e">
        <f t="shared" si="3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4"/>
        <v xml:space="preserve"> </v>
      </c>
      <c r="D63" s="119" t="str">
        <f t="shared" si="5"/>
        <v xml:space="preserve"> </v>
      </c>
      <c r="E63" s="117">
        <v>1.1574074074074073E-5</v>
      </c>
      <c r="F63" s="118" t="e">
        <f t="shared" si="3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4"/>
        <v xml:space="preserve"> </v>
      </c>
      <c r="D64" s="119" t="str">
        <f t="shared" si="5"/>
        <v xml:space="preserve"> </v>
      </c>
      <c r="E64" s="117">
        <v>1.1574074074074073E-5</v>
      </c>
      <c r="F64" s="118" t="e">
        <f t="shared" si="3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4"/>
        <v xml:space="preserve"> </v>
      </c>
      <c r="D65" s="119" t="str">
        <f t="shared" si="5"/>
        <v xml:space="preserve"> </v>
      </c>
      <c r="E65" s="117">
        <v>1.1574074074074073E-5</v>
      </c>
      <c r="F65" s="118" t="e">
        <f t="shared" si="3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4"/>
        <v xml:space="preserve"> </v>
      </c>
      <c r="D66" s="119" t="str">
        <f t="shared" si="5"/>
        <v xml:space="preserve"> </v>
      </c>
      <c r="E66" s="117">
        <v>1.1574074074074073E-5</v>
      </c>
      <c r="F66" s="118" t="e">
        <f t="shared" si="3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4"/>
        <v xml:space="preserve"> </v>
      </c>
      <c r="D67" s="119" t="str">
        <f t="shared" si="5"/>
        <v xml:space="preserve"> </v>
      </c>
      <c r="E67" s="117">
        <v>1.1574074074074073E-5</v>
      </c>
      <c r="F67" s="118" t="e">
        <f t="shared" si="3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4"/>
        <v xml:space="preserve"> </v>
      </c>
      <c r="D68" s="119" t="str">
        <f t="shared" si="5"/>
        <v xml:space="preserve"> </v>
      </c>
      <c r="E68" s="117">
        <v>1.1574074074074073E-5</v>
      </c>
      <c r="F68" s="118" t="e">
        <f t="shared" si="3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4"/>
        <v xml:space="preserve"> </v>
      </c>
      <c r="D69" s="119" t="str">
        <f t="shared" si="5"/>
        <v xml:space="preserve"> </v>
      </c>
      <c r="E69" s="117">
        <v>1.1574074074074073E-5</v>
      </c>
      <c r="F69" s="118" t="e">
        <f t="shared" si="3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si="4"/>
        <v xml:space="preserve"> </v>
      </c>
      <c r="D70" s="119" t="str">
        <f t="shared" ref="D70:D133" si="6">VLOOKUP(B70,name,2,FALSE)</f>
        <v xml:space="preserve"> </v>
      </c>
      <c r="E70" s="117">
        <v>1.1574074074074073E-5</v>
      </c>
      <c r="F70" s="118" t="e">
        <f t="shared" ref="F70:F133" si="7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4"/>
        <v xml:space="preserve"> </v>
      </c>
      <c r="D71" s="119" t="str">
        <f t="shared" si="6"/>
        <v xml:space="preserve"> </v>
      </c>
      <c r="E71" s="117">
        <v>1.1574074074074073E-5</v>
      </c>
      <c r="F71" s="118" t="e">
        <f t="shared" si="7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4"/>
        <v xml:space="preserve"> </v>
      </c>
      <c r="D72" s="119" t="str">
        <f t="shared" si="6"/>
        <v xml:space="preserve"> </v>
      </c>
      <c r="E72" s="117">
        <v>1.1574074074074073E-5</v>
      </c>
      <c r="F72" s="118" t="e">
        <f t="shared" si="7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4"/>
        <v xml:space="preserve"> </v>
      </c>
      <c r="D73" s="119" t="str">
        <f t="shared" si="6"/>
        <v xml:space="preserve"> </v>
      </c>
      <c r="E73" s="117">
        <v>1.1574074074074073E-5</v>
      </c>
      <c r="F73" s="118" t="e">
        <f t="shared" si="7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4"/>
        <v xml:space="preserve"> </v>
      </c>
      <c r="D74" s="119" t="str">
        <f t="shared" si="6"/>
        <v xml:space="preserve"> </v>
      </c>
      <c r="E74" s="117">
        <v>1.1574074074074073E-5</v>
      </c>
      <c r="F74" s="118" t="e">
        <f t="shared" si="7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ref="C75:C138" si="8">VLOOKUP(B75,name,3,FALSE)</f>
        <v xml:space="preserve"> </v>
      </c>
      <c r="D75" s="119" t="str">
        <f t="shared" si="6"/>
        <v xml:space="preserve"> </v>
      </c>
      <c r="E75" s="117">
        <v>1.1574074074074073E-5</v>
      </c>
      <c r="F75" s="118" t="e">
        <f t="shared" si="7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8"/>
        <v xml:space="preserve"> </v>
      </c>
      <c r="D76" s="119" t="str">
        <f t="shared" si="6"/>
        <v xml:space="preserve"> </v>
      </c>
      <c r="E76" s="117">
        <v>1.1574074074074073E-5</v>
      </c>
      <c r="F76" s="118" t="e">
        <f t="shared" si="7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8"/>
        <v xml:space="preserve"> </v>
      </c>
      <c r="D77" s="119" t="str">
        <f t="shared" si="6"/>
        <v xml:space="preserve"> </v>
      </c>
      <c r="E77" s="117">
        <v>1.1574074074074073E-5</v>
      </c>
      <c r="F77" s="118" t="e">
        <f t="shared" si="7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8"/>
        <v xml:space="preserve"> </v>
      </c>
      <c r="D78" s="119" t="str">
        <f t="shared" si="6"/>
        <v xml:space="preserve"> </v>
      </c>
      <c r="E78" s="117">
        <v>1.1574074074074073E-5</v>
      </c>
      <c r="F78" s="118" t="e">
        <f t="shared" si="7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8"/>
        <v xml:space="preserve"> </v>
      </c>
      <c r="D79" s="119" t="str">
        <f t="shared" si="6"/>
        <v xml:space="preserve"> </v>
      </c>
      <c r="E79" s="117">
        <v>1.1574074074074073E-5</v>
      </c>
      <c r="F79" s="118" t="e">
        <f t="shared" si="7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8"/>
        <v xml:space="preserve"> </v>
      </c>
      <c r="D80" s="119" t="str">
        <f t="shared" si="6"/>
        <v xml:space="preserve"> </v>
      </c>
      <c r="E80" s="117">
        <v>1.1574074074074073E-5</v>
      </c>
      <c r="F80" s="118" t="e">
        <f t="shared" si="7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8"/>
        <v xml:space="preserve"> </v>
      </c>
      <c r="D81" s="119" t="str">
        <f t="shared" si="6"/>
        <v xml:space="preserve"> </v>
      </c>
      <c r="E81" s="117">
        <v>1.1574074074074073E-5</v>
      </c>
      <c r="F81" s="118" t="e">
        <f t="shared" si="7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8"/>
        <v xml:space="preserve"> </v>
      </c>
      <c r="D82" s="119" t="str">
        <f t="shared" si="6"/>
        <v xml:space="preserve"> </v>
      </c>
      <c r="E82" s="117">
        <v>1.1574074074074073E-5</v>
      </c>
      <c r="F82" s="118" t="e">
        <f t="shared" si="7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8"/>
        <v xml:space="preserve"> </v>
      </c>
      <c r="D83" s="119" t="str">
        <f t="shared" si="6"/>
        <v xml:space="preserve"> </v>
      </c>
      <c r="E83" s="117">
        <v>1.1574074074074073E-5</v>
      </c>
      <c r="F83" s="118" t="e">
        <f t="shared" si="7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8"/>
        <v xml:space="preserve"> </v>
      </c>
      <c r="D84" s="119" t="str">
        <f t="shared" si="6"/>
        <v xml:space="preserve"> </v>
      </c>
      <c r="E84" s="117">
        <v>1.1574074074074073E-5</v>
      </c>
      <c r="F84" s="118" t="e">
        <f t="shared" si="7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8"/>
        <v xml:space="preserve"> </v>
      </c>
      <c r="D85" s="119" t="str">
        <f t="shared" si="6"/>
        <v xml:space="preserve"> </v>
      </c>
      <c r="E85" s="117">
        <v>1.1574074074074073E-5</v>
      </c>
      <c r="F85" s="118" t="e">
        <f t="shared" si="7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8"/>
        <v xml:space="preserve"> </v>
      </c>
      <c r="D86" s="119" t="str">
        <f t="shared" si="6"/>
        <v xml:space="preserve"> </v>
      </c>
      <c r="E86" s="117">
        <v>1.1574074074074073E-5</v>
      </c>
      <c r="F86" s="118" t="e">
        <f t="shared" si="7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8"/>
        <v xml:space="preserve"> </v>
      </c>
      <c r="D87" s="119" t="str">
        <f t="shared" si="6"/>
        <v xml:space="preserve"> </v>
      </c>
      <c r="E87" s="117">
        <v>1.1574074074074073E-5</v>
      </c>
      <c r="F87" s="118" t="e">
        <f t="shared" si="7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8"/>
        <v xml:space="preserve"> </v>
      </c>
      <c r="D88" s="119" t="str">
        <f t="shared" si="6"/>
        <v xml:space="preserve"> </v>
      </c>
      <c r="E88" s="117">
        <v>1.1574074074074073E-5</v>
      </c>
      <c r="F88" s="118" t="e">
        <f t="shared" si="7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8"/>
        <v xml:space="preserve"> </v>
      </c>
      <c r="D89" s="119" t="str">
        <f t="shared" si="6"/>
        <v xml:space="preserve"> </v>
      </c>
      <c r="E89" s="117">
        <v>1.1574074074074073E-5</v>
      </c>
      <c r="F89" s="118" t="e">
        <f t="shared" si="7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8"/>
        <v xml:space="preserve"> </v>
      </c>
      <c r="D90" s="119" t="str">
        <f t="shared" si="6"/>
        <v xml:space="preserve"> </v>
      </c>
      <c r="E90" s="117">
        <v>1.1574074074074073E-5</v>
      </c>
      <c r="F90" s="118" t="e">
        <f t="shared" si="7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8"/>
        <v xml:space="preserve"> </v>
      </c>
      <c r="D91" s="119" t="str">
        <f t="shared" si="6"/>
        <v xml:space="preserve"> </v>
      </c>
      <c r="E91" s="117">
        <v>1.1574074074074073E-5</v>
      </c>
      <c r="F91" s="118" t="e">
        <f t="shared" si="7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8"/>
        <v xml:space="preserve"> </v>
      </c>
      <c r="D92" s="119" t="str">
        <f t="shared" si="6"/>
        <v xml:space="preserve"> </v>
      </c>
      <c r="E92" s="117">
        <v>1.1574074074074073E-5</v>
      </c>
      <c r="F92" s="118" t="e">
        <f t="shared" si="7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8"/>
        <v xml:space="preserve"> </v>
      </c>
      <c r="D93" s="119" t="str">
        <f t="shared" si="6"/>
        <v xml:space="preserve"> </v>
      </c>
      <c r="E93" s="117">
        <v>1.1574074074074073E-5</v>
      </c>
      <c r="F93" s="118" t="e">
        <f t="shared" si="7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8"/>
        <v xml:space="preserve"> </v>
      </c>
      <c r="D94" s="119" t="str">
        <f t="shared" si="6"/>
        <v xml:space="preserve"> </v>
      </c>
      <c r="E94" s="117">
        <v>1.1574074074074073E-5</v>
      </c>
      <c r="F94" s="118" t="e">
        <f t="shared" si="7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8"/>
        <v xml:space="preserve"> </v>
      </c>
      <c r="D95" s="119" t="str">
        <f t="shared" si="6"/>
        <v xml:space="preserve"> </v>
      </c>
      <c r="E95" s="117">
        <v>1.1574074074074073E-5</v>
      </c>
      <c r="F95" s="118" t="e">
        <f t="shared" si="7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8"/>
        <v xml:space="preserve"> </v>
      </c>
      <c r="D96" s="119" t="str">
        <f t="shared" si="6"/>
        <v xml:space="preserve"> </v>
      </c>
      <c r="E96" s="117">
        <v>1.1574074074074073E-5</v>
      </c>
      <c r="F96" s="118" t="e">
        <f t="shared" si="7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8"/>
        <v xml:space="preserve"> </v>
      </c>
      <c r="D97" s="119" t="str">
        <f t="shared" si="6"/>
        <v xml:space="preserve"> </v>
      </c>
      <c r="E97" s="117">
        <v>1.1574074074074073E-5</v>
      </c>
      <c r="F97" s="118" t="e">
        <f t="shared" si="7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8"/>
        <v xml:space="preserve"> </v>
      </c>
      <c r="D98" s="119" t="str">
        <f t="shared" si="6"/>
        <v xml:space="preserve"> </v>
      </c>
      <c r="E98" s="117">
        <v>1.1574074074074073E-5</v>
      </c>
      <c r="F98" s="118" t="e">
        <f t="shared" si="7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8"/>
        <v xml:space="preserve"> </v>
      </c>
      <c r="D99" s="119" t="str">
        <f t="shared" si="6"/>
        <v xml:space="preserve"> </v>
      </c>
      <c r="E99" s="117">
        <v>1.1574074074074073E-5</v>
      </c>
      <c r="F99" s="118" t="e">
        <f t="shared" si="7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8"/>
        <v xml:space="preserve"> </v>
      </c>
      <c r="D100" s="119" t="str">
        <f t="shared" si="6"/>
        <v xml:space="preserve"> </v>
      </c>
      <c r="E100" s="117">
        <v>1.1574074074074073E-5</v>
      </c>
      <c r="F100" s="118" t="e">
        <f t="shared" si="7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8"/>
        <v xml:space="preserve"> </v>
      </c>
      <c r="D101" s="119" t="str">
        <f t="shared" si="6"/>
        <v xml:space="preserve"> </v>
      </c>
      <c r="E101" s="117">
        <v>1.1574074074074073E-5</v>
      </c>
      <c r="F101" s="118" t="e">
        <f t="shared" si="7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8"/>
        <v xml:space="preserve"> </v>
      </c>
      <c r="D102" s="119" t="str">
        <f t="shared" si="6"/>
        <v xml:space="preserve"> </v>
      </c>
      <c r="E102" s="117">
        <v>1.1574074074074073E-5</v>
      </c>
      <c r="F102" s="118" t="e">
        <f t="shared" si="7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8"/>
        <v xml:space="preserve"> </v>
      </c>
      <c r="D103" s="119" t="str">
        <f t="shared" si="6"/>
        <v xml:space="preserve"> </v>
      </c>
      <c r="E103" s="117">
        <v>1.1574074074074073E-5</v>
      </c>
      <c r="F103" s="118" t="e">
        <f t="shared" si="7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8"/>
        <v xml:space="preserve"> </v>
      </c>
      <c r="D104" s="119" t="str">
        <f t="shared" si="6"/>
        <v xml:space="preserve"> </v>
      </c>
      <c r="E104" s="117">
        <v>1.1574074074074073E-5</v>
      </c>
      <c r="F104" s="118" t="e">
        <f t="shared" si="7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8"/>
        <v xml:space="preserve"> </v>
      </c>
      <c r="D105" s="119" t="str">
        <f t="shared" si="6"/>
        <v xml:space="preserve"> </v>
      </c>
      <c r="E105" s="117">
        <v>1.1574074074074073E-5</v>
      </c>
      <c r="F105" s="118" t="e">
        <f t="shared" si="7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8"/>
        <v xml:space="preserve"> </v>
      </c>
      <c r="D106" s="119" t="str">
        <f t="shared" si="6"/>
        <v xml:space="preserve"> </v>
      </c>
      <c r="E106" s="117">
        <v>1.1574074074074073E-5</v>
      </c>
      <c r="F106" s="118" t="e">
        <f t="shared" si="7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8"/>
        <v xml:space="preserve"> </v>
      </c>
      <c r="D107" s="119" t="str">
        <f t="shared" si="6"/>
        <v xml:space="preserve"> </v>
      </c>
      <c r="E107" s="117">
        <v>1.1574074074074073E-5</v>
      </c>
      <c r="F107" s="118" t="e">
        <f t="shared" si="7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8"/>
        <v xml:space="preserve"> </v>
      </c>
      <c r="D108" s="119" t="str">
        <f t="shared" si="6"/>
        <v xml:space="preserve"> </v>
      </c>
      <c r="E108" s="117">
        <v>1.1574074074074073E-5</v>
      </c>
      <c r="F108" s="118" t="e">
        <f t="shared" si="7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8"/>
        <v xml:space="preserve"> </v>
      </c>
      <c r="D109" s="119" t="str">
        <f t="shared" si="6"/>
        <v xml:space="preserve"> </v>
      </c>
      <c r="E109" s="117">
        <v>1.1574074074074073E-5</v>
      </c>
      <c r="F109" s="118" t="e">
        <f t="shared" si="7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8"/>
        <v xml:space="preserve"> </v>
      </c>
      <c r="D110" s="119" t="str">
        <f t="shared" si="6"/>
        <v xml:space="preserve"> </v>
      </c>
      <c r="E110" s="117">
        <v>1.1574074074074073E-5</v>
      </c>
      <c r="F110" s="118" t="e">
        <f t="shared" si="7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8"/>
        <v xml:space="preserve"> </v>
      </c>
      <c r="D111" s="119" t="str">
        <f t="shared" si="6"/>
        <v xml:space="preserve"> </v>
      </c>
      <c r="E111" s="117">
        <v>1.1574074074074073E-5</v>
      </c>
      <c r="F111" s="118" t="e">
        <f t="shared" si="7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8"/>
        <v xml:space="preserve"> </v>
      </c>
      <c r="D112" s="119" t="str">
        <f t="shared" si="6"/>
        <v xml:space="preserve"> </v>
      </c>
      <c r="E112" s="117">
        <v>1.1574074074074073E-5</v>
      </c>
      <c r="F112" s="118" t="e">
        <f t="shared" si="7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8"/>
        <v xml:space="preserve"> </v>
      </c>
      <c r="D113" s="119" t="str">
        <f t="shared" si="6"/>
        <v xml:space="preserve"> </v>
      </c>
      <c r="E113" s="117">
        <v>1.1574074074074073E-5</v>
      </c>
      <c r="F113" s="118" t="e">
        <f t="shared" si="7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8"/>
        <v xml:space="preserve"> </v>
      </c>
      <c r="D114" s="119" t="str">
        <f t="shared" si="6"/>
        <v xml:space="preserve"> </v>
      </c>
      <c r="E114" s="117">
        <v>1.1574074074074073E-5</v>
      </c>
      <c r="F114" s="118" t="e">
        <f t="shared" si="7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8"/>
        <v xml:space="preserve"> </v>
      </c>
      <c r="D115" s="119" t="str">
        <f t="shared" si="6"/>
        <v xml:space="preserve"> </v>
      </c>
      <c r="E115" s="117">
        <v>1.1574074074074073E-5</v>
      </c>
      <c r="F115" s="118" t="e">
        <f t="shared" si="7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8"/>
        <v xml:space="preserve"> </v>
      </c>
      <c r="D116" s="119" t="str">
        <f t="shared" si="6"/>
        <v xml:space="preserve"> </v>
      </c>
      <c r="E116" s="117">
        <v>1.1574074074074073E-5</v>
      </c>
      <c r="F116" s="118" t="e">
        <f t="shared" si="7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8"/>
        <v xml:space="preserve"> </v>
      </c>
      <c r="D117" s="119" t="str">
        <f t="shared" si="6"/>
        <v xml:space="preserve"> </v>
      </c>
      <c r="E117" s="117">
        <v>1.1574074074074073E-5</v>
      </c>
      <c r="F117" s="118" t="e">
        <f t="shared" si="7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8"/>
        <v xml:space="preserve"> </v>
      </c>
      <c r="D118" s="119" t="str">
        <f t="shared" si="6"/>
        <v xml:space="preserve"> </v>
      </c>
      <c r="E118" s="117">
        <v>1.1574074074074073E-5</v>
      </c>
      <c r="F118" s="118" t="e">
        <f t="shared" si="7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8"/>
        <v xml:space="preserve"> </v>
      </c>
      <c r="D119" s="119" t="str">
        <f t="shared" si="6"/>
        <v xml:space="preserve"> </v>
      </c>
      <c r="E119" s="117">
        <v>1.1574074074074073E-5</v>
      </c>
      <c r="F119" s="118" t="e">
        <f t="shared" si="7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8"/>
        <v xml:space="preserve"> </v>
      </c>
      <c r="D120" s="119" t="str">
        <f t="shared" si="6"/>
        <v xml:space="preserve"> </v>
      </c>
      <c r="E120" s="117">
        <v>1.1574074074074073E-5</v>
      </c>
      <c r="F120" s="118" t="e">
        <f t="shared" si="7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8"/>
        <v xml:space="preserve"> </v>
      </c>
      <c r="D121" s="119" t="str">
        <f t="shared" si="6"/>
        <v xml:space="preserve"> </v>
      </c>
      <c r="E121" s="117">
        <v>1.1574074074074073E-5</v>
      </c>
      <c r="F121" s="118" t="e">
        <f t="shared" si="7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8"/>
        <v xml:space="preserve"> </v>
      </c>
      <c r="D122" s="119" t="str">
        <f t="shared" si="6"/>
        <v xml:space="preserve"> </v>
      </c>
      <c r="E122" s="117">
        <v>1.1574074074074073E-5</v>
      </c>
      <c r="F122" s="118" t="e">
        <f t="shared" si="7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8"/>
        <v xml:space="preserve"> </v>
      </c>
      <c r="D123" s="119" t="str">
        <f t="shared" si="6"/>
        <v xml:space="preserve"> </v>
      </c>
      <c r="E123" s="117">
        <v>1.1574074074074073E-5</v>
      </c>
      <c r="F123" s="118" t="e">
        <f t="shared" si="7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8"/>
        <v xml:space="preserve"> </v>
      </c>
      <c r="D124" s="119" t="str">
        <f t="shared" si="6"/>
        <v xml:space="preserve"> </v>
      </c>
      <c r="E124" s="117">
        <v>1.1574074074074073E-5</v>
      </c>
      <c r="F124" s="118" t="e">
        <f t="shared" si="7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8"/>
        <v xml:space="preserve"> </v>
      </c>
      <c r="D125" s="119" t="str">
        <f t="shared" si="6"/>
        <v xml:space="preserve"> </v>
      </c>
      <c r="E125" s="117">
        <v>1.1574074074074073E-5</v>
      </c>
      <c r="F125" s="118" t="e">
        <f t="shared" si="7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8"/>
        <v xml:space="preserve"> </v>
      </c>
      <c r="D126" s="119" t="str">
        <f t="shared" si="6"/>
        <v xml:space="preserve"> </v>
      </c>
      <c r="E126" s="117">
        <v>1.1574074074074073E-5</v>
      </c>
      <c r="F126" s="118" t="e">
        <f t="shared" si="7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8"/>
        <v xml:space="preserve"> </v>
      </c>
      <c r="D127" s="119" t="str">
        <f t="shared" si="6"/>
        <v xml:space="preserve"> </v>
      </c>
      <c r="E127" s="117">
        <v>1.1574074074074073E-5</v>
      </c>
      <c r="F127" s="118" t="e">
        <f t="shared" si="7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8"/>
        <v xml:space="preserve"> </v>
      </c>
      <c r="D128" s="119" t="str">
        <f t="shared" si="6"/>
        <v xml:space="preserve"> </v>
      </c>
      <c r="E128" s="117">
        <v>1.1574074074074073E-5</v>
      </c>
      <c r="F128" s="118" t="e">
        <f t="shared" si="7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8"/>
        <v xml:space="preserve"> </v>
      </c>
      <c r="D129" s="119" t="str">
        <f t="shared" si="6"/>
        <v xml:space="preserve"> </v>
      </c>
      <c r="E129" s="117">
        <v>1.1574074074074073E-5</v>
      </c>
      <c r="F129" s="118" t="e">
        <f t="shared" si="7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8"/>
        <v xml:space="preserve"> </v>
      </c>
      <c r="D130" s="119" t="str">
        <f t="shared" si="6"/>
        <v xml:space="preserve"> </v>
      </c>
      <c r="E130" s="117">
        <v>1.1574074074074073E-5</v>
      </c>
      <c r="F130" s="118" t="e">
        <f t="shared" si="7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8"/>
        <v xml:space="preserve"> </v>
      </c>
      <c r="D131" s="119" t="str">
        <f t="shared" si="6"/>
        <v xml:space="preserve"> </v>
      </c>
      <c r="E131" s="117">
        <v>1.1574074074074073E-5</v>
      </c>
      <c r="F131" s="118" t="e">
        <f t="shared" si="7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8"/>
        <v xml:space="preserve"> </v>
      </c>
      <c r="D132" s="119" t="str">
        <f t="shared" si="6"/>
        <v xml:space="preserve"> </v>
      </c>
      <c r="E132" s="117">
        <v>1.1574074074074073E-5</v>
      </c>
      <c r="F132" s="118" t="e">
        <f t="shared" si="7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8"/>
        <v xml:space="preserve"> </v>
      </c>
      <c r="D133" s="119" t="str">
        <f t="shared" si="6"/>
        <v xml:space="preserve"> </v>
      </c>
      <c r="E133" s="117">
        <v>1.1574074074074073E-5</v>
      </c>
      <c r="F133" s="118" t="e">
        <f t="shared" si="7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si="8"/>
        <v xml:space="preserve"> </v>
      </c>
      <c r="D134" s="119" t="str">
        <f t="shared" ref="D134:D197" si="9">VLOOKUP(B134,name,2,FALSE)</f>
        <v xml:space="preserve"> </v>
      </c>
      <c r="E134" s="117">
        <v>1.1574074074074073E-5</v>
      </c>
      <c r="F134" s="118" t="e">
        <f t="shared" ref="F134:F197" si="10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8"/>
        <v xml:space="preserve"> </v>
      </c>
      <c r="D135" s="119" t="str">
        <f t="shared" si="9"/>
        <v xml:space="preserve"> </v>
      </c>
      <c r="E135" s="117">
        <v>1.1574074074074073E-5</v>
      </c>
      <c r="F135" s="118" t="e">
        <f t="shared" si="10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8"/>
        <v xml:space="preserve"> </v>
      </c>
      <c r="D136" s="119" t="str">
        <f t="shared" si="9"/>
        <v xml:space="preserve"> </v>
      </c>
      <c r="E136" s="117">
        <v>1.1574074074074073E-5</v>
      </c>
      <c r="F136" s="118" t="e">
        <f t="shared" si="10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8"/>
        <v xml:space="preserve"> </v>
      </c>
      <c r="D137" s="119" t="str">
        <f t="shared" si="9"/>
        <v xml:space="preserve"> </v>
      </c>
      <c r="E137" s="117">
        <v>1.1574074074074073E-5</v>
      </c>
      <c r="F137" s="118" t="e">
        <f t="shared" si="10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8"/>
        <v xml:space="preserve"> </v>
      </c>
      <c r="D138" s="119" t="str">
        <f t="shared" si="9"/>
        <v xml:space="preserve"> </v>
      </c>
      <c r="E138" s="117">
        <v>1.1574074074074073E-5</v>
      </c>
      <c r="F138" s="118" t="e">
        <f t="shared" si="10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ref="C139:C202" si="11">VLOOKUP(B139,name,3,FALSE)</f>
        <v xml:space="preserve"> </v>
      </c>
      <c r="D139" s="119" t="str">
        <f t="shared" si="9"/>
        <v xml:space="preserve"> </v>
      </c>
      <c r="E139" s="117">
        <v>1.1574074074074073E-5</v>
      </c>
      <c r="F139" s="118" t="e">
        <f t="shared" si="10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11"/>
        <v xml:space="preserve"> </v>
      </c>
      <c r="D140" s="119" t="str">
        <f t="shared" si="9"/>
        <v xml:space="preserve"> </v>
      </c>
      <c r="E140" s="117">
        <v>1.1574074074074073E-5</v>
      </c>
      <c r="F140" s="118" t="e">
        <f t="shared" si="10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11"/>
        <v xml:space="preserve"> </v>
      </c>
      <c r="D141" s="119" t="str">
        <f t="shared" si="9"/>
        <v xml:space="preserve"> </v>
      </c>
      <c r="E141" s="117">
        <v>1.1574074074074073E-5</v>
      </c>
      <c r="F141" s="118" t="e">
        <f t="shared" si="10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11"/>
        <v xml:space="preserve"> </v>
      </c>
      <c r="D142" s="119" t="str">
        <f t="shared" si="9"/>
        <v xml:space="preserve"> </v>
      </c>
      <c r="E142" s="117">
        <v>1.1574074074074073E-5</v>
      </c>
      <c r="F142" s="118" t="e">
        <f t="shared" si="10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11"/>
        <v xml:space="preserve"> </v>
      </c>
      <c r="D143" s="119" t="str">
        <f t="shared" si="9"/>
        <v xml:space="preserve"> </v>
      </c>
      <c r="E143" s="117">
        <v>1.1574074074074073E-5</v>
      </c>
      <c r="F143" s="118" t="e">
        <f t="shared" si="10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11"/>
        <v xml:space="preserve"> </v>
      </c>
      <c r="D144" s="119" t="str">
        <f t="shared" si="9"/>
        <v xml:space="preserve"> </v>
      </c>
      <c r="E144" s="117">
        <v>1.1574074074074073E-5</v>
      </c>
      <c r="F144" s="118" t="e">
        <f t="shared" si="10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11"/>
        <v xml:space="preserve"> </v>
      </c>
      <c r="D145" s="119" t="str">
        <f t="shared" si="9"/>
        <v xml:space="preserve"> </v>
      </c>
      <c r="E145" s="117">
        <v>1.1574074074074073E-5</v>
      </c>
      <c r="F145" s="118" t="e">
        <f t="shared" si="10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11"/>
        <v xml:space="preserve"> </v>
      </c>
      <c r="D146" s="119" t="str">
        <f t="shared" si="9"/>
        <v xml:space="preserve"> </v>
      </c>
      <c r="E146" s="117">
        <v>1.1574074074074073E-5</v>
      </c>
      <c r="F146" s="118" t="e">
        <f t="shared" si="10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11"/>
        <v xml:space="preserve"> </v>
      </c>
      <c r="D147" s="119" t="str">
        <f t="shared" si="9"/>
        <v xml:space="preserve"> </v>
      </c>
      <c r="E147" s="117">
        <v>1.1574074074074073E-5</v>
      </c>
      <c r="F147" s="118" t="e">
        <f t="shared" si="10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11"/>
        <v xml:space="preserve"> </v>
      </c>
      <c r="D148" s="119" t="str">
        <f t="shared" si="9"/>
        <v xml:space="preserve"> </v>
      </c>
      <c r="E148" s="117">
        <v>1.1574074074074073E-5</v>
      </c>
      <c r="F148" s="118" t="e">
        <f t="shared" si="10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11"/>
        <v xml:space="preserve"> </v>
      </c>
      <c r="D149" s="119" t="str">
        <f t="shared" si="9"/>
        <v xml:space="preserve"> </v>
      </c>
      <c r="E149" s="117">
        <v>1.1574074074074073E-5</v>
      </c>
      <c r="F149" s="118" t="e">
        <f t="shared" si="10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11"/>
        <v xml:space="preserve"> </v>
      </c>
      <c r="D150" s="119" t="str">
        <f t="shared" si="9"/>
        <v xml:space="preserve"> </v>
      </c>
      <c r="E150" s="117">
        <v>1.1574074074074073E-5</v>
      </c>
      <c r="F150" s="118" t="e">
        <f t="shared" si="10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11"/>
        <v xml:space="preserve"> </v>
      </c>
      <c r="D151" s="119" t="str">
        <f t="shared" si="9"/>
        <v xml:space="preserve"> </v>
      </c>
      <c r="E151" s="117">
        <v>1.1574074074074073E-5</v>
      </c>
      <c r="F151" s="118" t="e">
        <f t="shared" si="10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11"/>
        <v xml:space="preserve"> </v>
      </c>
      <c r="D152" s="119" t="str">
        <f t="shared" si="9"/>
        <v xml:space="preserve"> </v>
      </c>
      <c r="E152" s="117">
        <v>1.1574074074074073E-5</v>
      </c>
      <c r="F152" s="118" t="e">
        <f t="shared" si="10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si="11"/>
        <v xml:space="preserve"> </v>
      </c>
      <c r="D153" s="119" t="str">
        <f t="shared" si="9"/>
        <v xml:space="preserve"> </v>
      </c>
      <c r="E153" s="117">
        <v>1.1574074074074073E-5</v>
      </c>
      <c r="F153" s="118" t="e">
        <f t="shared" si="10"/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11"/>
        <v xml:space="preserve"> </v>
      </c>
      <c r="D154" s="119" t="str">
        <f t="shared" si="9"/>
        <v xml:space="preserve"> </v>
      </c>
      <c r="E154" s="117">
        <v>1.1574074074074073E-5</v>
      </c>
      <c r="F154" s="118" t="e">
        <f t="shared" si="10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11"/>
        <v xml:space="preserve"> </v>
      </c>
      <c r="D155" s="119" t="str">
        <f t="shared" si="9"/>
        <v xml:space="preserve"> </v>
      </c>
      <c r="E155" s="117">
        <v>1.1574074074074073E-5</v>
      </c>
      <c r="F155" s="118" t="e">
        <f t="shared" si="10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11"/>
        <v xml:space="preserve"> </v>
      </c>
      <c r="D156" s="119" t="str">
        <f t="shared" si="9"/>
        <v xml:space="preserve"> </v>
      </c>
      <c r="E156" s="117">
        <v>1.1574074074074073E-5</v>
      </c>
      <c r="F156" s="118" t="e">
        <f t="shared" si="10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11"/>
        <v xml:space="preserve"> </v>
      </c>
      <c r="D157" s="119" t="str">
        <f t="shared" si="9"/>
        <v xml:space="preserve"> </v>
      </c>
      <c r="E157" s="117">
        <v>1.1574074074074073E-5</v>
      </c>
      <c r="F157" s="118" t="e">
        <f t="shared" si="10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11"/>
        <v xml:space="preserve"> </v>
      </c>
      <c r="D158" s="119" t="str">
        <f t="shared" si="9"/>
        <v xml:space="preserve"> </v>
      </c>
      <c r="E158" s="117">
        <v>1.1574074074074073E-5</v>
      </c>
      <c r="F158" s="118" t="e">
        <f t="shared" si="10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11"/>
        <v xml:space="preserve"> </v>
      </c>
      <c r="D159" s="119" t="str">
        <f t="shared" si="9"/>
        <v xml:space="preserve"> </v>
      </c>
      <c r="E159" s="117">
        <v>1.1574074074074073E-5</v>
      </c>
      <c r="F159" s="118" t="e">
        <f t="shared" si="10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11"/>
        <v xml:space="preserve"> </v>
      </c>
      <c r="D160" s="119" t="str">
        <f t="shared" si="9"/>
        <v xml:space="preserve"> </v>
      </c>
      <c r="E160" s="117">
        <v>1.1574074074074073E-5</v>
      </c>
      <c r="F160" s="118" t="e">
        <f t="shared" si="10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11"/>
        <v xml:space="preserve"> </v>
      </c>
      <c r="D161" s="119" t="str">
        <f t="shared" si="9"/>
        <v xml:space="preserve"> </v>
      </c>
      <c r="E161" s="117">
        <v>1.1574074074074073E-5</v>
      </c>
      <c r="F161" s="118" t="e">
        <f t="shared" si="10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11"/>
        <v xml:space="preserve"> </v>
      </c>
      <c r="D162" s="119" t="str">
        <f t="shared" si="9"/>
        <v xml:space="preserve"> </v>
      </c>
      <c r="E162" s="117">
        <v>1.1574074074074073E-5</v>
      </c>
      <c r="F162" s="118" t="e">
        <f t="shared" si="10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11"/>
        <v xml:space="preserve"> </v>
      </c>
      <c r="D163" s="119" t="str">
        <f t="shared" si="9"/>
        <v xml:space="preserve"> </v>
      </c>
      <c r="E163" s="117">
        <v>1.1574074074074073E-5</v>
      </c>
      <c r="F163" s="118" t="e">
        <f t="shared" si="10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11"/>
        <v xml:space="preserve"> </v>
      </c>
      <c r="D164" s="119" t="str">
        <f t="shared" si="9"/>
        <v xml:space="preserve"> </v>
      </c>
      <c r="E164" s="117">
        <v>1.1574074074074073E-5</v>
      </c>
      <c r="F164" s="118" t="e">
        <f t="shared" si="10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11"/>
        <v xml:space="preserve"> </v>
      </c>
      <c r="D165" s="119" t="str">
        <f t="shared" si="9"/>
        <v xml:space="preserve"> </v>
      </c>
      <c r="E165" s="117">
        <v>1.1574074074074073E-5</v>
      </c>
      <c r="F165" s="118" t="e">
        <f t="shared" si="10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11"/>
        <v xml:space="preserve"> </v>
      </c>
      <c r="D166" s="119" t="str">
        <f t="shared" si="9"/>
        <v xml:space="preserve"> </v>
      </c>
      <c r="E166" s="117">
        <v>1.1574074074074073E-5</v>
      </c>
      <c r="F166" s="118" t="e">
        <f t="shared" si="10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11"/>
        <v xml:space="preserve"> </v>
      </c>
      <c r="D167" s="119" t="str">
        <f t="shared" si="9"/>
        <v xml:space="preserve"> </v>
      </c>
      <c r="E167" s="117">
        <v>1.1574074074074073E-5</v>
      </c>
      <c r="F167" s="118" t="e">
        <f t="shared" si="10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11"/>
        <v xml:space="preserve"> </v>
      </c>
      <c r="D168" s="119" t="str">
        <f t="shared" si="9"/>
        <v xml:space="preserve"> </v>
      </c>
      <c r="E168" s="117">
        <v>1.1574074074074073E-5</v>
      </c>
      <c r="F168" s="118" t="e">
        <f t="shared" si="10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11"/>
        <v xml:space="preserve"> </v>
      </c>
      <c r="D169" s="119" t="str">
        <f t="shared" si="9"/>
        <v xml:space="preserve"> </v>
      </c>
      <c r="E169" s="117">
        <v>1.1574074074074073E-5</v>
      </c>
      <c r="F169" s="118" t="e">
        <f t="shared" si="10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11"/>
        <v xml:space="preserve"> </v>
      </c>
      <c r="D170" s="119" t="str">
        <f t="shared" si="9"/>
        <v xml:space="preserve"> </v>
      </c>
      <c r="E170" s="117">
        <v>1.1574074074074073E-5</v>
      </c>
      <c r="F170" s="118" t="e">
        <f t="shared" si="10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11"/>
        <v xml:space="preserve"> </v>
      </c>
      <c r="D171" s="119" t="str">
        <f t="shared" si="9"/>
        <v xml:space="preserve"> </v>
      </c>
      <c r="E171" s="117">
        <v>1.1574074074074073E-5</v>
      </c>
      <c r="F171" s="118" t="e">
        <f t="shared" si="10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11"/>
        <v xml:space="preserve"> </v>
      </c>
      <c r="D172" s="119" t="str">
        <f t="shared" si="9"/>
        <v xml:space="preserve"> </v>
      </c>
      <c r="E172" s="117">
        <v>1.1574074074074073E-5</v>
      </c>
      <c r="F172" s="118" t="e">
        <f t="shared" si="10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11"/>
        <v xml:space="preserve"> </v>
      </c>
      <c r="D173" s="119" t="str">
        <f t="shared" si="9"/>
        <v xml:space="preserve"> </v>
      </c>
      <c r="E173" s="117">
        <v>1.1574074074074073E-5</v>
      </c>
      <c r="F173" s="118" t="e">
        <f t="shared" si="10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11"/>
        <v xml:space="preserve"> </v>
      </c>
      <c r="D174" s="119" t="str">
        <f t="shared" si="9"/>
        <v xml:space="preserve"> </v>
      </c>
      <c r="E174" s="117">
        <v>1.1574074074074073E-5</v>
      </c>
      <c r="F174" s="118" t="e">
        <f t="shared" si="10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11"/>
        <v xml:space="preserve"> </v>
      </c>
      <c r="D175" s="119" t="str">
        <f t="shared" si="9"/>
        <v xml:space="preserve"> </v>
      </c>
      <c r="E175" s="117">
        <v>1.1574074074074073E-5</v>
      </c>
      <c r="F175" s="118" t="e">
        <f t="shared" si="10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11"/>
        <v xml:space="preserve"> </v>
      </c>
      <c r="D176" s="119" t="str">
        <f t="shared" si="9"/>
        <v xml:space="preserve"> </v>
      </c>
      <c r="E176" s="117">
        <v>1.1574074074074073E-5</v>
      </c>
      <c r="F176" s="118" t="e">
        <f t="shared" si="10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11"/>
        <v xml:space="preserve"> </v>
      </c>
      <c r="D177" s="119" t="str">
        <f t="shared" si="9"/>
        <v xml:space="preserve"> </v>
      </c>
      <c r="E177" s="117">
        <v>1.1574074074074073E-5</v>
      </c>
      <c r="F177" s="118" t="e">
        <f t="shared" si="10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11"/>
        <v xml:space="preserve"> </v>
      </c>
      <c r="D178" s="119" t="str">
        <f t="shared" si="9"/>
        <v xml:space="preserve"> </v>
      </c>
      <c r="E178" s="117">
        <v>1.1574074074074073E-5</v>
      </c>
      <c r="F178" s="118" t="e">
        <f t="shared" si="10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11"/>
        <v xml:space="preserve"> </v>
      </c>
      <c r="D179" s="119" t="str">
        <f t="shared" si="9"/>
        <v xml:space="preserve"> </v>
      </c>
      <c r="E179" s="117">
        <v>1.1574074074074073E-5</v>
      </c>
      <c r="F179" s="118" t="e">
        <f t="shared" si="10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11"/>
        <v xml:space="preserve"> </v>
      </c>
      <c r="D180" s="119" t="str">
        <f t="shared" si="9"/>
        <v xml:space="preserve"> </v>
      </c>
      <c r="E180" s="117">
        <v>1.1574074074074073E-5</v>
      </c>
      <c r="F180" s="118" t="e">
        <f t="shared" si="10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11"/>
        <v xml:space="preserve"> </v>
      </c>
      <c r="D181" s="119" t="str">
        <f t="shared" si="9"/>
        <v xml:space="preserve"> </v>
      </c>
      <c r="E181" s="117">
        <v>1.1574074074074073E-5</v>
      </c>
      <c r="F181" s="118" t="e">
        <f t="shared" si="10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11"/>
        <v xml:space="preserve"> </v>
      </c>
      <c r="D182" s="119" t="str">
        <f t="shared" si="9"/>
        <v xml:space="preserve"> </v>
      </c>
      <c r="E182" s="117">
        <v>1.1574074074074073E-5</v>
      </c>
      <c r="F182" s="118" t="e">
        <f t="shared" si="10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11"/>
        <v xml:space="preserve"> </v>
      </c>
      <c r="D183" s="119" t="str">
        <f t="shared" si="9"/>
        <v xml:space="preserve"> </v>
      </c>
      <c r="E183" s="117">
        <v>1.1574074074074073E-5</v>
      </c>
      <c r="F183" s="118" t="e">
        <f t="shared" si="10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11"/>
        <v xml:space="preserve"> </v>
      </c>
      <c r="D184" s="119" t="str">
        <f t="shared" si="9"/>
        <v xml:space="preserve"> </v>
      </c>
      <c r="E184" s="117">
        <v>1.1574074074074073E-5</v>
      </c>
      <c r="F184" s="118" t="e">
        <f t="shared" si="10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11"/>
        <v xml:space="preserve"> </v>
      </c>
      <c r="D185" s="119" t="str">
        <f t="shared" si="9"/>
        <v xml:space="preserve"> </v>
      </c>
      <c r="E185" s="117">
        <v>1.1574074074074073E-5</v>
      </c>
      <c r="F185" s="118" t="e">
        <f t="shared" si="10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11"/>
        <v xml:space="preserve"> </v>
      </c>
      <c r="D186" s="119" t="str">
        <f t="shared" si="9"/>
        <v xml:space="preserve"> </v>
      </c>
      <c r="E186" s="117">
        <v>1.1574074074074073E-5</v>
      </c>
      <c r="F186" s="118" t="e">
        <f t="shared" si="10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11"/>
        <v xml:space="preserve"> </v>
      </c>
      <c r="D187" s="119" t="str">
        <f t="shared" si="9"/>
        <v xml:space="preserve"> </v>
      </c>
      <c r="E187" s="117">
        <v>1.1574074074074073E-5</v>
      </c>
      <c r="F187" s="118" t="e">
        <f t="shared" si="10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11"/>
        <v xml:space="preserve"> </v>
      </c>
      <c r="D188" s="119" t="str">
        <f t="shared" si="9"/>
        <v xml:space="preserve"> </v>
      </c>
      <c r="E188" s="117">
        <v>1.1574074074074073E-5</v>
      </c>
      <c r="F188" s="118" t="e">
        <f t="shared" si="10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11"/>
        <v xml:space="preserve"> </v>
      </c>
      <c r="D189" s="119" t="str">
        <f t="shared" si="9"/>
        <v xml:space="preserve"> </v>
      </c>
      <c r="E189" s="117">
        <v>1.1574074074074073E-5</v>
      </c>
      <c r="F189" s="118" t="e">
        <f t="shared" si="10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11"/>
        <v xml:space="preserve"> </v>
      </c>
      <c r="D190" s="119" t="str">
        <f t="shared" si="9"/>
        <v xml:space="preserve"> </v>
      </c>
      <c r="E190" s="117">
        <v>1.1574074074074073E-5</v>
      </c>
      <c r="F190" s="118" t="e">
        <f t="shared" si="10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11"/>
        <v xml:space="preserve"> </v>
      </c>
      <c r="D191" s="119" t="str">
        <f t="shared" si="9"/>
        <v xml:space="preserve"> </v>
      </c>
      <c r="E191" s="117">
        <v>1.1574074074074073E-5</v>
      </c>
      <c r="F191" s="118" t="e">
        <f t="shared" si="10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11"/>
        <v xml:space="preserve"> </v>
      </c>
      <c r="D192" s="119" t="str">
        <f t="shared" si="9"/>
        <v xml:space="preserve"> </v>
      </c>
      <c r="E192" s="117">
        <v>1.1574074074074073E-5</v>
      </c>
      <c r="F192" s="118" t="e">
        <f t="shared" si="10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11"/>
        <v xml:space="preserve"> </v>
      </c>
      <c r="D193" s="119" t="str">
        <f t="shared" si="9"/>
        <v xml:space="preserve"> </v>
      </c>
      <c r="E193" s="117">
        <v>1.1574074074074073E-5</v>
      </c>
      <c r="F193" s="118" t="e">
        <f t="shared" si="10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11"/>
        <v xml:space="preserve"> </v>
      </c>
      <c r="D194" s="119" t="str">
        <f t="shared" si="9"/>
        <v xml:space="preserve"> </v>
      </c>
      <c r="E194" s="117">
        <v>1.1574074074074073E-5</v>
      </c>
      <c r="F194" s="118" t="e">
        <f t="shared" si="10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11"/>
        <v xml:space="preserve"> </v>
      </c>
      <c r="D195" s="119" t="str">
        <f t="shared" si="9"/>
        <v xml:space="preserve"> </v>
      </c>
      <c r="E195" s="117">
        <v>1.1574074074074073E-5</v>
      </c>
      <c r="F195" s="118" t="e">
        <f t="shared" si="10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11"/>
        <v xml:space="preserve"> </v>
      </c>
      <c r="D196" s="119" t="str">
        <f t="shared" si="9"/>
        <v xml:space="preserve"> </v>
      </c>
      <c r="E196" s="117">
        <v>1.1574074074074073E-5</v>
      </c>
      <c r="F196" s="118" t="e">
        <f t="shared" si="10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11"/>
        <v xml:space="preserve"> </v>
      </c>
      <c r="D197" s="119" t="str">
        <f t="shared" si="9"/>
        <v xml:space="preserve"> </v>
      </c>
      <c r="E197" s="117">
        <v>1.1574074074074073E-5</v>
      </c>
      <c r="F197" s="118" t="e">
        <f t="shared" si="10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 t="shared" si="11"/>
        <v xml:space="preserve"> </v>
      </c>
      <c r="D198" s="119" t="str">
        <f t="shared" ref="D198:D203" si="12">VLOOKUP(B198,name,2,FALSE)</f>
        <v xml:space="preserve"> </v>
      </c>
      <c r="E198" s="117">
        <v>1.1574074074074073E-5</v>
      </c>
      <c r="F198" s="118" t="e">
        <f t="shared" ref="F198:F203" si="13"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 t="shared" si="11"/>
        <v xml:space="preserve"> </v>
      </c>
      <c r="D199" s="119" t="str">
        <f t="shared" si="12"/>
        <v xml:space="preserve"> </v>
      </c>
      <c r="E199" s="117">
        <v>1.1574074074074073E-5</v>
      </c>
      <c r="F199" s="118" t="e">
        <f t="shared" si="13"/>
        <v>#N/A</v>
      </c>
      <c r="G199" t="str">
        <f>IF((ISERROR((VLOOKUP(B199,Calculation!C$2:C$314,1,FALSE)))),"not entered","")</f>
        <v/>
      </c>
    </row>
    <row r="200" spans="2:7" x14ac:dyDescent="0.2">
      <c r="B200" s="115" t="s">
        <v>8</v>
      </c>
      <c r="C200" s="119" t="str">
        <f t="shared" si="11"/>
        <v xml:space="preserve"> </v>
      </c>
      <c r="D200" s="119" t="str">
        <f t="shared" si="12"/>
        <v xml:space="preserve"> </v>
      </c>
      <c r="E200" s="117">
        <v>1.1574074074074073E-5</v>
      </c>
      <c r="F200" s="118" t="e">
        <f t="shared" si="13"/>
        <v>#N/A</v>
      </c>
      <c r="G200" t="str">
        <f>IF((ISERROR((VLOOKUP(B200,Calculation!C$2:C$314,1,FALSE)))),"not entered","")</f>
        <v/>
      </c>
    </row>
    <row r="201" spans="2:7" x14ac:dyDescent="0.2">
      <c r="B201" s="115" t="s">
        <v>8</v>
      </c>
      <c r="C201" s="119" t="str">
        <f t="shared" si="11"/>
        <v xml:space="preserve"> </v>
      </c>
      <c r="D201" s="119" t="str">
        <f t="shared" si="12"/>
        <v xml:space="preserve"> </v>
      </c>
      <c r="E201" s="117">
        <v>1.1574074074074073E-5</v>
      </c>
      <c r="F201" s="118" t="e">
        <f t="shared" si="13"/>
        <v>#N/A</v>
      </c>
      <c r="G201" t="str">
        <f>IF((ISERROR((VLOOKUP(B201,Calculation!C$2:C$314,1,FALSE)))),"not entered","")</f>
        <v/>
      </c>
    </row>
    <row r="202" spans="2:7" x14ac:dyDescent="0.2">
      <c r="B202" s="115" t="s">
        <v>8</v>
      </c>
      <c r="C202" s="119" t="str">
        <f t="shared" si="11"/>
        <v xml:space="preserve"> </v>
      </c>
      <c r="D202" s="119" t="str">
        <f t="shared" si="12"/>
        <v xml:space="preserve"> </v>
      </c>
      <c r="E202" s="117">
        <v>1.1574074074074073E-5</v>
      </c>
      <c r="F202" s="118" t="e">
        <f t="shared" si="13"/>
        <v>#N/A</v>
      </c>
    </row>
    <row r="203" spans="2:7" x14ac:dyDescent="0.2">
      <c r="B203" s="115" t="s">
        <v>8</v>
      </c>
      <c r="C203" s="119" t="str">
        <f>VLOOKUP(B203,name,3,FALSE)</f>
        <v xml:space="preserve"> </v>
      </c>
      <c r="D203" s="119" t="str">
        <f t="shared" si="12"/>
        <v xml:space="preserve"> </v>
      </c>
      <c r="E203" s="117">
        <v>1.1574074074074073E-5</v>
      </c>
      <c r="F203" s="118" t="e">
        <f t="shared" si="13"/>
        <v>#N/A</v>
      </c>
    </row>
    <row r="204" spans="2:7" ht="13.5" thickBot="1" x14ac:dyDescent="0.25">
      <c r="B204" s="120"/>
      <c r="C204" s="121"/>
      <c r="D204" s="121"/>
      <c r="E204" s="122"/>
      <c r="F204" s="123"/>
    </row>
  </sheetData>
  <phoneticPr fontId="3" type="noConversion"/>
  <conditionalFormatting sqref="B1:B3 B205:B65536">
    <cfRule type="cellIs" dxfId="165" priority="10" stopIfTrue="1" operator="equal">
      <formula>"x"</formula>
    </cfRule>
  </conditionalFormatting>
  <conditionalFormatting sqref="G4:G202">
    <cfRule type="cellIs" dxfId="164" priority="11" stopIfTrue="1" operator="equal">
      <formula>#N/A</formula>
    </cfRule>
  </conditionalFormatting>
  <conditionalFormatting sqref="B4:B5 B44:B204">
    <cfRule type="cellIs" dxfId="163" priority="7" stopIfTrue="1" operator="equal">
      <formula>"x"</formula>
    </cfRule>
  </conditionalFormatting>
  <conditionalFormatting sqref="B21:B43">
    <cfRule type="cellIs" dxfId="162" priority="4" stopIfTrue="1" operator="equal">
      <formula>"x"</formula>
    </cfRule>
  </conditionalFormatting>
  <conditionalFormatting sqref="B21:B43">
    <cfRule type="cellIs" dxfId="161" priority="3" stopIfTrue="1" operator="equal">
      <formula>"x"</formula>
    </cfRule>
  </conditionalFormatting>
  <conditionalFormatting sqref="B6:B20">
    <cfRule type="cellIs" dxfId="160" priority="2" stopIfTrue="1" operator="equal">
      <formula>"x"</formula>
    </cfRule>
  </conditionalFormatting>
  <conditionalFormatting sqref="B6:B20">
    <cfRule type="cellIs" dxfId="159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A TEER\Web\TEER League 08\mclean y.htm"/>
    <webPublishItem id="15345" divId="ebta league Youth_15345" sourceType="range" sourceRef="A1:F21" destinationFile="C:\A TEER\Web\TEER League 09\Rob Mc 09 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5"/>
  <sheetViews>
    <sheetView workbookViewId="0">
      <selection activeCell="B6" sqref="B6"/>
    </sheetView>
  </sheetViews>
  <sheetFormatPr defaultRowHeight="12.75" x14ac:dyDescent="0.2"/>
  <cols>
    <col min="1" max="1" width="3" customWidth="1"/>
    <col min="2" max="2" width="23.42578125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Races!A7</f>
        <v>Norwich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1" t="s">
        <v>67</v>
      </c>
      <c r="C4" s="112" t="s">
        <v>70</v>
      </c>
      <c r="D4" s="112"/>
      <c r="E4" s="113">
        <v>6.0224537037037035E-3</v>
      </c>
      <c r="F4" s="114"/>
      <c r="G4" t="str">
        <f>IF((ISERROR((VLOOKUP(B4,Calculation!C$2:C$314,1,FALSE)))),"not entered","")</f>
        <v/>
      </c>
    </row>
    <row r="5" spans="2:7" x14ac:dyDescent="0.2">
      <c r="B5" s="115" t="s">
        <v>67</v>
      </c>
      <c r="C5" s="116" t="s">
        <v>71</v>
      </c>
      <c r="D5" s="116"/>
      <c r="E5" s="117">
        <v>5.7657407407407405E-3</v>
      </c>
      <c r="F5" s="118"/>
      <c r="G5" t="str">
        <f>IF((ISERROR((VLOOKUP(B5,Calculation!C$2:C$314,1,FALSE)))),"not entered","")</f>
        <v/>
      </c>
    </row>
    <row r="6" spans="2:7" x14ac:dyDescent="0.2">
      <c r="B6" s="115" t="s">
        <v>97</v>
      </c>
      <c r="C6" s="116" t="s">
        <v>70</v>
      </c>
      <c r="D6" s="116" t="s">
        <v>160</v>
      </c>
      <c r="E6" s="117">
        <v>6.0224537037037035E-3</v>
      </c>
      <c r="F6" s="118">
        <f t="shared" ref="F6:F69" si="0">(VLOOKUP(C6,C$4:E$5,3,FALSE))/(E6/10000)</f>
        <v>10000</v>
      </c>
      <c r="G6" t="str">
        <f>IF((ISERROR((VLOOKUP(B6,Calculation!C$2:C$314,1,FALSE)))),"not entered","")</f>
        <v/>
      </c>
    </row>
    <row r="7" spans="2:7" x14ac:dyDescent="0.2">
      <c r="B7" s="115" t="s">
        <v>129</v>
      </c>
      <c r="C7" s="116" t="s">
        <v>70</v>
      </c>
      <c r="D7" s="116"/>
      <c r="E7" s="117">
        <v>6.2427083333333336E-3</v>
      </c>
      <c r="F7" s="118">
        <f t="shared" si="0"/>
        <v>9647.1809703913823</v>
      </c>
      <c r="G7" t="str">
        <f>IF((ISERROR((VLOOKUP(B7,Calculation!C$2:C$314,1,FALSE)))),"not entered","")</f>
        <v/>
      </c>
    </row>
    <row r="8" spans="2:7" x14ac:dyDescent="0.2">
      <c r="B8" s="115" t="s">
        <v>208</v>
      </c>
      <c r="C8" s="116" t="s">
        <v>70</v>
      </c>
      <c r="D8" s="116" t="s">
        <v>209</v>
      </c>
      <c r="E8" s="117">
        <v>7.1512731481481479E-3</v>
      </c>
      <c r="F8" s="118">
        <f t="shared" si="0"/>
        <v>8421.5126159224437</v>
      </c>
      <c r="G8" t="str">
        <f>IF((ISERROR((VLOOKUP(B8,Calculation!C$2:C$314,1,FALSE)))),"not entered","")</f>
        <v>not entered</v>
      </c>
    </row>
    <row r="9" spans="2:7" x14ac:dyDescent="0.2">
      <c r="B9" s="115" t="s">
        <v>210</v>
      </c>
      <c r="C9" s="116" t="s">
        <v>70</v>
      </c>
      <c r="D9" s="116"/>
      <c r="E9" s="117">
        <v>7.5033564814814815E-3</v>
      </c>
      <c r="F9" s="118">
        <f t="shared" si="0"/>
        <v>8026.3462339385151</v>
      </c>
      <c r="G9" t="str">
        <f>IF((ISERROR((VLOOKUP(B9,Calculation!C$2:C$314,1,FALSE)))),"not entered","")</f>
        <v>not entered</v>
      </c>
    </row>
    <row r="10" spans="2:7" x14ac:dyDescent="0.2">
      <c r="B10" s="115" t="s">
        <v>211</v>
      </c>
      <c r="C10" s="116" t="s">
        <v>70</v>
      </c>
      <c r="D10" s="116" t="s">
        <v>160</v>
      </c>
      <c r="E10" s="117">
        <v>7.9038194444444442E-3</v>
      </c>
      <c r="F10" s="118">
        <f t="shared" si="0"/>
        <v>7619.6752039127823</v>
      </c>
      <c r="G10" t="str">
        <f>IF((ISERROR((VLOOKUP(B10,Calculation!C$2:C$314,1,FALSE)))),"not entered","")</f>
        <v/>
      </c>
    </row>
    <row r="11" spans="2:7" x14ac:dyDescent="0.2">
      <c r="B11" s="115" t="s">
        <v>212</v>
      </c>
      <c r="C11" s="116" t="s">
        <v>70</v>
      </c>
      <c r="D11" s="116" t="s">
        <v>213</v>
      </c>
      <c r="E11" s="117">
        <v>7.9642361111111112E-3</v>
      </c>
      <c r="F11" s="118">
        <f>(VLOOKUP(C11,C$4:E$5,3,FALSE))/(E11/10000)</f>
        <v>7561.8723750563131</v>
      </c>
      <c r="G11" t="str">
        <f>IF((ISERROR((VLOOKUP(B11,Calculation!C$2:C$314,1,FALSE)))),"not entered","")</f>
        <v/>
      </c>
    </row>
    <row r="12" spans="2:7" x14ac:dyDescent="0.2">
      <c r="B12" s="115" t="s">
        <v>145</v>
      </c>
      <c r="C12" s="116" t="s">
        <v>71</v>
      </c>
      <c r="D12" s="116" t="s">
        <v>164</v>
      </c>
      <c r="E12" s="117">
        <v>5.7657407407407405E-3</v>
      </c>
      <c r="F12" s="118">
        <f t="shared" si="0"/>
        <v>10000</v>
      </c>
      <c r="G12" t="str">
        <f>IF((ISERROR((VLOOKUP(B12,Calculation!C$2:C$314,1,FALSE)))),"not entered","")</f>
        <v/>
      </c>
    </row>
    <row r="13" spans="2:7" x14ac:dyDescent="0.2">
      <c r="B13" s="115" t="s">
        <v>177</v>
      </c>
      <c r="C13" s="116" t="s">
        <v>71</v>
      </c>
      <c r="D13" s="116" t="s">
        <v>164</v>
      </c>
      <c r="E13" s="117">
        <v>6.355902777777778E-3</v>
      </c>
      <c r="F13" s="118">
        <f t="shared" si="0"/>
        <v>9071.4740963306922</v>
      </c>
      <c r="G13" t="str">
        <f>IF((ISERROR((VLOOKUP(B13,Calculation!C$2:C$314,1,FALSE)))),"not entered","")</f>
        <v/>
      </c>
    </row>
    <row r="14" spans="2:7" x14ac:dyDescent="0.2">
      <c r="B14" s="115" t="s">
        <v>214</v>
      </c>
      <c r="C14" s="116" t="s">
        <v>71</v>
      </c>
      <c r="D14" s="116" t="s">
        <v>164</v>
      </c>
      <c r="E14" s="117">
        <v>7.2282407407407408E-3</v>
      </c>
      <c r="F14" s="118">
        <f t="shared" si="0"/>
        <v>7976.6860949208994</v>
      </c>
      <c r="G14" t="str">
        <f>IF((ISERROR((VLOOKUP(B14,Calculation!C$2:C$314,1,FALSE)))),"not entered","")</f>
        <v/>
      </c>
    </row>
    <row r="15" spans="2:7" x14ac:dyDescent="0.2">
      <c r="B15" s="115" t="s">
        <v>215</v>
      </c>
      <c r="C15" s="116" t="s">
        <v>71</v>
      </c>
      <c r="D15" s="116"/>
      <c r="E15" s="117">
        <v>7.5040509259259262E-3</v>
      </c>
      <c r="F15" s="118">
        <f t="shared" si="0"/>
        <v>7683.5042800956271</v>
      </c>
      <c r="G15" t="str">
        <f>IF((ISERROR((VLOOKUP(B15,Calculation!C$2:C$314,1,FALSE)))),"not entered","")</f>
        <v>not entered</v>
      </c>
    </row>
    <row r="16" spans="2:7" x14ac:dyDescent="0.2">
      <c r="B16" s="115" t="s">
        <v>216</v>
      </c>
      <c r="C16" s="116" t="s">
        <v>71</v>
      </c>
      <c r="D16" s="116" t="s">
        <v>217</v>
      </c>
      <c r="E16" s="117">
        <v>7.8219907407407405E-3</v>
      </c>
      <c r="F16" s="118">
        <f t="shared" si="0"/>
        <v>7371.1935130656093</v>
      </c>
      <c r="G16" t="str">
        <f>IF((ISERROR((VLOOKUP(B16,Calculation!C$2:C$314,1,FALSE)))),"not entered","")</f>
        <v/>
      </c>
    </row>
    <row r="17" spans="2:7" x14ac:dyDescent="0.2">
      <c r="B17" s="115" t="s">
        <v>8</v>
      </c>
      <c r="C17" s="119" t="str">
        <f t="shared" ref="C17:C69" si="1">VLOOKUP(B17,name,3,FALSE)</f>
        <v xml:space="preserve"> </v>
      </c>
      <c r="D17" s="119" t="str">
        <f t="shared" ref="D17:D69" si="2">VLOOKUP(B17,name,2,FALSE)</f>
        <v xml:space="preserve"> </v>
      </c>
      <c r="E17" s="117">
        <v>1.1574074074074073E-5</v>
      </c>
      <c r="F17" s="118" t="e">
        <f t="shared" si="0"/>
        <v>#N/A</v>
      </c>
      <c r="G17" t="str">
        <f>IF((ISERROR((VLOOKUP(B17,Calculation!C$2:C$314,1,FALSE)))),"not entered","")</f>
        <v/>
      </c>
    </row>
    <row r="18" spans="2:7" x14ac:dyDescent="0.2">
      <c r="B18" s="115" t="s">
        <v>8</v>
      </c>
      <c r="C18" s="119" t="str">
        <f t="shared" si="1"/>
        <v xml:space="preserve"> </v>
      </c>
      <c r="D18" s="119" t="str">
        <f t="shared" si="2"/>
        <v xml:space="preserve"> </v>
      </c>
      <c r="E18" s="117">
        <v>1.1574074074074073E-5</v>
      </c>
      <c r="F18" s="118" t="e">
        <f t="shared" si="0"/>
        <v>#N/A</v>
      </c>
      <c r="G18" t="str">
        <f>IF((ISERROR((VLOOKUP(B18,Calculation!C$2:C$314,1,FALSE)))),"not entered","")</f>
        <v/>
      </c>
    </row>
    <row r="19" spans="2:7" x14ac:dyDescent="0.2">
      <c r="B19" s="115" t="s">
        <v>8</v>
      </c>
      <c r="C19" s="119" t="str">
        <f t="shared" si="1"/>
        <v xml:space="preserve"> </v>
      </c>
      <c r="D19" s="119" t="str">
        <f t="shared" si="2"/>
        <v xml:space="preserve"> </v>
      </c>
      <c r="E19" s="117">
        <v>1.1574074074074073E-5</v>
      </c>
      <c r="F19" s="118" t="e">
        <f t="shared" si="0"/>
        <v>#N/A</v>
      </c>
      <c r="G19" t="str">
        <f>IF((ISERROR((VLOOKUP(B19,Calculation!C$2:C$314,1,FALSE)))),"not entered","")</f>
        <v/>
      </c>
    </row>
    <row r="20" spans="2:7" x14ac:dyDescent="0.2">
      <c r="B20" s="115" t="s">
        <v>8</v>
      </c>
      <c r="C20" s="119" t="str">
        <f t="shared" si="1"/>
        <v xml:space="preserve"> </v>
      </c>
      <c r="D20" s="119" t="str">
        <f t="shared" si="2"/>
        <v xml:space="preserve"> </v>
      </c>
      <c r="E20" s="117">
        <v>1.1574074074074073E-5</v>
      </c>
      <c r="F20" s="118" t="e">
        <f t="shared" si="0"/>
        <v>#N/A</v>
      </c>
      <c r="G20" t="str">
        <f>IF((ISERROR((VLOOKUP(B20,Calculation!C$2:C$314,1,FALSE)))),"not entered","")</f>
        <v/>
      </c>
    </row>
    <row r="21" spans="2:7" x14ac:dyDescent="0.2">
      <c r="B21" s="115" t="s">
        <v>8</v>
      </c>
      <c r="C21" s="119" t="str">
        <f t="shared" si="1"/>
        <v xml:space="preserve"> </v>
      </c>
      <c r="D21" s="119" t="str">
        <f t="shared" si="2"/>
        <v xml:space="preserve"> </v>
      </c>
      <c r="E21" s="117">
        <v>1.1574074074074073E-5</v>
      </c>
      <c r="F21" s="118" t="e">
        <f t="shared" si="0"/>
        <v>#N/A</v>
      </c>
      <c r="G21" t="str">
        <f>IF((ISERROR((VLOOKUP(B21,Calculation!C$2:C$314,1,FALSE)))),"not entered","")</f>
        <v/>
      </c>
    </row>
    <row r="22" spans="2:7" x14ac:dyDescent="0.2">
      <c r="B22" s="115" t="s">
        <v>8</v>
      </c>
      <c r="C22" s="119" t="str">
        <f t="shared" si="1"/>
        <v xml:space="preserve"> </v>
      </c>
      <c r="D22" s="119" t="str">
        <f t="shared" si="2"/>
        <v xml:space="preserve"> </v>
      </c>
      <c r="E22" s="117">
        <v>1.1574074074074073E-5</v>
      </c>
      <c r="F22" s="118" t="e">
        <f t="shared" si="0"/>
        <v>#N/A</v>
      </c>
      <c r="G22" t="str">
        <f>IF((ISERROR((VLOOKUP(B22,Calculation!C$2:C$314,1,FALSE)))),"not entered","")</f>
        <v/>
      </c>
    </row>
    <row r="23" spans="2:7" x14ac:dyDescent="0.2">
      <c r="B23" s="115" t="s">
        <v>8</v>
      </c>
      <c r="C23" s="119" t="str">
        <f t="shared" si="1"/>
        <v xml:space="preserve"> </v>
      </c>
      <c r="D23" s="119" t="str">
        <f t="shared" si="2"/>
        <v xml:space="preserve"> </v>
      </c>
      <c r="E23" s="117">
        <v>1.1574074074074073E-5</v>
      </c>
      <c r="F23" s="118" t="e">
        <f t="shared" si="0"/>
        <v>#N/A</v>
      </c>
      <c r="G23" t="str">
        <f>IF((ISERROR((VLOOKUP(B23,Calculation!C$2:C$314,1,FALSE)))),"not entered","")</f>
        <v/>
      </c>
    </row>
    <row r="24" spans="2:7" x14ac:dyDescent="0.2">
      <c r="B24" s="115" t="s">
        <v>8</v>
      </c>
      <c r="C24" s="119" t="str">
        <f t="shared" si="1"/>
        <v xml:space="preserve"> </v>
      </c>
      <c r="D24" s="119" t="str">
        <f t="shared" si="2"/>
        <v xml:space="preserve"> </v>
      </c>
      <c r="E24" s="117">
        <v>1.1574074074074073E-5</v>
      </c>
      <c r="F24" s="118" t="e">
        <f t="shared" si="0"/>
        <v>#N/A</v>
      </c>
      <c r="G24" t="str">
        <f>IF((ISERROR((VLOOKUP(B24,Calculation!C$2:C$314,1,FALSE)))),"not entered","")</f>
        <v/>
      </c>
    </row>
    <row r="25" spans="2:7" x14ac:dyDescent="0.2">
      <c r="B25" s="115" t="s">
        <v>8</v>
      </c>
      <c r="C25" s="119" t="str">
        <f t="shared" si="1"/>
        <v xml:space="preserve"> </v>
      </c>
      <c r="D25" s="119" t="str">
        <f t="shared" si="2"/>
        <v xml:space="preserve"> </v>
      </c>
      <c r="E25" s="117">
        <v>1.1574074074074073E-5</v>
      </c>
      <c r="F25" s="118" t="e">
        <f t="shared" si="0"/>
        <v>#N/A</v>
      </c>
      <c r="G25" t="str">
        <f>IF((ISERROR((VLOOKUP(B25,Calculation!C$2:C$314,1,FALSE)))),"not entered","")</f>
        <v/>
      </c>
    </row>
    <row r="26" spans="2:7" x14ac:dyDescent="0.2">
      <c r="B26" s="115" t="s">
        <v>8</v>
      </c>
      <c r="C26" s="119" t="str">
        <f t="shared" si="1"/>
        <v xml:space="preserve"> </v>
      </c>
      <c r="D26" s="119" t="str">
        <f t="shared" si="2"/>
        <v xml:space="preserve"> </v>
      </c>
      <c r="E26" s="117">
        <v>1.1574074074074073E-5</v>
      </c>
      <c r="F26" s="118" t="e">
        <f t="shared" si="0"/>
        <v>#N/A</v>
      </c>
      <c r="G26" t="str">
        <f>IF((ISERROR((VLOOKUP(B26,Calculation!C$2:C$314,1,FALSE)))),"not entered","")</f>
        <v/>
      </c>
    </row>
    <row r="27" spans="2:7" x14ac:dyDescent="0.2">
      <c r="B27" s="115" t="s">
        <v>8</v>
      </c>
      <c r="C27" s="119" t="str">
        <f t="shared" si="1"/>
        <v xml:space="preserve"> </v>
      </c>
      <c r="D27" s="119" t="str">
        <f t="shared" si="2"/>
        <v xml:space="preserve"> </v>
      </c>
      <c r="E27" s="117">
        <v>1.1574074074074073E-5</v>
      </c>
      <c r="F27" s="118" t="e">
        <f t="shared" si="0"/>
        <v>#N/A</v>
      </c>
      <c r="G27" t="str">
        <f>IF((ISERROR((VLOOKUP(B27,Calculation!C$2:C$314,1,FALSE)))),"not entered","")</f>
        <v/>
      </c>
    </row>
    <row r="28" spans="2:7" x14ac:dyDescent="0.2">
      <c r="B28" s="115" t="s">
        <v>8</v>
      </c>
      <c r="C28" s="119" t="str">
        <f t="shared" si="1"/>
        <v xml:space="preserve"> </v>
      </c>
      <c r="D28" s="119" t="str">
        <f t="shared" si="2"/>
        <v xml:space="preserve"> </v>
      </c>
      <c r="E28" s="117">
        <v>1.1574074074074073E-5</v>
      </c>
      <c r="F28" s="118" t="e">
        <f t="shared" si="0"/>
        <v>#N/A</v>
      </c>
      <c r="G28" t="str">
        <f>IF((ISERROR((VLOOKUP(B28,Calculation!C$2:C$314,1,FALSE)))),"not entered","")</f>
        <v/>
      </c>
    </row>
    <row r="29" spans="2:7" x14ac:dyDescent="0.2">
      <c r="B29" s="115" t="s">
        <v>8</v>
      </c>
      <c r="C29" s="119" t="str">
        <f t="shared" si="1"/>
        <v xml:space="preserve"> </v>
      </c>
      <c r="D29" s="119" t="str">
        <f t="shared" si="2"/>
        <v xml:space="preserve"> </v>
      </c>
      <c r="E29" s="117">
        <v>1.1574074074074073E-5</v>
      </c>
      <c r="F29" s="118" t="e">
        <f t="shared" si="0"/>
        <v>#N/A</v>
      </c>
      <c r="G29" t="str">
        <f>IF((ISERROR((VLOOKUP(B29,Calculation!C$2:C$314,1,FALSE)))),"not entered","")</f>
        <v/>
      </c>
    </row>
    <row r="30" spans="2:7" x14ac:dyDescent="0.2">
      <c r="B30" s="115" t="s">
        <v>8</v>
      </c>
      <c r="C30" s="119" t="str">
        <f t="shared" si="1"/>
        <v xml:space="preserve"> </v>
      </c>
      <c r="D30" s="119" t="str">
        <f t="shared" si="2"/>
        <v xml:space="preserve"> </v>
      </c>
      <c r="E30" s="117">
        <v>1.1574074074074073E-5</v>
      </c>
      <c r="F30" s="118" t="e">
        <f t="shared" si="0"/>
        <v>#N/A</v>
      </c>
      <c r="G30" t="str">
        <f>IF((ISERROR((VLOOKUP(B30,Calculation!C$2:C$314,1,FALSE)))),"not entered","")</f>
        <v/>
      </c>
    </row>
    <row r="31" spans="2:7" x14ac:dyDescent="0.2">
      <c r="B31" s="115" t="s">
        <v>8</v>
      </c>
      <c r="C31" s="119" t="str">
        <f t="shared" si="1"/>
        <v xml:space="preserve"> </v>
      </c>
      <c r="D31" s="119" t="str">
        <f t="shared" si="2"/>
        <v xml:space="preserve"> </v>
      </c>
      <c r="E31" s="117">
        <v>1.1574074074074073E-5</v>
      </c>
      <c r="F31" s="118" t="e">
        <f t="shared" si="0"/>
        <v>#N/A</v>
      </c>
      <c r="G31" t="str">
        <f>IF((ISERROR((VLOOKUP(B31,Calculation!C$2:C$314,1,FALSE)))),"not entered","")</f>
        <v/>
      </c>
    </row>
    <row r="32" spans="2:7" x14ac:dyDescent="0.2">
      <c r="B32" s="115" t="s">
        <v>8</v>
      </c>
      <c r="C32" s="119" t="str">
        <f t="shared" si="1"/>
        <v xml:space="preserve"> </v>
      </c>
      <c r="D32" s="119" t="str">
        <f t="shared" si="2"/>
        <v xml:space="preserve"> </v>
      </c>
      <c r="E32" s="117">
        <v>1.1574074074074073E-5</v>
      </c>
      <c r="F32" s="118" t="e">
        <f t="shared" si="0"/>
        <v>#N/A</v>
      </c>
      <c r="G32" t="str">
        <f>IF((ISERROR((VLOOKUP(B32,Calculation!C$2:C$314,1,FALSE)))),"not entered","")</f>
        <v/>
      </c>
    </row>
    <row r="33" spans="2:7" x14ac:dyDescent="0.2">
      <c r="B33" s="115" t="s">
        <v>8</v>
      </c>
      <c r="C33" s="119" t="str">
        <f t="shared" si="1"/>
        <v xml:space="preserve"> </v>
      </c>
      <c r="D33" s="119" t="str">
        <f t="shared" si="2"/>
        <v xml:space="preserve"> </v>
      </c>
      <c r="E33" s="117">
        <v>1.1574074074074073E-5</v>
      </c>
      <c r="F33" s="118" t="e">
        <f t="shared" si="0"/>
        <v>#N/A</v>
      </c>
      <c r="G33" t="str">
        <f>IF((ISERROR((VLOOKUP(B33,Calculation!C$2:C$314,1,FALSE)))),"not entered","")</f>
        <v/>
      </c>
    </row>
    <row r="34" spans="2:7" x14ac:dyDescent="0.2">
      <c r="B34" s="115" t="s">
        <v>8</v>
      </c>
      <c r="C34" s="119" t="str">
        <f t="shared" si="1"/>
        <v xml:space="preserve"> </v>
      </c>
      <c r="D34" s="119" t="str">
        <f t="shared" si="2"/>
        <v xml:space="preserve"> </v>
      </c>
      <c r="E34" s="117">
        <v>1.1574074074074073E-5</v>
      </c>
      <c r="F34" s="118" t="e">
        <f t="shared" si="0"/>
        <v>#N/A</v>
      </c>
      <c r="G34" t="str">
        <f>IF((ISERROR((VLOOKUP(B34,Calculation!C$2:C$314,1,FALSE)))),"not entered","")</f>
        <v/>
      </c>
    </row>
    <row r="35" spans="2:7" x14ac:dyDescent="0.2">
      <c r="B35" s="115" t="s">
        <v>8</v>
      </c>
      <c r="C35" s="119" t="str">
        <f t="shared" si="1"/>
        <v xml:space="preserve"> </v>
      </c>
      <c r="D35" s="119" t="str">
        <f t="shared" si="2"/>
        <v xml:space="preserve"> </v>
      </c>
      <c r="E35" s="117">
        <v>1.1574074074074073E-5</v>
      </c>
      <c r="F35" s="118" t="e">
        <f t="shared" si="0"/>
        <v>#N/A</v>
      </c>
      <c r="G35" t="str">
        <f>IF((ISERROR((VLOOKUP(B35,Calculation!C$2:C$314,1,FALSE)))),"not entered","")</f>
        <v/>
      </c>
    </row>
    <row r="36" spans="2:7" x14ac:dyDescent="0.2">
      <c r="B36" s="115" t="s">
        <v>8</v>
      </c>
      <c r="C36" s="119" t="str">
        <f t="shared" si="1"/>
        <v xml:space="preserve"> </v>
      </c>
      <c r="D36" s="119" t="str">
        <f t="shared" si="2"/>
        <v xml:space="preserve"> </v>
      </c>
      <c r="E36" s="117">
        <v>1.1574074074074073E-5</v>
      </c>
      <c r="F36" s="118" t="e">
        <f t="shared" si="0"/>
        <v>#N/A</v>
      </c>
      <c r="G36" t="str">
        <f>IF((ISERROR((VLOOKUP(B36,Calculation!C$2:C$314,1,FALSE)))),"not entered","")</f>
        <v/>
      </c>
    </row>
    <row r="37" spans="2:7" x14ac:dyDescent="0.2">
      <c r="B37" s="115" t="s">
        <v>8</v>
      </c>
      <c r="C37" s="119" t="str">
        <f t="shared" si="1"/>
        <v xml:space="preserve"> </v>
      </c>
      <c r="D37" s="119" t="str">
        <f t="shared" si="2"/>
        <v xml:space="preserve"> </v>
      </c>
      <c r="E37" s="117">
        <v>1.1574074074074073E-5</v>
      </c>
      <c r="F37" s="118" t="e">
        <f t="shared" si="0"/>
        <v>#N/A</v>
      </c>
      <c r="G37" t="str">
        <f>IF((ISERROR((VLOOKUP(B37,Calculation!C$2:C$314,1,FALSE)))),"not entered","")</f>
        <v/>
      </c>
    </row>
    <row r="38" spans="2:7" x14ac:dyDescent="0.2">
      <c r="B38" s="115" t="s">
        <v>8</v>
      </c>
      <c r="C38" s="119" t="str">
        <f t="shared" si="1"/>
        <v xml:space="preserve"> </v>
      </c>
      <c r="D38" s="119" t="str">
        <f t="shared" si="2"/>
        <v xml:space="preserve"> </v>
      </c>
      <c r="E38" s="117">
        <v>1.1574074074074073E-5</v>
      </c>
      <c r="F38" s="118" t="e">
        <f t="shared" si="0"/>
        <v>#N/A</v>
      </c>
      <c r="G38" t="str">
        <f>IF((ISERROR((VLOOKUP(B38,Calculation!C$2:C$314,1,FALSE)))),"not entered","")</f>
        <v/>
      </c>
    </row>
    <row r="39" spans="2:7" x14ac:dyDescent="0.2">
      <c r="B39" s="115" t="s">
        <v>8</v>
      </c>
      <c r="C39" s="119" t="str">
        <f t="shared" si="1"/>
        <v xml:space="preserve"> </v>
      </c>
      <c r="D39" s="119" t="str">
        <f t="shared" si="2"/>
        <v xml:space="preserve"> </v>
      </c>
      <c r="E39" s="117">
        <v>1.1574074074074073E-5</v>
      </c>
      <c r="F39" s="118" t="e">
        <f t="shared" si="0"/>
        <v>#N/A</v>
      </c>
      <c r="G39" t="str">
        <f>IF((ISERROR((VLOOKUP(B39,Calculation!C$2:C$314,1,FALSE)))),"not entered","")</f>
        <v/>
      </c>
    </row>
    <row r="40" spans="2:7" x14ac:dyDescent="0.2">
      <c r="B40" s="115" t="s">
        <v>8</v>
      </c>
      <c r="C40" s="119" t="str">
        <f t="shared" si="1"/>
        <v xml:space="preserve"> </v>
      </c>
      <c r="D40" s="119" t="str">
        <f t="shared" si="2"/>
        <v xml:space="preserve"> </v>
      </c>
      <c r="E40" s="117">
        <v>1.1574074074074073E-5</v>
      </c>
      <c r="F40" s="118" t="e">
        <f t="shared" si="0"/>
        <v>#N/A</v>
      </c>
      <c r="G40" t="str">
        <f>IF((ISERROR((VLOOKUP(B40,Calculation!C$2:C$314,1,FALSE)))),"not entered","")</f>
        <v/>
      </c>
    </row>
    <row r="41" spans="2:7" x14ac:dyDescent="0.2">
      <c r="B41" s="115" t="s">
        <v>8</v>
      </c>
      <c r="C41" s="119" t="str">
        <f t="shared" si="1"/>
        <v xml:space="preserve"> </v>
      </c>
      <c r="D41" s="119" t="str">
        <f t="shared" si="2"/>
        <v xml:space="preserve"> </v>
      </c>
      <c r="E41" s="117">
        <v>1.1574074074074073E-5</v>
      </c>
      <c r="F41" s="118" t="e">
        <f t="shared" si="0"/>
        <v>#N/A</v>
      </c>
      <c r="G41" t="str">
        <f>IF((ISERROR((VLOOKUP(B41,Calculation!C$2:C$314,1,FALSE)))),"not entered","")</f>
        <v/>
      </c>
    </row>
    <row r="42" spans="2:7" x14ac:dyDescent="0.2">
      <c r="B42" s="115" t="s">
        <v>8</v>
      </c>
      <c r="C42" s="119" t="str">
        <f t="shared" si="1"/>
        <v xml:space="preserve"> </v>
      </c>
      <c r="D42" s="119" t="str">
        <f t="shared" si="2"/>
        <v xml:space="preserve"> </v>
      </c>
      <c r="E42" s="117">
        <v>1.1574074074074073E-5</v>
      </c>
      <c r="F42" s="118" t="e">
        <f t="shared" si="0"/>
        <v>#N/A</v>
      </c>
      <c r="G42" t="str">
        <f>IF((ISERROR((VLOOKUP(B42,Calculation!C$2:C$314,1,FALSE)))),"not entered","")</f>
        <v/>
      </c>
    </row>
    <row r="43" spans="2:7" x14ac:dyDescent="0.2">
      <c r="B43" s="115" t="s">
        <v>8</v>
      </c>
      <c r="C43" s="119" t="str">
        <f t="shared" si="1"/>
        <v xml:space="preserve"> </v>
      </c>
      <c r="D43" s="119" t="str">
        <f t="shared" si="2"/>
        <v xml:space="preserve"> </v>
      </c>
      <c r="E43" s="117">
        <v>1.1574074074074073E-5</v>
      </c>
      <c r="F43" s="118" t="e">
        <f t="shared" si="0"/>
        <v>#N/A</v>
      </c>
      <c r="G43" t="str">
        <f>IF((ISERROR((VLOOKUP(B43,Calculation!C$2:C$314,1,FALSE)))),"not entered","")</f>
        <v/>
      </c>
    </row>
    <row r="44" spans="2:7" x14ac:dyDescent="0.2">
      <c r="B44" s="115" t="s">
        <v>8</v>
      </c>
      <c r="C44" s="119" t="str">
        <f t="shared" si="1"/>
        <v xml:space="preserve"> </v>
      </c>
      <c r="D44" s="119" t="str">
        <f t="shared" si="2"/>
        <v xml:space="preserve"> </v>
      </c>
      <c r="E44" s="117">
        <v>1.1574074074074073E-5</v>
      </c>
      <c r="F44" s="118" t="e">
        <f t="shared" si="0"/>
        <v>#N/A</v>
      </c>
      <c r="G44" t="str">
        <f>IF((ISERROR((VLOOKUP(B44,Calculation!C$2:C$314,1,FALSE)))),"not entered","")</f>
        <v/>
      </c>
    </row>
    <row r="45" spans="2:7" x14ac:dyDescent="0.2">
      <c r="B45" s="115" t="s">
        <v>8</v>
      </c>
      <c r="C45" s="119" t="str">
        <f t="shared" si="1"/>
        <v xml:space="preserve"> </v>
      </c>
      <c r="D45" s="119" t="str">
        <f t="shared" si="2"/>
        <v xml:space="preserve"> </v>
      </c>
      <c r="E45" s="117">
        <v>1.1574074074074073E-5</v>
      </c>
      <c r="F45" s="118" t="e">
        <f t="shared" si="0"/>
        <v>#N/A</v>
      </c>
      <c r="G45" t="str">
        <f>IF((ISERROR((VLOOKUP(B45,Calculation!C$2:C$314,1,FALSE)))),"not entered","")</f>
        <v/>
      </c>
    </row>
    <row r="46" spans="2:7" x14ac:dyDescent="0.2">
      <c r="B46" s="115" t="s">
        <v>8</v>
      </c>
      <c r="C46" s="119" t="str">
        <f t="shared" si="1"/>
        <v xml:space="preserve"> </v>
      </c>
      <c r="D46" s="119" t="str">
        <f t="shared" si="2"/>
        <v xml:space="preserve"> </v>
      </c>
      <c r="E46" s="117">
        <v>1.1574074074074073E-5</v>
      </c>
      <c r="F46" s="118" t="e">
        <f t="shared" si="0"/>
        <v>#N/A</v>
      </c>
      <c r="G46" t="str">
        <f>IF((ISERROR((VLOOKUP(B46,Calculation!C$2:C$314,1,FALSE)))),"not entered","")</f>
        <v/>
      </c>
    </row>
    <row r="47" spans="2:7" x14ac:dyDescent="0.2">
      <c r="B47" s="115" t="s">
        <v>8</v>
      </c>
      <c r="C47" s="119" t="str">
        <f t="shared" si="1"/>
        <v xml:space="preserve"> </v>
      </c>
      <c r="D47" s="119" t="str">
        <f t="shared" si="2"/>
        <v xml:space="preserve"> </v>
      </c>
      <c r="E47" s="117">
        <v>1.1574074074074073E-5</v>
      </c>
      <c r="F47" s="118" t="e">
        <f t="shared" si="0"/>
        <v>#N/A</v>
      </c>
      <c r="G47" t="str">
        <f>IF((ISERROR((VLOOKUP(B47,Calculation!C$2:C$314,1,FALSE)))),"not entered","")</f>
        <v/>
      </c>
    </row>
    <row r="48" spans="2:7" x14ac:dyDescent="0.2">
      <c r="B48" s="115" t="s">
        <v>8</v>
      </c>
      <c r="C48" s="119" t="str">
        <f t="shared" si="1"/>
        <v xml:space="preserve"> </v>
      </c>
      <c r="D48" s="119" t="str">
        <f t="shared" si="2"/>
        <v xml:space="preserve"> </v>
      </c>
      <c r="E48" s="117">
        <v>1.1574074074074073E-5</v>
      </c>
      <c r="F48" s="118" t="e">
        <f t="shared" si="0"/>
        <v>#N/A</v>
      </c>
      <c r="G48" t="str">
        <f>IF((ISERROR((VLOOKUP(B48,Calculation!C$2:C$314,1,FALSE)))),"not entered","")</f>
        <v/>
      </c>
    </row>
    <row r="49" spans="2:7" x14ac:dyDescent="0.2">
      <c r="B49" s="115" t="s">
        <v>8</v>
      </c>
      <c r="C49" s="119" t="str">
        <f t="shared" si="1"/>
        <v xml:space="preserve"> </v>
      </c>
      <c r="D49" s="119" t="str">
        <f t="shared" si="2"/>
        <v xml:space="preserve"> </v>
      </c>
      <c r="E49" s="117">
        <v>1.1574074074074073E-5</v>
      </c>
      <c r="F49" s="118" t="e">
        <f t="shared" si="0"/>
        <v>#N/A</v>
      </c>
      <c r="G49" t="str">
        <f>IF((ISERROR((VLOOKUP(B49,Calculation!C$2:C$314,1,FALSE)))),"not entered","")</f>
        <v/>
      </c>
    </row>
    <row r="50" spans="2:7" x14ac:dyDescent="0.2">
      <c r="B50" s="115" t="s">
        <v>8</v>
      </c>
      <c r="C50" s="119" t="str">
        <f t="shared" si="1"/>
        <v xml:space="preserve"> </v>
      </c>
      <c r="D50" s="119" t="str">
        <f t="shared" si="2"/>
        <v xml:space="preserve"> </v>
      </c>
      <c r="E50" s="117">
        <v>1.1574074074074073E-5</v>
      </c>
      <c r="F50" s="118" t="e">
        <f t="shared" si="0"/>
        <v>#N/A</v>
      </c>
      <c r="G50" t="str">
        <f>IF((ISERROR((VLOOKUP(B50,Calculation!C$2:C$314,1,FALSE)))),"not entered","")</f>
        <v/>
      </c>
    </row>
    <row r="51" spans="2:7" x14ac:dyDescent="0.2">
      <c r="B51" s="115" t="s">
        <v>8</v>
      </c>
      <c r="C51" s="119" t="str">
        <f t="shared" si="1"/>
        <v xml:space="preserve"> </v>
      </c>
      <c r="D51" s="119" t="str">
        <f t="shared" si="2"/>
        <v xml:space="preserve"> </v>
      </c>
      <c r="E51" s="117">
        <v>1.1574074074074073E-5</v>
      </c>
      <c r="F51" s="118" t="e">
        <f t="shared" si="0"/>
        <v>#N/A</v>
      </c>
      <c r="G51" t="str">
        <f>IF((ISERROR((VLOOKUP(B51,Calculation!C$2:C$314,1,FALSE)))),"not entered","")</f>
        <v/>
      </c>
    </row>
    <row r="52" spans="2:7" x14ac:dyDescent="0.2">
      <c r="B52" s="115" t="s">
        <v>8</v>
      </c>
      <c r="C52" s="119" t="str">
        <f t="shared" si="1"/>
        <v xml:space="preserve"> </v>
      </c>
      <c r="D52" s="119" t="str">
        <f t="shared" si="2"/>
        <v xml:space="preserve"> </v>
      </c>
      <c r="E52" s="117">
        <v>1.1574074074074073E-5</v>
      </c>
      <c r="F52" s="118" t="e">
        <f t="shared" si="0"/>
        <v>#N/A</v>
      </c>
      <c r="G52" t="str">
        <f>IF((ISERROR((VLOOKUP(B52,Calculation!C$2:C$314,1,FALSE)))),"not entered","")</f>
        <v/>
      </c>
    </row>
    <row r="53" spans="2:7" x14ac:dyDescent="0.2">
      <c r="B53" s="115" t="s">
        <v>8</v>
      </c>
      <c r="C53" s="119" t="str">
        <f t="shared" si="1"/>
        <v xml:space="preserve"> </v>
      </c>
      <c r="D53" s="119" t="str">
        <f t="shared" si="2"/>
        <v xml:space="preserve"> </v>
      </c>
      <c r="E53" s="117">
        <v>1.1574074074074073E-5</v>
      </c>
      <c r="F53" s="118" t="e">
        <f t="shared" si="0"/>
        <v>#N/A</v>
      </c>
      <c r="G53" t="str">
        <f>IF((ISERROR((VLOOKUP(B53,Calculation!C$2:C$314,1,FALSE)))),"not entered","")</f>
        <v/>
      </c>
    </row>
    <row r="54" spans="2:7" x14ac:dyDescent="0.2">
      <c r="B54" s="115" t="s">
        <v>8</v>
      </c>
      <c r="C54" s="119" t="str">
        <f t="shared" si="1"/>
        <v xml:space="preserve"> </v>
      </c>
      <c r="D54" s="119" t="str">
        <f t="shared" si="2"/>
        <v xml:space="preserve"> </v>
      </c>
      <c r="E54" s="117">
        <v>1.1574074074074073E-5</v>
      </c>
      <c r="F54" s="118" t="e">
        <f t="shared" si="0"/>
        <v>#N/A</v>
      </c>
      <c r="G54" t="str">
        <f>IF((ISERROR((VLOOKUP(B54,Calculation!C$2:C$314,1,FALSE)))),"not entered","")</f>
        <v/>
      </c>
    </row>
    <row r="55" spans="2:7" x14ac:dyDescent="0.2">
      <c r="B55" s="115" t="s">
        <v>8</v>
      </c>
      <c r="C55" s="119" t="str">
        <f t="shared" si="1"/>
        <v xml:space="preserve"> </v>
      </c>
      <c r="D55" s="119" t="str">
        <f t="shared" si="2"/>
        <v xml:space="preserve"> </v>
      </c>
      <c r="E55" s="117">
        <v>1.1574074074074073E-5</v>
      </c>
      <c r="F55" s="118" t="e">
        <f t="shared" si="0"/>
        <v>#N/A</v>
      </c>
      <c r="G55" t="str">
        <f>IF((ISERROR((VLOOKUP(B55,Calculation!C$2:C$314,1,FALSE)))),"not entered","")</f>
        <v/>
      </c>
    </row>
    <row r="56" spans="2:7" x14ac:dyDescent="0.2">
      <c r="B56" s="115" t="s">
        <v>8</v>
      </c>
      <c r="C56" s="119" t="str">
        <f t="shared" si="1"/>
        <v xml:space="preserve"> </v>
      </c>
      <c r="D56" s="119" t="str">
        <f t="shared" si="2"/>
        <v xml:space="preserve"> </v>
      </c>
      <c r="E56" s="117">
        <v>1.1574074074074073E-5</v>
      </c>
      <c r="F56" s="118" t="e">
        <f t="shared" si="0"/>
        <v>#N/A</v>
      </c>
      <c r="G56" t="str">
        <f>IF((ISERROR((VLOOKUP(B56,Calculation!C$2:C$314,1,FALSE)))),"not entered","")</f>
        <v/>
      </c>
    </row>
    <row r="57" spans="2:7" x14ac:dyDescent="0.2">
      <c r="B57" s="115" t="s">
        <v>8</v>
      </c>
      <c r="C57" s="119" t="str">
        <f t="shared" si="1"/>
        <v xml:space="preserve"> </v>
      </c>
      <c r="D57" s="119" t="str">
        <f t="shared" si="2"/>
        <v xml:space="preserve"> </v>
      </c>
      <c r="E57" s="117">
        <v>1.1574074074074073E-5</v>
      </c>
      <c r="F57" s="118" t="e">
        <f t="shared" si="0"/>
        <v>#N/A</v>
      </c>
      <c r="G57" t="str">
        <f>IF((ISERROR((VLOOKUP(B57,Calculation!C$2:C$314,1,FALSE)))),"not entered","")</f>
        <v/>
      </c>
    </row>
    <row r="58" spans="2:7" x14ac:dyDescent="0.2">
      <c r="B58" s="115" t="s">
        <v>8</v>
      </c>
      <c r="C58" s="119" t="str">
        <f t="shared" si="1"/>
        <v xml:space="preserve"> </v>
      </c>
      <c r="D58" s="119" t="str">
        <f t="shared" si="2"/>
        <v xml:space="preserve"> </v>
      </c>
      <c r="E58" s="117">
        <v>1.1574074074074073E-5</v>
      </c>
      <c r="F58" s="118" t="e">
        <f t="shared" si="0"/>
        <v>#N/A</v>
      </c>
      <c r="G58" t="str">
        <f>IF((ISERROR((VLOOKUP(B58,Calculation!C$2:C$314,1,FALSE)))),"not entered","")</f>
        <v/>
      </c>
    </row>
    <row r="59" spans="2:7" x14ac:dyDescent="0.2">
      <c r="B59" s="115" t="s">
        <v>8</v>
      </c>
      <c r="C59" s="119" t="str">
        <f t="shared" si="1"/>
        <v xml:space="preserve"> </v>
      </c>
      <c r="D59" s="119" t="str">
        <f t="shared" si="2"/>
        <v xml:space="preserve"> </v>
      </c>
      <c r="E59" s="117">
        <v>1.1574074074074073E-5</v>
      </c>
      <c r="F59" s="118" t="e">
        <f t="shared" si="0"/>
        <v>#N/A</v>
      </c>
      <c r="G59" t="str">
        <f>IF((ISERROR((VLOOKUP(B59,Calculation!C$2:C$314,1,FALSE)))),"not entered","")</f>
        <v/>
      </c>
    </row>
    <row r="60" spans="2:7" x14ac:dyDescent="0.2">
      <c r="B60" s="115" t="s">
        <v>8</v>
      </c>
      <c r="C60" s="119" t="str">
        <f t="shared" si="1"/>
        <v xml:space="preserve"> </v>
      </c>
      <c r="D60" s="119" t="str">
        <f t="shared" si="2"/>
        <v xml:space="preserve"> </v>
      </c>
      <c r="E60" s="117">
        <v>1.1574074074074073E-5</v>
      </c>
      <c r="F60" s="118" t="e">
        <f t="shared" si="0"/>
        <v>#N/A</v>
      </c>
      <c r="G60" t="str">
        <f>IF((ISERROR((VLOOKUP(B60,Calculation!C$2:C$314,1,FALSE)))),"not entered","")</f>
        <v/>
      </c>
    </row>
    <row r="61" spans="2:7" x14ac:dyDescent="0.2">
      <c r="B61" s="115" t="s">
        <v>8</v>
      </c>
      <c r="C61" s="119" t="str">
        <f t="shared" si="1"/>
        <v xml:space="preserve"> </v>
      </c>
      <c r="D61" s="119" t="str">
        <f t="shared" si="2"/>
        <v xml:space="preserve"> </v>
      </c>
      <c r="E61" s="117">
        <v>1.1574074074074073E-5</v>
      </c>
      <c r="F61" s="118" t="e">
        <f t="shared" si="0"/>
        <v>#N/A</v>
      </c>
      <c r="G61" t="str">
        <f>IF((ISERROR((VLOOKUP(B61,Calculation!C$2:C$314,1,FALSE)))),"not entered","")</f>
        <v/>
      </c>
    </row>
    <row r="62" spans="2:7" x14ac:dyDescent="0.2">
      <c r="B62" s="115" t="s">
        <v>8</v>
      </c>
      <c r="C62" s="119" t="str">
        <f t="shared" si="1"/>
        <v xml:space="preserve"> </v>
      </c>
      <c r="D62" s="119" t="str">
        <f t="shared" si="2"/>
        <v xml:space="preserve"> </v>
      </c>
      <c r="E62" s="117">
        <v>1.1574074074074073E-5</v>
      </c>
      <c r="F62" s="118" t="e">
        <f t="shared" si="0"/>
        <v>#N/A</v>
      </c>
      <c r="G62" t="str">
        <f>IF((ISERROR((VLOOKUP(B62,Calculation!C$2:C$314,1,FALSE)))),"not entered","")</f>
        <v/>
      </c>
    </row>
    <row r="63" spans="2:7" x14ac:dyDescent="0.2">
      <c r="B63" s="115" t="s">
        <v>8</v>
      </c>
      <c r="C63" s="119" t="str">
        <f t="shared" si="1"/>
        <v xml:space="preserve"> </v>
      </c>
      <c r="D63" s="119" t="str">
        <f t="shared" si="2"/>
        <v xml:space="preserve"> </v>
      </c>
      <c r="E63" s="117">
        <v>1.1574074074074073E-5</v>
      </c>
      <c r="F63" s="118" t="e">
        <f t="shared" si="0"/>
        <v>#N/A</v>
      </c>
      <c r="G63" t="str">
        <f>IF((ISERROR((VLOOKUP(B63,Calculation!C$2:C$314,1,FALSE)))),"not entered","")</f>
        <v/>
      </c>
    </row>
    <row r="64" spans="2:7" x14ac:dyDescent="0.2">
      <c r="B64" s="115" t="s">
        <v>8</v>
      </c>
      <c r="C64" s="119" t="str">
        <f t="shared" si="1"/>
        <v xml:space="preserve"> </v>
      </c>
      <c r="D64" s="119" t="str">
        <f t="shared" si="2"/>
        <v xml:space="preserve"> </v>
      </c>
      <c r="E64" s="117">
        <v>1.1574074074074073E-5</v>
      </c>
      <c r="F64" s="118" t="e">
        <f t="shared" si="0"/>
        <v>#N/A</v>
      </c>
      <c r="G64" t="str">
        <f>IF((ISERROR((VLOOKUP(B64,Calculation!C$2:C$314,1,FALSE)))),"not entered","")</f>
        <v/>
      </c>
    </row>
    <row r="65" spans="2:7" x14ac:dyDescent="0.2">
      <c r="B65" s="115" t="s">
        <v>8</v>
      </c>
      <c r="C65" s="119" t="str">
        <f t="shared" si="1"/>
        <v xml:space="preserve"> </v>
      </c>
      <c r="D65" s="119" t="str">
        <f t="shared" si="2"/>
        <v xml:space="preserve"> </v>
      </c>
      <c r="E65" s="117">
        <v>1.1574074074074073E-5</v>
      </c>
      <c r="F65" s="118" t="e">
        <f t="shared" si="0"/>
        <v>#N/A</v>
      </c>
      <c r="G65" t="str">
        <f>IF((ISERROR((VLOOKUP(B65,Calculation!C$2:C$314,1,FALSE)))),"not entered","")</f>
        <v/>
      </c>
    </row>
    <row r="66" spans="2:7" x14ac:dyDescent="0.2">
      <c r="B66" s="115" t="s">
        <v>8</v>
      </c>
      <c r="C66" s="119" t="str">
        <f t="shared" si="1"/>
        <v xml:space="preserve"> </v>
      </c>
      <c r="D66" s="119" t="str">
        <f t="shared" si="2"/>
        <v xml:space="preserve"> </v>
      </c>
      <c r="E66" s="117">
        <v>1.1574074074074073E-5</v>
      </c>
      <c r="F66" s="118" t="e">
        <f t="shared" si="0"/>
        <v>#N/A</v>
      </c>
      <c r="G66" t="str">
        <f>IF((ISERROR((VLOOKUP(B66,Calculation!C$2:C$314,1,FALSE)))),"not entered","")</f>
        <v/>
      </c>
    </row>
    <row r="67" spans="2:7" x14ac:dyDescent="0.2">
      <c r="B67" s="115" t="s">
        <v>8</v>
      </c>
      <c r="C67" s="119" t="str">
        <f t="shared" si="1"/>
        <v xml:space="preserve"> </v>
      </c>
      <c r="D67" s="119" t="str">
        <f t="shared" si="2"/>
        <v xml:space="preserve"> </v>
      </c>
      <c r="E67" s="117">
        <v>1.1574074074074073E-5</v>
      </c>
      <c r="F67" s="118" t="e">
        <f t="shared" si="0"/>
        <v>#N/A</v>
      </c>
      <c r="G67" t="str">
        <f>IF((ISERROR((VLOOKUP(B67,Calculation!C$2:C$314,1,FALSE)))),"not entered","")</f>
        <v/>
      </c>
    </row>
    <row r="68" spans="2:7" x14ac:dyDescent="0.2">
      <c r="B68" s="115" t="s">
        <v>8</v>
      </c>
      <c r="C68" s="119" t="str">
        <f t="shared" si="1"/>
        <v xml:space="preserve"> </v>
      </c>
      <c r="D68" s="119" t="str">
        <f t="shared" si="2"/>
        <v xml:space="preserve"> </v>
      </c>
      <c r="E68" s="117">
        <v>1.1574074074074073E-5</v>
      </c>
      <c r="F68" s="118" t="e">
        <f t="shared" si="0"/>
        <v>#N/A</v>
      </c>
      <c r="G68" t="str">
        <f>IF((ISERROR((VLOOKUP(B68,Calculation!C$2:C$314,1,FALSE)))),"not entered","")</f>
        <v/>
      </c>
    </row>
    <row r="69" spans="2:7" x14ac:dyDescent="0.2">
      <c r="B69" s="115" t="s">
        <v>8</v>
      </c>
      <c r="C69" s="119" t="str">
        <f t="shared" si="1"/>
        <v xml:space="preserve"> </v>
      </c>
      <c r="D69" s="119" t="str">
        <f t="shared" si="2"/>
        <v xml:space="preserve"> </v>
      </c>
      <c r="E69" s="117">
        <v>1.1574074074074073E-5</v>
      </c>
      <c r="F69" s="118" t="e">
        <f t="shared" si="0"/>
        <v>#N/A</v>
      </c>
      <c r="G69" t="str">
        <f>IF((ISERROR((VLOOKUP(B69,Calculation!C$2:C$314,1,FALSE)))),"not entered","")</f>
        <v/>
      </c>
    </row>
    <row r="70" spans="2:7" x14ac:dyDescent="0.2">
      <c r="B70" s="115" t="s">
        <v>8</v>
      </c>
      <c r="C70" s="119" t="str">
        <f t="shared" ref="C70:C133" si="3">VLOOKUP(B70,name,3,FALSE)</f>
        <v xml:space="preserve"> </v>
      </c>
      <c r="D70" s="119" t="str">
        <f t="shared" ref="D70:D133" si="4">VLOOKUP(B70,name,2,FALSE)</f>
        <v xml:space="preserve"> </v>
      </c>
      <c r="E70" s="117">
        <v>1.1574074074074073E-5</v>
      </c>
      <c r="F70" s="118" t="e">
        <f t="shared" ref="F70:F133" si="5">(VLOOKUP(C70,C$4:E$5,3,FALSE))/(E70/10000)</f>
        <v>#N/A</v>
      </c>
      <c r="G70" t="str">
        <f>IF((ISERROR((VLOOKUP(B70,Calculation!C$2:C$314,1,FALSE)))),"not entered","")</f>
        <v/>
      </c>
    </row>
    <row r="71" spans="2:7" x14ac:dyDescent="0.2">
      <c r="B71" s="115" t="s">
        <v>8</v>
      </c>
      <c r="C71" s="119" t="str">
        <f t="shared" si="3"/>
        <v xml:space="preserve"> </v>
      </c>
      <c r="D71" s="119" t="str">
        <f t="shared" si="4"/>
        <v xml:space="preserve"> </v>
      </c>
      <c r="E71" s="117">
        <v>1.1574074074074073E-5</v>
      </c>
      <c r="F71" s="118" t="e">
        <f t="shared" si="5"/>
        <v>#N/A</v>
      </c>
      <c r="G71" t="str">
        <f>IF((ISERROR((VLOOKUP(B71,Calculation!C$2:C$314,1,FALSE)))),"not entered","")</f>
        <v/>
      </c>
    </row>
    <row r="72" spans="2:7" x14ac:dyDescent="0.2">
      <c r="B72" s="115" t="s">
        <v>8</v>
      </c>
      <c r="C72" s="119" t="str">
        <f t="shared" si="3"/>
        <v xml:space="preserve"> </v>
      </c>
      <c r="D72" s="119" t="str">
        <f t="shared" si="4"/>
        <v xml:space="preserve"> </v>
      </c>
      <c r="E72" s="117">
        <v>1.1574074074074073E-5</v>
      </c>
      <c r="F72" s="118" t="e">
        <f t="shared" si="5"/>
        <v>#N/A</v>
      </c>
      <c r="G72" t="str">
        <f>IF((ISERROR((VLOOKUP(B72,Calculation!C$2:C$314,1,FALSE)))),"not entered","")</f>
        <v/>
      </c>
    </row>
    <row r="73" spans="2:7" x14ac:dyDescent="0.2">
      <c r="B73" s="115" t="s">
        <v>8</v>
      </c>
      <c r="C73" s="119" t="str">
        <f t="shared" si="3"/>
        <v xml:space="preserve"> </v>
      </c>
      <c r="D73" s="119" t="str">
        <f t="shared" si="4"/>
        <v xml:space="preserve"> </v>
      </c>
      <c r="E73" s="117">
        <v>1.1574074074074073E-5</v>
      </c>
      <c r="F73" s="118" t="e">
        <f t="shared" si="5"/>
        <v>#N/A</v>
      </c>
      <c r="G73" t="str">
        <f>IF((ISERROR((VLOOKUP(B73,Calculation!C$2:C$314,1,FALSE)))),"not entered","")</f>
        <v/>
      </c>
    </row>
    <row r="74" spans="2:7" x14ac:dyDescent="0.2">
      <c r="B74" s="115" t="s">
        <v>8</v>
      </c>
      <c r="C74" s="119" t="str">
        <f t="shared" si="3"/>
        <v xml:space="preserve"> </v>
      </c>
      <c r="D74" s="119" t="str">
        <f t="shared" si="4"/>
        <v xml:space="preserve"> </v>
      </c>
      <c r="E74" s="117">
        <v>1.1574074074074073E-5</v>
      </c>
      <c r="F74" s="118" t="e">
        <f t="shared" si="5"/>
        <v>#N/A</v>
      </c>
      <c r="G74" t="str">
        <f>IF((ISERROR((VLOOKUP(B74,Calculation!C$2:C$314,1,FALSE)))),"not entered","")</f>
        <v/>
      </c>
    </row>
    <row r="75" spans="2:7" x14ac:dyDescent="0.2">
      <c r="B75" s="115" t="s">
        <v>8</v>
      </c>
      <c r="C75" s="119" t="str">
        <f t="shared" si="3"/>
        <v xml:space="preserve"> </v>
      </c>
      <c r="D75" s="119" t="str">
        <f t="shared" si="4"/>
        <v xml:space="preserve"> </v>
      </c>
      <c r="E75" s="117">
        <v>1.1574074074074073E-5</v>
      </c>
      <c r="F75" s="118" t="e">
        <f t="shared" si="5"/>
        <v>#N/A</v>
      </c>
      <c r="G75" t="str">
        <f>IF((ISERROR((VLOOKUP(B75,Calculation!C$2:C$314,1,FALSE)))),"not entered","")</f>
        <v/>
      </c>
    </row>
    <row r="76" spans="2:7" x14ac:dyDescent="0.2">
      <c r="B76" s="115" t="s">
        <v>8</v>
      </c>
      <c r="C76" s="119" t="str">
        <f t="shared" si="3"/>
        <v xml:space="preserve"> </v>
      </c>
      <c r="D76" s="119" t="str">
        <f t="shared" si="4"/>
        <v xml:space="preserve"> </v>
      </c>
      <c r="E76" s="117">
        <v>1.1574074074074073E-5</v>
      </c>
      <c r="F76" s="118" t="e">
        <f t="shared" si="5"/>
        <v>#N/A</v>
      </c>
      <c r="G76" t="str">
        <f>IF((ISERROR((VLOOKUP(B76,Calculation!C$2:C$314,1,FALSE)))),"not entered","")</f>
        <v/>
      </c>
    </row>
    <row r="77" spans="2:7" x14ac:dyDescent="0.2">
      <c r="B77" s="115" t="s">
        <v>8</v>
      </c>
      <c r="C77" s="119" t="str">
        <f t="shared" si="3"/>
        <v xml:space="preserve"> </v>
      </c>
      <c r="D77" s="119" t="str">
        <f t="shared" si="4"/>
        <v xml:space="preserve"> </v>
      </c>
      <c r="E77" s="117">
        <v>1.1574074074074073E-5</v>
      </c>
      <c r="F77" s="118" t="e">
        <f t="shared" si="5"/>
        <v>#N/A</v>
      </c>
      <c r="G77" t="str">
        <f>IF((ISERROR((VLOOKUP(B77,Calculation!C$2:C$314,1,FALSE)))),"not entered","")</f>
        <v/>
      </c>
    </row>
    <row r="78" spans="2:7" x14ac:dyDescent="0.2">
      <c r="B78" s="115" t="s">
        <v>8</v>
      </c>
      <c r="C78" s="119" t="str">
        <f t="shared" si="3"/>
        <v xml:space="preserve"> </v>
      </c>
      <c r="D78" s="119" t="str">
        <f t="shared" si="4"/>
        <v xml:space="preserve"> </v>
      </c>
      <c r="E78" s="117">
        <v>1.1574074074074073E-5</v>
      </c>
      <c r="F78" s="118" t="e">
        <f t="shared" si="5"/>
        <v>#N/A</v>
      </c>
      <c r="G78" t="str">
        <f>IF((ISERROR((VLOOKUP(B78,Calculation!C$2:C$314,1,FALSE)))),"not entered","")</f>
        <v/>
      </c>
    </row>
    <row r="79" spans="2:7" x14ac:dyDescent="0.2">
      <c r="B79" s="115" t="s">
        <v>8</v>
      </c>
      <c r="C79" s="119" t="str">
        <f t="shared" si="3"/>
        <v xml:space="preserve"> </v>
      </c>
      <c r="D79" s="119" t="str">
        <f t="shared" si="4"/>
        <v xml:space="preserve"> </v>
      </c>
      <c r="E79" s="117">
        <v>1.1574074074074073E-5</v>
      </c>
      <c r="F79" s="118" t="e">
        <f t="shared" si="5"/>
        <v>#N/A</v>
      </c>
      <c r="G79" t="str">
        <f>IF((ISERROR((VLOOKUP(B79,Calculation!C$2:C$314,1,FALSE)))),"not entered","")</f>
        <v/>
      </c>
    </row>
    <row r="80" spans="2:7" x14ac:dyDescent="0.2">
      <c r="B80" s="115" t="s">
        <v>8</v>
      </c>
      <c r="C80" s="119" t="str">
        <f t="shared" si="3"/>
        <v xml:space="preserve"> </v>
      </c>
      <c r="D80" s="119" t="str">
        <f t="shared" si="4"/>
        <v xml:space="preserve"> </v>
      </c>
      <c r="E80" s="117">
        <v>1.1574074074074073E-5</v>
      </c>
      <c r="F80" s="118" t="e">
        <f t="shared" si="5"/>
        <v>#N/A</v>
      </c>
      <c r="G80" t="str">
        <f>IF((ISERROR((VLOOKUP(B80,Calculation!C$2:C$314,1,FALSE)))),"not entered","")</f>
        <v/>
      </c>
    </row>
    <row r="81" spans="2:7" x14ac:dyDescent="0.2">
      <c r="B81" s="115" t="s">
        <v>8</v>
      </c>
      <c r="C81" s="119" t="str">
        <f t="shared" si="3"/>
        <v xml:space="preserve"> </v>
      </c>
      <c r="D81" s="119" t="str">
        <f t="shared" si="4"/>
        <v xml:space="preserve"> </v>
      </c>
      <c r="E81" s="117">
        <v>1.1574074074074073E-5</v>
      </c>
      <c r="F81" s="118" t="e">
        <f t="shared" si="5"/>
        <v>#N/A</v>
      </c>
      <c r="G81" t="str">
        <f>IF((ISERROR((VLOOKUP(B81,Calculation!C$2:C$314,1,FALSE)))),"not entered","")</f>
        <v/>
      </c>
    </row>
    <row r="82" spans="2:7" x14ac:dyDescent="0.2">
      <c r="B82" s="115" t="s">
        <v>8</v>
      </c>
      <c r="C82" s="119" t="str">
        <f t="shared" si="3"/>
        <v xml:space="preserve"> </v>
      </c>
      <c r="D82" s="119" t="str">
        <f t="shared" si="4"/>
        <v xml:space="preserve"> </v>
      </c>
      <c r="E82" s="117">
        <v>1.1574074074074073E-5</v>
      </c>
      <c r="F82" s="118" t="e">
        <f t="shared" si="5"/>
        <v>#N/A</v>
      </c>
      <c r="G82" t="str">
        <f>IF((ISERROR((VLOOKUP(B82,Calculation!C$2:C$314,1,FALSE)))),"not entered","")</f>
        <v/>
      </c>
    </row>
    <row r="83" spans="2:7" x14ac:dyDescent="0.2">
      <c r="B83" s="115" t="s">
        <v>8</v>
      </c>
      <c r="C83" s="119" t="str">
        <f t="shared" si="3"/>
        <v xml:space="preserve"> </v>
      </c>
      <c r="D83" s="119" t="str">
        <f t="shared" si="4"/>
        <v xml:space="preserve"> </v>
      </c>
      <c r="E83" s="117">
        <v>1.1574074074074073E-5</v>
      </c>
      <c r="F83" s="118" t="e">
        <f t="shared" si="5"/>
        <v>#N/A</v>
      </c>
      <c r="G83" t="str">
        <f>IF((ISERROR((VLOOKUP(B83,Calculation!C$2:C$314,1,FALSE)))),"not entered","")</f>
        <v/>
      </c>
    </row>
    <row r="84" spans="2:7" x14ac:dyDescent="0.2">
      <c r="B84" s="115" t="s">
        <v>8</v>
      </c>
      <c r="C84" s="119" t="str">
        <f t="shared" si="3"/>
        <v xml:space="preserve"> </v>
      </c>
      <c r="D84" s="119" t="str">
        <f t="shared" si="4"/>
        <v xml:space="preserve"> </v>
      </c>
      <c r="E84" s="117">
        <v>1.1574074074074073E-5</v>
      </c>
      <c r="F84" s="118" t="e">
        <f t="shared" si="5"/>
        <v>#N/A</v>
      </c>
      <c r="G84" t="str">
        <f>IF((ISERROR((VLOOKUP(B84,Calculation!C$2:C$314,1,FALSE)))),"not entered","")</f>
        <v/>
      </c>
    </row>
    <row r="85" spans="2:7" x14ac:dyDescent="0.2">
      <c r="B85" s="115" t="s">
        <v>8</v>
      </c>
      <c r="C85" s="119" t="str">
        <f t="shared" si="3"/>
        <v xml:space="preserve"> </v>
      </c>
      <c r="D85" s="119" t="str">
        <f t="shared" si="4"/>
        <v xml:space="preserve"> </v>
      </c>
      <c r="E85" s="117">
        <v>1.1574074074074073E-5</v>
      </c>
      <c r="F85" s="118" t="e">
        <f t="shared" si="5"/>
        <v>#N/A</v>
      </c>
      <c r="G85" t="str">
        <f>IF((ISERROR((VLOOKUP(B85,Calculation!C$2:C$314,1,FALSE)))),"not entered","")</f>
        <v/>
      </c>
    </row>
    <row r="86" spans="2:7" x14ac:dyDescent="0.2">
      <c r="B86" s="115" t="s">
        <v>8</v>
      </c>
      <c r="C86" s="119" t="str">
        <f t="shared" si="3"/>
        <v xml:space="preserve"> </v>
      </c>
      <c r="D86" s="119" t="str">
        <f t="shared" si="4"/>
        <v xml:space="preserve"> </v>
      </c>
      <c r="E86" s="117">
        <v>1.1574074074074073E-5</v>
      </c>
      <c r="F86" s="118" t="e">
        <f t="shared" si="5"/>
        <v>#N/A</v>
      </c>
      <c r="G86" t="str">
        <f>IF((ISERROR((VLOOKUP(B86,Calculation!C$2:C$314,1,FALSE)))),"not entered","")</f>
        <v/>
      </c>
    </row>
    <row r="87" spans="2:7" x14ac:dyDescent="0.2">
      <c r="B87" s="115" t="s">
        <v>8</v>
      </c>
      <c r="C87" s="119" t="str">
        <f t="shared" si="3"/>
        <v xml:space="preserve"> </v>
      </c>
      <c r="D87" s="119" t="str">
        <f t="shared" si="4"/>
        <v xml:space="preserve"> </v>
      </c>
      <c r="E87" s="117">
        <v>1.1574074074074073E-5</v>
      </c>
      <c r="F87" s="118" t="e">
        <f t="shared" si="5"/>
        <v>#N/A</v>
      </c>
      <c r="G87" t="str">
        <f>IF((ISERROR((VLOOKUP(B87,Calculation!C$2:C$314,1,FALSE)))),"not entered","")</f>
        <v/>
      </c>
    </row>
    <row r="88" spans="2:7" x14ac:dyDescent="0.2">
      <c r="B88" s="115" t="s">
        <v>8</v>
      </c>
      <c r="C88" s="119" t="str">
        <f t="shared" si="3"/>
        <v xml:space="preserve"> </v>
      </c>
      <c r="D88" s="119" t="str">
        <f t="shared" si="4"/>
        <v xml:space="preserve"> </v>
      </c>
      <c r="E88" s="117">
        <v>1.1574074074074073E-5</v>
      </c>
      <c r="F88" s="118" t="e">
        <f t="shared" si="5"/>
        <v>#N/A</v>
      </c>
      <c r="G88" t="str">
        <f>IF((ISERROR((VLOOKUP(B88,Calculation!C$2:C$314,1,FALSE)))),"not entered","")</f>
        <v/>
      </c>
    </row>
    <row r="89" spans="2:7" x14ac:dyDescent="0.2">
      <c r="B89" s="115" t="s">
        <v>8</v>
      </c>
      <c r="C89" s="119" t="str">
        <f t="shared" si="3"/>
        <v xml:space="preserve"> </v>
      </c>
      <c r="D89" s="119" t="str">
        <f t="shared" si="4"/>
        <v xml:space="preserve"> </v>
      </c>
      <c r="E89" s="117">
        <v>1.1574074074074073E-5</v>
      </c>
      <c r="F89" s="118" t="e">
        <f t="shared" si="5"/>
        <v>#N/A</v>
      </c>
      <c r="G89" t="str">
        <f>IF((ISERROR((VLOOKUP(B89,Calculation!C$2:C$314,1,FALSE)))),"not entered","")</f>
        <v/>
      </c>
    </row>
    <row r="90" spans="2:7" x14ac:dyDescent="0.2">
      <c r="B90" s="115" t="s">
        <v>8</v>
      </c>
      <c r="C90" s="119" t="str">
        <f t="shared" si="3"/>
        <v xml:space="preserve"> </v>
      </c>
      <c r="D90" s="119" t="str">
        <f t="shared" si="4"/>
        <v xml:space="preserve"> </v>
      </c>
      <c r="E90" s="117">
        <v>1.1574074074074073E-5</v>
      </c>
      <c r="F90" s="118" t="e">
        <f t="shared" si="5"/>
        <v>#N/A</v>
      </c>
      <c r="G90" t="str">
        <f>IF((ISERROR((VLOOKUP(B90,Calculation!C$2:C$314,1,FALSE)))),"not entered","")</f>
        <v/>
      </c>
    </row>
    <row r="91" spans="2:7" x14ac:dyDescent="0.2">
      <c r="B91" s="115" t="s">
        <v>8</v>
      </c>
      <c r="C91" s="119" t="str">
        <f t="shared" si="3"/>
        <v xml:space="preserve"> </v>
      </c>
      <c r="D91" s="119" t="str">
        <f t="shared" si="4"/>
        <v xml:space="preserve"> </v>
      </c>
      <c r="E91" s="117">
        <v>1.1574074074074073E-5</v>
      </c>
      <c r="F91" s="118" t="e">
        <f t="shared" si="5"/>
        <v>#N/A</v>
      </c>
      <c r="G91" t="str">
        <f>IF((ISERROR((VLOOKUP(B91,Calculation!C$2:C$314,1,FALSE)))),"not entered","")</f>
        <v/>
      </c>
    </row>
    <row r="92" spans="2:7" x14ac:dyDescent="0.2">
      <c r="B92" s="115" t="s">
        <v>8</v>
      </c>
      <c r="C92" s="119" t="str">
        <f t="shared" si="3"/>
        <v xml:space="preserve"> </v>
      </c>
      <c r="D92" s="119" t="str">
        <f t="shared" si="4"/>
        <v xml:space="preserve"> </v>
      </c>
      <c r="E92" s="117">
        <v>1.1574074074074073E-5</v>
      </c>
      <c r="F92" s="118" t="e">
        <f t="shared" si="5"/>
        <v>#N/A</v>
      </c>
      <c r="G92" t="str">
        <f>IF((ISERROR((VLOOKUP(B92,Calculation!C$2:C$314,1,FALSE)))),"not entered","")</f>
        <v/>
      </c>
    </row>
    <row r="93" spans="2:7" x14ac:dyDescent="0.2">
      <c r="B93" s="115" t="s">
        <v>8</v>
      </c>
      <c r="C93" s="119" t="str">
        <f t="shared" si="3"/>
        <v xml:space="preserve"> </v>
      </c>
      <c r="D93" s="119" t="str">
        <f t="shared" si="4"/>
        <v xml:space="preserve"> </v>
      </c>
      <c r="E93" s="117">
        <v>1.1574074074074073E-5</v>
      </c>
      <c r="F93" s="118" t="e">
        <f t="shared" si="5"/>
        <v>#N/A</v>
      </c>
      <c r="G93" t="str">
        <f>IF((ISERROR((VLOOKUP(B93,Calculation!C$2:C$314,1,FALSE)))),"not entered","")</f>
        <v/>
      </c>
    </row>
    <row r="94" spans="2:7" x14ac:dyDescent="0.2">
      <c r="B94" s="115" t="s">
        <v>8</v>
      </c>
      <c r="C94" s="119" t="str">
        <f t="shared" si="3"/>
        <v xml:space="preserve"> </v>
      </c>
      <c r="D94" s="119" t="str">
        <f t="shared" si="4"/>
        <v xml:space="preserve"> </v>
      </c>
      <c r="E94" s="117">
        <v>1.1574074074074073E-5</v>
      </c>
      <c r="F94" s="118" t="e">
        <f t="shared" si="5"/>
        <v>#N/A</v>
      </c>
      <c r="G94" t="str">
        <f>IF((ISERROR((VLOOKUP(B94,Calculation!C$2:C$314,1,FALSE)))),"not entered","")</f>
        <v/>
      </c>
    </row>
    <row r="95" spans="2:7" x14ac:dyDescent="0.2">
      <c r="B95" s="115" t="s">
        <v>8</v>
      </c>
      <c r="C95" s="119" t="str">
        <f t="shared" si="3"/>
        <v xml:space="preserve"> </v>
      </c>
      <c r="D95" s="119" t="str">
        <f t="shared" si="4"/>
        <v xml:space="preserve"> </v>
      </c>
      <c r="E95" s="117">
        <v>1.1574074074074073E-5</v>
      </c>
      <c r="F95" s="118" t="e">
        <f t="shared" si="5"/>
        <v>#N/A</v>
      </c>
      <c r="G95" t="str">
        <f>IF((ISERROR((VLOOKUP(B95,Calculation!C$2:C$314,1,FALSE)))),"not entered","")</f>
        <v/>
      </c>
    </row>
    <row r="96" spans="2:7" x14ac:dyDescent="0.2">
      <c r="B96" s="115" t="s">
        <v>8</v>
      </c>
      <c r="C96" s="119" t="str">
        <f t="shared" si="3"/>
        <v xml:space="preserve"> </v>
      </c>
      <c r="D96" s="119" t="str">
        <f t="shared" si="4"/>
        <v xml:space="preserve"> </v>
      </c>
      <c r="E96" s="117">
        <v>1.1574074074074073E-5</v>
      </c>
      <c r="F96" s="118" t="e">
        <f t="shared" si="5"/>
        <v>#N/A</v>
      </c>
      <c r="G96" t="str">
        <f>IF((ISERROR((VLOOKUP(B96,Calculation!C$2:C$314,1,FALSE)))),"not entered","")</f>
        <v/>
      </c>
    </row>
    <row r="97" spans="2:7" x14ac:dyDescent="0.2">
      <c r="B97" s="115" t="s">
        <v>8</v>
      </c>
      <c r="C97" s="119" t="str">
        <f t="shared" si="3"/>
        <v xml:space="preserve"> </v>
      </c>
      <c r="D97" s="119" t="str">
        <f t="shared" si="4"/>
        <v xml:space="preserve"> </v>
      </c>
      <c r="E97" s="117">
        <v>1.1574074074074073E-5</v>
      </c>
      <c r="F97" s="118" t="e">
        <f t="shared" si="5"/>
        <v>#N/A</v>
      </c>
      <c r="G97" t="str">
        <f>IF((ISERROR((VLOOKUP(B97,Calculation!C$2:C$314,1,FALSE)))),"not entered","")</f>
        <v/>
      </c>
    </row>
    <row r="98" spans="2:7" x14ac:dyDescent="0.2">
      <c r="B98" s="115" t="s">
        <v>8</v>
      </c>
      <c r="C98" s="119" t="str">
        <f t="shared" si="3"/>
        <v xml:space="preserve"> </v>
      </c>
      <c r="D98" s="119" t="str">
        <f t="shared" si="4"/>
        <v xml:space="preserve"> </v>
      </c>
      <c r="E98" s="117">
        <v>1.1574074074074073E-5</v>
      </c>
      <c r="F98" s="118" t="e">
        <f t="shared" si="5"/>
        <v>#N/A</v>
      </c>
      <c r="G98" t="str">
        <f>IF((ISERROR((VLOOKUP(B98,Calculation!C$2:C$314,1,FALSE)))),"not entered","")</f>
        <v/>
      </c>
    </row>
    <row r="99" spans="2:7" x14ac:dyDescent="0.2">
      <c r="B99" s="115" t="s">
        <v>8</v>
      </c>
      <c r="C99" s="119" t="str">
        <f t="shared" si="3"/>
        <v xml:space="preserve"> </v>
      </c>
      <c r="D99" s="119" t="str">
        <f t="shared" si="4"/>
        <v xml:space="preserve"> </v>
      </c>
      <c r="E99" s="117">
        <v>1.1574074074074073E-5</v>
      </c>
      <c r="F99" s="118" t="e">
        <f t="shared" si="5"/>
        <v>#N/A</v>
      </c>
      <c r="G99" t="str">
        <f>IF((ISERROR((VLOOKUP(B99,Calculation!C$2:C$314,1,FALSE)))),"not entered","")</f>
        <v/>
      </c>
    </row>
    <row r="100" spans="2:7" x14ac:dyDescent="0.2">
      <c r="B100" s="115" t="s">
        <v>8</v>
      </c>
      <c r="C100" s="119" t="str">
        <f t="shared" si="3"/>
        <v xml:space="preserve"> </v>
      </c>
      <c r="D100" s="119" t="str">
        <f t="shared" si="4"/>
        <v xml:space="preserve"> </v>
      </c>
      <c r="E100" s="117">
        <v>1.1574074074074073E-5</v>
      </c>
      <c r="F100" s="118" t="e">
        <f t="shared" si="5"/>
        <v>#N/A</v>
      </c>
      <c r="G100" t="str">
        <f>IF((ISERROR((VLOOKUP(B100,Calculation!C$2:C$314,1,FALSE)))),"not entered","")</f>
        <v/>
      </c>
    </row>
    <row r="101" spans="2:7" x14ac:dyDescent="0.2">
      <c r="B101" s="115" t="s">
        <v>8</v>
      </c>
      <c r="C101" s="119" t="str">
        <f t="shared" si="3"/>
        <v xml:space="preserve"> </v>
      </c>
      <c r="D101" s="119" t="str">
        <f t="shared" si="4"/>
        <v xml:space="preserve"> </v>
      </c>
      <c r="E101" s="117">
        <v>1.1574074074074073E-5</v>
      </c>
      <c r="F101" s="118" t="e">
        <f t="shared" si="5"/>
        <v>#N/A</v>
      </c>
      <c r="G101" t="str">
        <f>IF((ISERROR((VLOOKUP(B101,Calculation!C$2:C$314,1,FALSE)))),"not entered","")</f>
        <v/>
      </c>
    </row>
    <row r="102" spans="2:7" x14ac:dyDescent="0.2">
      <c r="B102" s="115" t="s">
        <v>8</v>
      </c>
      <c r="C102" s="119" t="str">
        <f t="shared" si="3"/>
        <v xml:space="preserve"> </v>
      </c>
      <c r="D102" s="119" t="str">
        <f t="shared" si="4"/>
        <v xml:space="preserve"> </v>
      </c>
      <c r="E102" s="117">
        <v>1.1574074074074073E-5</v>
      </c>
      <c r="F102" s="118" t="e">
        <f t="shared" si="5"/>
        <v>#N/A</v>
      </c>
      <c r="G102" t="str">
        <f>IF((ISERROR((VLOOKUP(B102,Calculation!C$2:C$314,1,FALSE)))),"not entered","")</f>
        <v/>
      </c>
    </row>
    <row r="103" spans="2:7" x14ac:dyDescent="0.2">
      <c r="B103" s="115" t="s">
        <v>8</v>
      </c>
      <c r="C103" s="119" t="str">
        <f t="shared" si="3"/>
        <v xml:space="preserve"> </v>
      </c>
      <c r="D103" s="119" t="str">
        <f t="shared" si="4"/>
        <v xml:space="preserve"> </v>
      </c>
      <c r="E103" s="117">
        <v>1.1574074074074073E-5</v>
      </c>
      <c r="F103" s="118" t="e">
        <f t="shared" si="5"/>
        <v>#N/A</v>
      </c>
      <c r="G103" t="str">
        <f>IF((ISERROR((VLOOKUP(B103,Calculation!C$2:C$314,1,FALSE)))),"not entered","")</f>
        <v/>
      </c>
    </row>
    <row r="104" spans="2:7" x14ac:dyDescent="0.2">
      <c r="B104" s="115" t="s">
        <v>8</v>
      </c>
      <c r="C104" s="119" t="str">
        <f t="shared" si="3"/>
        <v xml:space="preserve"> </v>
      </c>
      <c r="D104" s="119" t="str">
        <f t="shared" si="4"/>
        <v xml:space="preserve"> </v>
      </c>
      <c r="E104" s="117">
        <v>1.1574074074074073E-5</v>
      </c>
      <c r="F104" s="118" t="e">
        <f t="shared" si="5"/>
        <v>#N/A</v>
      </c>
      <c r="G104" t="str">
        <f>IF((ISERROR((VLOOKUP(B104,Calculation!C$2:C$314,1,FALSE)))),"not entered","")</f>
        <v/>
      </c>
    </row>
    <row r="105" spans="2:7" x14ac:dyDescent="0.2">
      <c r="B105" s="115" t="s">
        <v>8</v>
      </c>
      <c r="C105" s="119" t="str">
        <f t="shared" si="3"/>
        <v xml:space="preserve"> </v>
      </c>
      <c r="D105" s="119" t="str">
        <f t="shared" si="4"/>
        <v xml:space="preserve"> </v>
      </c>
      <c r="E105" s="117">
        <v>1.1574074074074073E-5</v>
      </c>
      <c r="F105" s="118" t="e">
        <f t="shared" si="5"/>
        <v>#N/A</v>
      </c>
      <c r="G105" t="str">
        <f>IF((ISERROR((VLOOKUP(B105,Calculation!C$2:C$314,1,FALSE)))),"not entered","")</f>
        <v/>
      </c>
    </row>
    <row r="106" spans="2:7" x14ac:dyDescent="0.2">
      <c r="B106" s="115" t="s">
        <v>8</v>
      </c>
      <c r="C106" s="119" t="str">
        <f t="shared" si="3"/>
        <v xml:space="preserve"> </v>
      </c>
      <c r="D106" s="119" t="str">
        <f t="shared" si="4"/>
        <v xml:space="preserve"> </v>
      </c>
      <c r="E106" s="117">
        <v>1.1574074074074073E-5</v>
      </c>
      <c r="F106" s="118" t="e">
        <f t="shared" si="5"/>
        <v>#N/A</v>
      </c>
      <c r="G106" t="str">
        <f>IF((ISERROR((VLOOKUP(B106,Calculation!C$2:C$314,1,FALSE)))),"not entered","")</f>
        <v/>
      </c>
    </row>
    <row r="107" spans="2:7" x14ac:dyDescent="0.2">
      <c r="B107" s="115" t="s">
        <v>8</v>
      </c>
      <c r="C107" s="119" t="str">
        <f t="shared" si="3"/>
        <v xml:space="preserve"> </v>
      </c>
      <c r="D107" s="119" t="str">
        <f t="shared" si="4"/>
        <v xml:space="preserve"> </v>
      </c>
      <c r="E107" s="117">
        <v>1.1574074074074073E-5</v>
      </c>
      <c r="F107" s="118" t="e">
        <f t="shared" si="5"/>
        <v>#N/A</v>
      </c>
      <c r="G107" t="str">
        <f>IF((ISERROR((VLOOKUP(B107,Calculation!C$2:C$314,1,FALSE)))),"not entered","")</f>
        <v/>
      </c>
    </row>
    <row r="108" spans="2:7" x14ac:dyDescent="0.2">
      <c r="B108" s="115" t="s">
        <v>8</v>
      </c>
      <c r="C108" s="119" t="str">
        <f t="shared" si="3"/>
        <v xml:space="preserve"> </v>
      </c>
      <c r="D108" s="119" t="str">
        <f t="shared" si="4"/>
        <v xml:space="preserve"> </v>
      </c>
      <c r="E108" s="117">
        <v>1.1574074074074073E-5</v>
      </c>
      <c r="F108" s="118" t="e">
        <f t="shared" si="5"/>
        <v>#N/A</v>
      </c>
      <c r="G108" t="str">
        <f>IF((ISERROR((VLOOKUP(B108,Calculation!C$2:C$314,1,FALSE)))),"not entered","")</f>
        <v/>
      </c>
    </row>
    <row r="109" spans="2:7" x14ac:dyDescent="0.2">
      <c r="B109" s="115" t="s">
        <v>8</v>
      </c>
      <c r="C109" s="119" t="str">
        <f t="shared" si="3"/>
        <v xml:space="preserve"> </v>
      </c>
      <c r="D109" s="119" t="str">
        <f t="shared" si="4"/>
        <v xml:space="preserve"> </v>
      </c>
      <c r="E109" s="117">
        <v>1.1574074074074073E-5</v>
      </c>
      <c r="F109" s="118" t="e">
        <f t="shared" si="5"/>
        <v>#N/A</v>
      </c>
      <c r="G109" t="str">
        <f>IF((ISERROR((VLOOKUP(B109,Calculation!C$2:C$314,1,FALSE)))),"not entered","")</f>
        <v/>
      </c>
    </row>
    <row r="110" spans="2:7" x14ac:dyDescent="0.2">
      <c r="B110" s="115" t="s">
        <v>8</v>
      </c>
      <c r="C110" s="119" t="str">
        <f t="shared" si="3"/>
        <v xml:space="preserve"> </v>
      </c>
      <c r="D110" s="119" t="str">
        <f t="shared" si="4"/>
        <v xml:space="preserve"> </v>
      </c>
      <c r="E110" s="117">
        <v>1.1574074074074073E-5</v>
      </c>
      <c r="F110" s="118" t="e">
        <f t="shared" si="5"/>
        <v>#N/A</v>
      </c>
      <c r="G110" t="str">
        <f>IF((ISERROR((VLOOKUP(B110,Calculation!C$2:C$314,1,FALSE)))),"not entered","")</f>
        <v/>
      </c>
    </row>
    <row r="111" spans="2:7" x14ac:dyDescent="0.2">
      <c r="B111" s="115" t="s">
        <v>8</v>
      </c>
      <c r="C111" s="119" t="str">
        <f t="shared" si="3"/>
        <v xml:space="preserve"> </v>
      </c>
      <c r="D111" s="119" t="str">
        <f t="shared" si="4"/>
        <v xml:space="preserve"> </v>
      </c>
      <c r="E111" s="117">
        <v>1.1574074074074073E-5</v>
      </c>
      <c r="F111" s="118" t="e">
        <f t="shared" si="5"/>
        <v>#N/A</v>
      </c>
      <c r="G111" t="str">
        <f>IF((ISERROR((VLOOKUP(B111,Calculation!C$2:C$314,1,FALSE)))),"not entered","")</f>
        <v/>
      </c>
    </row>
    <row r="112" spans="2:7" x14ac:dyDescent="0.2">
      <c r="B112" s="115" t="s">
        <v>8</v>
      </c>
      <c r="C112" s="119" t="str">
        <f t="shared" si="3"/>
        <v xml:space="preserve"> </v>
      </c>
      <c r="D112" s="119" t="str">
        <f t="shared" si="4"/>
        <v xml:space="preserve"> </v>
      </c>
      <c r="E112" s="117">
        <v>1.1574074074074073E-5</v>
      </c>
      <c r="F112" s="118" t="e">
        <f t="shared" si="5"/>
        <v>#N/A</v>
      </c>
      <c r="G112" t="str">
        <f>IF((ISERROR((VLOOKUP(B112,Calculation!C$2:C$314,1,FALSE)))),"not entered","")</f>
        <v/>
      </c>
    </row>
    <row r="113" spans="2:7" x14ac:dyDescent="0.2">
      <c r="B113" s="115" t="s">
        <v>8</v>
      </c>
      <c r="C113" s="119" t="str">
        <f t="shared" si="3"/>
        <v xml:space="preserve"> </v>
      </c>
      <c r="D113" s="119" t="str">
        <f t="shared" si="4"/>
        <v xml:space="preserve"> </v>
      </c>
      <c r="E113" s="117">
        <v>1.1574074074074073E-5</v>
      </c>
      <c r="F113" s="118" t="e">
        <f t="shared" si="5"/>
        <v>#N/A</v>
      </c>
      <c r="G113" t="str">
        <f>IF((ISERROR((VLOOKUP(B113,Calculation!C$2:C$314,1,FALSE)))),"not entered","")</f>
        <v/>
      </c>
    </row>
    <row r="114" spans="2:7" x14ac:dyDescent="0.2">
      <c r="B114" s="115" t="s">
        <v>8</v>
      </c>
      <c r="C114" s="119" t="str">
        <f t="shared" si="3"/>
        <v xml:space="preserve"> </v>
      </c>
      <c r="D114" s="119" t="str">
        <f t="shared" si="4"/>
        <v xml:space="preserve"> </v>
      </c>
      <c r="E114" s="117">
        <v>1.1574074074074073E-5</v>
      </c>
      <c r="F114" s="118" t="e">
        <f t="shared" si="5"/>
        <v>#N/A</v>
      </c>
      <c r="G114" t="str">
        <f>IF((ISERROR((VLOOKUP(B114,Calculation!C$2:C$314,1,FALSE)))),"not entered","")</f>
        <v/>
      </c>
    </row>
    <row r="115" spans="2:7" x14ac:dyDescent="0.2">
      <c r="B115" s="115" t="s">
        <v>8</v>
      </c>
      <c r="C115" s="119" t="str">
        <f t="shared" si="3"/>
        <v xml:space="preserve"> </v>
      </c>
      <c r="D115" s="119" t="str">
        <f t="shared" si="4"/>
        <v xml:space="preserve"> </v>
      </c>
      <c r="E115" s="117">
        <v>1.1574074074074073E-5</v>
      </c>
      <c r="F115" s="118" t="e">
        <f t="shared" si="5"/>
        <v>#N/A</v>
      </c>
      <c r="G115" t="str">
        <f>IF((ISERROR((VLOOKUP(B115,Calculation!C$2:C$314,1,FALSE)))),"not entered","")</f>
        <v/>
      </c>
    </row>
    <row r="116" spans="2:7" x14ac:dyDescent="0.2">
      <c r="B116" s="115" t="s">
        <v>8</v>
      </c>
      <c r="C116" s="119" t="str">
        <f t="shared" si="3"/>
        <v xml:space="preserve"> </v>
      </c>
      <c r="D116" s="119" t="str">
        <f t="shared" si="4"/>
        <v xml:space="preserve"> </v>
      </c>
      <c r="E116" s="117">
        <v>1.1574074074074073E-5</v>
      </c>
      <c r="F116" s="118" t="e">
        <f t="shared" si="5"/>
        <v>#N/A</v>
      </c>
      <c r="G116" t="str">
        <f>IF((ISERROR((VLOOKUP(B116,Calculation!C$2:C$314,1,FALSE)))),"not entered","")</f>
        <v/>
      </c>
    </row>
    <row r="117" spans="2:7" x14ac:dyDescent="0.2">
      <c r="B117" s="115" t="s">
        <v>8</v>
      </c>
      <c r="C117" s="119" t="str">
        <f t="shared" si="3"/>
        <v xml:space="preserve"> </v>
      </c>
      <c r="D117" s="119" t="str">
        <f t="shared" si="4"/>
        <v xml:space="preserve"> </v>
      </c>
      <c r="E117" s="117">
        <v>1.1574074074074073E-5</v>
      </c>
      <c r="F117" s="118" t="e">
        <f t="shared" si="5"/>
        <v>#N/A</v>
      </c>
      <c r="G117" t="str">
        <f>IF((ISERROR((VLOOKUP(B117,Calculation!C$2:C$314,1,FALSE)))),"not entered","")</f>
        <v/>
      </c>
    </row>
    <row r="118" spans="2:7" x14ac:dyDescent="0.2">
      <c r="B118" s="115" t="s">
        <v>8</v>
      </c>
      <c r="C118" s="119" t="str">
        <f t="shared" si="3"/>
        <v xml:space="preserve"> </v>
      </c>
      <c r="D118" s="119" t="str">
        <f t="shared" si="4"/>
        <v xml:space="preserve"> </v>
      </c>
      <c r="E118" s="117">
        <v>1.1574074074074073E-5</v>
      </c>
      <c r="F118" s="118" t="e">
        <f t="shared" si="5"/>
        <v>#N/A</v>
      </c>
      <c r="G118" t="str">
        <f>IF((ISERROR((VLOOKUP(B118,Calculation!C$2:C$314,1,FALSE)))),"not entered","")</f>
        <v/>
      </c>
    </row>
    <row r="119" spans="2:7" x14ac:dyDescent="0.2">
      <c r="B119" s="115" t="s">
        <v>8</v>
      </c>
      <c r="C119" s="119" t="str">
        <f t="shared" si="3"/>
        <v xml:space="preserve"> </v>
      </c>
      <c r="D119" s="119" t="str">
        <f t="shared" si="4"/>
        <v xml:space="preserve"> </v>
      </c>
      <c r="E119" s="117">
        <v>1.1574074074074073E-5</v>
      </c>
      <c r="F119" s="118" t="e">
        <f t="shared" si="5"/>
        <v>#N/A</v>
      </c>
      <c r="G119" t="str">
        <f>IF((ISERROR((VLOOKUP(B119,Calculation!C$2:C$314,1,FALSE)))),"not entered","")</f>
        <v/>
      </c>
    </row>
    <row r="120" spans="2:7" x14ac:dyDescent="0.2">
      <c r="B120" s="115" t="s">
        <v>8</v>
      </c>
      <c r="C120" s="119" t="str">
        <f t="shared" si="3"/>
        <v xml:space="preserve"> </v>
      </c>
      <c r="D120" s="119" t="str">
        <f t="shared" si="4"/>
        <v xml:space="preserve"> </v>
      </c>
      <c r="E120" s="117">
        <v>1.1574074074074073E-5</v>
      </c>
      <c r="F120" s="118" t="e">
        <f t="shared" si="5"/>
        <v>#N/A</v>
      </c>
      <c r="G120" t="str">
        <f>IF((ISERROR((VLOOKUP(B120,Calculation!C$2:C$314,1,FALSE)))),"not entered","")</f>
        <v/>
      </c>
    </row>
    <row r="121" spans="2:7" x14ac:dyDescent="0.2">
      <c r="B121" s="115" t="s">
        <v>8</v>
      </c>
      <c r="C121" s="119" t="str">
        <f t="shared" si="3"/>
        <v xml:space="preserve"> </v>
      </c>
      <c r="D121" s="119" t="str">
        <f t="shared" si="4"/>
        <v xml:space="preserve"> </v>
      </c>
      <c r="E121" s="117">
        <v>1.1574074074074073E-5</v>
      </c>
      <c r="F121" s="118" t="e">
        <f t="shared" si="5"/>
        <v>#N/A</v>
      </c>
      <c r="G121" t="str">
        <f>IF((ISERROR((VLOOKUP(B121,Calculation!C$2:C$314,1,FALSE)))),"not entered","")</f>
        <v/>
      </c>
    </row>
    <row r="122" spans="2:7" x14ac:dyDescent="0.2">
      <c r="B122" s="115" t="s">
        <v>8</v>
      </c>
      <c r="C122" s="119" t="str">
        <f t="shared" si="3"/>
        <v xml:space="preserve"> </v>
      </c>
      <c r="D122" s="119" t="str">
        <f t="shared" si="4"/>
        <v xml:space="preserve"> </v>
      </c>
      <c r="E122" s="117">
        <v>1.1574074074074073E-5</v>
      </c>
      <c r="F122" s="118" t="e">
        <f t="shared" si="5"/>
        <v>#N/A</v>
      </c>
      <c r="G122" t="str">
        <f>IF((ISERROR((VLOOKUP(B122,Calculation!C$2:C$314,1,FALSE)))),"not entered","")</f>
        <v/>
      </c>
    </row>
    <row r="123" spans="2:7" x14ac:dyDescent="0.2">
      <c r="B123" s="115" t="s">
        <v>8</v>
      </c>
      <c r="C123" s="119" t="str">
        <f t="shared" si="3"/>
        <v xml:space="preserve"> </v>
      </c>
      <c r="D123" s="119" t="str">
        <f t="shared" si="4"/>
        <v xml:space="preserve"> </v>
      </c>
      <c r="E123" s="117">
        <v>1.1574074074074073E-5</v>
      </c>
      <c r="F123" s="118" t="e">
        <f t="shared" si="5"/>
        <v>#N/A</v>
      </c>
      <c r="G123" t="str">
        <f>IF((ISERROR((VLOOKUP(B123,Calculation!C$2:C$314,1,FALSE)))),"not entered","")</f>
        <v/>
      </c>
    </row>
    <row r="124" spans="2:7" x14ac:dyDescent="0.2">
      <c r="B124" s="115" t="s">
        <v>8</v>
      </c>
      <c r="C124" s="119" t="str">
        <f t="shared" si="3"/>
        <v xml:space="preserve"> </v>
      </c>
      <c r="D124" s="119" t="str">
        <f t="shared" si="4"/>
        <v xml:space="preserve"> </v>
      </c>
      <c r="E124" s="117">
        <v>1.1574074074074073E-5</v>
      </c>
      <c r="F124" s="118" t="e">
        <f t="shared" si="5"/>
        <v>#N/A</v>
      </c>
      <c r="G124" t="str">
        <f>IF((ISERROR((VLOOKUP(B124,Calculation!C$2:C$314,1,FALSE)))),"not entered","")</f>
        <v/>
      </c>
    </row>
    <row r="125" spans="2:7" x14ac:dyDescent="0.2">
      <c r="B125" s="115" t="s">
        <v>8</v>
      </c>
      <c r="C125" s="119" t="str">
        <f t="shared" si="3"/>
        <v xml:space="preserve"> </v>
      </c>
      <c r="D125" s="119" t="str">
        <f t="shared" si="4"/>
        <v xml:space="preserve"> </v>
      </c>
      <c r="E125" s="117">
        <v>1.1574074074074073E-5</v>
      </c>
      <c r="F125" s="118" t="e">
        <f t="shared" si="5"/>
        <v>#N/A</v>
      </c>
      <c r="G125" t="str">
        <f>IF((ISERROR((VLOOKUP(B125,Calculation!C$2:C$314,1,FALSE)))),"not entered","")</f>
        <v/>
      </c>
    </row>
    <row r="126" spans="2:7" x14ac:dyDescent="0.2">
      <c r="B126" s="115" t="s">
        <v>8</v>
      </c>
      <c r="C126" s="119" t="str">
        <f t="shared" si="3"/>
        <v xml:space="preserve"> </v>
      </c>
      <c r="D126" s="119" t="str">
        <f t="shared" si="4"/>
        <v xml:space="preserve"> </v>
      </c>
      <c r="E126" s="117">
        <v>1.1574074074074073E-5</v>
      </c>
      <c r="F126" s="118" t="e">
        <f t="shared" si="5"/>
        <v>#N/A</v>
      </c>
      <c r="G126" t="str">
        <f>IF((ISERROR((VLOOKUP(B126,Calculation!C$2:C$314,1,FALSE)))),"not entered","")</f>
        <v/>
      </c>
    </row>
    <row r="127" spans="2:7" x14ac:dyDescent="0.2">
      <c r="B127" s="115" t="s">
        <v>8</v>
      </c>
      <c r="C127" s="119" t="str">
        <f t="shared" si="3"/>
        <v xml:space="preserve"> </v>
      </c>
      <c r="D127" s="119" t="str">
        <f t="shared" si="4"/>
        <v xml:space="preserve"> </v>
      </c>
      <c r="E127" s="117">
        <v>1.1574074074074073E-5</v>
      </c>
      <c r="F127" s="118" t="e">
        <f t="shared" si="5"/>
        <v>#N/A</v>
      </c>
      <c r="G127" t="str">
        <f>IF((ISERROR((VLOOKUP(B127,Calculation!C$2:C$314,1,FALSE)))),"not entered","")</f>
        <v/>
      </c>
    </row>
    <row r="128" spans="2:7" x14ac:dyDescent="0.2">
      <c r="B128" s="115" t="s">
        <v>8</v>
      </c>
      <c r="C128" s="119" t="str">
        <f t="shared" si="3"/>
        <v xml:space="preserve"> </v>
      </c>
      <c r="D128" s="119" t="str">
        <f t="shared" si="4"/>
        <v xml:space="preserve"> </v>
      </c>
      <c r="E128" s="117">
        <v>1.1574074074074073E-5</v>
      </c>
      <c r="F128" s="118" t="e">
        <f t="shared" si="5"/>
        <v>#N/A</v>
      </c>
      <c r="G128" t="str">
        <f>IF((ISERROR((VLOOKUP(B128,Calculation!C$2:C$314,1,FALSE)))),"not entered","")</f>
        <v/>
      </c>
    </row>
    <row r="129" spans="2:7" x14ac:dyDescent="0.2">
      <c r="B129" s="115" t="s">
        <v>8</v>
      </c>
      <c r="C129" s="119" t="str">
        <f t="shared" si="3"/>
        <v xml:space="preserve"> </v>
      </c>
      <c r="D129" s="119" t="str">
        <f t="shared" si="4"/>
        <v xml:space="preserve"> </v>
      </c>
      <c r="E129" s="117">
        <v>1.1574074074074073E-5</v>
      </c>
      <c r="F129" s="118" t="e">
        <f t="shared" si="5"/>
        <v>#N/A</v>
      </c>
      <c r="G129" t="str">
        <f>IF((ISERROR((VLOOKUP(B129,Calculation!C$2:C$314,1,FALSE)))),"not entered","")</f>
        <v/>
      </c>
    </row>
    <row r="130" spans="2:7" x14ac:dyDescent="0.2">
      <c r="B130" s="115" t="s">
        <v>8</v>
      </c>
      <c r="C130" s="119" t="str">
        <f t="shared" si="3"/>
        <v xml:space="preserve"> </v>
      </c>
      <c r="D130" s="119" t="str">
        <f t="shared" si="4"/>
        <v xml:space="preserve"> </v>
      </c>
      <c r="E130" s="117">
        <v>1.1574074074074073E-5</v>
      </c>
      <c r="F130" s="118" t="e">
        <f t="shared" si="5"/>
        <v>#N/A</v>
      </c>
      <c r="G130" t="str">
        <f>IF((ISERROR((VLOOKUP(B130,Calculation!C$2:C$314,1,FALSE)))),"not entered","")</f>
        <v/>
      </c>
    </row>
    <row r="131" spans="2:7" x14ac:dyDescent="0.2">
      <c r="B131" s="115" t="s">
        <v>8</v>
      </c>
      <c r="C131" s="119" t="str">
        <f t="shared" si="3"/>
        <v xml:space="preserve"> </v>
      </c>
      <c r="D131" s="119" t="str">
        <f t="shared" si="4"/>
        <v xml:space="preserve"> </v>
      </c>
      <c r="E131" s="117">
        <v>1.1574074074074073E-5</v>
      </c>
      <c r="F131" s="118" t="e">
        <f t="shared" si="5"/>
        <v>#N/A</v>
      </c>
      <c r="G131" t="str">
        <f>IF((ISERROR((VLOOKUP(B131,Calculation!C$2:C$314,1,FALSE)))),"not entered","")</f>
        <v/>
      </c>
    </row>
    <row r="132" spans="2:7" x14ac:dyDescent="0.2">
      <c r="B132" s="115" t="s">
        <v>8</v>
      </c>
      <c r="C132" s="119" t="str">
        <f t="shared" si="3"/>
        <v xml:space="preserve"> </v>
      </c>
      <c r="D132" s="119" t="str">
        <f t="shared" si="4"/>
        <v xml:space="preserve"> </v>
      </c>
      <c r="E132" s="117">
        <v>1.1574074074074073E-5</v>
      </c>
      <c r="F132" s="118" t="e">
        <f t="shared" si="5"/>
        <v>#N/A</v>
      </c>
      <c r="G132" t="str">
        <f>IF((ISERROR((VLOOKUP(B132,Calculation!C$2:C$314,1,FALSE)))),"not entered","")</f>
        <v/>
      </c>
    </row>
    <row r="133" spans="2:7" x14ac:dyDescent="0.2">
      <c r="B133" s="115" t="s">
        <v>8</v>
      </c>
      <c r="C133" s="119" t="str">
        <f t="shared" si="3"/>
        <v xml:space="preserve"> </v>
      </c>
      <c r="D133" s="119" t="str">
        <f t="shared" si="4"/>
        <v xml:space="preserve"> </v>
      </c>
      <c r="E133" s="117">
        <v>1.1574074074074073E-5</v>
      </c>
      <c r="F133" s="118" t="e">
        <f t="shared" si="5"/>
        <v>#N/A</v>
      </c>
      <c r="G133" t="str">
        <f>IF((ISERROR((VLOOKUP(B133,Calculation!C$2:C$314,1,FALSE)))),"not entered","")</f>
        <v/>
      </c>
    </row>
    <row r="134" spans="2:7" x14ac:dyDescent="0.2">
      <c r="B134" s="115" t="s">
        <v>8</v>
      </c>
      <c r="C134" s="119" t="str">
        <f t="shared" ref="C134:C152" si="6">VLOOKUP(B134,name,3,FALSE)</f>
        <v xml:space="preserve"> </v>
      </c>
      <c r="D134" s="119" t="str">
        <f t="shared" ref="D134:D152" si="7">VLOOKUP(B134,name,2,FALSE)</f>
        <v xml:space="preserve"> </v>
      </c>
      <c r="E134" s="117">
        <v>1.1574074074074073E-5</v>
      </c>
      <c r="F134" s="118" t="e">
        <f t="shared" ref="F134:F152" si="8">(VLOOKUP(C134,C$4:E$5,3,FALSE))/(E134/10000)</f>
        <v>#N/A</v>
      </c>
      <c r="G134" t="str">
        <f>IF((ISERROR((VLOOKUP(B134,Calculation!C$2:C$314,1,FALSE)))),"not entered","")</f>
        <v/>
      </c>
    </row>
    <row r="135" spans="2:7" x14ac:dyDescent="0.2">
      <c r="B135" s="115" t="s">
        <v>8</v>
      </c>
      <c r="C135" s="119" t="str">
        <f t="shared" si="6"/>
        <v xml:space="preserve"> </v>
      </c>
      <c r="D135" s="119" t="str">
        <f t="shared" si="7"/>
        <v xml:space="preserve"> </v>
      </c>
      <c r="E135" s="117">
        <v>1.1574074074074073E-5</v>
      </c>
      <c r="F135" s="118" t="e">
        <f t="shared" si="8"/>
        <v>#N/A</v>
      </c>
      <c r="G135" t="str">
        <f>IF((ISERROR((VLOOKUP(B135,Calculation!C$2:C$314,1,FALSE)))),"not entered","")</f>
        <v/>
      </c>
    </row>
    <row r="136" spans="2:7" x14ac:dyDescent="0.2">
      <c r="B136" s="115" t="s">
        <v>8</v>
      </c>
      <c r="C136" s="119" t="str">
        <f t="shared" si="6"/>
        <v xml:space="preserve"> </v>
      </c>
      <c r="D136" s="119" t="str">
        <f t="shared" si="7"/>
        <v xml:space="preserve"> </v>
      </c>
      <c r="E136" s="117">
        <v>1.1574074074074073E-5</v>
      </c>
      <c r="F136" s="118" t="e">
        <f t="shared" si="8"/>
        <v>#N/A</v>
      </c>
      <c r="G136" t="str">
        <f>IF((ISERROR((VLOOKUP(B136,Calculation!C$2:C$314,1,FALSE)))),"not entered","")</f>
        <v/>
      </c>
    </row>
    <row r="137" spans="2:7" x14ac:dyDescent="0.2">
      <c r="B137" s="115" t="s">
        <v>8</v>
      </c>
      <c r="C137" s="119" t="str">
        <f t="shared" si="6"/>
        <v xml:space="preserve"> </v>
      </c>
      <c r="D137" s="119" t="str">
        <f t="shared" si="7"/>
        <v xml:space="preserve"> </v>
      </c>
      <c r="E137" s="117">
        <v>1.1574074074074073E-5</v>
      </c>
      <c r="F137" s="118" t="e">
        <f t="shared" si="8"/>
        <v>#N/A</v>
      </c>
      <c r="G137" t="str">
        <f>IF((ISERROR((VLOOKUP(B137,Calculation!C$2:C$314,1,FALSE)))),"not entered","")</f>
        <v/>
      </c>
    </row>
    <row r="138" spans="2:7" x14ac:dyDescent="0.2">
      <c r="B138" s="115" t="s">
        <v>8</v>
      </c>
      <c r="C138" s="119" t="str">
        <f t="shared" si="6"/>
        <v xml:space="preserve"> </v>
      </c>
      <c r="D138" s="119" t="str">
        <f t="shared" si="7"/>
        <v xml:space="preserve"> </v>
      </c>
      <c r="E138" s="117">
        <v>1.1574074074074073E-5</v>
      </c>
      <c r="F138" s="118" t="e">
        <f t="shared" si="8"/>
        <v>#N/A</v>
      </c>
      <c r="G138" t="str">
        <f>IF((ISERROR((VLOOKUP(B138,Calculation!C$2:C$314,1,FALSE)))),"not entered","")</f>
        <v/>
      </c>
    </row>
    <row r="139" spans="2:7" x14ac:dyDescent="0.2">
      <c r="B139" s="115" t="s">
        <v>8</v>
      </c>
      <c r="C139" s="119" t="str">
        <f t="shared" si="6"/>
        <v xml:space="preserve"> </v>
      </c>
      <c r="D139" s="119" t="str">
        <f t="shared" si="7"/>
        <v xml:space="preserve"> </v>
      </c>
      <c r="E139" s="117">
        <v>1.1574074074074073E-5</v>
      </c>
      <c r="F139" s="118" t="e">
        <f t="shared" si="8"/>
        <v>#N/A</v>
      </c>
      <c r="G139" t="str">
        <f>IF((ISERROR((VLOOKUP(B139,Calculation!C$2:C$314,1,FALSE)))),"not entered","")</f>
        <v/>
      </c>
    </row>
    <row r="140" spans="2:7" x14ac:dyDescent="0.2">
      <c r="B140" s="115" t="s">
        <v>8</v>
      </c>
      <c r="C140" s="119" t="str">
        <f t="shared" si="6"/>
        <v xml:space="preserve"> </v>
      </c>
      <c r="D140" s="119" t="str">
        <f t="shared" si="7"/>
        <v xml:space="preserve"> </v>
      </c>
      <c r="E140" s="117">
        <v>1.1574074074074073E-5</v>
      </c>
      <c r="F140" s="118" t="e">
        <f t="shared" si="8"/>
        <v>#N/A</v>
      </c>
      <c r="G140" t="str">
        <f>IF((ISERROR((VLOOKUP(B140,Calculation!C$2:C$314,1,FALSE)))),"not entered","")</f>
        <v/>
      </c>
    </row>
    <row r="141" spans="2:7" x14ac:dyDescent="0.2">
      <c r="B141" s="115" t="s">
        <v>8</v>
      </c>
      <c r="C141" s="119" t="str">
        <f t="shared" si="6"/>
        <v xml:space="preserve"> </v>
      </c>
      <c r="D141" s="119" t="str">
        <f t="shared" si="7"/>
        <v xml:space="preserve"> </v>
      </c>
      <c r="E141" s="117">
        <v>1.1574074074074073E-5</v>
      </c>
      <c r="F141" s="118" t="e">
        <f t="shared" si="8"/>
        <v>#N/A</v>
      </c>
      <c r="G141" t="str">
        <f>IF((ISERROR((VLOOKUP(B141,Calculation!C$2:C$314,1,FALSE)))),"not entered","")</f>
        <v/>
      </c>
    </row>
    <row r="142" spans="2:7" x14ac:dyDescent="0.2">
      <c r="B142" s="115" t="s">
        <v>8</v>
      </c>
      <c r="C142" s="119" t="str">
        <f t="shared" si="6"/>
        <v xml:space="preserve"> </v>
      </c>
      <c r="D142" s="119" t="str">
        <f t="shared" si="7"/>
        <v xml:space="preserve"> </v>
      </c>
      <c r="E142" s="117">
        <v>1.1574074074074073E-5</v>
      </c>
      <c r="F142" s="118" t="e">
        <f t="shared" si="8"/>
        <v>#N/A</v>
      </c>
      <c r="G142" t="str">
        <f>IF((ISERROR((VLOOKUP(B142,Calculation!C$2:C$314,1,FALSE)))),"not entered","")</f>
        <v/>
      </c>
    </row>
    <row r="143" spans="2:7" x14ac:dyDescent="0.2">
      <c r="B143" s="115" t="s">
        <v>8</v>
      </c>
      <c r="C143" s="119" t="str">
        <f t="shared" si="6"/>
        <v xml:space="preserve"> </v>
      </c>
      <c r="D143" s="119" t="str">
        <f t="shared" si="7"/>
        <v xml:space="preserve"> </v>
      </c>
      <c r="E143" s="117">
        <v>1.1574074074074073E-5</v>
      </c>
      <c r="F143" s="118" t="e">
        <f t="shared" si="8"/>
        <v>#N/A</v>
      </c>
      <c r="G143" t="str">
        <f>IF((ISERROR((VLOOKUP(B143,Calculation!C$2:C$314,1,FALSE)))),"not entered","")</f>
        <v/>
      </c>
    </row>
    <row r="144" spans="2:7" x14ac:dyDescent="0.2">
      <c r="B144" s="115" t="s">
        <v>8</v>
      </c>
      <c r="C144" s="119" t="str">
        <f t="shared" si="6"/>
        <v xml:space="preserve"> </v>
      </c>
      <c r="D144" s="119" t="str">
        <f t="shared" si="7"/>
        <v xml:space="preserve"> </v>
      </c>
      <c r="E144" s="117">
        <v>1.1574074074074073E-5</v>
      </c>
      <c r="F144" s="118" t="e">
        <f t="shared" si="8"/>
        <v>#N/A</v>
      </c>
      <c r="G144" t="str">
        <f>IF((ISERROR((VLOOKUP(B144,Calculation!C$2:C$314,1,FALSE)))),"not entered","")</f>
        <v/>
      </c>
    </row>
    <row r="145" spans="2:7" x14ac:dyDescent="0.2">
      <c r="B145" s="115" t="s">
        <v>8</v>
      </c>
      <c r="C145" s="119" t="str">
        <f t="shared" si="6"/>
        <v xml:space="preserve"> </v>
      </c>
      <c r="D145" s="119" t="str">
        <f t="shared" si="7"/>
        <v xml:space="preserve"> </v>
      </c>
      <c r="E145" s="117">
        <v>1.1574074074074073E-5</v>
      </c>
      <c r="F145" s="118" t="e">
        <f t="shared" si="8"/>
        <v>#N/A</v>
      </c>
      <c r="G145" t="str">
        <f>IF((ISERROR((VLOOKUP(B145,Calculation!C$2:C$314,1,FALSE)))),"not entered","")</f>
        <v/>
      </c>
    </row>
    <row r="146" spans="2:7" x14ac:dyDescent="0.2">
      <c r="B146" s="115" t="s">
        <v>8</v>
      </c>
      <c r="C146" s="119" t="str">
        <f t="shared" si="6"/>
        <v xml:space="preserve"> </v>
      </c>
      <c r="D146" s="119" t="str">
        <f t="shared" si="7"/>
        <v xml:space="preserve"> </v>
      </c>
      <c r="E146" s="117">
        <v>1.1574074074074073E-5</v>
      </c>
      <c r="F146" s="118" t="e">
        <f t="shared" si="8"/>
        <v>#N/A</v>
      </c>
      <c r="G146" t="str">
        <f>IF((ISERROR((VLOOKUP(B146,Calculation!C$2:C$314,1,FALSE)))),"not entered","")</f>
        <v/>
      </c>
    </row>
    <row r="147" spans="2:7" x14ac:dyDescent="0.2">
      <c r="B147" s="115" t="s">
        <v>8</v>
      </c>
      <c r="C147" s="119" t="str">
        <f t="shared" si="6"/>
        <v xml:space="preserve"> </v>
      </c>
      <c r="D147" s="119" t="str">
        <f t="shared" si="7"/>
        <v xml:space="preserve"> </v>
      </c>
      <c r="E147" s="117">
        <v>1.1574074074074073E-5</v>
      </c>
      <c r="F147" s="118" t="e">
        <f t="shared" si="8"/>
        <v>#N/A</v>
      </c>
      <c r="G147" t="str">
        <f>IF((ISERROR((VLOOKUP(B147,Calculation!C$2:C$314,1,FALSE)))),"not entered","")</f>
        <v/>
      </c>
    </row>
    <row r="148" spans="2:7" x14ac:dyDescent="0.2">
      <c r="B148" s="115" t="s">
        <v>8</v>
      </c>
      <c r="C148" s="119" t="str">
        <f t="shared" si="6"/>
        <v xml:space="preserve"> </v>
      </c>
      <c r="D148" s="119" t="str">
        <f t="shared" si="7"/>
        <v xml:space="preserve"> </v>
      </c>
      <c r="E148" s="117">
        <v>1.1574074074074073E-5</v>
      </c>
      <c r="F148" s="118" t="e">
        <f t="shared" si="8"/>
        <v>#N/A</v>
      </c>
      <c r="G148" t="str">
        <f>IF((ISERROR((VLOOKUP(B148,Calculation!C$2:C$314,1,FALSE)))),"not entered","")</f>
        <v/>
      </c>
    </row>
    <row r="149" spans="2:7" x14ac:dyDescent="0.2">
      <c r="B149" s="115" t="s">
        <v>8</v>
      </c>
      <c r="C149" s="119" t="str">
        <f t="shared" si="6"/>
        <v xml:space="preserve"> </v>
      </c>
      <c r="D149" s="119" t="str">
        <f t="shared" si="7"/>
        <v xml:space="preserve"> </v>
      </c>
      <c r="E149" s="117">
        <v>1.1574074074074073E-5</v>
      </c>
      <c r="F149" s="118" t="e">
        <f t="shared" si="8"/>
        <v>#N/A</v>
      </c>
      <c r="G149" t="str">
        <f>IF((ISERROR((VLOOKUP(B149,Calculation!C$2:C$314,1,FALSE)))),"not entered","")</f>
        <v/>
      </c>
    </row>
    <row r="150" spans="2:7" x14ac:dyDescent="0.2">
      <c r="B150" s="115" t="s">
        <v>8</v>
      </c>
      <c r="C150" s="119" t="str">
        <f t="shared" si="6"/>
        <v xml:space="preserve"> </v>
      </c>
      <c r="D150" s="119" t="str">
        <f t="shared" si="7"/>
        <v xml:space="preserve"> </v>
      </c>
      <c r="E150" s="117">
        <v>1.1574074074074073E-5</v>
      </c>
      <c r="F150" s="118" t="e">
        <f t="shared" si="8"/>
        <v>#N/A</v>
      </c>
      <c r="G150" t="str">
        <f>IF((ISERROR((VLOOKUP(B150,Calculation!C$2:C$314,1,FALSE)))),"not entered","")</f>
        <v/>
      </c>
    </row>
    <row r="151" spans="2:7" x14ac:dyDescent="0.2">
      <c r="B151" s="115" t="s">
        <v>8</v>
      </c>
      <c r="C151" s="119" t="str">
        <f t="shared" si="6"/>
        <v xml:space="preserve"> </v>
      </c>
      <c r="D151" s="119" t="str">
        <f t="shared" si="7"/>
        <v xml:space="preserve"> </v>
      </c>
      <c r="E151" s="117">
        <v>1.1574074074074073E-5</v>
      </c>
      <c r="F151" s="118" t="e">
        <f t="shared" si="8"/>
        <v>#N/A</v>
      </c>
      <c r="G151" t="str">
        <f>IF((ISERROR((VLOOKUP(B151,Calculation!C$2:C$314,1,FALSE)))),"not entered","")</f>
        <v/>
      </c>
    </row>
    <row r="152" spans="2:7" x14ac:dyDescent="0.2">
      <c r="B152" s="115" t="s">
        <v>8</v>
      </c>
      <c r="C152" s="119" t="str">
        <f t="shared" si="6"/>
        <v xml:space="preserve"> </v>
      </c>
      <c r="D152" s="119" t="str">
        <f t="shared" si="7"/>
        <v xml:space="preserve"> </v>
      </c>
      <c r="E152" s="117">
        <v>1.1574074074074073E-5</v>
      </c>
      <c r="F152" s="118" t="e">
        <f t="shared" si="8"/>
        <v>#N/A</v>
      </c>
      <c r="G152" t="str">
        <f>IF((ISERROR((VLOOKUP(B152,Calculation!C$2:C$314,1,FALSE)))),"not entered","")</f>
        <v/>
      </c>
    </row>
    <row r="153" spans="2:7" x14ac:dyDescent="0.2">
      <c r="B153" s="115" t="s">
        <v>8</v>
      </c>
      <c r="C153" s="119" t="str">
        <f t="shared" ref="C153:C197" si="9">VLOOKUP(B153,name,3,FALSE)</f>
        <v xml:space="preserve"> </v>
      </c>
      <c r="D153" s="119" t="str">
        <f t="shared" ref="D153:D197" si="10">VLOOKUP(B153,name,2,FALSE)</f>
        <v xml:space="preserve"> </v>
      </c>
      <c r="E153" s="117">
        <v>1.1574074074074073E-5</v>
      </c>
      <c r="F153" s="118" t="e">
        <f t="shared" ref="F153:F197" si="11">(VLOOKUP(C153,C$4:E$5,3,FALSE))/(E153/10000)</f>
        <v>#N/A</v>
      </c>
      <c r="G153" t="str">
        <f>IF((ISERROR((VLOOKUP(B153,Calculation!C$2:C$314,1,FALSE)))),"not entered","")</f>
        <v/>
      </c>
    </row>
    <row r="154" spans="2:7" x14ac:dyDescent="0.2">
      <c r="B154" s="115" t="s">
        <v>8</v>
      </c>
      <c r="C154" s="119" t="str">
        <f t="shared" si="9"/>
        <v xml:space="preserve"> </v>
      </c>
      <c r="D154" s="119" t="str">
        <f t="shared" si="10"/>
        <v xml:space="preserve"> </v>
      </c>
      <c r="E154" s="117">
        <v>1.1574074074074073E-5</v>
      </c>
      <c r="F154" s="118" t="e">
        <f t="shared" si="11"/>
        <v>#N/A</v>
      </c>
      <c r="G154" t="str">
        <f>IF((ISERROR((VLOOKUP(B154,Calculation!C$2:C$314,1,FALSE)))),"not entered","")</f>
        <v/>
      </c>
    </row>
    <row r="155" spans="2:7" x14ac:dyDescent="0.2">
      <c r="B155" s="115" t="s">
        <v>8</v>
      </c>
      <c r="C155" s="119" t="str">
        <f t="shared" si="9"/>
        <v xml:space="preserve"> </v>
      </c>
      <c r="D155" s="119" t="str">
        <f t="shared" si="10"/>
        <v xml:space="preserve"> </v>
      </c>
      <c r="E155" s="117">
        <v>1.1574074074074073E-5</v>
      </c>
      <c r="F155" s="118" t="e">
        <f t="shared" si="11"/>
        <v>#N/A</v>
      </c>
      <c r="G155" t="str">
        <f>IF((ISERROR((VLOOKUP(B155,Calculation!C$2:C$314,1,FALSE)))),"not entered","")</f>
        <v/>
      </c>
    </row>
    <row r="156" spans="2:7" x14ac:dyDescent="0.2">
      <c r="B156" s="115" t="s">
        <v>8</v>
      </c>
      <c r="C156" s="119" t="str">
        <f t="shared" si="9"/>
        <v xml:space="preserve"> </v>
      </c>
      <c r="D156" s="119" t="str">
        <f t="shared" si="10"/>
        <v xml:space="preserve"> </v>
      </c>
      <c r="E156" s="117">
        <v>1.1574074074074073E-5</v>
      </c>
      <c r="F156" s="118" t="e">
        <f t="shared" si="11"/>
        <v>#N/A</v>
      </c>
      <c r="G156" t="str">
        <f>IF((ISERROR((VLOOKUP(B156,Calculation!C$2:C$314,1,FALSE)))),"not entered","")</f>
        <v/>
      </c>
    </row>
    <row r="157" spans="2:7" x14ac:dyDescent="0.2">
      <c r="B157" s="115" t="s">
        <v>8</v>
      </c>
      <c r="C157" s="119" t="str">
        <f t="shared" si="9"/>
        <v xml:space="preserve"> </v>
      </c>
      <c r="D157" s="119" t="str">
        <f t="shared" si="10"/>
        <v xml:space="preserve"> </v>
      </c>
      <c r="E157" s="117">
        <v>1.1574074074074073E-5</v>
      </c>
      <c r="F157" s="118" t="e">
        <f t="shared" si="11"/>
        <v>#N/A</v>
      </c>
      <c r="G157" t="str">
        <f>IF((ISERROR((VLOOKUP(B157,Calculation!C$2:C$314,1,FALSE)))),"not entered","")</f>
        <v/>
      </c>
    </row>
    <row r="158" spans="2:7" x14ac:dyDescent="0.2">
      <c r="B158" s="115" t="s">
        <v>8</v>
      </c>
      <c r="C158" s="119" t="str">
        <f t="shared" si="9"/>
        <v xml:space="preserve"> </v>
      </c>
      <c r="D158" s="119" t="str">
        <f t="shared" si="10"/>
        <v xml:space="preserve"> </v>
      </c>
      <c r="E158" s="117">
        <v>1.1574074074074073E-5</v>
      </c>
      <c r="F158" s="118" t="e">
        <f t="shared" si="11"/>
        <v>#N/A</v>
      </c>
      <c r="G158" t="str">
        <f>IF((ISERROR((VLOOKUP(B158,Calculation!C$2:C$314,1,FALSE)))),"not entered","")</f>
        <v/>
      </c>
    </row>
    <row r="159" spans="2:7" x14ac:dyDescent="0.2">
      <c r="B159" s="115" t="s">
        <v>8</v>
      </c>
      <c r="C159" s="119" t="str">
        <f t="shared" si="9"/>
        <v xml:space="preserve"> </v>
      </c>
      <c r="D159" s="119" t="str">
        <f t="shared" si="10"/>
        <v xml:space="preserve"> </v>
      </c>
      <c r="E159" s="117">
        <v>1.1574074074074073E-5</v>
      </c>
      <c r="F159" s="118" t="e">
        <f t="shared" si="11"/>
        <v>#N/A</v>
      </c>
      <c r="G159" t="str">
        <f>IF((ISERROR((VLOOKUP(B159,Calculation!C$2:C$314,1,FALSE)))),"not entered","")</f>
        <v/>
      </c>
    </row>
    <row r="160" spans="2:7" x14ac:dyDescent="0.2">
      <c r="B160" s="115" t="s">
        <v>8</v>
      </c>
      <c r="C160" s="119" t="str">
        <f t="shared" si="9"/>
        <v xml:space="preserve"> </v>
      </c>
      <c r="D160" s="119" t="str">
        <f t="shared" si="10"/>
        <v xml:space="preserve"> </v>
      </c>
      <c r="E160" s="117">
        <v>1.1574074074074073E-5</v>
      </c>
      <c r="F160" s="118" t="e">
        <f t="shared" si="11"/>
        <v>#N/A</v>
      </c>
      <c r="G160" t="str">
        <f>IF((ISERROR((VLOOKUP(B160,Calculation!C$2:C$314,1,FALSE)))),"not entered","")</f>
        <v/>
      </c>
    </row>
    <row r="161" spans="2:7" x14ac:dyDescent="0.2">
      <c r="B161" s="115" t="s">
        <v>8</v>
      </c>
      <c r="C161" s="119" t="str">
        <f t="shared" si="9"/>
        <v xml:space="preserve"> </v>
      </c>
      <c r="D161" s="119" t="str">
        <f t="shared" si="10"/>
        <v xml:space="preserve"> </v>
      </c>
      <c r="E161" s="117">
        <v>1.1574074074074073E-5</v>
      </c>
      <c r="F161" s="118" t="e">
        <f t="shared" si="11"/>
        <v>#N/A</v>
      </c>
      <c r="G161" t="str">
        <f>IF((ISERROR((VLOOKUP(B161,Calculation!C$2:C$314,1,FALSE)))),"not entered","")</f>
        <v/>
      </c>
    </row>
    <row r="162" spans="2:7" x14ac:dyDescent="0.2">
      <c r="B162" s="115" t="s">
        <v>8</v>
      </c>
      <c r="C162" s="119" t="str">
        <f t="shared" si="9"/>
        <v xml:space="preserve"> </v>
      </c>
      <c r="D162" s="119" t="str">
        <f t="shared" si="10"/>
        <v xml:space="preserve"> </v>
      </c>
      <c r="E162" s="117">
        <v>1.1574074074074073E-5</v>
      </c>
      <c r="F162" s="118" t="e">
        <f t="shared" si="11"/>
        <v>#N/A</v>
      </c>
      <c r="G162" t="str">
        <f>IF((ISERROR((VLOOKUP(B162,Calculation!C$2:C$314,1,FALSE)))),"not entered","")</f>
        <v/>
      </c>
    </row>
    <row r="163" spans="2:7" x14ac:dyDescent="0.2">
      <c r="B163" s="115" t="s">
        <v>8</v>
      </c>
      <c r="C163" s="119" t="str">
        <f t="shared" si="9"/>
        <v xml:space="preserve"> </v>
      </c>
      <c r="D163" s="119" t="str">
        <f t="shared" si="10"/>
        <v xml:space="preserve"> </v>
      </c>
      <c r="E163" s="117">
        <v>1.1574074074074073E-5</v>
      </c>
      <c r="F163" s="118" t="e">
        <f t="shared" si="11"/>
        <v>#N/A</v>
      </c>
      <c r="G163" t="str">
        <f>IF((ISERROR((VLOOKUP(B163,Calculation!C$2:C$314,1,FALSE)))),"not entered","")</f>
        <v/>
      </c>
    </row>
    <row r="164" spans="2:7" x14ac:dyDescent="0.2">
      <c r="B164" s="115" t="s">
        <v>8</v>
      </c>
      <c r="C164" s="119" t="str">
        <f t="shared" si="9"/>
        <v xml:space="preserve"> </v>
      </c>
      <c r="D164" s="119" t="str">
        <f t="shared" si="10"/>
        <v xml:space="preserve"> </v>
      </c>
      <c r="E164" s="117">
        <v>1.1574074074074073E-5</v>
      </c>
      <c r="F164" s="118" t="e">
        <f t="shared" si="11"/>
        <v>#N/A</v>
      </c>
      <c r="G164" t="str">
        <f>IF((ISERROR((VLOOKUP(B164,Calculation!C$2:C$314,1,FALSE)))),"not entered","")</f>
        <v/>
      </c>
    </row>
    <row r="165" spans="2:7" x14ac:dyDescent="0.2">
      <c r="B165" s="115" t="s">
        <v>8</v>
      </c>
      <c r="C165" s="119" t="str">
        <f t="shared" si="9"/>
        <v xml:space="preserve"> </v>
      </c>
      <c r="D165" s="119" t="str">
        <f t="shared" si="10"/>
        <v xml:space="preserve"> </v>
      </c>
      <c r="E165" s="117">
        <v>1.1574074074074073E-5</v>
      </c>
      <c r="F165" s="118" t="e">
        <f t="shared" si="11"/>
        <v>#N/A</v>
      </c>
      <c r="G165" t="str">
        <f>IF((ISERROR((VLOOKUP(B165,Calculation!C$2:C$314,1,FALSE)))),"not entered","")</f>
        <v/>
      </c>
    </row>
    <row r="166" spans="2:7" x14ac:dyDescent="0.2">
      <c r="B166" s="115" t="s">
        <v>8</v>
      </c>
      <c r="C166" s="119" t="str">
        <f t="shared" si="9"/>
        <v xml:space="preserve"> </v>
      </c>
      <c r="D166" s="119" t="str">
        <f t="shared" si="10"/>
        <v xml:space="preserve"> </v>
      </c>
      <c r="E166" s="117">
        <v>1.1574074074074073E-5</v>
      </c>
      <c r="F166" s="118" t="e">
        <f t="shared" si="11"/>
        <v>#N/A</v>
      </c>
      <c r="G166" t="str">
        <f>IF((ISERROR((VLOOKUP(B166,Calculation!C$2:C$314,1,FALSE)))),"not entered","")</f>
        <v/>
      </c>
    </row>
    <row r="167" spans="2:7" x14ac:dyDescent="0.2">
      <c r="B167" s="115" t="s">
        <v>8</v>
      </c>
      <c r="C167" s="119" t="str">
        <f t="shared" si="9"/>
        <v xml:space="preserve"> </v>
      </c>
      <c r="D167" s="119" t="str">
        <f t="shared" si="10"/>
        <v xml:space="preserve"> </v>
      </c>
      <c r="E167" s="117">
        <v>1.1574074074074073E-5</v>
      </c>
      <c r="F167" s="118" t="e">
        <f t="shared" si="11"/>
        <v>#N/A</v>
      </c>
      <c r="G167" t="str">
        <f>IF((ISERROR((VLOOKUP(B167,Calculation!C$2:C$314,1,FALSE)))),"not entered","")</f>
        <v/>
      </c>
    </row>
    <row r="168" spans="2:7" x14ac:dyDescent="0.2">
      <c r="B168" s="115" t="s">
        <v>8</v>
      </c>
      <c r="C168" s="119" t="str">
        <f t="shared" si="9"/>
        <v xml:space="preserve"> </v>
      </c>
      <c r="D168" s="119" t="str">
        <f t="shared" si="10"/>
        <v xml:space="preserve"> </v>
      </c>
      <c r="E168" s="117">
        <v>1.1574074074074073E-5</v>
      </c>
      <c r="F168" s="118" t="e">
        <f t="shared" si="11"/>
        <v>#N/A</v>
      </c>
      <c r="G168" t="str">
        <f>IF((ISERROR((VLOOKUP(B168,Calculation!C$2:C$314,1,FALSE)))),"not entered","")</f>
        <v/>
      </c>
    </row>
    <row r="169" spans="2:7" x14ac:dyDescent="0.2">
      <c r="B169" s="115" t="s">
        <v>8</v>
      </c>
      <c r="C169" s="119" t="str">
        <f t="shared" si="9"/>
        <v xml:space="preserve"> </v>
      </c>
      <c r="D169" s="119" t="str">
        <f t="shared" si="10"/>
        <v xml:space="preserve"> </v>
      </c>
      <c r="E169" s="117">
        <v>1.1574074074074073E-5</v>
      </c>
      <c r="F169" s="118" t="e">
        <f t="shared" si="11"/>
        <v>#N/A</v>
      </c>
      <c r="G169" t="str">
        <f>IF((ISERROR((VLOOKUP(B169,Calculation!C$2:C$314,1,FALSE)))),"not entered","")</f>
        <v/>
      </c>
    </row>
    <row r="170" spans="2:7" x14ac:dyDescent="0.2">
      <c r="B170" s="115" t="s">
        <v>8</v>
      </c>
      <c r="C170" s="119" t="str">
        <f t="shared" si="9"/>
        <v xml:space="preserve"> </v>
      </c>
      <c r="D170" s="119" t="str">
        <f t="shared" si="10"/>
        <v xml:space="preserve"> </v>
      </c>
      <c r="E170" s="117">
        <v>1.1574074074074073E-5</v>
      </c>
      <c r="F170" s="118" t="e">
        <f t="shared" si="11"/>
        <v>#N/A</v>
      </c>
      <c r="G170" t="str">
        <f>IF((ISERROR((VLOOKUP(B170,Calculation!C$2:C$314,1,FALSE)))),"not entered","")</f>
        <v/>
      </c>
    </row>
    <row r="171" spans="2:7" x14ac:dyDescent="0.2">
      <c r="B171" s="115" t="s">
        <v>8</v>
      </c>
      <c r="C171" s="119" t="str">
        <f t="shared" si="9"/>
        <v xml:space="preserve"> </v>
      </c>
      <c r="D171" s="119" t="str">
        <f t="shared" si="10"/>
        <v xml:space="preserve"> </v>
      </c>
      <c r="E171" s="117">
        <v>1.1574074074074073E-5</v>
      </c>
      <c r="F171" s="118" t="e">
        <f t="shared" si="11"/>
        <v>#N/A</v>
      </c>
      <c r="G171" t="str">
        <f>IF((ISERROR((VLOOKUP(B171,Calculation!C$2:C$314,1,FALSE)))),"not entered","")</f>
        <v/>
      </c>
    </row>
    <row r="172" spans="2:7" x14ac:dyDescent="0.2">
      <c r="B172" s="115" t="s">
        <v>8</v>
      </c>
      <c r="C172" s="119" t="str">
        <f t="shared" si="9"/>
        <v xml:space="preserve"> </v>
      </c>
      <c r="D172" s="119" t="str">
        <f t="shared" si="10"/>
        <v xml:space="preserve"> </v>
      </c>
      <c r="E172" s="117">
        <v>1.1574074074074073E-5</v>
      </c>
      <c r="F172" s="118" t="e">
        <f t="shared" si="11"/>
        <v>#N/A</v>
      </c>
      <c r="G172" t="str">
        <f>IF((ISERROR((VLOOKUP(B172,Calculation!C$2:C$314,1,FALSE)))),"not entered","")</f>
        <v/>
      </c>
    </row>
    <row r="173" spans="2:7" x14ac:dyDescent="0.2">
      <c r="B173" s="115" t="s">
        <v>8</v>
      </c>
      <c r="C173" s="119" t="str">
        <f t="shared" si="9"/>
        <v xml:space="preserve"> </v>
      </c>
      <c r="D173" s="119" t="str">
        <f t="shared" si="10"/>
        <v xml:space="preserve"> </v>
      </c>
      <c r="E173" s="117">
        <v>1.1574074074074073E-5</v>
      </c>
      <c r="F173" s="118" t="e">
        <f t="shared" si="11"/>
        <v>#N/A</v>
      </c>
      <c r="G173" t="str">
        <f>IF((ISERROR((VLOOKUP(B173,Calculation!C$2:C$314,1,FALSE)))),"not entered","")</f>
        <v/>
      </c>
    </row>
    <row r="174" spans="2:7" x14ac:dyDescent="0.2">
      <c r="B174" s="115" t="s">
        <v>8</v>
      </c>
      <c r="C174" s="119" t="str">
        <f t="shared" si="9"/>
        <v xml:space="preserve"> </v>
      </c>
      <c r="D174" s="119" t="str">
        <f t="shared" si="10"/>
        <v xml:space="preserve"> </v>
      </c>
      <c r="E174" s="117">
        <v>1.1574074074074073E-5</v>
      </c>
      <c r="F174" s="118" t="e">
        <f t="shared" si="11"/>
        <v>#N/A</v>
      </c>
      <c r="G174" t="str">
        <f>IF((ISERROR((VLOOKUP(B174,Calculation!C$2:C$314,1,FALSE)))),"not entered","")</f>
        <v/>
      </c>
    </row>
    <row r="175" spans="2:7" x14ac:dyDescent="0.2">
      <c r="B175" s="115" t="s">
        <v>8</v>
      </c>
      <c r="C175" s="119" t="str">
        <f t="shared" si="9"/>
        <v xml:space="preserve"> </v>
      </c>
      <c r="D175" s="119" t="str">
        <f t="shared" si="10"/>
        <v xml:space="preserve"> </v>
      </c>
      <c r="E175" s="117">
        <v>1.1574074074074073E-5</v>
      </c>
      <c r="F175" s="118" t="e">
        <f t="shared" si="11"/>
        <v>#N/A</v>
      </c>
      <c r="G175" t="str">
        <f>IF((ISERROR((VLOOKUP(B175,Calculation!C$2:C$314,1,FALSE)))),"not entered","")</f>
        <v/>
      </c>
    </row>
    <row r="176" spans="2:7" x14ac:dyDescent="0.2">
      <c r="B176" s="115" t="s">
        <v>8</v>
      </c>
      <c r="C176" s="119" t="str">
        <f t="shared" si="9"/>
        <v xml:space="preserve"> </v>
      </c>
      <c r="D176" s="119" t="str">
        <f t="shared" si="10"/>
        <v xml:space="preserve"> </v>
      </c>
      <c r="E176" s="117">
        <v>1.1574074074074073E-5</v>
      </c>
      <c r="F176" s="118" t="e">
        <f t="shared" si="11"/>
        <v>#N/A</v>
      </c>
      <c r="G176" t="str">
        <f>IF((ISERROR((VLOOKUP(B176,Calculation!C$2:C$314,1,FALSE)))),"not entered","")</f>
        <v/>
      </c>
    </row>
    <row r="177" spans="2:7" x14ac:dyDescent="0.2">
      <c r="B177" s="115" t="s">
        <v>8</v>
      </c>
      <c r="C177" s="119" t="str">
        <f t="shared" si="9"/>
        <v xml:space="preserve"> </v>
      </c>
      <c r="D177" s="119" t="str">
        <f t="shared" si="10"/>
        <v xml:space="preserve"> </v>
      </c>
      <c r="E177" s="117">
        <v>1.1574074074074073E-5</v>
      </c>
      <c r="F177" s="118" t="e">
        <f t="shared" si="11"/>
        <v>#N/A</v>
      </c>
      <c r="G177" t="str">
        <f>IF((ISERROR((VLOOKUP(B177,Calculation!C$2:C$314,1,FALSE)))),"not entered","")</f>
        <v/>
      </c>
    </row>
    <row r="178" spans="2:7" x14ac:dyDescent="0.2">
      <c r="B178" s="115" t="s">
        <v>8</v>
      </c>
      <c r="C178" s="119" t="str">
        <f t="shared" si="9"/>
        <v xml:space="preserve"> </v>
      </c>
      <c r="D178" s="119" t="str">
        <f t="shared" si="10"/>
        <v xml:space="preserve"> </v>
      </c>
      <c r="E178" s="117">
        <v>1.1574074074074073E-5</v>
      </c>
      <c r="F178" s="118" t="e">
        <f t="shared" si="11"/>
        <v>#N/A</v>
      </c>
      <c r="G178" t="str">
        <f>IF((ISERROR((VLOOKUP(B178,Calculation!C$2:C$314,1,FALSE)))),"not entered","")</f>
        <v/>
      </c>
    </row>
    <row r="179" spans="2:7" x14ac:dyDescent="0.2">
      <c r="B179" s="115" t="s">
        <v>8</v>
      </c>
      <c r="C179" s="119" t="str">
        <f t="shared" si="9"/>
        <v xml:space="preserve"> </v>
      </c>
      <c r="D179" s="119" t="str">
        <f t="shared" si="10"/>
        <v xml:space="preserve"> </v>
      </c>
      <c r="E179" s="117">
        <v>1.1574074074074073E-5</v>
      </c>
      <c r="F179" s="118" t="e">
        <f t="shared" si="11"/>
        <v>#N/A</v>
      </c>
      <c r="G179" t="str">
        <f>IF((ISERROR((VLOOKUP(B179,Calculation!C$2:C$314,1,FALSE)))),"not entered","")</f>
        <v/>
      </c>
    </row>
    <row r="180" spans="2:7" x14ac:dyDescent="0.2">
      <c r="B180" s="115" t="s">
        <v>8</v>
      </c>
      <c r="C180" s="119" t="str">
        <f t="shared" si="9"/>
        <v xml:space="preserve"> </v>
      </c>
      <c r="D180" s="119" t="str">
        <f t="shared" si="10"/>
        <v xml:space="preserve"> </v>
      </c>
      <c r="E180" s="117">
        <v>1.1574074074074073E-5</v>
      </c>
      <c r="F180" s="118" t="e">
        <f t="shared" si="11"/>
        <v>#N/A</v>
      </c>
      <c r="G180" t="str">
        <f>IF((ISERROR((VLOOKUP(B180,Calculation!C$2:C$314,1,FALSE)))),"not entered","")</f>
        <v/>
      </c>
    </row>
    <row r="181" spans="2:7" x14ac:dyDescent="0.2">
      <c r="B181" s="115" t="s">
        <v>8</v>
      </c>
      <c r="C181" s="119" t="str">
        <f t="shared" si="9"/>
        <v xml:space="preserve"> </v>
      </c>
      <c r="D181" s="119" t="str">
        <f t="shared" si="10"/>
        <v xml:space="preserve"> </v>
      </c>
      <c r="E181" s="117">
        <v>1.1574074074074073E-5</v>
      </c>
      <c r="F181" s="118" t="e">
        <f t="shared" si="11"/>
        <v>#N/A</v>
      </c>
      <c r="G181" t="str">
        <f>IF((ISERROR((VLOOKUP(B181,Calculation!C$2:C$314,1,FALSE)))),"not entered","")</f>
        <v/>
      </c>
    </row>
    <row r="182" spans="2:7" x14ac:dyDescent="0.2">
      <c r="B182" s="115" t="s">
        <v>8</v>
      </c>
      <c r="C182" s="119" t="str">
        <f t="shared" si="9"/>
        <v xml:space="preserve"> </v>
      </c>
      <c r="D182" s="119" t="str">
        <f t="shared" si="10"/>
        <v xml:space="preserve"> </v>
      </c>
      <c r="E182" s="117">
        <v>1.1574074074074073E-5</v>
      </c>
      <c r="F182" s="118" t="e">
        <f t="shared" si="11"/>
        <v>#N/A</v>
      </c>
      <c r="G182" t="str">
        <f>IF((ISERROR((VLOOKUP(B182,Calculation!C$2:C$314,1,FALSE)))),"not entered","")</f>
        <v/>
      </c>
    </row>
    <row r="183" spans="2:7" x14ac:dyDescent="0.2">
      <c r="B183" s="115" t="s">
        <v>8</v>
      </c>
      <c r="C183" s="119" t="str">
        <f t="shared" si="9"/>
        <v xml:space="preserve"> </v>
      </c>
      <c r="D183" s="119" t="str">
        <f t="shared" si="10"/>
        <v xml:space="preserve"> </v>
      </c>
      <c r="E183" s="117">
        <v>1.1574074074074073E-5</v>
      </c>
      <c r="F183" s="118" t="e">
        <f t="shared" si="11"/>
        <v>#N/A</v>
      </c>
      <c r="G183" t="str">
        <f>IF((ISERROR((VLOOKUP(B183,Calculation!C$2:C$314,1,FALSE)))),"not entered","")</f>
        <v/>
      </c>
    </row>
    <row r="184" spans="2:7" x14ac:dyDescent="0.2">
      <c r="B184" s="115" t="s">
        <v>8</v>
      </c>
      <c r="C184" s="119" t="str">
        <f t="shared" si="9"/>
        <v xml:space="preserve"> </v>
      </c>
      <c r="D184" s="119" t="str">
        <f t="shared" si="10"/>
        <v xml:space="preserve"> </v>
      </c>
      <c r="E184" s="117">
        <v>1.1574074074074073E-5</v>
      </c>
      <c r="F184" s="118" t="e">
        <f t="shared" si="11"/>
        <v>#N/A</v>
      </c>
      <c r="G184" t="str">
        <f>IF((ISERROR((VLOOKUP(B184,Calculation!C$2:C$314,1,FALSE)))),"not entered","")</f>
        <v/>
      </c>
    </row>
    <row r="185" spans="2:7" x14ac:dyDescent="0.2">
      <c r="B185" s="115" t="s">
        <v>8</v>
      </c>
      <c r="C185" s="119" t="str">
        <f t="shared" si="9"/>
        <v xml:space="preserve"> </v>
      </c>
      <c r="D185" s="119" t="str">
        <f t="shared" si="10"/>
        <v xml:space="preserve"> </v>
      </c>
      <c r="E185" s="117">
        <v>1.1574074074074073E-5</v>
      </c>
      <c r="F185" s="118" t="e">
        <f t="shared" si="11"/>
        <v>#N/A</v>
      </c>
      <c r="G185" t="str">
        <f>IF((ISERROR((VLOOKUP(B185,Calculation!C$2:C$314,1,FALSE)))),"not entered","")</f>
        <v/>
      </c>
    </row>
    <row r="186" spans="2:7" x14ac:dyDescent="0.2">
      <c r="B186" s="115" t="s">
        <v>8</v>
      </c>
      <c r="C186" s="119" t="str">
        <f t="shared" si="9"/>
        <v xml:space="preserve"> </v>
      </c>
      <c r="D186" s="119" t="str">
        <f t="shared" si="10"/>
        <v xml:space="preserve"> </v>
      </c>
      <c r="E186" s="117">
        <v>1.1574074074074073E-5</v>
      </c>
      <c r="F186" s="118" t="e">
        <f t="shared" si="11"/>
        <v>#N/A</v>
      </c>
      <c r="G186" t="str">
        <f>IF((ISERROR((VLOOKUP(B186,Calculation!C$2:C$314,1,FALSE)))),"not entered","")</f>
        <v/>
      </c>
    </row>
    <row r="187" spans="2:7" x14ac:dyDescent="0.2">
      <c r="B187" s="115" t="s">
        <v>8</v>
      </c>
      <c r="C187" s="119" t="str">
        <f t="shared" si="9"/>
        <v xml:space="preserve"> </v>
      </c>
      <c r="D187" s="119" t="str">
        <f t="shared" si="10"/>
        <v xml:space="preserve"> </v>
      </c>
      <c r="E187" s="117">
        <v>1.1574074074074073E-5</v>
      </c>
      <c r="F187" s="118" t="e">
        <f t="shared" si="11"/>
        <v>#N/A</v>
      </c>
      <c r="G187" t="str">
        <f>IF((ISERROR((VLOOKUP(B187,Calculation!C$2:C$314,1,FALSE)))),"not entered","")</f>
        <v/>
      </c>
    </row>
    <row r="188" spans="2:7" x14ac:dyDescent="0.2">
      <c r="B188" s="115" t="s">
        <v>8</v>
      </c>
      <c r="C188" s="119" t="str">
        <f t="shared" si="9"/>
        <v xml:space="preserve"> </v>
      </c>
      <c r="D188" s="119" t="str">
        <f t="shared" si="10"/>
        <v xml:space="preserve"> </v>
      </c>
      <c r="E188" s="117">
        <v>1.1574074074074073E-5</v>
      </c>
      <c r="F188" s="118" t="e">
        <f t="shared" si="11"/>
        <v>#N/A</v>
      </c>
      <c r="G188" t="str">
        <f>IF((ISERROR((VLOOKUP(B188,Calculation!C$2:C$314,1,FALSE)))),"not entered","")</f>
        <v/>
      </c>
    </row>
    <row r="189" spans="2:7" x14ac:dyDescent="0.2">
      <c r="B189" s="115" t="s">
        <v>8</v>
      </c>
      <c r="C189" s="119" t="str">
        <f t="shared" si="9"/>
        <v xml:space="preserve"> </v>
      </c>
      <c r="D189" s="119" t="str">
        <f t="shared" si="10"/>
        <v xml:space="preserve"> </v>
      </c>
      <c r="E189" s="117">
        <v>1.1574074074074073E-5</v>
      </c>
      <c r="F189" s="118" t="e">
        <f t="shared" si="11"/>
        <v>#N/A</v>
      </c>
      <c r="G189" t="str">
        <f>IF((ISERROR((VLOOKUP(B189,Calculation!C$2:C$314,1,FALSE)))),"not entered","")</f>
        <v/>
      </c>
    </row>
    <row r="190" spans="2:7" x14ac:dyDescent="0.2">
      <c r="B190" s="115" t="s">
        <v>8</v>
      </c>
      <c r="C190" s="119" t="str">
        <f t="shared" si="9"/>
        <v xml:space="preserve"> </v>
      </c>
      <c r="D190" s="119" t="str">
        <f t="shared" si="10"/>
        <v xml:space="preserve"> </v>
      </c>
      <c r="E190" s="117">
        <v>1.1574074074074073E-5</v>
      </c>
      <c r="F190" s="118" t="e">
        <f t="shared" si="11"/>
        <v>#N/A</v>
      </c>
      <c r="G190" t="str">
        <f>IF((ISERROR((VLOOKUP(B190,Calculation!C$2:C$314,1,FALSE)))),"not entered","")</f>
        <v/>
      </c>
    </row>
    <row r="191" spans="2:7" x14ac:dyDescent="0.2">
      <c r="B191" s="115" t="s">
        <v>8</v>
      </c>
      <c r="C191" s="119" t="str">
        <f t="shared" si="9"/>
        <v xml:space="preserve"> </v>
      </c>
      <c r="D191" s="119" t="str">
        <f t="shared" si="10"/>
        <v xml:space="preserve"> </v>
      </c>
      <c r="E191" s="117">
        <v>1.1574074074074073E-5</v>
      </c>
      <c r="F191" s="118" t="e">
        <f t="shared" si="11"/>
        <v>#N/A</v>
      </c>
      <c r="G191" t="str">
        <f>IF((ISERROR((VLOOKUP(B191,Calculation!C$2:C$314,1,FALSE)))),"not entered","")</f>
        <v/>
      </c>
    </row>
    <row r="192" spans="2:7" x14ac:dyDescent="0.2">
      <c r="B192" s="115" t="s">
        <v>8</v>
      </c>
      <c r="C192" s="119" t="str">
        <f t="shared" si="9"/>
        <v xml:space="preserve"> </v>
      </c>
      <c r="D192" s="119" t="str">
        <f t="shared" si="10"/>
        <v xml:space="preserve"> </v>
      </c>
      <c r="E192" s="117">
        <v>1.1574074074074073E-5</v>
      </c>
      <c r="F192" s="118" t="e">
        <f t="shared" si="11"/>
        <v>#N/A</v>
      </c>
      <c r="G192" t="str">
        <f>IF((ISERROR((VLOOKUP(B192,Calculation!C$2:C$314,1,FALSE)))),"not entered","")</f>
        <v/>
      </c>
    </row>
    <row r="193" spans="2:7" x14ac:dyDescent="0.2">
      <c r="B193" s="115" t="s">
        <v>8</v>
      </c>
      <c r="C193" s="119" t="str">
        <f t="shared" si="9"/>
        <v xml:space="preserve"> </v>
      </c>
      <c r="D193" s="119" t="str">
        <f t="shared" si="10"/>
        <v xml:space="preserve"> </v>
      </c>
      <c r="E193" s="117">
        <v>1.1574074074074073E-5</v>
      </c>
      <c r="F193" s="118" t="e">
        <f t="shared" si="11"/>
        <v>#N/A</v>
      </c>
      <c r="G193" t="str">
        <f>IF((ISERROR((VLOOKUP(B193,Calculation!C$2:C$314,1,FALSE)))),"not entered","")</f>
        <v/>
      </c>
    </row>
    <row r="194" spans="2:7" x14ac:dyDescent="0.2">
      <c r="B194" s="115" t="s">
        <v>8</v>
      </c>
      <c r="C194" s="119" t="str">
        <f t="shared" si="9"/>
        <v xml:space="preserve"> </v>
      </c>
      <c r="D194" s="119" t="str">
        <f t="shared" si="10"/>
        <v xml:space="preserve"> </v>
      </c>
      <c r="E194" s="117">
        <v>1.1574074074074073E-5</v>
      </c>
      <c r="F194" s="118" t="e">
        <f t="shared" si="11"/>
        <v>#N/A</v>
      </c>
      <c r="G194" t="str">
        <f>IF((ISERROR((VLOOKUP(B194,Calculation!C$2:C$314,1,FALSE)))),"not entered","")</f>
        <v/>
      </c>
    </row>
    <row r="195" spans="2:7" x14ac:dyDescent="0.2">
      <c r="B195" s="115" t="s">
        <v>8</v>
      </c>
      <c r="C195" s="119" t="str">
        <f t="shared" si="9"/>
        <v xml:space="preserve"> </v>
      </c>
      <c r="D195" s="119" t="str">
        <f t="shared" si="10"/>
        <v xml:space="preserve"> </v>
      </c>
      <c r="E195" s="117">
        <v>1.1574074074074073E-5</v>
      </c>
      <c r="F195" s="118" t="e">
        <f t="shared" si="11"/>
        <v>#N/A</v>
      </c>
      <c r="G195" t="str">
        <f>IF((ISERROR((VLOOKUP(B195,Calculation!C$2:C$314,1,FALSE)))),"not entered","")</f>
        <v/>
      </c>
    </row>
    <row r="196" spans="2:7" x14ac:dyDescent="0.2">
      <c r="B196" s="115" t="s">
        <v>8</v>
      </c>
      <c r="C196" s="119" t="str">
        <f t="shared" si="9"/>
        <v xml:space="preserve"> </v>
      </c>
      <c r="D196" s="119" t="str">
        <f t="shared" si="10"/>
        <v xml:space="preserve"> </v>
      </c>
      <c r="E196" s="117">
        <v>1.1574074074074073E-5</v>
      </c>
      <c r="F196" s="118" t="e">
        <f t="shared" si="11"/>
        <v>#N/A</v>
      </c>
      <c r="G196" t="str">
        <f>IF((ISERROR((VLOOKUP(B196,Calculation!C$2:C$314,1,FALSE)))),"not entered","")</f>
        <v/>
      </c>
    </row>
    <row r="197" spans="2:7" x14ac:dyDescent="0.2">
      <c r="B197" s="115" t="s">
        <v>8</v>
      </c>
      <c r="C197" s="119" t="str">
        <f t="shared" si="9"/>
        <v xml:space="preserve"> </v>
      </c>
      <c r="D197" s="119" t="str">
        <f t="shared" si="10"/>
        <v xml:space="preserve"> </v>
      </c>
      <c r="E197" s="117">
        <v>1.1574074074074073E-5</v>
      </c>
      <c r="F197" s="118" t="e">
        <f t="shared" si="11"/>
        <v>#N/A</v>
      </c>
      <c r="G197" t="str">
        <f>IF((ISERROR((VLOOKUP(B197,Calculation!C$2:C$314,1,FALSE)))),"not entered","")</f>
        <v/>
      </c>
    </row>
    <row r="198" spans="2:7" x14ac:dyDescent="0.2">
      <c r="B198" s="115" t="s">
        <v>8</v>
      </c>
      <c r="C198" s="119" t="str">
        <f>VLOOKUP(B198,name,3,FALSE)</f>
        <v xml:space="preserve"> </v>
      </c>
      <c r="D198" s="119" t="str">
        <f>VLOOKUP(B198,name,2,FALSE)</f>
        <v xml:space="preserve"> </v>
      </c>
      <c r="E198" s="117">
        <v>1.1574074074074073E-5</v>
      </c>
      <c r="F198" s="118" t="e">
        <f>(VLOOKUP(C198,C$4:E$5,3,FALSE))/(E198/10000)</f>
        <v>#N/A</v>
      </c>
      <c r="G198" t="str">
        <f>IF((ISERROR((VLOOKUP(B198,Calculation!C$2:C$314,1,FALSE)))),"not entered","")</f>
        <v/>
      </c>
    </row>
    <row r="199" spans="2:7" x14ac:dyDescent="0.2">
      <c r="B199" s="115" t="s">
        <v>8</v>
      </c>
      <c r="C199" s="119" t="str">
        <f>VLOOKUP(B199,name,3,FALSE)</f>
        <v xml:space="preserve"> </v>
      </c>
      <c r="D199" s="119" t="str">
        <f>VLOOKUP(B199,name,2,FALSE)</f>
        <v xml:space="preserve"> </v>
      </c>
      <c r="E199" s="117">
        <v>1.1574074074074073E-5</v>
      </c>
      <c r="F199" s="118" t="e">
        <f>(VLOOKUP(C199,C$4:E$5,3,FALSE))/(E199/10000)</f>
        <v>#N/A</v>
      </c>
    </row>
    <row r="200" spans="2:7" x14ac:dyDescent="0.2">
      <c r="B200" s="115" t="s">
        <v>8</v>
      </c>
      <c r="C200" s="119" t="str">
        <f>VLOOKUP(B200,name,3,FALSE)</f>
        <v xml:space="preserve"> </v>
      </c>
      <c r="D200" s="119" t="str">
        <f>VLOOKUP(B200,name,2,FALSE)</f>
        <v xml:space="preserve"> </v>
      </c>
      <c r="E200" s="117">
        <v>1.1574074074074073E-5</v>
      </c>
      <c r="F200" s="118" t="e">
        <f>(VLOOKUP(C200,C$4:E$5,3,FALSE))/(E200/10000)</f>
        <v>#N/A</v>
      </c>
    </row>
    <row r="201" spans="2:7" ht="13.5" thickBot="1" x14ac:dyDescent="0.25">
      <c r="B201" s="120"/>
      <c r="C201" s="121"/>
      <c r="D201" s="121"/>
      <c r="E201" s="122"/>
      <c r="F201" s="123"/>
    </row>
    <row r="202" spans="2:7" x14ac:dyDescent="0.2">
      <c r="B202" s="30"/>
      <c r="C202" s="57"/>
      <c r="D202" s="57"/>
      <c r="E202" s="31"/>
      <c r="F202" s="32"/>
    </row>
    <row r="203" spans="2:7" x14ac:dyDescent="0.2">
      <c r="B203" s="30"/>
      <c r="C203" s="57"/>
      <c r="D203" s="57"/>
      <c r="E203" s="31"/>
      <c r="F203" s="32"/>
    </row>
    <row r="204" spans="2:7" x14ac:dyDescent="0.2">
      <c r="B204" s="30"/>
      <c r="C204" s="57"/>
      <c r="D204" s="57"/>
      <c r="E204" s="31"/>
      <c r="F204" s="3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</sheetData>
  <phoneticPr fontId="3" type="noConversion"/>
  <conditionalFormatting sqref="B1:B3 B199:B203">
    <cfRule type="cellIs" dxfId="158" priority="19" stopIfTrue="1" operator="equal">
      <formula>"x"</formula>
    </cfRule>
  </conditionalFormatting>
  <conditionalFormatting sqref="G4:G202">
    <cfRule type="cellIs" dxfId="157" priority="20" stopIfTrue="1" operator="equal">
      <formula>#N/A</formula>
    </cfRule>
  </conditionalFormatting>
  <conditionalFormatting sqref="B202:B245">
    <cfRule type="cellIs" dxfId="156" priority="14" stopIfTrue="1" operator="equal">
      <formula>"x"</formula>
    </cfRule>
  </conditionalFormatting>
  <conditionalFormatting sqref="B4:B5 B39:B198">
    <cfRule type="cellIs" dxfId="155" priority="8" stopIfTrue="1" operator="equal">
      <formula>"x"</formula>
    </cfRule>
  </conditionalFormatting>
  <conditionalFormatting sqref="B17:B38">
    <cfRule type="cellIs" dxfId="154" priority="6" stopIfTrue="1" operator="equal">
      <formula>"x"</formula>
    </cfRule>
  </conditionalFormatting>
  <conditionalFormatting sqref="B4:B5 B44:B152">
    <cfRule type="cellIs" dxfId="153" priority="5" stopIfTrue="1" operator="equal">
      <formula>"x"</formula>
    </cfRule>
  </conditionalFormatting>
  <conditionalFormatting sqref="B17:B43">
    <cfRule type="cellIs" dxfId="152" priority="4" stopIfTrue="1" operator="equal">
      <formula>"x"</formula>
    </cfRule>
  </conditionalFormatting>
  <conditionalFormatting sqref="B17:B43">
    <cfRule type="cellIs" dxfId="151" priority="3" stopIfTrue="1" operator="equal">
      <formula>"x"</formula>
    </cfRule>
  </conditionalFormatting>
  <conditionalFormatting sqref="B6:B16">
    <cfRule type="cellIs" dxfId="150" priority="2" stopIfTrue="1" operator="equal">
      <formula>"x"</formula>
    </cfRule>
  </conditionalFormatting>
  <conditionalFormatting sqref="B6:B16">
    <cfRule type="cellIs" dxfId="149" priority="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13" destinationFile="C:\A TEER\Web\TEER League 08\EET T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67</vt:i4>
      </vt:variant>
    </vt:vector>
  </HeadingPairs>
  <TitlesOfParts>
    <vt:vector size="91" baseType="lpstr">
      <vt:lpstr>Races</vt:lpstr>
      <vt:lpstr>League</vt:lpstr>
      <vt:lpstr>Calculation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Ashley Nicholson</cp:lastModifiedBy>
  <cp:lastPrinted>2015-06-26T20:17:13Z</cp:lastPrinted>
  <dcterms:created xsi:type="dcterms:W3CDTF">2004-12-13T17:41:10Z</dcterms:created>
  <dcterms:modified xsi:type="dcterms:W3CDTF">2016-09-23T18:11:00Z</dcterms:modified>
</cp:coreProperties>
</file>